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N\Desktop\Projects\VRP-Branch-and-Bound-2016\resources\Experiments\Ex1\"/>
    </mc:Choice>
  </mc:AlternateContent>
  <bookViews>
    <workbookView xWindow="0" yWindow="0" windowWidth="20370" windowHeight="768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AM102" i="2" l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R93" i="2" s="1"/>
  <c r="AN93" i="2" s="1"/>
  <c r="AJ94" i="2"/>
  <c r="AJ95" i="2"/>
  <c r="AR95" i="2" s="1"/>
  <c r="AO95" i="2" s="1"/>
  <c r="AJ96" i="2"/>
  <c r="AJ97" i="2"/>
  <c r="AR97" i="2" s="1"/>
  <c r="AN97" i="2" s="1"/>
  <c r="AJ98" i="2"/>
  <c r="AJ99" i="2"/>
  <c r="AJ100" i="2"/>
  <c r="AR100" i="2" s="1"/>
  <c r="AN100" i="2" s="1"/>
  <c r="AJ101" i="2"/>
  <c r="AR101" i="2" s="1"/>
  <c r="AO101" i="2" s="1"/>
  <c r="AJ102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E73" i="2"/>
  <c r="AE77" i="2"/>
  <c r="AE51" i="2"/>
  <c r="AE63" i="2"/>
  <c r="AE93" i="2"/>
  <c r="AE97" i="2"/>
  <c r="AE82" i="2"/>
  <c r="AE88" i="2"/>
  <c r="AE19" i="2"/>
  <c r="AE13" i="2"/>
  <c r="AE3" i="2"/>
  <c r="AE4" i="2"/>
  <c r="AE35" i="2"/>
  <c r="AE47" i="2"/>
  <c r="AE25" i="2"/>
  <c r="AE43" i="2"/>
  <c r="AE74" i="2"/>
  <c r="AE80" i="2"/>
  <c r="AE64" i="2"/>
  <c r="AE65" i="2"/>
  <c r="AE94" i="2"/>
  <c r="AE101" i="2"/>
  <c r="AE83" i="2"/>
  <c r="AE89" i="2"/>
  <c r="AE20" i="2"/>
  <c r="AE26" i="2"/>
  <c r="AE5" i="2"/>
  <c r="AE14" i="2"/>
  <c r="AE44" i="2"/>
  <c r="AE56" i="2"/>
  <c r="AE27" i="2"/>
  <c r="AE38" i="2"/>
  <c r="AE59" i="2"/>
  <c r="AE75" i="2"/>
  <c r="AE53" i="2"/>
  <c r="AE68" i="2"/>
  <c r="AE90" i="2"/>
  <c r="AE95" i="2"/>
  <c r="AE70" i="2"/>
  <c r="AE84" i="2"/>
  <c r="AE21" i="2"/>
  <c r="AE22" i="2"/>
  <c r="AE99" i="2"/>
  <c r="AE6" i="2"/>
  <c r="AE40" i="2"/>
  <c r="AE45" i="2"/>
  <c r="AE28" i="2"/>
  <c r="AE30" i="2"/>
  <c r="AE66" i="2"/>
  <c r="AE76" i="2"/>
  <c r="AE54" i="2"/>
  <c r="AE67" i="2"/>
  <c r="AE102" i="2"/>
  <c r="AE96" i="2"/>
  <c r="AE71" i="2"/>
  <c r="AE87" i="2"/>
  <c r="AE15" i="2"/>
  <c r="AE23" i="2"/>
  <c r="AE7" i="2"/>
  <c r="AE8" i="2"/>
  <c r="AE39" i="2"/>
  <c r="AE41" i="2"/>
  <c r="AE31" i="2"/>
  <c r="AE32" i="2"/>
  <c r="AE69" i="2"/>
  <c r="AE60" i="2"/>
  <c r="AE52" i="2"/>
  <c r="AE48" i="2"/>
  <c r="AE86" i="2"/>
  <c r="AE81" i="2"/>
  <c r="AE78" i="2"/>
  <c r="AE72" i="2"/>
  <c r="AE9" i="2"/>
  <c r="AE16" i="2"/>
  <c r="AE98" i="2"/>
  <c r="AE10" i="2"/>
  <c r="AE29" i="2"/>
  <c r="AE42" i="2"/>
  <c r="AE24" i="2"/>
  <c r="AE33" i="2"/>
  <c r="AE61" i="2"/>
  <c r="AE62" i="2"/>
  <c r="AE49" i="2"/>
  <c r="AE57" i="2"/>
  <c r="AE91" i="2"/>
  <c r="AE92" i="2"/>
  <c r="AE79" i="2"/>
  <c r="AE85" i="2"/>
  <c r="AE11" i="2"/>
  <c r="AE17" i="2"/>
  <c r="AE100" i="2"/>
  <c r="AE12" i="2"/>
  <c r="AE46" i="2"/>
  <c r="AE36" i="2"/>
  <c r="AE18" i="2"/>
  <c r="AE34" i="2"/>
  <c r="AE50" i="2"/>
  <c r="AE58" i="2"/>
  <c r="AE37" i="2"/>
  <c r="AE55" i="2"/>
  <c r="W73" i="2"/>
  <c r="W77" i="2"/>
  <c r="W51" i="2"/>
  <c r="W63" i="2"/>
  <c r="W93" i="2"/>
  <c r="W97" i="2"/>
  <c r="W82" i="2"/>
  <c r="W88" i="2"/>
  <c r="W19" i="2"/>
  <c r="W13" i="2"/>
  <c r="W3" i="2"/>
  <c r="W4" i="2"/>
  <c r="W35" i="2"/>
  <c r="W47" i="2"/>
  <c r="W25" i="2"/>
  <c r="W43" i="2"/>
  <c r="W74" i="2"/>
  <c r="W80" i="2"/>
  <c r="W64" i="2"/>
  <c r="W65" i="2"/>
  <c r="W94" i="2"/>
  <c r="W101" i="2"/>
  <c r="W83" i="2"/>
  <c r="W89" i="2"/>
  <c r="W20" i="2"/>
  <c r="W26" i="2"/>
  <c r="W5" i="2"/>
  <c r="W14" i="2"/>
  <c r="W44" i="2"/>
  <c r="W56" i="2"/>
  <c r="W27" i="2"/>
  <c r="W38" i="2"/>
  <c r="W59" i="2"/>
  <c r="W75" i="2"/>
  <c r="W53" i="2"/>
  <c r="W68" i="2"/>
  <c r="W90" i="2"/>
  <c r="W95" i="2"/>
  <c r="W70" i="2"/>
  <c r="W84" i="2"/>
  <c r="W21" i="2"/>
  <c r="W22" i="2"/>
  <c r="W99" i="2"/>
  <c r="W6" i="2"/>
  <c r="W40" i="2"/>
  <c r="W45" i="2"/>
  <c r="W28" i="2"/>
  <c r="W30" i="2"/>
  <c r="W66" i="2"/>
  <c r="W76" i="2"/>
  <c r="W54" i="2"/>
  <c r="W67" i="2"/>
  <c r="W102" i="2"/>
  <c r="W96" i="2"/>
  <c r="W71" i="2"/>
  <c r="W87" i="2"/>
  <c r="W15" i="2"/>
  <c r="W23" i="2"/>
  <c r="W7" i="2"/>
  <c r="W8" i="2"/>
  <c r="W39" i="2"/>
  <c r="W41" i="2"/>
  <c r="W31" i="2"/>
  <c r="W32" i="2"/>
  <c r="W69" i="2"/>
  <c r="W60" i="2"/>
  <c r="W52" i="2"/>
  <c r="W48" i="2"/>
  <c r="W86" i="2"/>
  <c r="W81" i="2"/>
  <c r="W78" i="2"/>
  <c r="W72" i="2"/>
  <c r="W9" i="2"/>
  <c r="W16" i="2"/>
  <c r="W98" i="2"/>
  <c r="W10" i="2"/>
  <c r="W29" i="2"/>
  <c r="W42" i="2"/>
  <c r="W24" i="2"/>
  <c r="W33" i="2"/>
  <c r="W61" i="2"/>
  <c r="W62" i="2"/>
  <c r="W49" i="2"/>
  <c r="W57" i="2"/>
  <c r="W91" i="2"/>
  <c r="W92" i="2"/>
  <c r="W79" i="2"/>
  <c r="W85" i="2"/>
  <c r="W11" i="2"/>
  <c r="W17" i="2"/>
  <c r="W100" i="2"/>
  <c r="W12" i="2"/>
  <c r="W46" i="2"/>
  <c r="W36" i="2"/>
  <c r="W18" i="2"/>
  <c r="W34" i="2"/>
  <c r="W50" i="2"/>
  <c r="W58" i="2"/>
  <c r="W37" i="2"/>
  <c r="W55" i="2"/>
  <c r="AA51" i="2"/>
  <c r="AA73" i="2"/>
  <c r="AA77" i="2"/>
  <c r="AA63" i="2"/>
  <c r="AA93" i="2"/>
  <c r="AA97" i="2"/>
  <c r="AA82" i="2"/>
  <c r="AA88" i="2"/>
  <c r="AA19" i="2"/>
  <c r="AA13" i="2"/>
  <c r="AA3" i="2"/>
  <c r="AA4" i="2"/>
  <c r="AA35" i="2"/>
  <c r="AA47" i="2"/>
  <c r="AA25" i="2"/>
  <c r="AA43" i="2"/>
  <c r="AA74" i="2"/>
  <c r="AA80" i="2"/>
  <c r="AA64" i="2"/>
  <c r="AA65" i="2"/>
  <c r="AA94" i="2"/>
  <c r="AA101" i="2"/>
  <c r="AA83" i="2"/>
  <c r="AA89" i="2"/>
  <c r="AA20" i="2"/>
  <c r="AA26" i="2"/>
  <c r="AA5" i="2"/>
  <c r="AA14" i="2"/>
  <c r="AA44" i="2"/>
  <c r="AA56" i="2"/>
  <c r="AA27" i="2"/>
  <c r="AA38" i="2"/>
  <c r="AA59" i="2"/>
  <c r="AA75" i="2"/>
  <c r="AA53" i="2"/>
  <c r="AA68" i="2"/>
  <c r="AA90" i="2"/>
  <c r="AA95" i="2"/>
  <c r="AA70" i="2"/>
  <c r="AA84" i="2"/>
  <c r="AA21" i="2"/>
  <c r="AA22" i="2"/>
  <c r="AA99" i="2"/>
  <c r="AA6" i="2"/>
  <c r="AA40" i="2"/>
  <c r="AA45" i="2"/>
  <c r="AA28" i="2"/>
  <c r="AA30" i="2"/>
  <c r="AA66" i="2"/>
  <c r="AA76" i="2"/>
  <c r="AA54" i="2"/>
  <c r="AA67" i="2"/>
  <c r="AA102" i="2"/>
  <c r="AA96" i="2"/>
  <c r="AA71" i="2"/>
  <c r="AA87" i="2"/>
  <c r="AA15" i="2"/>
  <c r="AA23" i="2"/>
  <c r="AA7" i="2"/>
  <c r="AA8" i="2"/>
  <c r="AA39" i="2"/>
  <c r="AA41" i="2"/>
  <c r="AA31" i="2"/>
  <c r="AA32" i="2"/>
  <c r="AA69" i="2"/>
  <c r="AA60" i="2"/>
  <c r="AA52" i="2"/>
  <c r="AA48" i="2"/>
  <c r="AA86" i="2"/>
  <c r="AA81" i="2"/>
  <c r="AA78" i="2"/>
  <c r="AA72" i="2"/>
  <c r="AA9" i="2"/>
  <c r="AA16" i="2"/>
  <c r="AA98" i="2"/>
  <c r="AA10" i="2"/>
  <c r="AA29" i="2"/>
  <c r="AA42" i="2"/>
  <c r="AA24" i="2"/>
  <c r="AA33" i="2"/>
  <c r="AA61" i="2"/>
  <c r="AA62" i="2"/>
  <c r="AA49" i="2"/>
  <c r="AA57" i="2"/>
  <c r="AA91" i="2"/>
  <c r="AA92" i="2"/>
  <c r="AA79" i="2"/>
  <c r="AA85" i="2"/>
  <c r="AA11" i="2"/>
  <c r="AA17" i="2"/>
  <c r="AA100" i="2"/>
  <c r="AA12" i="2"/>
  <c r="AA46" i="2"/>
  <c r="AA36" i="2"/>
  <c r="AA18" i="2"/>
  <c r="AA34" i="2"/>
  <c r="AA50" i="2"/>
  <c r="AA58" i="2"/>
  <c r="AA37" i="2"/>
  <c r="AA55" i="2"/>
  <c r="AR89" i="2" l="1"/>
  <c r="AO89" i="2" s="1"/>
  <c r="AR85" i="2"/>
  <c r="AN85" i="2" s="1"/>
  <c r="AR81" i="2"/>
  <c r="AN81" i="2" s="1"/>
  <c r="AR77" i="2"/>
  <c r="AN77" i="2" s="1"/>
  <c r="AR73" i="2"/>
  <c r="AN73" i="2" s="1"/>
  <c r="AR69" i="2"/>
  <c r="AN69" i="2" s="1"/>
  <c r="AR65" i="2"/>
  <c r="AN65" i="2" s="1"/>
  <c r="AR61" i="2"/>
  <c r="AN61" i="2" s="1"/>
  <c r="AR57" i="2"/>
  <c r="AN57" i="2" s="1"/>
  <c r="AR53" i="2"/>
  <c r="AN53" i="2" s="1"/>
  <c r="AR49" i="2"/>
  <c r="AN49" i="2" s="1"/>
  <c r="AR45" i="2"/>
  <c r="AN45" i="2" s="1"/>
  <c r="AR41" i="2"/>
  <c r="AN41" i="2" s="1"/>
  <c r="AR37" i="2"/>
  <c r="AN37" i="2" s="1"/>
  <c r="AR33" i="2"/>
  <c r="AN33" i="2" s="1"/>
  <c r="AR29" i="2"/>
  <c r="AN29" i="2" s="1"/>
  <c r="AR25" i="2"/>
  <c r="AN25" i="2" s="1"/>
  <c r="AR21" i="2"/>
  <c r="AN21" i="2" s="1"/>
  <c r="AR17" i="2"/>
  <c r="AN17" i="2" s="1"/>
  <c r="AR13" i="2"/>
  <c r="AN13" i="2" s="1"/>
  <c r="AR9" i="2"/>
  <c r="AN9" i="2" s="1"/>
  <c r="AR5" i="2"/>
  <c r="AN5" i="2" s="1"/>
  <c r="AR87" i="2"/>
  <c r="AN87" i="2" s="1"/>
  <c r="AR71" i="2"/>
  <c r="AN71" i="2" s="1"/>
  <c r="AR55" i="2"/>
  <c r="AN55" i="2" s="1"/>
  <c r="AR23" i="2"/>
  <c r="AN23" i="2" s="1"/>
  <c r="AR7" i="2"/>
  <c r="AN7" i="2" s="1"/>
  <c r="AR39" i="2"/>
  <c r="AN39" i="2" s="1"/>
  <c r="AQ101" i="2"/>
  <c r="AQ97" i="2"/>
  <c r="AQ93" i="2"/>
  <c r="AQ89" i="2"/>
  <c r="AQ73" i="2"/>
  <c r="AQ69" i="2"/>
  <c r="AQ41" i="2"/>
  <c r="AQ37" i="2"/>
  <c r="AQ25" i="2"/>
  <c r="AQ5" i="2"/>
  <c r="AQ100" i="2"/>
  <c r="AQ95" i="2"/>
  <c r="AP95" i="2"/>
  <c r="AP101" i="2"/>
  <c r="AP97" i="2"/>
  <c r="AP93" i="2"/>
  <c r="AP89" i="2"/>
  <c r="AP85" i="2"/>
  <c r="AP69" i="2"/>
  <c r="AP53" i="2"/>
  <c r="AP37" i="2"/>
  <c r="AP25" i="2"/>
  <c r="AP21" i="2"/>
  <c r="AP5" i="2"/>
  <c r="AP100" i="2"/>
  <c r="AO97" i="2"/>
  <c r="AO93" i="2"/>
  <c r="AO85" i="2"/>
  <c r="AO73" i="2"/>
  <c r="AO69" i="2"/>
  <c r="AO53" i="2"/>
  <c r="AO41" i="2"/>
  <c r="AO37" i="2"/>
  <c r="AO21" i="2"/>
  <c r="AO5" i="2"/>
  <c r="AO100" i="2"/>
  <c r="AN101" i="2"/>
  <c r="AN95" i="2"/>
  <c r="AR91" i="2"/>
  <c r="AQ91" i="2" s="1"/>
  <c r="AR83" i="2"/>
  <c r="AQ83" i="2" s="1"/>
  <c r="AR79" i="2"/>
  <c r="AQ79" i="2" s="1"/>
  <c r="AR75" i="2"/>
  <c r="AQ75" i="2" s="1"/>
  <c r="AR67" i="2"/>
  <c r="AQ67" i="2" s="1"/>
  <c r="AR63" i="2"/>
  <c r="AQ63" i="2" s="1"/>
  <c r="AR59" i="2"/>
  <c r="AQ59" i="2" s="1"/>
  <c r="AR51" i="2"/>
  <c r="AQ51" i="2" s="1"/>
  <c r="AR47" i="2"/>
  <c r="AQ47" i="2" s="1"/>
  <c r="AR43" i="2"/>
  <c r="AQ43" i="2" s="1"/>
  <c r="AR35" i="2"/>
  <c r="AQ35" i="2" s="1"/>
  <c r="AR31" i="2"/>
  <c r="AQ31" i="2" s="1"/>
  <c r="AR27" i="2"/>
  <c r="AQ27" i="2" s="1"/>
  <c r="AR19" i="2"/>
  <c r="AQ19" i="2" s="1"/>
  <c r="AR15" i="2"/>
  <c r="AQ15" i="2" s="1"/>
  <c r="AR11" i="2"/>
  <c r="AQ11" i="2" s="1"/>
  <c r="AR3" i="2"/>
  <c r="AQ3" i="2" s="1"/>
  <c r="AR102" i="2"/>
  <c r="AQ102" i="2" s="1"/>
  <c r="AR98" i="2"/>
  <c r="AQ98" i="2" s="1"/>
  <c r="AR94" i="2"/>
  <c r="AQ94" i="2" s="1"/>
  <c r="AR90" i="2"/>
  <c r="AQ90" i="2" s="1"/>
  <c r="AR86" i="2"/>
  <c r="AQ86" i="2" s="1"/>
  <c r="AR82" i="2"/>
  <c r="AQ82" i="2" s="1"/>
  <c r="AR78" i="2"/>
  <c r="AQ78" i="2" s="1"/>
  <c r="AR74" i="2"/>
  <c r="AQ74" i="2" s="1"/>
  <c r="AR70" i="2"/>
  <c r="AQ70" i="2" s="1"/>
  <c r="AR66" i="2"/>
  <c r="AQ66" i="2" s="1"/>
  <c r="AR62" i="2"/>
  <c r="AQ62" i="2" s="1"/>
  <c r="AR58" i="2"/>
  <c r="AQ58" i="2" s="1"/>
  <c r="AR54" i="2"/>
  <c r="AQ54" i="2" s="1"/>
  <c r="AR50" i="2"/>
  <c r="AQ50" i="2" s="1"/>
  <c r="AR46" i="2"/>
  <c r="AQ46" i="2" s="1"/>
  <c r="AR42" i="2"/>
  <c r="AQ42" i="2" s="1"/>
  <c r="AR38" i="2"/>
  <c r="AQ38" i="2" s="1"/>
  <c r="AR34" i="2"/>
  <c r="AQ34" i="2" s="1"/>
  <c r="AR30" i="2"/>
  <c r="AQ30" i="2" s="1"/>
  <c r="AR26" i="2"/>
  <c r="AQ26" i="2" s="1"/>
  <c r="AR22" i="2"/>
  <c r="AQ22" i="2" s="1"/>
  <c r="AR18" i="2"/>
  <c r="AQ18" i="2" s="1"/>
  <c r="AR14" i="2"/>
  <c r="AQ14" i="2" s="1"/>
  <c r="AR10" i="2"/>
  <c r="AQ10" i="2" s="1"/>
  <c r="AR6" i="2"/>
  <c r="AQ6" i="2" s="1"/>
  <c r="AR99" i="2"/>
  <c r="AQ99" i="2" s="1"/>
  <c r="AR96" i="2"/>
  <c r="AQ96" i="2" s="1"/>
  <c r="AR92" i="2"/>
  <c r="AQ92" i="2" s="1"/>
  <c r="AR88" i="2"/>
  <c r="AQ88" i="2" s="1"/>
  <c r="AR84" i="2"/>
  <c r="AQ84" i="2" s="1"/>
  <c r="AR80" i="2"/>
  <c r="AQ80" i="2" s="1"/>
  <c r="AR76" i="2"/>
  <c r="AQ76" i="2" s="1"/>
  <c r="AR72" i="2"/>
  <c r="AQ72" i="2" s="1"/>
  <c r="AR68" i="2"/>
  <c r="AQ68" i="2" s="1"/>
  <c r="AR64" i="2"/>
  <c r="AQ64" i="2" s="1"/>
  <c r="AR60" i="2"/>
  <c r="AQ60" i="2" s="1"/>
  <c r="AR56" i="2"/>
  <c r="AQ56" i="2" s="1"/>
  <c r="AR52" i="2"/>
  <c r="AQ52" i="2" s="1"/>
  <c r="AR48" i="2"/>
  <c r="AQ48" i="2" s="1"/>
  <c r="AR44" i="2"/>
  <c r="AQ44" i="2" s="1"/>
  <c r="AR40" i="2"/>
  <c r="AQ40" i="2" s="1"/>
  <c r="AR36" i="2"/>
  <c r="AQ36" i="2" s="1"/>
  <c r="AR32" i="2"/>
  <c r="AQ32" i="2" s="1"/>
  <c r="AR28" i="2"/>
  <c r="AQ28" i="2" s="1"/>
  <c r="AR24" i="2"/>
  <c r="AQ24" i="2" s="1"/>
  <c r="AR20" i="2"/>
  <c r="AQ20" i="2" s="1"/>
  <c r="AR16" i="2"/>
  <c r="AQ16" i="2" s="1"/>
  <c r="AR12" i="2"/>
  <c r="AQ12" i="2" s="1"/>
  <c r="AR8" i="2"/>
  <c r="AQ8" i="2" s="1"/>
  <c r="AR4" i="2"/>
  <c r="AQ4" i="2" s="1"/>
  <c r="O73" i="2"/>
  <c r="O77" i="2"/>
  <c r="O51" i="2"/>
  <c r="O63" i="2"/>
  <c r="O93" i="2"/>
  <c r="O97" i="2"/>
  <c r="O82" i="2"/>
  <c r="O88" i="2"/>
  <c r="O19" i="2"/>
  <c r="O13" i="2"/>
  <c r="O3" i="2"/>
  <c r="O4" i="2"/>
  <c r="O35" i="2"/>
  <c r="O47" i="2"/>
  <c r="O25" i="2"/>
  <c r="O43" i="2"/>
  <c r="O74" i="2"/>
  <c r="O80" i="2"/>
  <c r="O64" i="2"/>
  <c r="O65" i="2"/>
  <c r="O94" i="2"/>
  <c r="O101" i="2"/>
  <c r="O83" i="2"/>
  <c r="O89" i="2"/>
  <c r="O20" i="2"/>
  <c r="O26" i="2"/>
  <c r="O5" i="2"/>
  <c r="O14" i="2"/>
  <c r="O44" i="2"/>
  <c r="O56" i="2"/>
  <c r="O27" i="2"/>
  <c r="O38" i="2"/>
  <c r="O59" i="2"/>
  <c r="O75" i="2"/>
  <c r="O53" i="2"/>
  <c r="O68" i="2"/>
  <c r="O90" i="2"/>
  <c r="O95" i="2"/>
  <c r="O70" i="2"/>
  <c r="O84" i="2"/>
  <c r="O21" i="2"/>
  <c r="O22" i="2"/>
  <c r="O99" i="2"/>
  <c r="O6" i="2"/>
  <c r="O40" i="2"/>
  <c r="O45" i="2"/>
  <c r="O28" i="2"/>
  <c r="O30" i="2"/>
  <c r="O66" i="2"/>
  <c r="O76" i="2"/>
  <c r="O54" i="2"/>
  <c r="O67" i="2"/>
  <c r="O102" i="2"/>
  <c r="O96" i="2"/>
  <c r="O71" i="2"/>
  <c r="O87" i="2"/>
  <c r="O15" i="2"/>
  <c r="O23" i="2"/>
  <c r="O7" i="2"/>
  <c r="O8" i="2"/>
  <c r="O39" i="2"/>
  <c r="O41" i="2"/>
  <c r="O31" i="2"/>
  <c r="O32" i="2"/>
  <c r="O69" i="2"/>
  <c r="O60" i="2"/>
  <c r="O52" i="2"/>
  <c r="O48" i="2"/>
  <c r="O86" i="2"/>
  <c r="O81" i="2"/>
  <c r="O78" i="2"/>
  <c r="O72" i="2"/>
  <c r="O9" i="2"/>
  <c r="O16" i="2"/>
  <c r="O98" i="2"/>
  <c r="O10" i="2"/>
  <c r="O29" i="2"/>
  <c r="O42" i="2"/>
  <c r="O24" i="2"/>
  <c r="O33" i="2"/>
  <c r="O61" i="2"/>
  <c r="O62" i="2"/>
  <c r="O49" i="2"/>
  <c r="O57" i="2"/>
  <c r="O91" i="2"/>
  <c r="O92" i="2"/>
  <c r="O79" i="2"/>
  <c r="O85" i="2"/>
  <c r="O11" i="2"/>
  <c r="O17" i="2"/>
  <c r="O100" i="2"/>
  <c r="O12" i="2"/>
  <c r="O46" i="2"/>
  <c r="O36" i="2"/>
  <c r="O18" i="2"/>
  <c r="O34" i="2"/>
  <c r="O50" i="2"/>
  <c r="O58" i="2"/>
  <c r="O37" i="2"/>
  <c r="O55" i="2"/>
  <c r="L77" i="2"/>
  <c r="L51" i="2"/>
  <c r="L63" i="2"/>
  <c r="L93" i="2"/>
  <c r="L97" i="2"/>
  <c r="L82" i="2"/>
  <c r="L88" i="2"/>
  <c r="L19" i="2"/>
  <c r="L13" i="2"/>
  <c r="L3" i="2"/>
  <c r="L4" i="2"/>
  <c r="L35" i="2"/>
  <c r="L47" i="2"/>
  <c r="L25" i="2"/>
  <c r="L43" i="2"/>
  <c r="L74" i="2"/>
  <c r="L80" i="2"/>
  <c r="L64" i="2"/>
  <c r="L65" i="2"/>
  <c r="L94" i="2"/>
  <c r="L101" i="2"/>
  <c r="L83" i="2"/>
  <c r="L89" i="2"/>
  <c r="L20" i="2"/>
  <c r="L26" i="2"/>
  <c r="L5" i="2"/>
  <c r="L14" i="2"/>
  <c r="L44" i="2"/>
  <c r="L56" i="2"/>
  <c r="L27" i="2"/>
  <c r="L38" i="2"/>
  <c r="L59" i="2"/>
  <c r="L75" i="2"/>
  <c r="L53" i="2"/>
  <c r="L68" i="2"/>
  <c r="L90" i="2"/>
  <c r="L95" i="2"/>
  <c r="L70" i="2"/>
  <c r="L84" i="2"/>
  <c r="L21" i="2"/>
  <c r="L22" i="2"/>
  <c r="L99" i="2"/>
  <c r="L6" i="2"/>
  <c r="L40" i="2"/>
  <c r="L45" i="2"/>
  <c r="L28" i="2"/>
  <c r="L30" i="2"/>
  <c r="L66" i="2"/>
  <c r="L76" i="2"/>
  <c r="L54" i="2"/>
  <c r="L67" i="2"/>
  <c r="L102" i="2"/>
  <c r="L96" i="2"/>
  <c r="L71" i="2"/>
  <c r="L87" i="2"/>
  <c r="L15" i="2"/>
  <c r="L23" i="2"/>
  <c r="L7" i="2"/>
  <c r="L8" i="2"/>
  <c r="L39" i="2"/>
  <c r="L41" i="2"/>
  <c r="L31" i="2"/>
  <c r="L32" i="2"/>
  <c r="L69" i="2"/>
  <c r="L60" i="2"/>
  <c r="L52" i="2"/>
  <c r="L48" i="2"/>
  <c r="L86" i="2"/>
  <c r="L81" i="2"/>
  <c r="L78" i="2"/>
  <c r="L72" i="2"/>
  <c r="L9" i="2"/>
  <c r="L16" i="2"/>
  <c r="L98" i="2"/>
  <c r="L10" i="2"/>
  <c r="L29" i="2"/>
  <c r="L42" i="2"/>
  <c r="L24" i="2"/>
  <c r="L33" i="2"/>
  <c r="L61" i="2"/>
  <c r="L62" i="2"/>
  <c r="L49" i="2"/>
  <c r="L57" i="2"/>
  <c r="L91" i="2"/>
  <c r="L92" i="2"/>
  <c r="L79" i="2"/>
  <c r="L85" i="2"/>
  <c r="L11" i="2"/>
  <c r="L17" i="2"/>
  <c r="L100" i="2"/>
  <c r="L12" i="2"/>
  <c r="L46" i="2"/>
  <c r="L36" i="2"/>
  <c r="L18" i="2"/>
  <c r="L34" i="2"/>
  <c r="L50" i="2"/>
  <c r="L58" i="2"/>
  <c r="L37" i="2"/>
  <c r="L55" i="2"/>
  <c r="L73" i="2"/>
  <c r="AO55" i="2" l="1"/>
  <c r="AO9" i="2"/>
  <c r="AP57" i="2"/>
  <c r="AP7" i="2"/>
  <c r="AO87" i="2"/>
  <c r="AQ7" i="2"/>
  <c r="AN89" i="2"/>
  <c r="AO25" i="2"/>
  <c r="AO57" i="2"/>
  <c r="AP9" i="2"/>
  <c r="AP41" i="2"/>
  <c r="AP73" i="2"/>
  <c r="AQ9" i="2"/>
  <c r="AQ57" i="2"/>
  <c r="AQ87" i="2"/>
  <c r="AO71" i="2"/>
  <c r="AQ21" i="2"/>
  <c r="AQ53" i="2"/>
  <c r="AQ85" i="2"/>
  <c r="AO13" i="2"/>
  <c r="AO29" i="2"/>
  <c r="AO45" i="2"/>
  <c r="AO61" i="2"/>
  <c r="AO77" i="2"/>
  <c r="AP13" i="2"/>
  <c r="AP29" i="2"/>
  <c r="AP45" i="2"/>
  <c r="AP61" i="2"/>
  <c r="AP77" i="2"/>
  <c r="AQ39" i="2"/>
  <c r="AQ13" i="2"/>
  <c r="AQ29" i="2"/>
  <c r="AQ45" i="2"/>
  <c r="AQ61" i="2"/>
  <c r="AQ77" i="2"/>
  <c r="AO7" i="2"/>
  <c r="AO17" i="2"/>
  <c r="AO33" i="2"/>
  <c r="AO49" i="2"/>
  <c r="AO65" i="2"/>
  <c r="AO81" i="2"/>
  <c r="AP17" i="2"/>
  <c r="AP33" i="2"/>
  <c r="AP49" i="2"/>
  <c r="AP65" i="2"/>
  <c r="AP81" i="2"/>
  <c r="AP71" i="2"/>
  <c r="AQ55" i="2"/>
  <c r="AQ17" i="2"/>
  <c r="AQ33" i="2"/>
  <c r="AQ49" i="2"/>
  <c r="AQ65" i="2"/>
  <c r="AQ81" i="2"/>
  <c r="AP87" i="2"/>
  <c r="AQ71" i="2"/>
  <c r="AO23" i="2"/>
  <c r="AP23" i="2"/>
  <c r="AP55" i="2"/>
  <c r="AQ23" i="2"/>
  <c r="AO39" i="2"/>
  <c r="AP39" i="2"/>
  <c r="AP24" i="2"/>
  <c r="AP72" i="2"/>
  <c r="AP22" i="2"/>
  <c r="AP70" i="2"/>
  <c r="AP102" i="2"/>
  <c r="AP63" i="2"/>
  <c r="AP12" i="2"/>
  <c r="AP28" i="2"/>
  <c r="AP44" i="2"/>
  <c r="AP60" i="2"/>
  <c r="AP76" i="2"/>
  <c r="AP92" i="2"/>
  <c r="AP10" i="2"/>
  <c r="AP26" i="2"/>
  <c r="AP42" i="2"/>
  <c r="AP58" i="2"/>
  <c r="AP74" i="2"/>
  <c r="AP90" i="2"/>
  <c r="AP3" i="2"/>
  <c r="AP27" i="2"/>
  <c r="AP47" i="2"/>
  <c r="AP67" i="2"/>
  <c r="AP91" i="2"/>
  <c r="AP8" i="2"/>
  <c r="AP56" i="2"/>
  <c r="AP6" i="2"/>
  <c r="AP54" i="2"/>
  <c r="AP19" i="2"/>
  <c r="AP83" i="2"/>
  <c r="AP16" i="2"/>
  <c r="AP32" i="2"/>
  <c r="AP48" i="2"/>
  <c r="AP64" i="2"/>
  <c r="AP80" i="2"/>
  <c r="AP96" i="2"/>
  <c r="AP14" i="2"/>
  <c r="AP30" i="2"/>
  <c r="AP46" i="2"/>
  <c r="AP62" i="2"/>
  <c r="AP78" i="2"/>
  <c r="AP94" i="2"/>
  <c r="AP11" i="2"/>
  <c r="AP31" i="2"/>
  <c r="AP51" i="2"/>
  <c r="AP75" i="2"/>
  <c r="AP40" i="2"/>
  <c r="AP88" i="2"/>
  <c r="AP38" i="2"/>
  <c r="AP86" i="2"/>
  <c r="AP43" i="2"/>
  <c r="AP4" i="2"/>
  <c r="AP20" i="2"/>
  <c r="AP36" i="2"/>
  <c r="AP52" i="2"/>
  <c r="AP68" i="2"/>
  <c r="AP84" i="2"/>
  <c r="AP99" i="2"/>
  <c r="AP18" i="2"/>
  <c r="AP34" i="2"/>
  <c r="AP50" i="2"/>
  <c r="AP66" i="2"/>
  <c r="AP82" i="2"/>
  <c r="AP98" i="2"/>
  <c r="AP15" i="2"/>
  <c r="AP35" i="2"/>
  <c r="AP59" i="2"/>
  <c r="AP79" i="2"/>
  <c r="AO28" i="2"/>
  <c r="AO76" i="2"/>
  <c r="AO42" i="2"/>
  <c r="AO90" i="2"/>
  <c r="AO3" i="2"/>
  <c r="AO91" i="2"/>
  <c r="AO16" i="2"/>
  <c r="AO32" i="2"/>
  <c r="AO48" i="2"/>
  <c r="AO64" i="2"/>
  <c r="AO80" i="2"/>
  <c r="AO96" i="2"/>
  <c r="AO14" i="2"/>
  <c r="AO30" i="2"/>
  <c r="AO46" i="2"/>
  <c r="AO62" i="2"/>
  <c r="AO78" i="2"/>
  <c r="AO94" i="2"/>
  <c r="AO11" i="2"/>
  <c r="AO31" i="2"/>
  <c r="AO51" i="2"/>
  <c r="AO75" i="2"/>
  <c r="AO44" i="2"/>
  <c r="AO92" i="2"/>
  <c r="AO26" i="2"/>
  <c r="AO74" i="2"/>
  <c r="AO27" i="2"/>
  <c r="AO67" i="2"/>
  <c r="AO4" i="2"/>
  <c r="AO20" i="2"/>
  <c r="AO36" i="2"/>
  <c r="AO52" i="2"/>
  <c r="AO68" i="2"/>
  <c r="AO84" i="2"/>
  <c r="AO99" i="2"/>
  <c r="AO18" i="2"/>
  <c r="AO34" i="2"/>
  <c r="AO50" i="2"/>
  <c r="AO66" i="2"/>
  <c r="AO82" i="2"/>
  <c r="AO98" i="2"/>
  <c r="AO15" i="2"/>
  <c r="AO35" i="2"/>
  <c r="AO59" i="2"/>
  <c r="AO79" i="2"/>
  <c r="AO12" i="2"/>
  <c r="AO60" i="2"/>
  <c r="AO10" i="2"/>
  <c r="AO58" i="2"/>
  <c r="AO47" i="2"/>
  <c r="AO8" i="2"/>
  <c r="AO24" i="2"/>
  <c r="AO40" i="2"/>
  <c r="AO56" i="2"/>
  <c r="AO72" i="2"/>
  <c r="AO88" i="2"/>
  <c r="AO6" i="2"/>
  <c r="AO22" i="2"/>
  <c r="AO38" i="2"/>
  <c r="AO54" i="2"/>
  <c r="AO70" i="2"/>
  <c r="AO86" i="2"/>
  <c r="AO102" i="2"/>
  <c r="AO19" i="2"/>
  <c r="AO43" i="2"/>
  <c r="AO63" i="2"/>
  <c r="AO83" i="2"/>
  <c r="AN4" i="2"/>
  <c r="AN52" i="2"/>
  <c r="AN99" i="2"/>
  <c r="AN50" i="2"/>
  <c r="AN98" i="2"/>
  <c r="AN59" i="2"/>
  <c r="AN8" i="2"/>
  <c r="AN24" i="2"/>
  <c r="AN40" i="2"/>
  <c r="AN56" i="2"/>
  <c r="AN72" i="2"/>
  <c r="AN88" i="2"/>
  <c r="AN6" i="2"/>
  <c r="AN22" i="2"/>
  <c r="AN38" i="2"/>
  <c r="AN54" i="2"/>
  <c r="AN70" i="2"/>
  <c r="AN86" i="2"/>
  <c r="AN102" i="2"/>
  <c r="AN19" i="2"/>
  <c r="AN43" i="2"/>
  <c r="AN63" i="2"/>
  <c r="AN83" i="2"/>
  <c r="AN36" i="2"/>
  <c r="AN84" i="2"/>
  <c r="AN34" i="2"/>
  <c r="AN82" i="2"/>
  <c r="AN35" i="2"/>
  <c r="AN12" i="2"/>
  <c r="AN28" i="2"/>
  <c r="AN44" i="2"/>
  <c r="AN60" i="2"/>
  <c r="AN76" i="2"/>
  <c r="AN92" i="2"/>
  <c r="AN10" i="2"/>
  <c r="AN26" i="2"/>
  <c r="AN42" i="2"/>
  <c r="AN58" i="2"/>
  <c r="AN74" i="2"/>
  <c r="AN90" i="2"/>
  <c r="AN3" i="2"/>
  <c r="AN27" i="2"/>
  <c r="AN47" i="2"/>
  <c r="AN67" i="2"/>
  <c r="AN91" i="2"/>
  <c r="AN20" i="2"/>
  <c r="AN68" i="2"/>
  <c r="AN18" i="2"/>
  <c r="AN66" i="2"/>
  <c r="AN15" i="2"/>
  <c r="AN79" i="2"/>
  <c r="AN16" i="2"/>
  <c r="AN32" i="2"/>
  <c r="AN48" i="2"/>
  <c r="AN64" i="2"/>
  <c r="AN80" i="2"/>
  <c r="AN96" i="2"/>
  <c r="AN14" i="2"/>
  <c r="AN30" i="2"/>
  <c r="AN46" i="2"/>
  <c r="AN62" i="2"/>
  <c r="AN78" i="2"/>
  <c r="AN94" i="2"/>
  <c r="AN11" i="2"/>
  <c r="AN31" i="2"/>
  <c r="AN51" i="2"/>
  <c r="AN75" i="2"/>
</calcChain>
</file>

<file path=xl/sharedStrings.xml><?xml version="1.0" encoding="utf-8"?>
<sst xmlns="http://schemas.openxmlformats.org/spreadsheetml/2006/main" count="256" uniqueCount="58">
  <si>
    <t>Customers</t>
  </si>
  <si>
    <t>Vehicles</t>
  </si>
  <si>
    <t>Cost</t>
  </si>
  <si>
    <t>Genetic 2</t>
  </si>
  <si>
    <t>ATC</t>
  </si>
  <si>
    <t>Time</t>
  </si>
  <si>
    <t>Test ID</t>
  </si>
  <si>
    <t>Test Description</t>
  </si>
  <si>
    <t>CPU Time</t>
  </si>
  <si>
    <t>Nodes</t>
  </si>
  <si>
    <t>Status</t>
  </si>
  <si>
    <t>Feasible</t>
  </si>
  <si>
    <t>Optimal</t>
  </si>
  <si>
    <t>ML</t>
  </si>
  <si>
    <t>Cplex Results</t>
  </si>
  <si>
    <t>UpperBound</t>
  </si>
  <si>
    <t>Is Identical</t>
  </si>
  <si>
    <t>Branch and Bound</t>
  </si>
  <si>
    <t>Iterations</t>
  </si>
  <si>
    <t>Genetic 1</t>
  </si>
  <si>
    <t>Cost2</t>
  </si>
  <si>
    <t>CPU Time3</t>
  </si>
  <si>
    <t>Nodes4</t>
  </si>
  <si>
    <t>Cost5</t>
  </si>
  <si>
    <t>Cost6</t>
  </si>
  <si>
    <t>Time7</t>
  </si>
  <si>
    <t>Cost9</t>
  </si>
  <si>
    <t>Time10</t>
  </si>
  <si>
    <t>Cost3</t>
  </si>
  <si>
    <t>Genetic 3</t>
  </si>
  <si>
    <t>Is UB</t>
  </si>
  <si>
    <t>Is UB2</t>
  </si>
  <si>
    <t>Is UB3</t>
  </si>
  <si>
    <t>Iterations2</t>
  </si>
  <si>
    <t>Is UB4</t>
  </si>
  <si>
    <t>Cost4</t>
  </si>
  <si>
    <t>Time2</t>
  </si>
  <si>
    <t>Iterations3</t>
  </si>
  <si>
    <t>Is UB5</t>
  </si>
  <si>
    <t>Time3</t>
  </si>
  <si>
    <t>Iterations8</t>
  </si>
  <si>
    <t>Genetic 4</t>
  </si>
  <si>
    <t>GA1/BB</t>
  </si>
  <si>
    <t>GA2/BB</t>
  </si>
  <si>
    <t>GA3/BB</t>
  </si>
  <si>
    <t>GA4/BB</t>
  </si>
  <si>
    <t>GA vs BB</t>
  </si>
  <si>
    <t>Best</t>
  </si>
  <si>
    <t>Best GA</t>
  </si>
  <si>
    <t>GA1</t>
  </si>
  <si>
    <t>GA2</t>
  </si>
  <si>
    <t>GA3</t>
  </si>
  <si>
    <t>GA4</t>
  </si>
  <si>
    <t>Beam Search</t>
  </si>
  <si>
    <t>Cost7</t>
  </si>
  <si>
    <t>Time4</t>
  </si>
  <si>
    <t>Nodes2</t>
  </si>
  <si>
    <t>Is UB6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</si>
</sst>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indent="2"/>
    </xf>
    <xf numFmtId="0" fontId="0" fillId="0" borderId="10" xfId="0" applyBorder="1" applyAlignment="1">
      <alignment horizontal="right" vertical="center" indent="2"/>
    </xf>
    <xf numFmtId="0" fontId="0" fillId="0" borderId="0" xfId="0" applyBorder="1" applyAlignment="1">
      <alignment horizontal="right" vertical="center" indent="2"/>
    </xf>
    <xf numFmtId="0" fontId="0" fillId="0" borderId="11" xfId="0" applyBorder="1" applyAlignment="1">
      <alignment horizontal="right" vertical="center" indent="2"/>
    </xf>
    <xf numFmtId="0" fontId="0" fillId="0" borderId="0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0" fillId="0" borderId="14" xfId="0" applyBorder="1" applyAlignment="1">
      <alignment horizontal="right" vertical="center" indent="1"/>
    </xf>
    <xf numFmtId="0" fontId="0" fillId="0" borderId="15" xfId="0" applyBorder="1" applyAlignment="1">
      <alignment horizontal="right" vertical="center" indent="1"/>
    </xf>
    <xf numFmtId="0" fontId="0" fillId="0" borderId="16" xfId="0" applyBorder="1" applyAlignment="1">
      <alignment horizontal="right" vertical="center" indent="1"/>
    </xf>
    <xf numFmtId="0" fontId="0" fillId="0" borderId="17" xfId="0" applyBorder="1" applyAlignment="1">
      <alignment horizontal="right" vertical="center" indent="1"/>
    </xf>
    <xf numFmtId="0" fontId="0" fillId="0" borderId="18" xfId="0" applyBorder="1" applyAlignment="1">
      <alignment horizontal="right" vertical="center" indent="1"/>
    </xf>
    <xf numFmtId="0" fontId="0" fillId="0" borderId="19" xfId="0" applyBorder="1" applyAlignment="1">
      <alignment horizontal="right" vertical="center" indent="1"/>
    </xf>
    <xf numFmtId="0" fontId="0" fillId="0" borderId="20" xfId="0" applyBorder="1" applyAlignment="1">
      <alignment horizontal="right" vertical="center" indent="1"/>
    </xf>
    <xf numFmtId="2" fontId="0" fillId="0" borderId="13" xfId="0" applyNumberFormat="1" applyBorder="1" applyAlignment="1">
      <alignment horizontal="right" vertical="center" indent="1"/>
    </xf>
    <xf numFmtId="2" fontId="0" fillId="0" borderId="16" xfId="0" applyNumberFormat="1" applyBorder="1" applyAlignment="1">
      <alignment horizontal="right" vertical="center" indent="1"/>
    </xf>
    <xf numFmtId="2" fontId="0" fillId="0" borderId="18" xfId="0" applyNumberFormat="1" applyBorder="1" applyAlignment="1">
      <alignment horizontal="right" vertical="center" indent="1"/>
    </xf>
    <xf numFmtId="2" fontId="0" fillId="0" borderId="14" xfId="0" applyNumberFormat="1" applyBorder="1" applyAlignment="1">
      <alignment horizontal="right" vertical="center" indent="1"/>
    </xf>
    <xf numFmtId="2" fontId="0" fillId="0" borderId="0" xfId="0" applyNumberFormat="1" applyBorder="1" applyAlignment="1">
      <alignment horizontal="right" vertical="center" indent="1"/>
    </xf>
    <xf numFmtId="2" fontId="0" fillId="0" borderId="19" xfId="0" applyNumberFormat="1" applyBorder="1" applyAlignment="1">
      <alignment horizontal="right" vertical="center" inden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 indent="2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right" vertical="center" indent="2"/>
    </xf>
    <xf numFmtId="0" fontId="18" fillId="33" borderId="1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vertical="center"/>
    </xf>
    <xf numFmtId="0" fontId="18" fillId="33" borderId="22" xfId="0" applyFont="1" applyFill="1" applyBorder="1" applyAlignment="1">
      <alignment vertical="center"/>
    </xf>
    <xf numFmtId="0" fontId="18" fillId="33" borderId="23" xfId="0" applyFont="1" applyFill="1" applyBorder="1" applyAlignment="1">
      <alignment vertical="center"/>
    </xf>
    <xf numFmtId="0" fontId="18" fillId="33" borderId="2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right" vertical="center" indent="1"/>
    </xf>
    <xf numFmtId="0" fontId="0" fillId="0" borderId="28" xfId="0" applyBorder="1"/>
    <xf numFmtId="0" fontId="0" fillId="0" borderId="29" xfId="0" applyBorder="1" applyAlignment="1">
      <alignment horizontal="right" vertical="center" indent="1"/>
    </xf>
    <xf numFmtId="0" fontId="0" fillId="0" borderId="30" xfId="0" applyBorder="1"/>
    <xf numFmtId="0" fontId="0" fillId="0" borderId="31" xfId="0" applyBorder="1" applyAlignment="1">
      <alignment horizontal="right" vertical="center" indent="1"/>
    </xf>
    <xf numFmtId="0" fontId="0" fillId="0" borderId="26" xfId="0" applyBorder="1" applyAlignment="1">
      <alignment horizontal="right" vertical="center" indent="1"/>
    </xf>
    <xf numFmtId="0" fontId="0" fillId="0" borderId="24" xfId="0" applyBorder="1" applyAlignment="1">
      <alignment horizontal="right" vertical="center" indent="1"/>
    </xf>
    <xf numFmtId="164" fontId="0" fillId="0" borderId="25" xfId="42" applyNumberFormat="1" applyFont="1" applyBorder="1" applyAlignment="1">
      <alignment horizontal="right" vertical="center" indent="1"/>
    </xf>
    <xf numFmtId="164" fontId="0" fillId="0" borderId="0" xfId="42" applyNumberFormat="1" applyFont="1"/>
    <xf numFmtId="164" fontId="0" fillId="0" borderId="26" xfId="42" applyNumberFormat="1" applyFont="1" applyBorder="1" applyAlignment="1">
      <alignment horizontal="right" vertical="center" indent="1"/>
    </xf>
    <xf numFmtId="164" fontId="0" fillId="0" borderId="27" xfId="42" applyNumberFormat="1" applyFont="1" applyBorder="1" applyAlignment="1">
      <alignment horizontal="right" vertical="center" indent="1"/>
    </xf>
    <xf numFmtId="164" fontId="0" fillId="0" borderId="28" xfId="42" applyNumberFormat="1" applyFont="1" applyBorder="1" applyAlignment="1">
      <alignment horizontal="right" vertical="center" indent="1"/>
    </xf>
    <xf numFmtId="164" fontId="0" fillId="0" borderId="0" xfId="42" applyNumberFormat="1" applyFont="1" applyBorder="1" applyAlignment="1">
      <alignment horizontal="right" vertical="center" indent="1"/>
    </xf>
    <xf numFmtId="164" fontId="0" fillId="0" borderId="29" xfId="42" applyNumberFormat="1" applyFont="1" applyBorder="1" applyAlignment="1">
      <alignment horizontal="right" vertical="center" indent="1"/>
    </xf>
    <xf numFmtId="164" fontId="0" fillId="0" borderId="30" xfId="42" applyNumberFormat="1" applyFont="1" applyBorder="1" applyAlignment="1">
      <alignment horizontal="right" vertical="center" indent="1"/>
    </xf>
    <xf numFmtId="164" fontId="0" fillId="0" borderId="24" xfId="42" applyNumberFormat="1" applyFont="1" applyBorder="1" applyAlignment="1">
      <alignment horizontal="right" vertical="center" indent="1"/>
    </xf>
    <xf numFmtId="164" fontId="0" fillId="0" borderId="31" xfId="42" applyNumberFormat="1" applyFont="1" applyBorder="1" applyAlignment="1">
      <alignment horizontal="right" vertical="center" indent="1"/>
    </xf>
    <xf numFmtId="164" fontId="0" fillId="0" borderId="0" xfId="42" applyNumberFormat="1" applyFont="1" applyAlignment="1">
      <alignment vertical="center"/>
    </xf>
    <xf numFmtId="164" fontId="0" fillId="0" borderId="0" xfId="42" applyNumberFormat="1" applyFont="1" applyAlignment="1">
      <alignment horizontal="right" indent="2"/>
    </xf>
    <xf numFmtId="164" fontId="18" fillId="33" borderId="32" xfId="42" applyNumberFormat="1" applyFont="1" applyFill="1" applyBorder="1" applyAlignment="1">
      <alignment horizontal="center" vertical="center"/>
    </xf>
    <xf numFmtId="164" fontId="18" fillId="33" borderId="33" xfId="42" applyNumberFormat="1" applyFont="1" applyFill="1" applyBorder="1" applyAlignment="1">
      <alignment horizontal="center" vertical="center"/>
    </xf>
    <xf numFmtId="164" fontId="18" fillId="33" borderId="34" xfId="42" applyNumberFormat="1" applyFont="1" applyFill="1" applyBorder="1" applyAlignment="1">
      <alignment horizontal="center" vertical="center"/>
    </xf>
    <xf numFmtId="2" fontId="18" fillId="33" borderId="21" xfId="0" applyNumberFormat="1" applyFont="1" applyFill="1" applyBorder="1" applyAlignment="1">
      <alignment horizontal="center" vertical="center"/>
    </xf>
    <xf numFmtId="2" fontId="18" fillId="33" borderId="22" xfId="0" applyNumberFormat="1" applyFont="1" applyFill="1" applyBorder="1" applyAlignment="1">
      <alignment horizontal="center" vertical="center"/>
    </xf>
    <xf numFmtId="2" fontId="18" fillId="33" borderId="23" xfId="0" applyNumberFormat="1" applyFont="1" applyFill="1" applyBorder="1" applyAlignment="1">
      <alignment horizontal="center" vertical="center"/>
    </xf>
    <xf numFmtId="2" fontId="18" fillId="33" borderId="32" xfId="0" applyNumberFormat="1" applyFont="1" applyFill="1" applyBorder="1" applyAlignment="1">
      <alignment horizontal="center" vertical="center"/>
    </xf>
    <xf numFmtId="2" fontId="18" fillId="33" borderId="33" xfId="0" applyNumberFormat="1" applyFont="1" applyFill="1" applyBorder="1" applyAlignment="1">
      <alignment horizontal="center" vertical="center"/>
    </xf>
    <xf numFmtId="2" fontId="18" fillId="33" borderId="34" xfId="0" applyNumberFormat="1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2" fontId="18" fillId="33" borderId="12" xfId="0" applyNumberFormat="1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164" formatCode="0.0%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64" formatCode="0.0%"/>
      <alignment horizontal="right" vertical="center" textRotation="0" wrapText="0" indent="1" justifyLastLine="0" shrinkToFit="0" readingOrder="0"/>
    </dxf>
    <dxf>
      <numFmt numFmtId="164" formatCode="0.0%"/>
      <alignment horizontal="right" vertical="center" textRotation="0" wrapText="0" indent="1" justifyLastLine="0" shrinkToFit="0" readingOrder="0"/>
    </dxf>
    <dxf>
      <numFmt numFmtId="164" formatCode="0.0%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" formatCode="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0" tint="-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 tint="-0.499984740745262"/>
        </right>
        <top/>
        <bottom/>
      </border>
    </dxf>
    <dxf>
      <numFmt numFmtId="2" formatCode="0.0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alignment horizontal="right" vertical="center" textRotation="0" wrapText="0" indent="1" justifyLastLine="0" shrinkToFit="0" readingOrder="0"/>
      <border diagonalUp="0" diagonalDown="0">
        <left/>
        <right style="medium">
          <color theme="0" tint="-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 tint="-0.499984740745262"/>
        </right>
        <top/>
        <bottom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  <border diagonalUp="0" diagonalDown="0">
        <left style="medium">
          <color theme="0" tint="-0.499984740745262"/>
        </left>
        <right/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2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4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TableStyleMedium11 2" pivot="0" count="7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  <tableStyle name="TableStyleMedium4 2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2:AR102" totalsRowShown="0" headerRowDxfId="61" dataDxfId="60">
  <autoFilter ref="A2:AR102"/>
  <sortState ref="A3:AE102">
    <sortCondition ref="B2:B102"/>
  </sortState>
  <tableColumns count="44">
    <tableColumn id="1" name="Test ID" dataDxfId="59"/>
    <tableColumn id="2" name="Customers" dataDxfId="58"/>
    <tableColumn id="3" name="Vehicles" dataDxfId="57"/>
    <tableColumn id="4" name="Cost" dataDxfId="56"/>
    <tableColumn id="5" name="CPU Time" dataDxfId="55"/>
    <tableColumn id="6" name="Nodes" dataDxfId="54"/>
    <tableColumn id="7" name="Status" dataDxfId="53"/>
    <tableColumn id="8" name="Cost2" dataDxfId="52"/>
    <tableColumn id="9" name="CPU Time3" dataDxfId="51"/>
    <tableColumn id="10" name="Nodes4" dataDxfId="50"/>
    <tableColumn id="11" name="UpperBound" dataDxfId="49"/>
    <tableColumn id="12" name="Is Identical" dataDxfId="48">
      <calculatedColumnFormula>IF(Table5[[#This Row],[Status]]="Optimal",IF(D3=H3, "Yes","No" ),"Yes")</calculatedColumnFormula>
    </tableColumn>
    <tableColumn id="13" name="Cost5" dataDxfId="47"/>
    <tableColumn id="14" name="Time" dataDxfId="46"/>
    <tableColumn id="15" name="Is UB" dataDxfId="45">
      <calculatedColumnFormula>IF(Table5[[#This Row],[Cost2]]="ML","Yes",IF(Table5[[#This Row],[Cost5]]&gt;Table5[[#This Row],[Cost2]],"Yes","No"))</calculatedColumnFormula>
    </tableColumn>
    <tableColumn id="25" name="Cost7" dataDxfId="21"/>
    <tableColumn id="24" name="Time4" dataDxfId="22"/>
    <tableColumn id="34" name="Nodes2" dataDxfId="1"/>
    <tableColumn id="19" name="Is UB6" dataDxfId="0">
      <calculatedColumnFormula>IF(Table5[[#This Row],[Cost2]]="ML","Yes",IF(Table5[[#This Row],[Cost7]]&gt;=Table5[[#This Row],[Cost2]],"Yes","No"))</calculatedColumnFormula>
    </tableColumn>
    <tableColumn id="16" name="Cost3" dataDxfId="44"/>
    <tableColumn id="17" name="Time3" dataDxfId="43"/>
    <tableColumn id="18" name="Iterations" dataDxfId="42"/>
    <tableColumn id="20" name="Is UB2" dataDxfId="41">
      <calculatedColumnFormula>IF(Table5[[#This Row],[Cost2]]="ML","Yes",IF(Table5[[#This Row],[Cost3]]&gt;=Table5[[#This Row],[Cost2]],"Yes","No"))</calculatedColumnFormula>
    </tableColumn>
    <tableColumn id="21" name="Cost9" dataDxfId="40"/>
    <tableColumn id="22" name="Time10" dataDxfId="39"/>
    <tableColumn id="30" name="Iterations2"/>
    <tableColumn id="29" name="Is UB4" dataDxfId="38">
      <calculatedColumnFormula>IF(Table5[[#This Row],[Cost2]]="ML","Yes",IF(Table5[[#This Row],[Cost9]]&gt;=Table5[[#This Row],[Cost2]],"Yes","No"))</calculatedColumnFormula>
    </tableColumn>
    <tableColumn id="28" name="Cost4" dataDxfId="37"/>
    <tableColumn id="27" name="Time2"/>
    <tableColumn id="26" name="Iterations3"/>
    <tableColumn id="23" name="Is UB5" dataDxfId="36">
      <calculatedColumnFormula>IF(Table5[[#This Row],[Cost2]]="ML","Yes",IF(Table5[[#This Row],[Cost4]]&gt;=Table5[[#This Row],[Cost2]],"Yes","No"))</calculatedColumnFormula>
    </tableColumn>
    <tableColumn id="33" name="Cost6" dataDxfId="35"/>
    <tableColumn id="32" name="Time7" dataDxfId="34"/>
    <tableColumn id="31" name="Iterations8" dataDxfId="33"/>
    <tableColumn id="35" name="Is UB3" dataDxfId="32">
      <calculatedColumnFormula>IF(Table5[[#This Row],[Cost2]]="ML","Yes",IF(Table5[[#This Row],[Cost6]]&gt;=Table5[[#This Row],[Cost2]],"Yes","No"))</calculatedColumnFormula>
    </tableColumn>
    <tableColumn id="39" name="GA1/BB" dataDxfId="31" dataCellStyle="Percent">
      <calculatedColumnFormula xml:space="preserve"> (Table5[[#This Row],[Cost3]]/Table5[[#This Row],[Cost2]])-1</calculatedColumnFormula>
    </tableColumn>
    <tableColumn id="38" name="GA2/BB" dataDxfId="30" dataCellStyle="Percent">
      <calculatedColumnFormula xml:space="preserve"> (Table5[[#This Row],[Cost9]]/Table5[[#This Row],[Cost2]])-1</calculatedColumnFormula>
    </tableColumn>
    <tableColumn id="37" name="GA3/BB" dataDxfId="29" dataCellStyle="Percent">
      <calculatedColumnFormula xml:space="preserve"> (Table5[[#This Row],[Cost4]]/Table5[[#This Row],[Cost2]])-1</calculatedColumnFormula>
    </tableColumn>
    <tableColumn id="36" name="GA4/BB" dataDxfId="28" dataCellStyle="Percent">
      <calculatedColumnFormula xml:space="preserve"> (Table5[[#This Row],[Cost6]]/Table5[[#This Row],[Cost2]])-1</calculatedColumnFormula>
    </tableColumn>
    <tableColumn id="43" name="GA1" dataDxfId="27" dataCellStyle="Percent">
      <calculatedColumnFormula>Table5[[#This Row],[GA1/BB]]-Table5[[#This Row],[Best]]</calculatedColumnFormula>
    </tableColumn>
    <tableColumn id="45" name="GA2" dataDxfId="26" dataCellStyle="Percent">
      <calculatedColumnFormula>Table5[[#This Row],[GA2/BB]]-Table5[[#This Row],[Best]]</calculatedColumnFormula>
    </tableColumn>
    <tableColumn id="44" name="GA3" dataDxfId="25" dataCellStyle="Percent">
      <calculatedColumnFormula>Table5[[#This Row],[GA3/BB]]-Table5[[#This Row],[Best]]</calculatedColumnFormula>
    </tableColumn>
    <tableColumn id="42" name="GA4" dataDxfId="24" dataCellStyle="Percent">
      <calculatedColumnFormula>Table5[[#This Row],[GA4/BB]]-Table5[[#This Row],[Best]]</calculatedColumnFormula>
    </tableColumn>
    <tableColumn id="40" name="Best" dataDxfId="23" dataCellStyle="Percent">
      <calculatedColumnFormula>MIN(Table5[[#This Row],[GA1/BB]:[GA4/BB]])</calculatedColumnFormula>
    </tableColumn>
  </tableColumns>
  <tableStyleInfo name="TableStyleMedium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2"/>
  <sheetViews>
    <sheetView tabSelected="1" topLeftCell="I1" workbookViewId="0">
      <selection activeCell="S9" sqref="S9"/>
    </sheetView>
  </sheetViews>
  <sheetFormatPr defaultRowHeight="18" customHeight="1" x14ac:dyDescent="0.25"/>
  <cols>
    <col min="1" max="1" width="9.5703125" style="2" bestFit="1" customWidth="1"/>
    <col min="2" max="2" width="13.140625" style="2" bestFit="1" customWidth="1"/>
    <col min="3" max="3" width="11.140625" style="2" bestFit="1" customWidth="1"/>
    <col min="4" max="4" width="8.28515625" style="2" bestFit="1" customWidth="1"/>
    <col min="5" max="5" width="12.140625" style="22" bestFit="1" customWidth="1"/>
    <col min="6" max="6" width="9.28515625" style="2" bestFit="1" customWidth="1"/>
    <col min="7" max="7" width="9.7109375" style="2" bestFit="1" customWidth="1"/>
    <col min="8" max="8" width="8.42578125" style="22" bestFit="1" customWidth="1"/>
    <col min="9" max="9" width="13.28515625" style="22" customWidth="1"/>
    <col min="10" max="10" width="10.28515625" style="2" bestFit="1" customWidth="1"/>
    <col min="11" max="11" width="15" style="22" customWidth="1"/>
    <col min="12" max="12" width="13.28515625" style="2" bestFit="1" customWidth="1"/>
    <col min="13" max="13" width="8.42578125" style="22" bestFit="1" customWidth="1"/>
    <col min="14" max="14" width="8" style="2" bestFit="1" customWidth="1"/>
    <col min="15" max="15" width="8.140625" style="2" bestFit="1" customWidth="1"/>
    <col min="16" max="16" width="8.42578125" style="2" bestFit="1" customWidth="1"/>
    <col min="17" max="17" width="9" style="2" bestFit="1" customWidth="1"/>
    <col min="18" max="18" width="10.28515625" style="2" bestFit="1" customWidth="1"/>
    <col min="19" max="19" width="9" style="2" bestFit="1" customWidth="1"/>
    <col min="20" max="20" width="8.42578125" style="22" bestFit="1" customWidth="1"/>
    <col min="21" max="21" width="9" style="22" bestFit="1" customWidth="1"/>
    <col min="22" max="22" width="11.85546875" style="2" bestFit="1" customWidth="1"/>
    <col min="23" max="23" width="9" style="1" bestFit="1" customWidth="1"/>
    <col min="24" max="24" width="8.42578125" style="24" bestFit="1" customWidth="1"/>
    <col min="25" max="25" width="10" style="24" bestFit="1" customWidth="1"/>
    <col min="26" max="26" width="13.28515625" style="24" bestFit="1" customWidth="1"/>
    <col min="27" max="27" width="9" style="24" bestFit="1" customWidth="1"/>
    <col min="28" max="28" width="8.42578125" style="24" bestFit="1" customWidth="1"/>
    <col min="29" max="29" width="9" style="24" bestFit="1" customWidth="1"/>
    <col min="30" max="30" width="13.28515625" style="24" bestFit="1" customWidth="1"/>
    <col min="31" max="31" width="9" style="1" bestFit="1" customWidth="1"/>
    <col min="32" max="35" width="9" style="1" customWidth="1"/>
    <col min="36" max="39" width="10.140625" style="52" bestFit="1" customWidth="1"/>
    <col min="40" max="43" width="11.140625" style="52" bestFit="1" customWidth="1"/>
    <col min="44" max="44" width="10.140625" style="52" customWidth="1"/>
    <col min="45" max="45" width="9" style="1" customWidth="1"/>
    <col min="46" max="16384" width="9.140625" style="1"/>
  </cols>
  <sheetData>
    <row r="1" spans="1:49" s="26" customFormat="1" ht="32.25" customHeight="1" thickBot="1" x14ac:dyDescent="0.3">
      <c r="A1" s="63" t="s">
        <v>7</v>
      </c>
      <c r="B1" s="63"/>
      <c r="C1" s="63"/>
      <c r="D1" s="63" t="s">
        <v>14</v>
      </c>
      <c r="E1" s="64"/>
      <c r="F1" s="63"/>
      <c r="G1" s="63"/>
      <c r="H1" s="64" t="s">
        <v>17</v>
      </c>
      <c r="I1" s="64"/>
      <c r="J1" s="63"/>
      <c r="K1" s="64"/>
      <c r="L1" s="63"/>
      <c r="M1" s="64" t="s">
        <v>4</v>
      </c>
      <c r="N1" s="63"/>
      <c r="O1" s="63"/>
      <c r="P1" s="65" t="s">
        <v>53</v>
      </c>
      <c r="Q1" s="66"/>
      <c r="R1" s="66"/>
      <c r="S1" s="67"/>
      <c r="T1" s="57" t="s">
        <v>19</v>
      </c>
      <c r="U1" s="58"/>
      <c r="V1" s="58"/>
      <c r="W1" s="59"/>
      <c r="X1" s="57" t="s">
        <v>3</v>
      </c>
      <c r="Y1" s="58"/>
      <c r="Z1" s="58"/>
      <c r="AA1" s="59"/>
      <c r="AB1" s="57" t="s">
        <v>29</v>
      </c>
      <c r="AC1" s="58"/>
      <c r="AD1" s="58"/>
      <c r="AE1" s="58"/>
      <c r="AF1" s="60" t="s">
        <v>41</v>
      </c>
      <c r="AG1" s="61"/>
      <c r="AH1" s="61"/>
      <c r="AI1" s="62"/>
      <c r="AJ1" s="54" t="s">
        <v>46</v>
      </c>
      <c r="AK1" s="55"/>
      <c r="AL1" s="55"/>
      <c r="AM1" s="56"/>
      <c r="AN1" s="54" t="s">
        <v>48</v>
      </c>
      <c r="AO1" s="55"/>
      <c r="AP1" s="55"/>
      <c r="AQ1" s="55"/>
      <c r="AR1" s="56"/>
      <c r="AS1" s="30"/>
      <c r="AT1" s="27"/>
      <c r="AU1" s="28"/>
      <c r="AV1" s="28"/>
      <c r="AW1" s="29"/>
    </row>
    <row r="2" spans="1:49" s="3" customFormat="1" ht="18" customHeight="1" thickBot="1" x14ac:dyDescent="0.3">
      <c r="A2" s="3" t="s">
        <v>6</v>
      </c>
      <c r="B2" s="3" t="s">
        <v>0</v>
      </c>
      <c r="C2" s="3" t="s">
        <v>1</v>
      </c>
      <c r="D2" s="4" t="s">
        <v>2</v>
      </c>
      <c r="E2" s="25" t="s">
        <v>8</v>
      </c>
      <c r="F2" s="5" t="s">
        <v>9</v>
      </c>
      <c r="G2" s="6" t="s">
        <v>10</v>
      </c>
      <c r="H2" s="23" t="s">
        <v>20</v>
      </c>
      <c r="I2" s="23" t="s">
        <v>21</v>
      </c>
      <c r="J2" s="3" t="s">
        <v>22</v>
      </c>
      <c r="K2" s="23" t="s">
        <v>15</v>
      </c>
      <c r="L2" s="3" t="s">
        <v>16</v>
      </c>
      <c r="M2" s="23" t="s">
        <v>23</v>
      </c>
      <c r="N2" s="3" t="s">
        <v>5</v>
      </c>
      <c r="O2" s="3" t="s">
        <v>30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28</v>
      </c>
      <c r="U2" s="3" t="s">
        <v>39</v>
      </c>
      <c r="V2" s="3" t="s">
        <v>18</v>
      </c>
      <c r="W2" s="3" t="s">
        <v>31</v>
      </c>
      <c r="X2" s="23" t="s">
        <v>26</v>
      </c>
      <c r="Y2" s="23" t="s">
        <v>27</v>
      </c>
      <c r="Z2" s="23" t="s">
        <v>33</v>
      </c>
      <c r="AA2" s="23" t="s">
        <v>34</v>
      </c>
      <c r="AB2" s="23" t="s">
        <v>35</v>
      </c>
      <c r="AC2" s="23" t="s">
        <v>36</v>
      </c>
      <c r="AD2" s="23" t="s">
        <v>37</v>
      </c>
      <c r="AE2" s="23" t="s">
        <v>38</v>
      </c>
      <c r="AF2" t="s">
        <v>24</v>
      </c>
      <c r="AG2" t="s">
        <v>25</v>
      </c>
      <c r="AH2" t="s">
        <v>40</v>
      </c>
      <c r="AI2" t="s">
        <v>32</v>
      </c>
      <c r="AJ2" s="43" t="s">
        <v>42</v>
      </c>
      <c r="AK2" s="43" t="s">
        <v>43</v>
      </c>
      <c r="AL2" s="43" t="s">
        <v>44</v>
      </c>
      <c r="AM2" s="43" t="s">
        <v>45</v>
      </c>
      <c r="AN2" s="43" t="s">
        <v>49</v>
      </c>
      <c r="AO2" s="43" t="s">
        <v>50</v>
      </c>
      <c r="AP2" s="43" t="s">
        <v>51</v>
      </c>
      <c r="AQ2" s="43" t="s">
        <v>52</v>
      </c>
      <c r="AR2" s="53" t="s">
        <v>47</v>
      </c>
    </row>
    <row r="3" spans="1:49" ht="18" customHeight="1" x14ac:dyDescent="0.25">
      <c r="A3" s="8">
        <v>10</v>
      </c>
      <c r="B3" s="9">
        <v>3</v>
      </c>
      <c r="C3" s="10">
        <v>3</v>
      </c>
      <c r="D3" s="16">
        <v>41.22</v>
      </c>
      <c r="E3" s="19">
        <v>0.03</v>
      </c>
      <c r="F3" s="9">
        <v>77</v>
      </c>
      <c r="G3" s="10" t="s">
        <v>12</v>
      </c>
      <c r="H3" s="16">
        <v>41.22</v>
      </c>
      <c r="I3" s="19">
        <v>0</v>
      </c>
      <c r="J3" s="9">
        <v>13</v>
      </c>
      <c r="K3" s="19">
        <v>41.22</v>
      </c>
      <c r="L3" s="10" t="str">
        <f>IF(Table5[[#This Row],[Status]]="Optimal",IF(D3=H3, "Yes","No" ),"Yes")</f>
        <v>Yes</v>
      </c>
      <c r="M3" s="16">
        <v>83.75</v>
      </c>
      <c r="N3" s="9">
        <v>0</v>
      </c>
      <c r="O3" s="9" t="str">
        <f>IF(Table5[[#This Row],[Cost2]]="ML","Yes",IF(Table5[[#This Row],[Cost5]]&gt;Table5[[#This Row],[Cost2]],"Yes","No"))</f>
        <v>Yes</v>
      </c>
      <c r="P3">
        <v>46.17</v>
      </c>
      <c r="Q3">
        <v>0</v>
      </c>
      <c r="R3">
        <v>7</v>
      </c>
      <c r="S3" s="7" t="str">
        <f>IF(Table5[[#This Row],[Cost2]]="ML","Yes",IF(Table5[[#This Row],[Cost7]]&gt;=Table5[[#This Row],[Cost2]],"Yes","No"))</f>
        <v>Yes</v>
      </c>
      <c r="T3" s="33">
        <v>41.22</v>
      </c>
      <c r="U3" s="34">
        <v>0.26</v>
      </c>
      <c r="V3" s="34">
        <v>1001</v>
      </c>
      <c r="W3" s="35" t="str">
        <f>IF(Table5[[#This Row],[Cost2]]="ML","Yes",IF(Table5[[#This Row],[Cost3]]&gt;=Table5[[#This Row],[Cost2]],"Yes","No"))</f>
        <v>Yes</v>
      </c>
      <c r="X3" s="33">
        <v>41.22</v>
      </c>
      <c r="Y3" s="34">
        <v>0.22</v>
      </c>
      <c r="Z3" s="34">
        <v>1001</v>
      </c>
      <c r="AA3" s="35" t="str">
        <f>IF(Table5[[#This Row],[Cost2]]="ML","Yes",IF(Table5[[#This Row],[Cost9]]&gt;=Table5[[#This Row],[Cost2]],"Yes","No"))</f>
        <v>Yes</v>
      </c>
      <c r="AB3" s="33">
        <v>41.22</v>
      </c>
      <c r="AC3" s="34">
        <v>0.59</v>
      </c>
      <c r="AD3" s="34">
        <v>1001</v>
      </c>
      <c r="AE3" s="35" t="str">
        <f>IF(Table5[[#This Row],[Cost2]]="ML","Yes",IF(Table5[[#This Row],[Cost4]]&gt;=Table5[[#This Row],[Cost2]],"Yes","No"))</f>
        <v>Yes</v>
      </c>
      <c r="AF3" s="33">
        <v>41.22</v>
      </c>
      <c r="AG3" s="34">
        <v>0.57999999999999996</v>
      </c>
      <c r="AH3" s="34">
        <v>1001</v>
      </c>
      <c r="AI3" s="40" t="str">
        <f>IF(Table5[[#This Row],[Cost2]]="ML","Yes",IF(Table5[[#This Row],[Cost6]]&gt;=Table5[[#This Row],[Cost2]],"Yes","No"))</f>
        <v>Yes</v>
      </c>
      <c r="AJ3" s="42">
        <f xml:space="preserve"> (Table5[[#This Row],[Cost3]]/Table5[[#This Row],[Cost2]])-1</f>
        <v>0</v>
      </c>
      <c r="AK3" s="44">
        <f xml:space="preserve"> (Table5[[#This Row],[Cost9]]/Table5[[#This Row],[Cost2]])-1</f>
        <v>0</v>
      </c>
      <c r="AL3" s="44">
        <f xml:space="preserve"> (Table5[[#This Row],[Cost4]]/Table5[[#This Row],[Cost2]])-1</f>
        <v>0</v>
      </c>
      <c r="AM3" s="44">
        <f xml:space="preserve"> (Table5[[#This Row],[Cost6]]/Table5[[#This Row],[Cost2]])-1</f>
        <v>0</v>
      </c>
      <c r="AN3" s="42">
        <f>Table5[[#This Row],[GA1/BB]]-Table5[[#This Row],[Best]]</f>
        <v>0</v>
      </c>
      <c r="AO3" s="44">
        <f>Table5[[#This Row],[GA2/BB]]-Table5[[#This Row],[Best]]</f>
        <v>0</v>
      </c>
      <c r="AP3" s="44">
        <f>Table5[[#This Row],[GA3/BB]]-Table5[[#This Row],[Best]]</f>
        <v>0</v>
      </c>
      <c r="AQ3" s="44">
        <f>Table5[[#This Row],[GA4/BB]]-Table5[[#This Row],[Best]]</f>
        <v>0</v>
      </c>
      <c r="AR3" s="45">
        <f>MIN(Table5[[#This Row],[GA1/BB]:[GA4/BB]])</f>
        <v>0</v>
      </c>
      <c r="AS3" s="7"/>
      <c r="AT3"/>
      <c r="AU3"/>
      <c r="AV3"/>
    </row>
    <row r="4" spans="1:49" ht="18" customHeight="1" x14ac:dyDescent="0.25">
      <c r="A4" s="11">
        <v>11</v>
      </c>
      <c r="B4" s="7">
        <v>3</v>
      </c>
      <c r="C4" s="12">
        <v>3</v>
      </c>
      <c r="D4" s="17">
        <v>39.15</v>
      </c>
      <c r="E4" s="20">
        <v>0.03</v>
      </c>
      <c r="F4" s="7">
        <v>0</v>
      </c>
      <c r="G4" s="12" t="s">
        <v>12</v>
      </c>
      <c r="H4" s="17">
        <v>39.15</v>
      </c>
      <c r="I4" s="20">
        <v>0</v>
      </c>
      <c r="J4" s="7">
        <v>10</v>
      </c>
      <c r="K4" s="20">
        <v>39.15</v>
      </c>
      <c r="L4" s="12" t="str">
        <f>IF(Table5[[#This Row],[Status]]="Optimal",IF(D4=H4, "Yes","No" ),"Yes")</f>
        <v>Yes</v>
      </c>
      <c r="M4" s="17">
        <v>75.84</v>
      </c>
      <c r="N4" s="7">
        <v>0</v>
      </c>
      <c r="O4" s="7" t="str">
        <f>IF(Table5[[#This Row],[Cost2]]="ML","Yes",IF(Table5[[#This Row],[Cost5]]&gt;Table5[[#This Row],[Cost2]],"Yes","No"))</f>
        <v>Yes</v>
      </c>
      <c r="P4">
        <v>43.14</v>
      </c>
      <c r="Q4">
        <v>0</v>
      </c>
      <c r="R4">
        <v>10</v>
      </c>
      <c r="S4" s="7" t="str">
        <f>IF(Table5[[#This Row],[Cost2]]="ML","Yes",IF(Table5[[#This Row],[Cost7]]&gt;=Table5[[#This Row],[Cost2]],"Yes","No"))</f>
        <v>Yes</v>
      </c>
      <c r="T4" s="36">
        <v>39.15</v>
      </c>
      <c r="U4" s="31">
        <v>0.27</v>
      </c>
      <c r="V4" s="31">
        <v>1001</v>
      </c>
      <c r="W4" s="37" t="str">
        <f>IF(Table5[[#This Row],[Cost2]]="ML","Yes",IF(Table5[[#This Row],[Cost3]]&gt;=Table5[[#This Row],[Cost2]],"Yes","No"))</f>
        <v>Yes</v>
      </c>
      <c r="X4" s="36">
        <v>39.15</v>
      </c>
      <c r="Y4" s="31">
        <v>0.25</v>
      </c>
      <c r="Z4" s="31">
        <v>1001</v>
      </c>
      <c r="AA4" s="37" t="str">
        <f>IF(Table5[[#This Row],[Cost2]]="ML","Yes",IF(Table5[[#This Row],[Cost9]]&gt;=Table5[[#This Row],[Cost2]],"Yes","No"))</f>
        <v>Yes</v>
      </c>
      <c r="AB4" s="36">
        <v>39.15</v>
      </c>
      <c r="AC4" s="31">
        <v>0.59</v>
      </c>
      <c r="AD4" s="31">
        <v>1001</v>
      </c>
      <c r="AE4" s="37" t="str">
        <f>IF(Table5[[#This Row],[Cost2]]="ML","Yes",IF(Table5[[#This Row],[Cost4]]&gt;=Table5[[#This Row],[Cost2]],"Yes","No"))</f>
        <v>Yes</v>
      </c>
      <c r="AF4" s="36">
        <v>39.15</v>
      </c>
      <c r="AG4" s="31">
        <v>0.57999999999999996</v>
      </c>
      <c r="AH4" s="31">
        <v>1001</v>
      </c>
      <c r="AI4" s="7" t="str">
        <f>IF(Table5[[#This Row],[Cost2]]="ML","Yes",IF(Table5[[#This Row],[Cost6]]&gt;=Table5[[#This Row],[Cost2]],"Yes","No"))</f>
        <v>Yes</v>
      </c>
      <c r="AJ4" s="46">
        <f xml:space="preserve"> (Table5[[#This Row],[Cost3]]/Table5[[#This Row],[Cost2]])-1</f>
        <v>0</v>
      </c>
      <c r="AK4" s="47">
        <f xml:space="preserve"> (Table5[[#This Row],[Cost9]]/Table5[[#This Row],[Cost2]])-1</f>
        <v>0</v>
      </c>
      <c r="AL4" s="47">
        <f xml:space="preserve"> (Table5[[#This Row],[Cost4]]/Table5[[#This Row],[Cost2]])-1</f>
        <v>0</v>
      </c>
      <c r="AM4" s="47">
        <f xml:space="preserve"> (Table5[[#This Row],[Cost6]]/Table5[[#This Row],[Cost2]])-1</f>
        <v>0</v>
      </c>
      <c r="AN4" s="46">
        <f>Table5[[#This Row],[GA1/BB]]-Table5[[#This Row],[Best]]</f>
        <v>0</v>
      </c>
      <c r="AO4" s="47">
        <f>Table5[[#This Row],[GA2/BB]]-Table5[[#This Row],[Best]]</f>
        <v>0</v>
      </c>
      <c r="AP4" s="47">
        <f>Table5[[#This Row],[GA3/BB]]-Table5[[#This Row],[Best]]</f>
        <v>0</v>
      </c>
      <c r="AQ4" s="47">
        <f>Table5[[#This Row],[GA4/BB]]-Table5[[#This Row],[Best]]</f>
        <v>0</v>
      </c>
      <c r="AR4" s="48">
        <f>MIN(Table5[[#This Row],[GA1/BB]:[GA4/BB]])</f>
        <v>0</v>
      </c>
      <c r="AS4" s="7"/>
      <c r="AT4"/>
      <c r="AU4"/>
      <c r="AV4"/>
    </row>
    <row r="5" spans="1:49" ht="18" customHeight="1" x14ac:dyDescent="0.25">
      <c r="A5" s="11">
        <v>26</v>
      </c>
      <c r="B5" s="7">
        <v>3</v>
      </c>
      <c r="C5" s="12">
        <v>3</v>
      </c>
      <c r="D5" s="17">
        <v>59.01</v>
      </c>
      <c r="E5" s="20">
        <v>0.04</v>
      </c>
      <c r="F5" s="7">
        <v>53</v>
      </c>
      <c r="G5" s="12" t="s">
        <v>12</v>
      </c>
      <c r="H5" s="17">
        <v>59.01</v>
      </c>
      <c r="I5" s="20">
        <v>0</v>
      </c>
      <c r="J5" s="7">
        <v>30</v>
      </c>
      <c r="K5" s="20">
        <v>59.01</v>
      </c>
      <c r="L5" s="12" t="str">
        <f>IF(Table5[[#This Row],[Status]]="Optimal",IF(D5=H5, "Yes","No" ),"Yes")</f>
        <v>Yes</v>
      </c>
      <c r="M5" s="17">
        <v>71.989999999999995</v>
      </c>
      <c r="N5" s="7">
        <v>0</v>
      </c>
      <c r="O5" s="7" t="str">
        <f>IF(Table5[[#This Row],[Cost2]]="ML","Yes",IF(Table5[[#This Row],[Cost5]]&gt;Table5[[#This Row],[Cost2]],"Yes","No"))</f>
        <v>Yes</v>
      </c>
      <c r="P5">
        <v>60.18</v>
      </c>
      <c r="Q5">
        <v>0</v>
      </c>
      <c r="R5">
        <v>12</v>
      </c>
      <c r="S5" s="7" t="str">
        <f>IF(Table5[[#This Row],[Cost2]]="ML","Yes",IF(Table5[[#This Row],[Cost7]]&gt;=Table5[[#This Row],[Cost2]],"Yes","No"))</f>
        <v>Yes</v>
      </c>
      <c r="T5" s="36">
        <v>59.01</v>
      </c>
      <c r="U5" s="31">
        <v>0.26</v>
      </c>
      <c r="V5" s="31">
        <v>1001</v>
      </c>
      <c r="W5" s="37" t="str">
        <f>IF(Table5[[#This Row],[Cost2]]="ML","Yes",IF(Table5[[#This Row],[Cost3]]&gt;=Table5[[#This Row],[Cost2]],"Yes","No"))</f>
        <v>Yes</v>
      </c>
      <c r="X5" s="36">
        <v>59.01</v>
      </c>
      <c r="Y5" s="31">
        <v>0.26</v>
      </c>
      <c r="Z5" s="31">
        <v>1001</v>
      </c>
      <c r="AA5" s="37" t="str">
        <f>IF(Table5[[#This Row],[Cost2]]="ML","Yes",IF(Table5[[#This Row],[Cost9]]&gt;=Table5[[#This Row],[Cost2]],"Yes","No"))</f>
        <v>Yes</v>
      </c>
      <c r="AB5" s="36">
        <v>59.01</v>
      </c>
      <c r="AC5" s="31">
        <v>0.59</v>
      </c>
      <c r="AD5" s="31">
        <v>1001</v>
      </c>
      <c r="AE5" s="37" t="str">
        <f>IF(Table5[[#This Row],[Cost2]]="ML","Yes",IF(Table5[[#This Row],[Cost4]]&gt;=Table5[[#This Row],[Cost2]],"Yes","No"))</f>
        <v>Yes</v>
      </c>
      <c r="AF5" s="36">
        <v>59.01</v>
      </c>
      <c r="AG5" s="31">
        <v>0.57999999999999996</v>
      </c>
      <c r="AH5" s="31">
        <v>1001</v>
      </c>
      <c r="AI5" s="7" t="str">
        <f>IF(Table5[[#This Row],[Cost2]]="ML","Yes",IF(Table5[[#This Row],[Cost6]]&gt;=Table5[[#This Row],[Cost2]],"Yes","No"))</f>
        <v>Yes</v>
      </c>
      <c r="AJ5" s="46">
        <f xml:space="preserve"> (Table5[[#This Row],[Cost3]]/Table5[[#This Row],[Cost2]])-1</f>
        <v>0</v>
      </c>
      <c r="AK5" s="47">
        <f xml:space="preserve"> (Table5[[#This Row],[Cost9]]/Table5[[#This Row],[Cost2]])-1</f>
        <v>0</v>
      </c>
      <c r="AL5" s="47">
        <f xml:space="preserve"> (Table5[[#This Row],[Cost4]]/Table5[[#This Row],[Cost2]])-1</f>
        <v>0</v>
      </c>
      <c r="AM5" s="47">
        <f xml:space="preserve"> (Table5[[#This Row],[Cost6]]/Table5[[#This Row],[Cost2]])-1</f>
        <v>0</v>
      </c>
      <c r="AN5" s="46">
        <f>Table5[[#This Row],[GA1/BB]]-Table5[[#This Row],[Best]]</f>
        <v>0</v>
      </c>
      <c r="AO5" s="47">
        <f>Table5[[#This Row],[GA2/BB]]-Table5[[#This Row],[Best]]</f>
        <v>0</v>
      </c>
      <c r="AP5" s="47">
        <f>Table5[[#This Row],[GA3/BB]]-Table5[[#This Row],[Best]]</f>
        <v>0</v>
      </c>
      <c r="AQ5" s="47">
        <f>Table5[[#This Row],[GA4/BB]]-Table5[[#This Row],[Best]]</f>
        <v>0</v>
      </c>
      <c r="AR5" s="48">
        <f>MIN(Table5[[#This Row],[GA1/BB]:[GA4/BB]])</f>
        <v>0</v>
      </c>
      <c r="AS5" s="7"/>
      <c r="AT5"/>
      <c r="AU5"/>
      <c r="AV5"/>
    </row>
    <row r="6" spans="1:49" ht="18" customHeight="1" x14ac:dyDescent="0.25">
      <c r="A6" s="11">
        <v>43</v>
      </c>
      <c r="B6" s="7">
        <v>3</v>
      </c>
      <c r="C6" s="12">
        <v>3</v>
      </c>
      <c r="D6" s="17">
        <v>65.06</v>
      </c>
      <c r="E6" s="20">
        <v>0.03</v>
      </c>
      <c r="F6" s="7">
        <v>0</v>
      </c>
      <c r="G6" s="12" t="s">
        <v>12</v>
      </c>
      <c r="H6" s="17">
        <v>65.06</v>
      </c>
      <c r="I6" s="20">
        <v>0</v>
      </c>
      <c r="J6" s="7">
        <v>25</v>
      </c>
      <c r="K6" s="20">
        <v>65.06</v>
      </c>
      <c r="L6" s="12" t="str">
        <f>IF(Table5[[#This Row],[Status]]="Optimal",IF(D6=H6, "Yes","No" ),"Yes")</f>
        <v>Yes</v>
      </c>
      <c r="M6" s="17">
        <v>100.41</v>
      </c>
      <c r="N6" s="7">
        <v>0</v>
      </c>
      <c r="O6" s="7" t="str">
        <f>IF(Table5[[#This Row],[Cost2]]="ML","Yes",IF(Table5[[#This Row],[Cost5]]&gt;Table5[[#This Row],[Cost2]],"Yes","No"))</f>
        <v>Yes</v>
      </c>
      <c r="P6">
        <v>67.11</v>
      </c>
      <c r="Q6">
        <v>0</v>
      </c>
      <c r="R6">
        <v>13</v>
      </c>
      <c r="S6" s="7" t="str">
        <f>IF(Table5[[#This Row],[Cost2]]="ML","Yes",IF(Table5[[#This Row],[Cost7]]&gt;=Table5[[#This Row],[Cost2]],"Yes","No"))</f>
        <v>Yes</v>
      </c>
      <c r="T6" s="36">
        <v>65.06</v>
      </c>
      <c r="U6" s="31">
        <v>0.26</v>
      </c>
      <c r="V6" s="31">
        <v>1001</v>
      </c>
      <c r="W6" s="37" t="str">
        <f>IF(Table5[[#This Row],[Cost2]]="ML","Yes",IF(Table5[[#This Row],[Cost3]]&gt;=Table5[[#This Row],[Cost2]],"Yes","No"))</f>
        <v>Yes</v>
      </c>
      <c r="X6" s="36">
        <v>65.06</v>
      </c>
      <c r="Y6" s="31">
        <v>0.23</v>
      </c>
      <c r="Z6" s="31">
        <v>1001</v>
      </c>
      <c r="AA6" s="37" t="str">
        <f>IF(Table5[[#This Row],[Cost2]]="ML","Yes",IF(Table5[[#This Row],[Cost9]]&gt;=Table5[[#This Row],[Cost2]],"Yes","No"))</f>
        <v>Yes</v>
      </c>
      <c r="AB6" s="36">
        <v>65.06</v>
      </c>
      <c r="AC6" s="31">
        <v>0.56999999999999995</v>
      </c>
      <c r="AD6" s="31">
        <v>1001</v>
      </c>
      <c r="AE6" s="37" t="str">
        <f>IF(Table5[[#This Row],[Cost2]]="ML","Yes",IF(Table5[[#This Row],[Cost4]]&gt;=Table5[[#This Row],[Cost2]],"Yes","No"))</f>
        <v>Yes</v>
      </c>
      <c r="AF6" s="36">
        <v>65.06</v>
      </c>
      <c r="AG6" s="31">
        <v>0.59</v>
      </c>
      <c r="AH6" s="31">
        <v>1001</v>
      </c>
      <c r="AI6" s="7" t="str">
        <f>IF(Table5[[#This Row],[Cost2]]="ML","Yes",IF(Table5[[#This Row],[Cost6]]&gt;=Table5[[#This Row],[Cost2]],"Yes","No"))</f>
        <v>Yes</v>
      </c>
      <c r="AJ6" s="46">
        <f xml:space="preserve"> (Table5[[#This Row],[Cost3]]/Table5[[#This Row],[Cost2]])-1</f>
        <v>0</v>
      </c>
      <c r="AK6" s="47">
        <f xml:space="preserve"> (Table5[[#This Row],[Cost9]]/Table5[[#This Row],[Cost2]])-1</f>
        <v>0</v>
      </c>
      <c r="AL6" s="47">
        <f xml:space="preserve"> (Table5[[#This Row],[Cost4]]/Table5[[#This Row],[Cost2]])-1</f>
        <v>0</v>
      </c>
      <c r="AM6" s="47">
        <f xml:space="preserve"> (Table5[[#This Row],[Cost6]]/Table5[[#This Row],[Cost2]])-1</f>
        <v>0</v>
      </c>
      <c r="AN6" s="46">
        <f>Table5[[#This Row],[GA1/BB]]-Table5[[#This Row],[Best]]</f>
        <v>0</v>
      </c>
      <c r="AO6" s="47">
        <f>Table5[[#This Row],[GA2/BB]]-Table5[[#This Row],[Best]]</f>
        <v>0</v>
      </c>
      <c r="AP6" s="47">
        <f>Table5[[#This Row],[GA3/BB]]-Table5[[#This Row],[Best]]</f>
        <v>0</v>
      </c>
      <c r="AQ6" s="47">
        <f>Table5[[#This Row],[GA4/BB]]-Table5[[#This Row],[Best]]</f>
        <v>0</v>
      </c>
      <c r="AR6" s="48">
        <f>MIN(Table5[[#This Row],[GA1/BB]:[GA4/BB]])</f>
        <v>0</v>
      </c>
      <c r="AS6" s="7"/>
      <c r="AT6"/>
      <c r="AU6"/>
      <c r="AV6"/>
    </row>
    <row r="7" spans="1:49" ht="18" customHeight="1" x14ac:dyDescent="0.25">
      <c r="A7" s="11">
        <v>58</v>
      </c>
      <c r="B7" s="7">
        <v>3</v>
      </c>
      <c r="C7" s="12">
        <v>3</v>
      </c>
      <c r="D7" s="17">
        <v>52.09</v>
      </c>
      <c r="E7" s="20">
        <v>0.04</v>
      </c>
      <c r="F7" s="7" t="s">
        <v>13</v>
      </c>
      <c r="G7" s="12" t="s">
        <v>12</v>
      </c>
      <c r="H7" s="17">
        <v>52.09</v>
      </c>
      <c r="I7" s="20">
        <v>0</v>
      </c>
      <c r="J7" s="7">
        <v>13</v>
      </c>
      <c r="K7" s="20">
        <v>52.09</v>
      </c>
      <c r="L7" s="12" t="str">
        <f>IF(Table5[[#This Row],[Status]]="Optimal",IF(D7=H7, "Yes","No" ),"Yes")</f>
        <v>Yes</v>
      </c>
      <c r="M7" s="17">
        <v>95.73</v>
      </c>
      <c r="N7" s="7">
        <v>0</v>
      </c>
      <c r="O7" s="7" t="str">
        <f>IF(Table5[[#This Row],[Cost2]]="ML","Yes",IF(Table5[[#This Row],[Cost5]]&gt;Table5[[#This Row],[Cost2]],"Yes","No"))</f>
        <v>Yes</v>
      </c>
      <c r="P7">
        <v>74.02</v>
      </c>
      <c r="Q7">
        <v>0</v>
      </c>
      <c r="R7">
        <v>19</v>
      </c>
      <c r="S7" s="7" t="str">
        <f>IF(Table5[[#This Row],[Cost2]]="ML","Yes",IF(Table5[[#This Row],[Cost7]]&gt;=Table5[[#This Row],[Cost2]],"Yes","No"))</f>
        <v>Yes</v>
      </c>
      <c r="T7" s="36">
        <v>52.09</v>
      </c>
      <c r="U7" s="31">
        <v>0.27</v>
      </c>
      <c r="V7" s="31">
        <v>1001</v>
      </c>
      <c r="W7" s="37" t="str">
        <f>IF(Table5[[#This Row],[Cost2]]="ML","Yes",IF(Table5[[#This Row],[Cost3]]&gt;=Table5[[#This Row],[Cost2]],"Yes","No"))</f>
        <v>Yes</v>
      </c>
      <c r="X7" s="36">
        <v>52.09</v>
      </c>
      <c r="Y7" s="31">
        <v>0.22</v>
      </c>
      <c r="Z7" s="31">
        <v>1001</v>
      </c>
      <c r="AA7" s="37" t="str">
        <f>IF(Table5[[#This Row],[Cost2]]="ML","Yes",IF(Table5[[#This Row],[Cost9]]&gt;=Table5[[#This Row],[Cost2]],"Yes","No"))</f>
        <v>Yes</v>
      </c>
      <c r="AB7" s="36">
        <v>52.09</v>
      </c>
      <c r="AC7" s="31">
        <v>0.51</v>
      </c>
      <c r="AD7" s="31">
        <v>1001</v>
      </c>
      <c r="AE7" s="37" t="str">
        <f>IF(Table5[[#This Row],[Cost2]]="ML","Yes",IF(Table5[[#This Row],[Cost4]]&gt;=Table5[[#This Row],[Cost2]],"Yes","No"))</f>
        <v>Yes</v>
      </c>
      <c r="AF7" s="36">
        <v>52.09</v>
      </c>
      <c r="AG7" s="31">
        <v>0.51</v>
      </c>
      <c r="AH7" s="31">
        <v>1001</v>
      </c>
      <c r="AI7" s="7" t="str">
        <f>IF(Table5[[#This Row],[Cost2]]="ML","Yes",IF(Table5[[#This Row],[Cost6]]&gt;=Table5[[#This Row],[Cost2]],"Yes","No"))</f>
        <v>Yes</v>
      </c>
      <c r="AJ7" s="46">
        <f xml:space="preserve"> (Table5[[#This Row],[Cost3]]/Table5[[#This Row],[Cost2]])-1</f>
        <v>0</v>
      </c>
      <c r="AK7" s="47">
        <f xml:space="preserve"> (Table5[[#This Row],[Cost9]]/Table5[[#This Row],[Cost2]])-1</f>
        <v>0</v>
      </c>
      <c r="AL7" s="47">
        <f xml:space="preserve"> (Table5[[#This Row],[Cost4]]/Table5[[#This Row],[Cost2]])-1</f>
        <v>0</v>
      </c>
      <c r="AM7" s="47">
        <f xml:space="preserve"> (Table5[[#This Row],[Cost6]]/Table5[[#This Row],[Cost2]])-1</f>
        <v>0</v>
      </c>
      <c r="AN7" s="46">
        <f>Table5[[#This Row],[GA1/BB]]-Table5[[#This Row],[Best]]</f>
        <v>0</v>
      </c>
      <c r="AO7" s="47">
        <f>Table5[[#This Row],[GA2/BB]]-Table5[[#This Row],[Best]]</f>
        <v>0</v>
      </c>
      <c r="AP7" s="47">
        <f>Table5[[#This Row],[GA3/BB]]-Table5[[#This Row],[Best]]</f>
        <v>0</v>
      </c>
      <c r="AQ7" s="47">
        <f>Table5[[#This Row],[GA4/BB]]-Table5[[#This Row],[Best]]</f>
        <v>0</v>
      </c>
      <c r="AR7" s="48">
        <f>MIN(Table5[[#This Row],[GA1/BB]:[GA4/BB]])</f>
        <v>0</v>
      </c>
      <c r="AS7" s="7"/>
      <c r="AT7"/>
      <c r="AU7"/>
      <c r="AV7"/>
    </row>
    <row r="8" spans="1:49" ht="18" customHeight="1" x14ac:dyDescent="0.25">
      <c r="A8" s="11">
        <v>59</v>
      </c>
      <c r="B8" s="7">
        <v>3</v>
      </c>
      <c r="C8" s="12">
        <v>3</v>
      </c>
      <c r="D8" s="17">
        <v>26.24</v>
      </c>
      <c r="E8" s="20">
        <v>0.02</v>
      </c>
      <c r="F8" s="7" t="s">
        <v>13</v>
      </c>
      <c r="G8" s="12" t="s">
        <v>12</v>
      </c>
      <c r="H8" s="17">
        <v>26.24</v>
      </c>
      <c r="I8" s="20">
        <v>0</v>
      </c>
      <c r="J8" s="7">
        <v>15</v>
      </c>
      <c r="K8" s="20">
        <v>26.24</v>
      </c>
      <c r="L8" s="12" t="str">
        <f>IF(Table5[[#This Row],[Status]]="Optimal",IF(D8=H8, "Yes","No" ),"Yes")</f>
        <v>Yes</v>
      </c>
      <c r="M8" s="17">
        <v>51.27</v>
      </c>
      <c r="N8" s="7">
        <v>0</v>
      </c>
      <c r="O8" s="7" t="str">
        <f>IF(Table5[[#This Row],[Cost2]]="ML","Yes",IF(Table5[[#This Row],[Cost5]]&gt;Table5[[#This Row],[Cost2]],"Yes","No"))</f>
        <v>Yes</v>
      </c>
      <c r="P8">
        <v>26.24</v>
      </c>
      <c r="Q8">
        <v>0</v>
      </c>
      <c r="R8">
        <v>11</v>
      </c>
      <c r="S8" s="7" t="str">
        <f>IF(Table5[[#This Row],[Cost2]]="ML","Yes",IF(Table5[[#This Row],[Cost7]]&gt;=Table5[[#This Row],[Cost2]],"Yes","No"))</f>
        <v>Yes</v>
      </c>
      <c r="T8" s="36">
        <v>26.24</v>
      </c>
      <c r="U8" s="31">
        <v>0.26</v>
      </c>
      <c r="V8" s="31">
        <v>1001</v>
      </c>
      <c r="W8" s="37" t="str">
        <f>IF(Table5[[#This Row],[Cost2]]="ML","Yes",IF(Table5[[#This Row],[Cost3]]&gt;=Table5[[#This Row],[Cost2]],"Yes","No"))</f>
        <v>Yes</v>
      </c>
      <c r="X8" s="36">
        <v>26.24</v>
      </c>
      <c r="Y8" s="31">
        <v>0.23</v>
      </c>
      <c r="Z8" s="31">
        <v>1001</v>
      </c>
      <c r="AA8" s="37" t="str">
        <f>IF(Table5[[#This Row],[Cost2]]="ML","Yes",IF(Table5[[#This Row],[Cost9]]&gt;=Table5[[#This Row],[Cost2]],"Yes","No"))</f>
        <v>Yes</v>
      </c>
      <c r="AB8" s="36">
        <v>26.24</v>
      </c>
      <c r="AC8" s="31">
        <v>0.5</v>
      </c>
      <c r="AD8" s="31">
        <v>1001</v>
      </c>
      <c r="AE8" s="37" t="str">
        <f>IF(Table5[[#This Row],[Cost2]]="ML","Yes",IF(Table5[[#This Row],[Cost4]]&gt;=Table5[[#This Row],[Cost2]],"Yes","No"))</f>
        <v>Yes</v>
      </c>
      <c r="AF8" s="36">
        <v>26.24</v>
      </c>
      <c r="AG8" s="31">
        <v>0.51</v>
      </c>
      <c r="AH8" s="31">
        <v>1001</v>
      </c>
      <c r="AI8" s="7" t="str">
        <f>IF(Table5[[#This Row],[Cost2]]="ML","Yes",IF(Table5[[#This Row],[Cost6]]&gt;=Table5[[#This Row],[Cost2]],"Yes","No"))</f>
        <v>Yes</v>
      </c>
      <c r="AJ8" s="46">
        <f xml:space="preserve"> (Table5[[#This Row],[Cost3]]/Table5[[#This Row],[Cost2]])-1</f>
        <v>0</v>
      </c>
      <c r="AK8" s="47">
        <f xml:space="preserve"> (Table5[[#This Row],[Cost9]]/Table5[[#This Row],[Cost2]])-1</f>
        <v>0</v>
      </c>
      <c r="AL8" s="47">
        <f xml:space="preserve"> (Table5[[#This Row],[Cost4]]/Table5[[#This Row],[Cost2]])-1</f>
        <v>0</v>
      </c>
      <c r="AM8" s="47">
        <f xml:space="preserve"> (Table5[[#This Row],[Cost6]]/Table5[[#This Row],[Cost2]])-1</f>
        <v>0</v>
      </c>
      <c r="AN8" s="46">
        <f>Table5[[#This Row],[GA1/BB]]-Table5[[#This Row],[Best]]</f>
        <v>0</v>
      </c>
      <c r="AO8" s="47">
        <f>Table5[[#This Row],[GA2/BB]]-Table5[[#This Row],[Best]]</f>
        <v>0</v>
      </c>
      <c r="AP8" s="47">
        <f>Table5[[#This Row],[GA3/BB]]-Table5[[#This Row],[Best]]</f>
        <v>0</v>
      </c>
      <c r="AQ8" s="47">
        <f>Table5[[#This Row],[GA4/BB]]-Table5[[#This Row],[Best]]</f>
        <v>0</v>
      </c>
      <c r="AR8" s="48">
        <f>MIN(Table5[[#This Row],[GA1/BB]:[GA4/BB]])</f>
        <v>0</v>
      </c>
      <c r="AS8" s="7"/>
      <c r="AT8"/>
      <c r="AU8"/>
      <c r="AV8"/>
    </row>
    <row r="9" spans="1:49" ht="18" customHeight="1" x14ac:dyDescent="0.25">
      <c r="A9" s="11">
        <v>72</v>
      </c>
      <c r="B9" s="7">
        <v>3</v>
      </c>
      <c r="C9" s="12">
        <v>3</v>
      </c>
      <c r="D9" s="17">
        <v>64.709999999999994</v>
      </c>
      <c r="E9" s="20">
        <v>0.04</v>
      </c>
      <c r="F9" s="7">
        <v>40</v>
      </c>
      <c r="G9" s="12" t="s">
        <v>12</v>
      </c>
      <c r="H9" s="17">
        <v>64.709999999999994</v>
      </c>
      <c r="I9" s="20">
        <v>0</v>
      </c>
      <c r="J9" s="7">
        <v>15</v>
      </c>
      <c r="K9" s="20">
        <v>64.709999999999994</v>
      </c>
      <c r="L9" s="12" t="str">
        <f>IF(Table5[[#This Row],[Status]]="Optimal",IF(D9=H9, "Yes","No" ),"Yes")</f>
        <v>Yes</v>
      </c>
      <c r="M9" s="17">
        <v>114.52</v>
      </c>
      <c r="N9" s="7">
        <v>0</v>
      </c>
      <c r="O9" s="7" t="str">
        <f>IF(Table5[[#This Row],[Cost2]]="ML","Yes",IF(Table5[[#This Row],[Cost5]]&gt;Table5[[#This Row],[Cost2]],"Yes","No"))</f>
        <v>Yes</v>
      </c>
      <c r="P9">
        <v>64.709999999999994</v>
      </c>
      <c r="Q9">
        <v>0</v>
      </c>
      <c r="R9">
        <v>9</v>
      </c>
      <c r="S9" s="7" t="str">
        <f>IF(Table5[[#This Row],[Cost2]]="ML","Yes",IF(Table5[[#This Row],[Cost7]]&gt;=Table5[[#This Row],[Cost2]],"Yes","No"))</f>
        <v>Yes</v>
      </c>
      <c r="T9" s="36">
        <v>64.709999999999994</v>
      </c>
      <c r="U9" s="31">
        <v>0.26</v>
      </c>
      <c r="V9" s="31">
        <v>1001</v>
      </c>
      <c r="W9" s="37" t="str">
        <f>IF(Table5[[#This Row],[Cost2]]="ML","Yes",IF(Table5[[#This Row],[Cost3]]&gt;=Table5[[#This Row],[Cost2]],"Yes","No"))</f>
        <v>Yes</v>
      </c>
      <c r="X9" s="36">
        <v>64.709999999999994</v>
      </c>
      <c r="Y9" s="31">
        <v>0.23</v>
      </c>
      <c r="Z9" s="31">
        <v>1001</v>
      </c>
      <c r="AA9" s="37" t="str">
        <f>IF(Table5[[#This Row],[Cost2]]="ML","Yes",IF(Table5[[#This Row],[Cost9]]&gt;=Table5[[#This Row],[Cost2]],"Yes","No"))</f>
        <v>Yes</v>
      </c>
      <c r="AB9" s="36">
        <v>64.709999999999994</v>
      </c>
      <c r="AC9" s="31">
        <v>0.53</v>
      </c>
      <c r="AD9" s="31">
        <v>1001</v>
      </c>
      <c r="AE9" s="37" t="str">
        <f>IF(Table5[[#This Row],[Cost2]]="ML","Yes",IF(Table5[[#This Row],[Cost4]]&gt;=Table5[[#This Row],[Cost2]],"Yes","No"))</f>
        <v>Yes</v>
      </c>
      <c r="AF9" s="36">
        <v>64.709999999999994</v>
      </c>
      <c r="AG9" s="31">
        <v>0.53</v>
      </c>
      <c r="AH9" s="31">
        <v>1001</v>
      </c>
      <c r="AI9" s="7" t="str">
        <f>IF(Table5[[#This Row],[Cost2]]="ML","Yes",IF(Table5[[#This Row],[Cost6]]&gt;=Table5[[#This Row],[Cost2]],"Yes","No"))</f>
        <v>Yes</v>
      </c>
      <c r="AJ9" s="46">
        <f xml:space="preserve"> (Table5[[#This Row],[Cost3]]/Table5[[#This Row],[Cost2]])-1</f>
        <v>0</v>
      </c>
      <c r="AK9" s="47">
        <f xml:space="preserve"> (Table5[[#This Row],[Cost9]]/Table5[[#This Row],[Cost2]])-1</f>
        <v>0</v>
      </c>
      <c r="AL9" s="47">
        <f xml:space="preserve"> (Table5[[#This Row],[Cost4]]/Table5[[#This Row],[Cost2]])-1</f>
        <v>0</v>
      </c>
      <c r="AM9" s="47">
        <f xml:space="preserve"> (Table5[[#This Row],[Cost6]]/Table5[[#This Row],[Cost2]])-1</f>
        <v>0</v>
      </c>
      <c r="AN9" s="46">
        <f>Table5[[#This Row],[GA1/BB]]-Table5[[#This Row],[Best]]</f>
        <v>0</v>
      </c>
      <c r="AO9" s="47">
        <f>Table5[[#This Row],[GA2/BB]]-Table5[[#This Row],[Best]]</f>
        <v>0</v>
      </c>
      <c r="AP9" s="47">
        <f>Table5[[#This Row],[GA3/BB]]-Table5[[#This Row],[Best]]</f>
        <v>0</v>
      </c>
      <c r="AQ9" s="47">
        <f>Table5[[#This Row],[GA4/BB]]-Table5[[#This Row],[Best]]</f>
        <v>0</v>
      </c>
      <c r="AR9" s="48">
        <f>MIN(Table5[[#This Row],[GA1/BB]:[GA4/BB]])</f>
        <v>0</v>
      </c>
      <c r="AS9" s="7"/>
      <c r="AT9"/>
      <c r="AU9"/>
      <c r="AV9"/>
    </row>
    <row r="10" spans="1:49" ht="18" customHeight="1" x14ac:dyDescent="0.25">
      <c r="A10" s="11">
        <v>75</v>
      </c>
      <c r="B10" s="7">
        <v>3</v>
      </c>
      <c r="C10" s="12">
        <v>3</v>
      </c>
      <c r="D10" s="17">
        <v>55.83</v>
      </c>
      <c r="E10" s="20">
        <v>0.06</v>
      </c>
      <c r="F10" s="7">
        <v>344</v>
      </c>
      <c r="G10" s="12" t="s">
        <v>12</v>
      </c>
      <c r="H10" s="17">
        <v>55.83</v>
      </c>
      <c r="I10" s="20">
        <v>0</v>
      </c>
      <c r="J10" s="7">
        <v>14</v>
      </c>
      <c r="K10" s="20">
        <v>55.83</v>
      </c>
      <c r="L10" s="12" t="str">
        <f>IF(Table5[[#This Row],[Status]]="Optimal",IF(D10=H10, "Yes","No" ),"Yes")</f>
        <v>Yes</v>
      </c>
      <c r="M10" s="17">
        <v>124.15</v>
      </c>
      <c r="N10" s="7">
        <v>0</v>
      </c>
      <c r="O10" s="7" t="str">
        <f>IF(Table5[[#This Row],[Cost2]]="ML","Yes",IF(Table5[[#This Row],[Cost5]]&gt;Table5[[#This Row],[Cost2]],"Yes","No"))</f>
        <v>Yes</v>
      </c>
      <c r="P10">
        <v>66.819999999999993</v>
      </c>
      <c r="Q10">
        <v>0</v>
      </c>
      <c r="R10">
        <v>10</v>
      </c>
      <c r="S10" s="7" t="str">
        <f>IF(Table5[[#This Row],[Cost2]]="ML","Yes",IF(Table5[[#This Row],[Cost7]]&gt;=Table5[[#This Row],[Cost2]],"Yes","No"))</f>
        <v>Yes</v>
      </c>
      <c r="T10" s="36">
        <v>55.83</v>
      </c>
      <c r="U10" s="31">
        <v>0.27</v>
      </c>
      <c r="V10" s="31">
        <v>1001</v>
      </c>
      <c r="W10" s="37" t="str">
        <f>IF(Table5[[#This Row],[Cost2]]="ML","Yes",IF(Table5[[#This Row],[Cost3]]&gt;=Table5[[#This Row],[Cost2]],"Yes","No"))</f>
        <v>Yes</v>
      </c>
      <c r="X10" s="36">
        <v>55.83</v>
      </c>
      <c r="Y10" s="31">
        <v>0.22</v>
      </c>
      <c r="Z10" s="31">
        <v>1001</v>
      </c>
      <c r="AA10" s="37" t="str">
        <f>IF(Table5[[#This Row],[Cost2]]="ML","Yes",IF(Table5[[#This Row],[Cost9]]&gt;=Table5[[#This Row],[Cost2]],"Yes","No"))</f>
        <v>Yes</v>
      </c>
      <c r="AB10" s="36">
        <v>55.83</v>
      </c>
      <c r="AC10" s="31">
        <v>0.52</v>
      </c>
      <c r="AD10" s="31">
        <v>1001</v>
      </c>
      <c r="AE10" s="37" t="str">
        <f>IF(Table5[[#This Row],[Cost2]]="ML","Yes",IF(Table5[[#This Row],[Cost4]]&gt;=Table5[[#This Row],[Cost2]],"Yes","No"))</f>
        <v>Yes</v>
      </c>
      <c r="AF10" s="36">
        <v>55.83</v>
      </c>
      <c r="AG10" s="31">
        <v>0.53</v>
      </c>
      <c r="AH10" s="31">
        <v>1001</v>
      </c>
      <c r="AI10" s="7" t="str">
        <f>IF(Table5[[#This Row],[Cost2]]="ML","Yes",IF(Table5[[#This Row],[Cost6]]&gt;=Table5[[#This Row],[Cost2]],"Yes","No"))</f>
        <v>Yes</v>
      </c>
      <c r="AJ10" s="46">
        <f xml:space="preserve"> (Table5[[#This Row],[Cost3]]/Table5[[#This Row],[Cost2]])-1</f>
        <v>0</v>
      </c>
      <c r="AK10" s="47">
        <f xml:space="preserve"> (Table5[[#This Row],[Cost9]]/Table5[[#This Row],[Cost2]])-1</f>
        <v>0</v>
      </c>
      <c r="AL10" s="47">
        <f xml:space="preserve"> (Table5[[#This Row],[Cost4]]/Table5[[#This Row],[Cost2]])-1</f>
        <v>0</v>
      </c>
      <c r="AM10" s="47">
        <f xml:space="preserve"> (Table5[[#This Row],[Cost6]]/Table5[[#This Row],[Cost2]])-1</f>
        <v>0</v>
      </c>
      <c r="AN10" s="46">
        <f>Table5[[#This Row],[GA1/BB]]-Table5[[#This Row],[Best]]</f>
        <v>0</v>
      </c>
      <c r="AO10" s="47">
        <f>Table5[[#This Row],[GA2/BB]]-Table5[[#This Row],[Best]]</f>
        <v>0</v>
      </c>
      <c r="AP10" s="47">
        <f>Table5[[#This Row],[GA3/BB]]-Table5[[#This Row],[Best]]</f>
        <v>0</v>
      </c>
      <c r="AQ10" s="47">
        <f>Table5[[#This Row],[GA4/BB]]-Table5[[#This Row],[Best]]</f>
        <v>0</v>
      </c>
      <c r="AR10" s="48">
        <f>MIN(Table5[[#This Row],[GA1/BB]:[GA4/BB]])</f>
        <v>0</v>
      </c>
      <c r="AS10" s="7"/>
      <c r="AT10"/>
      <c r="AU10"/>
      <c r="AV10"/>
    </row>
    <row r="11" spans="1:49" ht="18" customHeight="1" x14ac:dyDescent="0.25">
      <c r="A11" s="11">
        <v>88</v>
      </c>
      <c r="B11" s="7">
        <v>3</v>
      </c>
      <c r="C11" s="12">
        <v>3</v>
      </c>
      <c r="D11" s="17">
        <v>62.06</v>
      </c>
      <c r="E11" s="20">
        <v>0.04</v>
      </c>
      <c r="F11" s="7">
        <v>64</v>
      </c>
      <c r="G11" s="12" t="s">
        <v>12</v>
      </c>
      <c r="H11" s="17">
        <v>62.06</v>
      </c>
      <c r="I11" s="20">
        <v>0</v>
      </c>
      <c r="J11" s="7">
        <v>16</v>
      </c>
      <c r="K11" s="20">
        <v>62.06</v>
      </c>
      <c r="L11" s="12" t="str">
        <f>IF(Table5[[#This Row],[Status]]="Optimal",IF(D11=H11, "Yes","No" ),"Yes")</f>
        <v>Yes</v>
      </c>
      <c r="M11" s="17">
        <v>102.59</v>
      </c>
      <c r="N11" s="7">
        <v>0</v>
      </c>
      <c r="O11" s="7" t="str">
        <f>IF(Table5[[#This Row],[Cost2]]="ML","Yes",IF(Table5[[#This Row],[Cost5]]&gt;Table5[[#This Row],[Cost2]],"Yes","No"))</f>
        <v>Yes</v>
      </c>
      <c r="P11">
        <v>62.06</v>
      </c>
      <c r="Q11">
        <v>0</v>
      </c>
      <c r="R11">
        <v>10</v>
      </c>
      <c r="S11" s="7" t="str">
        <f>IF(Table5[[#This Row],[Cost2]]="ML","Yes",IF(Table5[[#This Row],[Cost7]]&gt;=Table5[[#This Row],[Cost2]],"Yes","No"))</f>
        <v>Yes</v>
      </c>
      <c r="T11" s="36">
        <v>62.06</v>
      </c>
      <c r="U11" s="31">
        <v>0.26</v>
      </c>
      <c r="V11" s="31">
        <v>1001</v>
      </c>
      <c r="W11" s="37" t="str">
        <f>IF(Table5[[#This Row],[Cost2]]="ML","Yes",IF(Table5[[#This Row],[Cost3]]&gt;=Table5[[#This Row],[Cost2]],"Yes","No"))</f>
        <v>Yes</v>
      </c>
      <c r="X11" s="36">
        <v>62.06</v>
      </c>
      <c r="Y11" s="31">
        <v>0.21</v>
      </c>
      <c r="Z11" s="31">
        <v>1001</v>
      </c>
      <c r="AA11" s="37" t="str">
        <f>IF(Table5[[#This Row],[Cost2]]="ML","Yes",IF(Table5[[#This Row],[Cost9]]&gt;=Table5[[#This Row],[Cost2]],"Yes","No"))</f>
        <v>Yes</v>
      </c>
      <c r="AB11" s="36">
        <v>62.06</v>
      </c>
      <c r="AC11" s="31">
        <v>0.51</v>
      </c>
      <c r="AD11" s="31">
        <v>1001</v>
      </c>
      <c r="AE11" s="37" t="str">
        <f>IF(Table5[[#This Row],[Cost2]]="ML","Yes",IF(Table5[[#This Row],[Cost4]]&gt;=Table5[[#This Row],[Cost2]],"Yes","No"))</f>
        <v>Yes</v>
      </c>
      <c r="AF11" s="36">
        <v>62.06</v>
      </c>
      <c r="AG11" s="31">
        <v>0.52</v>
      </c>
      <c r="AH11" s="31">
        <v>1001</v>
      </c>
      <c r="AI11" s="7" t="str">
        <f>IF(Table5[[#This Row],[Cost2]]="ML","Yes",IF(Table5[[#This Row],[Cost6]]&gt;=Table5[[#This Row],[Cost2]],"Yes","No"))</f>
        <v>Yes</v>
      </c>
      <c r="AJ11" s="46">
        <f xml:space="preserve"> (Table5[[#This Row],[Cost3]]/Table5[[#This Row],[Cost2]])-1</f>
        <v>0</v>
      </c>
      <c r="AK11" s="47">
        <f xml:space="preserve"> (Table5[[#This Row],[Cost9]]/Table5[[#This Row],[Cost2]])-1</f>
        <v>0</v>
      </c>
      <c r="AL11" s="47">
        <f xml:space="preserve"> (Table5[[#This Row],[Cost4]]/Table5[[#This Row],[Cost2]])-1</f>
        <v>0</v>
      </c>
      <c r="AM11" s="47">
        <f xml:space="preserve"> (Table5[[#This Row],[Cost6]]/Table5[[#This Row],[Cost2]])-1</f>
        <v>0</v>
      </c>
      <c r="AN11" s="46">
        <f>Table5[[#This Row],[GA1/BB]]-Table5[[#This Row],[Best]]</f>
        <v>0</v>
      </c>
      <c r="AO11" s="47">
        <f>Table5[[#This Row],[GA2/BB]]-Table5[[#This Row],[Best]]</f>
        <v>0</v>
      </c>
      <c r="AP11" s="47">
        <f>Table5[[#This Row],[GA3/BB]]-Table5[[#This Row],[Best]]</f>
        <v>0</v>
      </c>
      <c r="AQ11" s="47">
        <f>Table5[[#This Row],[GA4/BB]]-Table5[[#This Row],[Best]]</f>
        <v>0</v>
      </c>
      <c r="AR11" s="48">
        <f>MIN(Table5[[#This Row],[GA1/BB]:[GA4/BB]])</f>
        <v>0</v>
      </c>
      <c r="AS11" s="7"/>
      <c r="AT11"/>
      <c r="AU11"/>
      <c r="AV11"/>
    </row>
    <row r="12" spans="1:49" ht="18" customHeight="1" x14ac:dyDescent="0.25">
      <c r="A12" s="11">
        <v>91</v>
      </c>
      <c r="B12" s="7">
        <v>3</v>
      </c>
      <c r="C12" s="12">
        <v>3</v>
      </c>
      <c r="D12" s="17">
        <v>55.74</v>
      </c>
      <c r="E12" s="20">
        <v>0.04</v>
      </c>
      <c r="F12" s="7">
        <v>48</v>
      </c>
      <c r="G12" s="12" t="s">
        <v>12</v>
      </c>
      <c r="H12" s="17">
        <v>55.74</v>
      </c>
      <c r="I12" s="20">
        <v>0</v>
      </c>
      <c r="J12" s="7">
        <v>15</v>
      </c>
      <c r="K12" s="20">
        <v>55.74</v>
      </c>
      <c r="L12" s="12" t="str">
        <f>IF(Table5[[#This Row],[Status]]="Optimal",IF(D12=H12, "Yes","No" ),"Yes")</f>
        <v>Yes</v>
      </c>
      <c r="M12" s="17">
        <v>111.59</v>
      </c>
      <c r="N12" s="7">
        <v>0</v>
      </c>
      <c r="O12" s="7" t="str">
        <f>IF(Table5[[#This Row],[Cost2]]="ML","Yes",IF(Table5[[#This Row],[Cost5]]&gt;Table5[[#This Row],[Cost2]],"Yes","No"))</f>
        <v>Yes</v>
      </c>
      <c r="P12">
        <v>89.34</v>
      </c>
      <c r="Q12">
        <v>0</v>
      </c>
      <c r="R12">
        <v>12</v>
      </c>
      <c r="S12" s="7" t="str">
        <f>IF(Table5[[#This Row],[Cost2]]="ML","Yes",IF(Table5[[#This Row],[Cost7]]&gt;=Table5[[#This Row],[Cost2]],"Yes","No"))</f>
        <v>Yes</v>
      </c>
      <c r="T12" s="36">
        <v>55.74</v>
      </c>
      <c r="U12" s="31">
        <v>0.26</v>
      </c>
      <c r="V12" s="31">
        <v>1001</v>
      </c>
      <c r="W12" s="37" t="str">
        <f>IF(Table5[[#This Row],[Cost2]]="ML","Yes",IF(Table5[[#This Row],[Cost3]]&gt;=Table5[[#This Row],[Cost2]],"Yes","No"))</f>
        <v>Yes</v>
      </c>
      <c r="X12" s="36">
        <v>55.74</v>
      </c>
      <c r="Y12" s="31">
        <v>0.21</v>
      </c>
      <c r="Z12" s="31">
        <v>1001</v>
      </c>
      <c r="AA12" s="37" t="str">
        <f>IF(Table5[[#This Row],[Cost2]]="ML","Yes",IF(Table5[[#This Row],[Cost9]]&gt;=Table5[[#This Row],[Cost2]],"Yes","No"))</f>
        <v>Yes</v>
      </c>
      <c r="AB12" s="36">
        <v>55.74</v>
      </c>
      <c r="AC12" s="31">
        <v>0.51</v>
      </c>
      <c r="AD12" s="31">
        <v>1001</v>
      </c>
      <c r="AE12" s="37" t="str">
        <f>IF(Table5[[#This Row],[Cost2]]="ML","Yes",IF(Table5[[#This Row],[Cost4]]&gt;=Table5[[#This Row],[Cost2]],"Yes","No"))</f>
        <v>Yes</v>
      </c>
      <c r="AF12" s="36">
        <v>55.74</v>
      </c>
      <c r="AG12" s="31">
        <v>0.52</v>
      </c>
      <c r="AH12" s="31">
        <v>1001</v>
      </c>
      <c r="AI12" s="7" t="str">
        <f>IF(Table5[[#This Row],[Cost2]]="ML","Yes",IF(Table5[[#This Row],[Cost6]]&gt;=Table5[[#This Row],[Cost2]],"Yes","No"))</f>
        <v>Yes</v>
      </c>
      <c r="AJ12" s="46">
        <f xml:space="preserve"> (Table5[[#This Row],[Cost3]]/Table5[[#This Row],[Cost2]])-1</f>
        <v>0</v>
      </c>
      <c r="AK12" s="47">
        <f xml:space="preserve"> (Table5[[#This Row],[Cost9]]/Table5[[#This Row],[Cost2]])-1</f>
        <v>0</v>
      </c>
      <c r="AL12" s="47">
        <f xml:space="preserve"> (Table5[[#This Row],[Cost4]]/Table5[[#This Row],[Cost2]])-1</f>
        <v>0</v>
      </c>
      <c r="AM12" s="47">
        <f xml:space="preserve"> (Table5[[#This Row],[Cost6]]/Table5[[#This Row],[Cost2]])-1</f>
        <v>0</v>
      </c>
      <c r="AN12" s="46">
        <f>Table5[[#This Row],[GA1/BB]]-Table5[[#This Row],[Best]]</f>
        <v>0</v>
      </c>
      <c r="AO12" s="47">
        <f>Table5[[#This Row],[GA2/BB]]-Table5[[#This Row],[Best]]</f>
        <v>0</v>
      </c>
      <c r="AP12" s="47">
        <f>Table5[[#This Row],[GA3/BB]]-Table5[[#This Row],[Best]]</f>
        <v>0</v>
      </c>
      <c r="AQ12" s="47">
        <f>Table5[[#This Row],[GA4/BB]]-Table5[[#This Row],[Best]]</f>
        <v>0</v>
      </c>
      <c r="AR12" s="48">
        <f>MIN(Table5[[#This Row],[GA1/BB]:[GA4/BB]])</f>
        <v>0</v>
      </c>
      <c r="AS12" s="7"/>
      <c r="AT12"/>
      <c r="AU12"/>
      <c r="AV12"/>
    </row>
    <row r="13" spans="1:49" ht="18" customHeight="1" x14ac:dyDescent="0.25">
      <c r="A13" s="11">
        <v>9</v>
      </c>
      <c r="B13" s="7">
        <v>4</v>
      </c>
      <c r="C13" s="12">
        <v>3</v>
      </c>
      <c r="D13" s="17">
        <v>66.569999999999993</v>
      </c>
      <c r="E13" s="20">
        <v>0.06</v>
      </c>
      <c r="F13" s="7">
        <v>182</v>
      </c>
      <c r="G13" s="12" t="s">
        <v>12</v>
      </c>
      <c r="H13" s="17">
        <v>66.569999999999993</v>
      </c>
      <c r="I13" s="20">
        <v>0</v>
      </c>
      <c r="J13" s="7">
        <v>55</v>
      </c>
      <c r="K13" s="20">
        <v>66.569999999999993</v>
      </c>
      <c r="L13" s="12" t="str">
        <f>IF(Table5[[#This Row],[Status]]="Optimal",IF(D13=H13, "Yes","No" ),"Yes")</f>
        <v>Yes</v>
      </c>
      <c r="M13" s="17">
        <v>129.46</v>
      </c>
      <c r="N13" s="7">
        <v>0</v>
      </c>
      <c r="O13" s="7" t="str">
        <f>IF(Table5[[#This Row],[Cost2]]="ML","Yes",IF(Table5[[#This Row],[Cost5]]&gt;Table5[[#This Row],[Cost2]],"Yes","No"))</f>
        <v>Yes</v>
      </c>
      <c r="P13">
        <v>83.52</v>
      </c>
      <c r="Q13">
        <v>0</v>
      </c>
      <c r="R13">
        <v>33</v>
      </c>
      <c r="S13" s="7" t="str">
        <f>IF(Table5[[#This Row],[Cost2]]="ML","Yes",IF(Table5[[#This Row],[Cost7]]&gt;=Table5[[#This Row],[Cost2]],"Yes","No"))</f>
        <v>Yes</v>
      </c>
      <c r="T13" s="36">
        <v>66.569999999999993</v>
      </c>
      <c r="U13" s="31">
        <v>0.31</v>
      </c>
      <c r="V13" s="31">
        <v>1001</v>
      </c>
      <c r="W13" s="37" t="str">
        <f>IF(Table5[[#This Row],[Cost2]]="ML","Yes",IF(Table5[[#This Row],[Cost3]]&gt;=Table5[[#This Row],[Cost2]],"Yes","No"))</f>
        <v>Yes</v>
      </c>
      <c r="X13" s="36">
        <v>66.569999999999993</v>
      </c>
      <c r="Y13" s="31">
        <v>0.28999999999999998</v>
      </c>
      <c r="Z13" s="31">
        <v>1002</v>
      </c>
      <c r="AA13" s="37" t="str">
        <f>IF(Table5[[#This Row],[Cost2]]="ML","Yes",IF(Table5[[#This Row],[Cost9]]&gt;=Table5[[#This Row],[Cost2]],"Yes","No"))</f>
        <v>Yes</v>
      </c>
      <c r="AB13" s="36">
        <v>66.569999999999993</v>
      </c>
      <c r="AC13" s="31">
        <v>0.63</v>
      </c>
      <c r="AD13" s="31">
        <v>1002</v>
      </c>
      <c r="AE13" s="37" t="str">
        <f>IF(Table5[[#This Row],[Cost2]]="ML","Yes",IF(Table5[[#This Row],[Cost4]]&gt;=Table5[[#This Row],[Cost2]],"Yes","No"))</f>
        <v>Yes</v>
      </c>
      <c r="AF13" s="36">
        <v>66.569999999999993</v>
      </c>
      <c r="AG13" s="31">
        <v>0.62</v>
      </c>
      <c r="AH13" s="31">
        <v>1002</v>
      </c>
      <c r="AI13" s="7" t="str">
        <f>IF(Table5[[#This Row],[Cost2]]="ML","Yes",IF(Table5[[#This Row],[Cost6]]&gt;=Table5[[#This Row],[Cost2]],"Yes","No"))</f>
        <v>Yes</v>
      </c>
      <c r="AJ13" s="46">
        <f xml:space="preserve"> (Table5[[#This Row],[Cost3]]/Table5[[#This Row],[Cost2]])-1</f>
        <v>0</v>
      </c>
      <c r="AK13" s="47">
        <f xml:space="preserve"> (Table5[[#This Row],[Cost9]]/Table5[[#This Row],[Cost2]])-1</f>
        <v>0</v>
      </c>
      <c r="AL13" s="47">
        <f xml:space="preserve"> (Table5[[#This Row],[Cost4]]/Table5[[#This Row],[Cost2]])-1</f>
        <v>0</v>
      </c>
      <c r="AM13" s="47">
        <f xml:space="preserve"> (Table5[[#This Row],[Cost6]]/Table5[[#This Row],[Cost2]])-1</f>
        <v>0</v>
      </c>
      <c r="AN13" s="46">
        <f>Table5[[#This Row],[GA1/BB]]-Table5[[#This Row],[Best]]</f>
        <v>0</v>
      </c>
      <c r="AO13" s="47">
        <f>Table5[[#This Row],[GA2/BB]]-Table5[[#This Row],[Best]]</f>
        <v>0</v>
      </c>
      <c r="AP13" s="47">
        <f>Table5[[#This Row],[GA3/BB]]-Table5[[#This Row],[Best]]</f>
        <v>0</v>
      </c>
      <c r="AQ13" s="47">
        <f>Table5[[#This Row],[GA4/BB]]-Table5[[#This Row],[Best]]</f>
        <v>0</v>
      </c>
      <c r="AR13" s="48">
        <f>MIN(Table5[[#This Row],[GA1/BB]:[GA4/BB]])</f>
        <v>0</v>
      </c>
      <c r="AS13" s="7"/>
      <c r="AT13"/>
      <c r="AU13"/>
      <c r="AV13"/>
    </row>
    <row r="14" spans="1:49" ht="18" customHeight="1" x14ac:dyDescent="0.25">
      <c r="A14" s="11">
        <v>27</v>
      </c>
      <c r="B14" s="7">
        <v>4</v>
      </c>
      <c r="C14" s="12">
        <v>3</v>
      </c>
      <c r="D14" s="17">
        <v>55.13</v>
      </c>
      <c r="E14" s="20">
        <v>0.06</v>
      </c>
      <c r="F14" s="7">
        <v>65</v>
      </c>
      <c r="G14" s="12" t="s">
        <v>12</v>
      </c>
      <c r="H14" s="17">
        <v>55.13</v>
      </c>
      <c r="I14" s="20">
        <v>0</v>
      </c>
      <c r="J14" s="7">
        <v>46</v>
      </c>
      <c r="K14" s="20">
        <v>55.13</v>
      </c>
      <c r="L14" s="12" t="str">
        <f>IF(Table5[[#This Row],[Status]]="Optimal",IF(D14=H14, "Yes","No" ),"Yes")</f>
        <v>Yes</v>
      </c>
      <c r="M14" s="17">
        <v>119.71</v>
      </c>
      <c r="N14" s="7">
        <v>0</v>
      </c>
      <c r="O14" s="7" t="str">
        <f>IF(Table5[[#This Row],[Cost2]]="ML","Yes",IF(Table5[[#This Row],[Cost5]]&gt;Table5[[#This Row],[Cost2]],"Yes","No"))</f>
        <v>Yes</v>
      </c>
      <c r="P14">
        <v>73.569999999999993</v>
      </c>
      <c r="Q14">
        <v>0</v>
      </c>
      <c r="R14">
        <v>32</v>
      </c>
      <c r="S14" s="7" t="str">
        <f>IF(Table5[[#This Row],[Cost2]]="ML","Yes",IF(Table5[[#This Row],[Cost7]]&gt;=Table5[[#This Row],[Cost2]],"Yes","No"))</f>
        <v>Yes</v>
      </c>
      <c r="T14" s="36">
        <v>55.13</v>
      </c>
      <c r="U14" s="31">
        <v>0.28000000000000003</v>
      </c>
      <c r="V14" s="31">
        <v>1001</v>
      </c>
      <c r="W14" s="37" t="str">
        <f>IF(Table5[[#This Row],[Cost2]]="ML","Yes",IF(Table5[[#This Row],[Cost3]]&gt;=Table5[[#This Row],[Cost2]],"Yes","No"))</f>
        <v>Yes</v>
      </c>
      <c r="X14" s="36">
        <v>55.13</v>
      </c>
      <c r="Y14" s="31">
        <v>0.28000000000000003</v>
      </c>
      <c r="Z14" s="31">
        <v>1003</v>
      </c>
      <c r="AA14" s="37" t="str">
        <f>IF(Table5[[#This Row],[Cost2]]="ML","Yes",IF(Table5[[#This Row],[Cost9]]&gt;=Table5[[#This Row],[Cost2]],"Yes","No"))</f>
        <v>Yes</v>
      </c>
      <c r="AB14" s="36">
        <v>55.13</v>
      </c>
      <c r="AC14" s="31">
        <v>0.64</v>
      </c>
      <c r="AD14" s="31">
        <v>1002</v>
      </c>
      <c r="AE14" s="37" t="str">
        <f>IF(Table5[[#This Row],[Cost2]]="ML","Yes",IF(Table5[[#This Row],[Cost4]]&gt;=Table5[[#This Row],[Cost2]],"Yes","No"))</f>
        <v>Yes</v>
      </c>
      <c r="AF14" s="36">
        <v>55.13</v>
      </c>
      <c r="AG14" s="31">
        <v>0.65</v>
      </c>
      <c r="AH14" s="31">
        <v>1002</v>
      </c>
      <c r="AI14" s="7" t="str">
        <f>IF(Table5[[#This Row],[Cost2]]="ML","Yes",IF(Table5[[#This Row],[Cost6]]&gt;=Table5[[#This Row],[Cost2]],"Yes","No"))</f>
        <v>Yes</v>
      </c>
      <c r="AJ14" s="46">
        <f xml:space="preserve"> (Table5[[#This Row],[Cost3]]/Table5[[#This Row],[Cost2]])-1</f>
        <v>0</v>
      </c>
      <c r="AK14" s="47">
        <f xml:space="preserve"> (Table5[[#This Row],[Cost9]]/Table5[[#This Row],[Cost2]])-1</f>
        <v>0</v>
      </c>
      <c r="AL14" s="47">
        <f xml:space="preserve"> (Table5[[#This Row],[Cost4]]/Table5[[#This Row],[Cost2]])-1</f>
        <v>0</v>
      </c>
      <c r="AM14" s="47">
        <f xml:space="preserve"> (Table5[[#This Row],[Cost6]]/Table5[[#This Row],[Cost2]])-1</f>
        <v>0</v>
      </c>
      <c r="AN14" s="46">
        <f>Table5[[#This Row],[GA1/BB]]-Table5[[#This Row],[Best]]</f>
        <v>0</v>
      </c>
      <c r="AO14" s="47">
        <f>Table5[[#This Row],[GA2/BB]]-Table5[[#This Row],[Best]]</f>
        <v>0</v>
      </c>
      <c r="AP14" s="47">
        <f>Table5[[#This Row],[GA3/BB]]-Table5[[#This Row],[Best]]</f>
        <v>0</v>
      </c>
      <c r="AQ14" s="47">
        <f>Table5[[#This Row],[GA4/BB]]-Table5[[#This Row],[Best]]</f>
        <v>0</v>
      </c>
      <c r="AR14" s="48">
        <f>MIN(Table5[[#This Row],[GA1/BB]:[GA4/BB]])</f>
        <v>0</v>
      </c>
      <c r="AS14" s="7"/>
      <c r="AT14"/>
      <c r="AU14"/>
      <c r="AV14"/>
    </row>
    <row r="15" spans="1:49" ht="18" customHeight="1" x14ac:dyDescent="0.25">
      <c r="A15" s="11">
        <v>56</v>
      </c>
      <c r="B15" s="7">
        <v>4</v>
      </c>
      <c r="C15" s="12">
        <v>3</v>
      </c>
      <c r="D15" s="17">
        <v>63.24</v>
      </c>
      <c r="E15" s="20">
        <v>7.0000000000000007E-2</v>
      </c>
      <c r="F15" s="7">
        <v>395</v>
      </c>
      <c r="G15" s="12" t="s">
        <v>12</v>
      </c>
      <c r="H15" s="17">
        <v>63.24</v>
      </c>
      <c r="I15" s="20">
        <v>0</v>
      </c>
      <c r="J15" s="7">
        <v>58</v>
      </c>
      <c r="K15" s="20">
        <v>63.24</v>
      </c>
      <c r="L15" s="12" t="str">
        <f>IF(Table5[[#This Row],[Status]]="Optimal",IF(D15=H15, "Yes","No" ),"Yes")</f>
        <v>Yes</v>
      </c>
      <c r="M15" s="17">
        <v>143.97</v>
      </c>
      <c r="N15" s="7">
        <v>0</v>
      </c>
      <c r="O15" s="7" t="str">
        <f>IF(Table5[[#This Row],[Cost2]]="ML","Yes",IF(Table5[[#This Row],[Cost5]]&gt;Table5[[#This Row],[Cost2]],"Yes","No"))</f>
        <v>Yes</v>
      </c>
      <c r="P15">
        <v>64.62</v>
      </c>
      <c r="Q15">
        <v>0</v>
      </c>
      <c r="R15">
        <v>29</v>
      </c>
      <c r="S15" s="7" t="str">
        <f>IF(Table5[[#This Row],[Cost2]]="ML","Yes",IF(Table5[[#This Row],[Cost7]]&gt;=Table5[[#This Row],[Cost2]],"Yes","No"))</f>
        <v>Yes</v>
      </c>
      <c r="T15" s="36">
        <v>63.24</v>
      </c>
      <c r="U15" s="31">
        <v>0.28999999999999998</v>
      </c>
      <c r="V15" s="31">
        <v>1001</v>
      </c>
      <c r="W15" s="37" t="str">
        <f>IF(Table5[[#This Row],[Cost2]]="ML","Yes",IF(Table5[[#This Row],[Cost3]]&gt;=Table5[[#This Row],[Cost2]],"Yes","No"))</f>
        <v>Yes</v>
      </c>
      <c r="X15" s="36">
        <v>63.24</v>
      </c>
      <c r="Y15" s="31">
        <v>0.26</v>
      </c>
      <c r="Z15" s="31">
        <v>1005</v>
      </c>
      <c r="AA15" s="37" t="str">
        <f>IF(Table5[[#This Row],[Cost2]]="ML","Yes",IF(Table5[[#This Row],[Cost9]]&gt;=Table5[[#This Row],[Cost2]],"Yes","No"))</f>
        <v>Yes</v>
      </c>
      <c r="AB15" s="36">
        <v>63.24</v>
      </c>
      <c r="AC15" s="31">
        <v>0.56999999999999995</v>
      </c>
      <c r="AD15" s="31">
        <v>1002</v>
      </c>
      <c r="AE15" s="37" t="str">
        <f>IF(Table5[[#This Row],[Cost2]]="ML","Yes",IF(Table5[[#This Row],[Cost4]]&gt;=Table5[[#This Row],[Cost2]],"Yes","No"))</f>
        <v>Yes</v>
      </c>
      <c r="AF15" s="36">
        <v>63.24</v>
      </c>
      <c r="AG15" s="31">
        <v>0.57999999999999996</v>
      </c>
      <c r="AH15" s="31">
        <v>1002</v>
      </c>
      <c r="AI15" s="7" t="str">
        <f>IF(Table5[[#This Row],[Cost2]]="ML","Yes",IF(Table5[[#This Row],[Cost6]]&gt;=Table5[[#This Row],[Cost2]],"Yes","No"))</f>
        <v>Yes</v>
      </c>
      <c r="AJ15" s="46">
        <f xml:space="preserve"> (Table5[[#This Row],[Cost3]]/Table5[[#This Row],[Cost2]])-1</f>
        <v>0</v>
      </c>
      <c r="AK15" s="47">
        <f xml:space="preserve"> (Table5[[#This Row],[Cost9]]/Table5[[#This Row],[Cost2]])-1</f>
        <v>0</v>
      </c>
      <c r="AL15" s="47">
        <f xml:space="preserve"> (Table5[[#This Row],[Cost4]]/Table5[[#This Row],[Cost2]])-1</f>
        <v>0</v>
      </c>
      <c r="AM15" s="47">
        <f xml:space="preserve"> (Table5[[#This Row],[Cost6]]/Table5[[#This Row],[Cost2]])-1</f>
        <v>0</v>
      </c>
      <c r="AN15" s="46">
        <f>Table5[[#This Row],[GA1/BB]]-Table5[[#This Row],[Best]]</f>
        <v>0</v>
      </c>
      <c r="AO15" s="47">
        <f>Table5[[#This Row],[GA2/BB]]-Table5[[#This Row],[Best]]</f>
        <v>0</v>
      </c>
      <c r="AP15" s="47">
        <f>Table5[[#This Row],[GA3/BB]]-Table5[[#This Row],[Best]]</f>
        <v>0</v>
      </c>
      <c r="AQ15" s="47">
        <f>Table5[[#This Row],[GA4/BB]]-Table5[[#This Row],[Best]]</f>
        <v>0</v>
      </c>
      <c r="AR15" s="48">
        <f>MIN(Table5[[#This Row],[GA1/BB]:[GA4/BB]])</f>
        <v>0</v>
      </c>
      <c r="AS15" s="7"/>
      <c r="AT15"/>
      <c r="AU15"/>
      <c r="AV15"/>
    </row>
    <row r="16" spans="1:49" ht="18" customHeight="1" x14ac:dyDescent="0.25">
      <c r="A16" s="11">
        <v>73</v>
      </c>
      <c r="B16" s="7">
        <v>4</v>
      </c>
      <c r="C16" s="12">
        <v>3</v>
      </c>
      <c r="D16" s="17">
        <v>66.14</v>
      </c>
      <c r="E16" s="20">
        <v>0.08</v>
      </c>
      <c r="F16" s="7">
        <v>159</v>
      </c>
      <c r="G16" s="12" t="s">
        <v>12</v>
      </c>
      <c r="H16" s="17">
        <v>66.14</v>
      </c>
      <c r="I16" s="20">
        <v>0</v>
      </c>
      <c r="J16" s="7">
        <v>53</v>
      </c>
      <c r="K16" s="20">
        <v>66.14</v>
      </c>
      <c r="L16" s="12" t="str">
        <f>IF(Table5[[#This Row],[Status]]="Optimal",IF(D16=H16, "Yes","No" ),"Yes")</f>
        <v>Yes</v>
      </c>
      <c r="M16" s="17">
        <v>145.62</v>
      </c>
      <c r="N16" s="7">
        <v>0</v>
      </c>
      <c r="O16" s="7" t="str">
        <f>IF(Table5[[#This Row],[Cost2]]="ML","Yes",IF(Table5[[#This Row],[Cost5]]&gt;Table5[[#This Row],[Cost2]],"Yes","No"))</f>
        <v>Yes</v>
      </c>
      <c r="P16">
        <v>99.03</v>
      </c>
      <c r="Q16">
        <v>0</v>
      </c>
      <c r="R16">
        <v>36</v>
      </c>
      <c r="S16" s="7" t="str">
        <f>IF(Table5[[#This Row],[Cost2]]="ML","Yes",IF(Table5[[#This Row],[Cost7]]&gt;=Table5[[#This Row],[Cost2]],"Yes","No"))</f>
        <v>Yes</v>
      </c>
      <c r="T16" s="36">
        <v>66.14</v>
      </c>
      <c r="U16" s="31">
        <v>0.28000000000000003</v>
      </c>
      <c r="V16" s="31">
        <v>1001</v>
      </c>
      <c r="W16" s="37" t="str">
        <f>IF(Table5[[#This Row],[Cost2]]="ML","Yes",IF(Table5[[#This Row],[Cost3]]&gt;=Table5[[#This Row],[Cost2]],"Yes","No"))</f>
        <v>Yes</v>
      </c>
      <c r="X16" s="36">
        <v>66.14</v>
      </c>
      <c r="Y16" s="31">
        <v>0.25</v>
      </c>
      <c r="Z16" s="31">
        <v>1003</v>
      </c>
      <c r="AA16" s="37" t="str">
        <f>IF(Table5[[#This Row],[Cost2]]="ML","Yes",IF(Table5[[#This Row],[Cost9]]&gt;=Table5[[#This Row],[Cost2]],"Yes","No"))</f>
        <v>Yes</v>
      </c>
      <c r="AB16" s="36">
        <v>66.14</v>
      </c>
      <c r="AC16" s="31">
        <v>0.59</v>
      </c>
      <c r="AD16" s="31">
        <v>1003</v>
      </c>
      <c r="AE16" s="37" t="str">
        <f>IF(Table5[[#This Row],[Cost2]]="ML","Yes",IF(Table5[[#This Row],[Cost4]]&gt;=Table5[[#This Row],[Cost2]],"Yes","No"))</f>
        <v>Yes</v>
      </c>
      <c r="AF16" s="36">
        <v>66.14</v>
      </c>
      <c r="AG16" s="31">
        <v>0.59</v>
      </c>
      <c r="AH16" s="31">
        <v>1002</v>
      </c>
      <c r="AI16" s="7" t="str">
        <f>IF(Table5[[#This Row],[Cost2]]="ML","Yes",IF(Table5[[#This Row],[Cost6]]&gt;=Table5[[#This Row],[Cost2]],"Yes","No"))</f>
        <v>Yes</v>
      </c>
      <c r="AJ16" s="46">
        <f xml:space="preserve"> (Table5[[#This Row],[Cost3]]/Table5[[#This Row],[Cost2]])-1</f>
        <v>0</v>
      </c>
      <c r="AK16" s="47">
        <f xml:space="preserve"> (Table5[[#This Row],[Cost9]]/Table5[[#This Row],[Cost2]])-1</f>
        <v>0</v>
      </c>
      <c r="AL16" s="47">
        <f xml:space="preserve"> (Table5[[#This Row],[Cost4]]/Table5[[#This Row],[Cost2]])-1</f>
        <v>0</v>
      </c>
      <c r="AM16" s="47">
        <f xml:space="preserve"> (Table5[[#This Row],[Cost6]]/Table5[[#This Row],[Cost2]])-1</f>
        <v>0</v>
      </c>
      <c r="AN16" s="46">
        <f>Table5[[#This Row],[GA1/BB]]-Table5[[#This Row],[Best]]</f>
        <v>0</v>
      </c>
      <c r="AO16" s="47">
        <f>Table5[[#This Row],[GA2/BB]]-Table5[[#This Row],[Best]]</f>
        <v>0</v>
      </c>
      <c r="AP16" s="47">
        <f>Table5[[#This Row],[GA3/BB]]-Table5[[#This Row],[Best]]</f>
        <v>0</v>
      </c>
      <c r="AQ16" s="47">
        <f>Table5[[#This Row],[GA4/BB]]-Table5[[#This Row],[Best]]</f>
        <v>0</v>
      </c>
      <c r="AR16" s="48">
        <f>MIN(Table5[[#This Row],[GA1/BB]:[GA4/BB]])</f>
        <v>0</v>
      </c>
      <c r="AS16" s="7"/>
      <c r="AT16"/>
      <c r="AU16"/>
      <c r="AV16"/>
    </row>
    <row r="17" spans="1:48" ht="18" customHeight="1" x14ac:dyDescent="0.25">
      <c r="A17" s="11">
        <v>89</v>
      </c>
      <c r="B17" s="7">
        <v>4</v>
      </c>
      <c r="C17" s="12">
        <v>3</v>
      </c>
      <c r="D17" s="17">
        <v>82.75</v>
      </c>
      <c r="E17" s="20">
        <v>0.08</v>
      </c>
      <c r="F17" s="7">
        <v>723</v>
      </c>
      <c r="G17" s="12" t="s">
        <v>12</v>
      </c>
      <c r="H17" s="17">
        <v>82.75</v>
      </c>
      <c r="I17" s="20">
        <v>0</v>
      </c>
      <c r="J17" s="7">
        <v>76</v>
      </c>
      <c r="K17" s="20">
        <v>82.75</v>
      </c>
      <c r="L17" s="12" t="str">
        <f>IF(Table5[[#This Row],[Status]]="Optimal",IF(D17=H17, "Yes","No" ),"Yes")</f>
        <v>Yes</v>
      </c>
      <c r="M17" s="17">
        <v>132.5</v>
      </c>
      <c r="N17" s="7">
        <v>0</v>
      </c>
      <c r="O17" s="7" t="str">
        <f>IF(Table5[[#This Row],[Cost2]]="ML","Yes",IF(Table5[[#This Row],[Cost5]]&gt;Table5[[#This Row],[Cost2]],"Yes","No"))</f>
        <v>Yes</v>
      </c>
      <c r="P17">
        <v>89.54</v>
      </c>
      <c r="Q17">
        <v>0</v>
      </c>
      <c r="R17">
        <v>58</v>
      </c>
      <c r="S17" s="7" t="str">
        <f>IF(Table5[[#This Row],[Cost2]]="ML","Yes",IF(Table5[[#This Row],[Cost7]]&gt;=Table5[[#This Row],[Cost2]],"Yes","No"))</f>
        <v>Yes</v>
      </c>
      <c r="T17" s="36">
        <v>82.75</v>
      </c>
      <c r="U17" s="31">
        <v>0.28999999999999998</v>
      </c>
      <c r="V17" s="31">
        <v>1001</v>
      </c>
      <c r="W17" s="37" t="str">
        <f>IF(Table5[[#This Row],[Cost2]]="ML","Yes",IF(Table5[[#This Row],[Cost3]]&gt;=Table5[[#This Row],[Cost2]],"Yes","No"))</f>
        <v>Yes</v>
      </c>
      <c r="X17" s="36">
        <v>82.75</v>
      </c>
      <c r="Y17" s="31">
        <v>0.25</v>
      </c>
      <c r="Z17" s="31">
        <v>1003</v>
      </c>
      <c r="AA17" s="37" t="str">
        <f>IF(Table5[[#This Row],[Cost2]]="ML","Yes",IF(Table5[[#This Row],[Cost9]]&gt;=Table5[[#This Row],[Cost2]],"Yes","No"))</f>
        <v>Yes</v>
      </c>
      <c r="AB17" s="36">
        <v>82.75</v>
      </c>
      <c r="AC17" s="31">
        <v>0.57999999999999996</v>
      </c>
      <c r="AD17" s="31">
        <v>1002</v>
      </c>
      <c r="AE17" s="37" t="str">
        <f>IF(Table5[[#This Row],[Cost2]]="ML","Yes",IF(Table5[[#This Row],[Cost4]]&gt;=Table5[[#This Row],[Cost2]],"Yes","No"))</f>
        <v>Yes</v>
      </c>
      <c r="AF17" s="36">
        <v>82.75</v>
      </c>
      <c r="AG17" s="31">
        <v>0.57999999999999996</v>
      </c>
      <c r="AH17" s="31">
        <v>1002</v>
      </c>
      <c r="AI17" s="7" t="str">
        <f>IF(Table5[[#This Row],[Cost2]]="ML","Yes",IF(Table5[[#This Row],[Cost6]]&gt;=Table5[[#This Row],[Cost2]],"Yes","No"))</f>
        <v>Yes</v>
      </c>
      <c r="AJ17" s="46">
        <f xml:space="preserve"> (Table5[[#This Row],[Cost3]]/Table5[[#This Row],[Cost2]])-1</f>
        <v>0</v>
      </c>
      <c r="AK17" s="47">
        <f xml:space="preserve"> (Table5[[#This Row],[Cost9]]/Table5[[#This Row],[Cost2]])-1</f>
        <v>0</v>
      </c>
      <c r="AL17" s="47">
        <f xml:space="preserve"> (Table5[[#This Row],[Cost4]]/Table5[[#This Row],[Cost2]])-1</f>
        <v>0</v>
      </c>
      <c r="AM17" s="47">
        <f xml:space="preserve"> (Table5[[#This Row],[Cost6]]/Table5[[#This Row],[Cost2]])-1</f>
        <v>0</v>
      </c>
      <c r="AN17" s="46">
        <f>Table5[[#This Row],[GA1/BB]]-Table5[[#This Row],[Best]]</f>
        <v>0</v>
      </c>
      <c r="AO17" s="47">
        <f>Table5[[#This Row],[GA2/BB]]-Table5[[#This Row],[Best]]</f>
        <v>0</v>
      </c>
      <c r="AP17" s="47">
        <f>Table5[[#This Row],[GA3/BB]]-Table5[[#This Row],[Best]]</f>
        <v>0</v>
      </c>
      <c r="AQ17" s="47">
        <f>Table5[[#This Row],[GA4/BB]]-Table5[[#This Row],[Best]]</f>
        <v>0</v>
      </c>
      <c r="AR17" s="48">
        <f>MIN(Table5[[#This Row],[GA1/BB]:[GA4/BB]])</f>
        <v>0</v>
      </c>
      <c r="AS17" s="7"/>
      <c r="AT17"/>
      <c r="AU17"/>
      <c r="AV17"/>
    </row>
    <row r="18" spans="1:48" ht="18" customHeight="1" x14ac:dyDescent="0.25">
      <c r="A18" s="11">
        <v>94</v>
      </c>
      <c r="B18" s="7">
        <v>4</v>
      </c>
      <c r="C18" s="12">
        <v>3</v>
      </c>
      <c r="D18" s="17">
        <v>72.88</v>
      </c>
      <c r="E18" s="20">
        <v>0.17</v>
      </c>
      <c r="F18" s="7">
        <v>2274</v>
      </c>
      <c r="G18" s="12" t="s">
        <v>12</v>
      </c>
      <c r="H18" s="17">
        <v>72.88</v>
      </c>
      <c r="I18" s="20">
        <v>0</v>
      </c>
      <c r="J18" s="7">
        <v>67</v>
      </c>
      <c r="K18" s="20">
        <v>72.88</v>
      </c>
      <c r="L18" s="12" t="str">
        <f>IF(Table5[[#This Row],[Status]]="Optimal",IF(D18=H18, "Yes","No" ),"Yes")</f>
        <v>Yes</v>
      </c>
      <c r="M18" s="17">
        <v>167.86</v>
      </c>
      <c r="N18" s="7">
        <v>0</v>
      </c>
      <c r="O18" s="7" t="str">
        <f>IF(Table5[[#This Row],[Cost2]]="ML","Yes",IF(Table5[[#This Row],[Cost5]]&gt;Table5[[#This Row],[Cost2]],"Yes","No"))</f>
        <v>Yes</v>
      </c>
      <c r="P18">
        <v>75.27</v>
      </c>
      <c r="Q18">
        <v>0</v>
      </c>
      <c r="R18">
        <v>41</v>
      </c>
      <c r="S18" s="7" t="str">
        <f>IF(Table5[[#This Row],[Cost2]]="ML","Yes",IF(Table5[[#This Row],[Cost7]]&gt;=Table5[[#This Row],[Cost2]],"Yes","No"))</f>
        <v>Yes</v>
      </c>
      <c r="T18" s="36">
        <v>72.88</v>
      </c>
      <c r="U18" s="31">
        <v>0.28999999999999998</v>
      </c>
      <c r="V18" s="31">
        <v>1001</v>
      </c>
      <c r="W18" s="37" t="str">
        <f>IF(Table5[[#This Row],[Cost2]]="ML","Yes",IF(Table5[[#This Row],[Cost3]]&gt;=Table5[[#This Row],[Cost2]],"Yes","No"))</f>
        <v>Yes</v>
      </c>
      <c r="X18" s="36">
        <v>72.88</v>
      </c>
      <c r="Y18" s="31">
        <v>0.23</v>
      </c>
      <c r="Z18" s="31">
        <v>1002</v>
      </c>
      <c r="AA18" s="37" t="str">
        <f>IF(Table5[[#This Row],[Cost2]]="ML","Yes",IF(Table5[[#This Row],[Cost9]]&gt;=Table5[[#This Row],[Cost2]],"Yes","No"))</f>
        <v>Yes</v>
      </c>
      <c r="AB18" s="36">
        <v>72.88</v>
      </c>
      <c r="AC18" s="31">
        <v>0.57999999999999996</v>
      </c>
      <c r="AD18" s="31">
        <v>1004</v>
      </c>
      <c r="AE18" s="37" t="str">
        <f>IF(Table5[[#This Row],[Cost2]]="ML","Yes",IF(Table5[[#This Row],[Cost4]]&gt;=Table5[[#This Row],[Cost2]],"Yes","No"))</f>
        <v>Yes</v>
      </c>
      <c r="AF18" s="36">
        <v>72.88</v>
      </c>
      <c r="AG18" s="31">
        <v>0.57999999999999996</v>
      </c>
      <c r="AH18" s="31">
        <v>1001</v>
      </c>
      <c r="AI18" s="7" t="str">
        <f>IF(Table5[[#This Row],[Cost2]]="ML","Yes",IF(Table5[[#This Row],[Cost6]]&gt;=Table5[[#This Row],[Cost2]],"Yes","No"))</f>
        <v>Yes</v>
      </c>
      <c r="AJ18" s="46">
        <f xml:space="preserve"> (Table5[[#This Row],[Cost3]]/Table5[[#This Row],[Cost2]])-1</f>
        <v>0</v>
      </c>
      <c r="AK18" s="47">
        <f xml:space="preserve"> (Table5[[#This Row],[Cost9]]/Table5[[#This Row],[Cost2]])-1</f>
        <v>0</v>
      </c>
      <c r="AL18" s="47">
        <f xml:space="preserve"> (Table5[[#This Row],[Cost4]]/Table5[[#This Row],[Cost2]])-1</f>
        <v>0</v>
      </c>
      <c r="AM18" s="47">
        <f xml:space="preserve"> (Table5[[#This Row],[Cost6]]/Table5[[#This Row],[Cost2]])-1</f>
        <v>0</v>
      </c>
      <c r="AN18" s="46">
        <f>Table5[[#This Row],[GA1/BB]]-Table5[[#This Row],[Best]]</f>
        <v>0</v>
      </c>
      <c r="AO18" s="47">
        <f>Table5[[#This Row],[GA2/BB]]-Table5[[#This Row],[Best]]</f>
        <v>0</v>
      </c>
      <c r="AP18" s="47">
        <f>Table5[[#This Row],[GA3/BB]]-Table5[[#This Row],[Best]]</f>
        <v>0</v>
      </c>
      <c r="AQ18" s="47">
        <f>Table5[[#This Row],[GA4/BB]]-Table5[[#This Row],[Best]]</f>
        <v>0</v>
      </c>
      <c r="AR18" s="48">
        <f>MIN(Table5[[#This Row],[GA1/BB]:[GA4/BB]])</f>
        <v>0</v>
      </c>
      <c r="AS18" s="7"/>
      <c r="AT18"/>
      <c r="AU18"/>
      <c r="AV18"/>
    </row>
    <row r="19" spans="1:48" ht="18" customHeight="1" x14ac:dyDescent="0.25">
      <c r="A19" s="11">
        <v>8</v>
      </c>
      <c r="B19" s="7">
        <v>4</v>
      </c>
      <c r="C19" s="12">
        <v>4</v>
      </c>
      <c r="D19" s="17">
        <v>65.709999999999994</v>
      </c>
      <c r="E19" s="20">
        <v>0.08</v>
      </c>
      <c r="F19" s="7">
        <v>172</v>
      </c>
      <c r="G19" s="12" t="s">
        <v>12</v>
      </c>
      <c r="H19" s="17">
        <v>65.709999999999994</v>
      </c>
      <c r="I19" s="20">
        <v>0</v>
      </c>
      <c r="J19" s="7">
        <v>132</v>
      </c>
      <c r="K19" s="20">
        <v>65.709999999999994</v>
      </c>
      <c r="L19" s="12" t="str">
        <f>IF(Table5[[#This Row],[Status]]="Optimal",IF(D19=H19, "Yes","No" ),"Yes")</f>
        <v>Yes</v>
      </c>
      <c r="M19" s="17">
        <v>94.9</v>
      </c>
      <c r="N19" s="7">
        <v>0</v>
      </c>
      <c r="O19" s="7" t="str">
        <f>IF(Table5[[#This Row],[Cost2]]="ML","Yes",IF(Table5[[#This Row],[Cost5]]&gt;Table5[[#This Row],[Cost2]],"Yes","No"))</f>
        <v>Yes</v>
      </c>
      <c r="P19">
        <v>84.42</v>
      </c>
      <c r="Q19">
        <v>0</v>
      </c>
      <c r="R19">
        <v>51</v>
      </c>
      <c r="S19" s="7" t="str">
        <f>IF(Table5[[#This Row],[Cost2]]="ML","Yes",IF(Table5[[#This Row],[Cost7]]&gt;=Table5[[#This Row],[Cost2]],"Yes","No"))</f>
        <v>Yes</v>
      </c>
      <c r="T19" s="36">
        <v>65.709999999999994</v>
      </c>
      <c r="U19" s="31">
        <v>0.32</v>
      </c>
      <c r="V19" s="31">
        <v>1001</v>
      </c>
      <c r="W19" s="37" t="str">
        <f>IF(Table5[[#This Row],[Cost2]]="ML","Yes",IF(Table5[[#This Row],[Cost3]]&gt;=Table5[[#This Row],[Cost2]],"Yes","No"))</f>
        <v>Yes</v>
      </c>
      <c r="X19" s="36">
        <v>65.709999999999994</v>
      </c>
      <c r="Y19" s="31">
        <v>0.35</v>
      </c>
      <c r="Z19" s="31">
        <v>1115</v>
      </c>
      <c r="AA19" s="37" t="str">
        <f>IF(Table5[[#This Row],[Cost2]]="ML","Yes",IF(Table5[[#This Row],[Cost9]]&gt;=Table5[[#This Row],[Cost2]],"Yes","No"))</f>
        <v>Yes</v>
      </c>
      <c r="AB19" s="36">
        <v>65.709999999999994</v>
      </c>
      <c r="AC19" s="31">
        <v>0.61</v>
      </c>
      <c r="AD19" s="31">
        <v>1004</v>
      </c>
      <c r="AE19" s="37" t="str">
        <f>IF(Table5[[#This Row],[Cost2]]="ML","Yes",IF(Table5[[#This Row],[Cost4]]&gt;=Table5[[#This Row],[Cost2]],"Yes","No"))</f>
        <v>Yes</v>
      </c>
      <c r="AF19" s="36">
        <v>65.709999999999994</v>
      </c>
      <c r="AG19" s="31">
        <v>0.62</v>
      </c>
      <c r="AH19" s="31">
        <v>1003</v>
      </c>
      <c r="AI19" s="7" t="str">
        <f>IF(Table5[[#This Row],[Cost2]]="ML","Yes",IF(Table5[[#This Row],[Cost6]]&gt;=Table5[[#This Row],[Cost2]],"Yes","No"))</f>
        <v>Yes</v>
      </c>
      <c r="AJ19" s="46">
        <f xml:space="preserve"> (Table5[[#This Row],[Cost3]]/Table5[[#This Row],[Cost2]])-1</f>
        <v>0</v>
      </c>
      <c r="AK19" s="47">
        <f xml:space="preserve"> (Table5[[#This Row],[Cost9]]/Table5[[#This Row],[Cost2]])-1</f>
        <v>0</v>
      </c>
      <c r="AL19" s="47">
        <f xml:space="preserve"> (Table5[[#This Row],[Cost4]]/Table5[[#This Row],[Cost2]])-1</f>
        <v>0</v>
      </c>
      <c r="AM19" s="47">
        <f xml:space="preserve"> (Table5[[#This Row],[Cost6]]/Table5[[#This Row],[Cost2]])-1</f>
        <v>0</v>
      </c>
      <c r="AN19" s="46">
        <f>Table5[[#This Row],[GA1/BB]]-Table5[[#This Row],[Best]]</f>
        <v>0</v>
      </c>
      <c r="AO19" s="47">
        <f>Table5[[#This Row],[GA2/BB]]-Table5[[#This Row],[Best]]</f>
        <v>0</v>
      </c>
      <c r="AP19" s="47">
        <f>Table5[[#This Row],[GA3/BB]]-Table5[[#This Row],[Best]]</f>
        <v>0</v>
      </c>
      <c r="AQ19" s="47">
        <f>Table5[[#This Row],[GA4/BB]]-Table5[[#This Row],[Best]]</f>
        <v>0</v>
      </c>
      <c r="AR19" s="48">
        <f>MIN(Table5[[#This Row],[GA1/BB]:[GA4/BB]])</f>
        <v>0</v>
      </c>
      <c r="AS19" s="7"/>
      <c r="AT19"/>
      <c r="AU19"/>
      <c r="AV19"/>
    </row>
    <row r="20" spans="1:48" ht="18" customHeight="1" x14ac:dyDescent="0.25">
      <c r="A20" s="11">
        <v>24</v>
      </c>
      <c r="B20" s="7">
        <v>4</v>
      </c>
      <c r="C20" s="12">
        <v>4</v>
      </c>
      <c r="D20" s="17">
        <v>35.880000000000003</v>
      </c>
      <c r="E20" s="20">
        <v>0.06</v>
      </c>
      <c r="F20" s="7">
        <v>0</v>
      </c>
      <c r="G20" s="12" t="s">
        <v>12</v>
      </c>
      <c r="H20" s="17">
        <v>35.880000000000003</v>
      </c>
      <c r="I20" s="20">
        <v>0</v>
      </c>
      <c r="J20" s="7">
        <v>18</v>
      </c>
      <c r="K20" s="20">
        <v>35.880000000000003</v>
      </c>
      <c r="L20" s="12" t="str">
        <f>IF(Table5[[#This Row],[Status]]="Optimal",IF(D20=H20, "Yes","No" ),"Yes")</f>
        <v>Yes</v>
      </c>
      <c r="M20" s="17">
        <v>82</v>
      </c>
      <c r="N20" s="7">
        <v>0</v>
      </c>
      <c r="O20" s="7" t="str">
        <f>IF(Table5[[#This Row],[Cost2]]="ML","Yes",IF(Table5[[#This Row],[Cost5]]&gt;Table5[[#This Row],[Cost2]],"Yes","No"))</f>
        <v>Yes</v>
      </c>
      <c r="P20">
        <v>54.43</v>
      </c>
      <c r="Q20">
        <v>0</v>
      </c>
      <c r="R20">
        <v>30</v>
      </c>
      <c r="S20" s="7" t="str">
        <f>IF(Table5[[#This Row],[Cost2]]="ML","Yes",IF(Table5[[#This Row],[Cost7]]&gt;=Table5[[#This Row],[Cost2]],"Yes","No"))</f>
        <v>Yes</v>
      </c>
      <c r="T20" s="36">
        <v>35.880000000000003</v>
      </c>
      <c r="U20" s="31">
        <v>0.28999999999999998</v>
      </c>
      <c r="V20" s="31">
        <v>1001</v>
      </c>
      <c r="W20" s="37" t="str">
        <f>IF(Table5[[#This Row],[Cost2]]="ML","Yes",IF(Table5[[#This Row],[Cost3]]&gt;=Table5[[#This Row],[Cost2]],"Yes","No"))</f>
        <v>Yes</v>
      </c>
      <c r="X20" s="36">
        <v>35.880000000000003</v>
      </c>
      <c r="Y20" s="31">
        <v>0.17</v>
      </c>
      <c r="Z20" s="31">
        <v>1005</v>
      </c>
      <c r="AA20" s="37" t="str">
        <f>IF(Table5[[#This Row],[Cost2]]="ML","Yes",IF(Table5[[#This Row],[Cost9]]&gt;=Table5[[#This Row],[Cost2]],"Yes","No"))</f>
        <v>Yes</v>
      </c>
      <c r="AB20" s="36">
        <v>35.880000000000003</v>
      </c>
      <c r="AC20" s="31">
        <v>0.61</v>
      </c>
      <c r="AD20" s="31">
        <v>1004</v>
      </c>
      <c r="AE20" s="37" t="str">
        <f>IF(Table5[[#This Row],[Cost2]]="ML","Yes",IF(Table5[[#This Row],[Cost4]]&gt;=Table5[[#This Row],[Cost2]],"Yes","No"))</f>
        <v>Yes</v>
      </c>
      <c r="AF20" s="36">
        <v>35.880000000000003</v>
      </c>
      <c r="AG20" s="31">
        <v>0.62</v>
      </c>
      <c r="AH20" s="31">
        <v>1005</v>
      </c>
      <c r="AI20" s="7" t="str">
        <f>IF(Table5[[#This Row],[Cost2]]="ML","Yes",IF(Table5[[#This Row],[Cost6]]&gt;=Table5[[#This Row],[Cost2]],"Yes","No"))</f>
        <v>Yes</v>
      </c>
      <c r="AJ20" s="46">
        <f xml:space="preserve"> (Table5[[#This Row],[Cost3]]/Table5[[#This Row],[Cost2]])-1</f>
        <v>0</v>
      </c>
      <c r="AK20" s="47">
        <f xml:space="preserve"> (Table5[[#This Row],[Cost9]]/Table5[[#This Row],[Cost2]])-1</f>
        <v>0</v>
      </c>
      <c r="AL20" s="47">
        <f xml:space="preserve"> (Table5[[#This Row],[Cost4]]/Table5[[#This Row],[Cost2]])-1</f>
        <v>0</v>
      </c>
      <c r="AM20" s="47">
        <f xml:space="preserve"> (Table5[[#This Row],[Cost6]]/Table5[[#This Row],[Cost2]])-1</f>
        <v>0</v>
      </c>
      <c r="AN20" s="46">
        <f>Table5[[#This Row],[GA1/BB]]-Table5[[#This Row],[Best]]</f>
        <v>0</v>
      </c>
      <c r="AO20" s="47">
        <f>Table5[[#This Row],[GA2/BB]]-Table5[[#This Row],[Best]]</f>
        <v>0</v>
      </c>
      <c r="AP20" s="47">
        <f>Table5[[#This Row],[GA3/BB]]-Table5[[#This Row],[Best]]</f>
        <v>0</v>
      </c>
      <c r="AQ20" s="47">
        <f>Table5[[#This Row],[GA4/BB]]-Table5[[#This Row],[Best]]</f>
        <v>0</v>
      </c>
      <c r="AR20" s="48">
        <f>MIN(Table5[[#This Row],[GA1/BB]:[GA4/BB]])</f>
        <v>0</v>
      </c>
      <c r="AS20" s="7"/>
      <c r="AT20"/>
      <c r="AU20"/>
      <c r="AV20"/>
    </row>
    <row r="21" spans="1:48" ht="18" customHeight="1" x14ac:dyDescent="0.25">
      <c r="A21" s="11">
        <v>40</v>
      </c>
      <c r="B21" s="7">
        <v>4</v>
      </c>
      <c r="C21" s="12">
        <v>4</v>
      </c>
      <c r="D21" s="17">
        <v>76.069999999999993</v>
      </c>
      <c r="E21" s="20">
        <v>0.13</v>
      </c>
      <c r="F21" s="7">
        <v>691</v>
      </c>
      <c r="G21" s="12" t="s">
        <v>12</v>
      </c>
      <c r="H21" s="17">
        <v>76.069999999999993</v>
      </c>
      <c r="I21" s="20">
        <v>0</v>
      </c>
      <c r="J21" s="7">
        <v>58</v>
      </c>
      <c r="K21" s="20">
        <v>76.069999999999993</v>
      </c>
      <c r="L21" s="12" t="str">
        <f>IF(Table5[[#This Row],[Status]]="Optimal",IF(D21=H21, "Yes","No" ),"Yes")</f>
        <v>Yes</v>
      </c>
      <c r="M21" s="17">
        <v>157.41</v>
      </c>
      <c r="N21" s="7">
        <v>0</v>
      </c>
      <c r="O21" s="7" t="str">
        <f>IF(Table5[[#This Row],[Cost2]]="ML","Yes",IF(Table5[[#This Row],[Cost5]]&gt;Table5[[#This Row],[Cost2]],"Yes","No"))</f>
        <v>Yes</v>
      </c>
      <c r="P21">
        <v>80.23</v>
      </c>
      <c r="Q21">
        <v>0</v>
      </c>
      <c r="R21">
        <v>28</v>
      </c>
      <c r="S21" s="7" t="str">
        <f>IF(Table5[[#This Row],[Cost2]]="ML","Yes",IF(Table5[[#This Row],[Cost7]]&gt;=Table5[[#This Row],[Cost2]],"Yes","No"))</f>
        <v>Yes</v>
      </c>
      <c r="T21" s="36">
        <v>76.069999999999993</v>
      </c>
      <c r="U21" s="31">
        <v>0.31</v>
      </c>
      <c r="V21" s="31">
        <v>1001</v>
      </c>
      <c r="W21" s="37" t="str">
        <f>IF(Table5[[#This Row],[Cost2]]="ML","Yes",IF(Table5[[#This Row],[Cost3]]&gt;=Table5[[#This Row],[Cost2]],"Yes","No"))</f>
        <v>Yes</v>
      </c>
      <c r="X21" s="36">
        <v>76.069999999999993</v>
      </c>
      <c r="Y21" s="31">
        <v>0.25</v>
      </c>
      <c r="Z21" s="31">
        <v>1004</v>
      </c>
      <c r="AA21" s="37" t="str">
        <f>IF(Table5[[#This Row],[Cost2]]="ML","Yes",IF(Table5[[#This Row],[Cost9]]&gt;=Table5[[#This Row],[Cost2]],"Yes","No"))</f>
        <v>Yes</v>
      </c>
      <c r="AB21" s="36">
        <v>76.069999999999993</v>
      </c>
      <c r="AC21" s="31">
        <v>0.65</v>
      </c>
      <c r="AD21" s="31">
        <v>1002</v>
      </c>
      <c r="AE21" s="37" t="str">
        <f>IF(Table5[[#This Row],[Cost2]]="ML","Yes",IF(Table5[[#This Row],[Cost4]]&gt;=Table5[[#This Row],[Cost2]],"Yes","No"))</f>
        <v>Yes</v>
      </c>
      <c r="AF21" s="36">
        <v>76.069999999999993</v>
      </c>
      <c r="AG21" s="31">
        <v>0.66</v>
      </c>
      <c r="AH21" s="31">
        <v>1004</v>
      </c>
      <c r="AI21" s="7" t="str">
        <f>IF(Table5[[#This Row],[Cost2]]="ML","Yes",IF(Table5[[#This Row],[Cost6]]&gt;=Table5[[#This Row],[Cost2]],"Yes","No"))</f>
        <v>Yes</v>
      </c>
      <c r="AJ21" s="46">
        <f xml:space="preserve"> (Table5[[#This Row],[Cost3]]/Table5[[#This Row],[Cost2]])-1</f>
        <v>0</v>
      </c>
      <c r="AK21" s="47">
        <f xml:space="preserve"> (Table5[[#This Row],[Cost9]]/Table5[[#This Row],[Cost2]])-1</f>
        <v>0</v>
      </c>
      <c r="AL21" s="47">
        <f xml:space="preserve"> (Table5[[#This Row],[Cost4]]/Table5[[#This Row],[Cost2]])-1</f>
        <v>0</v>
      </c>
      <c r="AM21" s="47">
        <f xml:space="preserve"> (Table5[[#This Row],[Cost6]]/Table5[[#This Row],[Cost2]])-1</f>
        <v>0</v>
      </c>
      <c r="AN21" s="46">
        <f>Table5[[#This Row],[GA1/BB]]-Table5[[#This Row],[Best]]</f>
        <v>0</v>
      </c>
      <c r="AO21" s="47">
        <f>Table5[[#This Row],[GA2/BB]]-Table5[[#This Row],[Best]]</f>
        <v>0</v>
      </c>
      <c r="AP21" s="47">
        <f>Table5[[#This Row],[GA3/BB]]-Table5[[#This Row],[Best]]</f>
        <v>0</v>
      </c>
      <c r="AQ21" s="47">
        <f>Table5[[#This Row],[GA4/BB]]-Table5[[#This Row],[Best]]</f>
        <v>0</v>
      </c>
      <c r="AR21" s="48">
        <f>MIN(Table5[[#This Row],[GA1/BB]:[GA4/BB]])</f>
        <v>0</v>
      </c>
      <c r="AS21" s="7"/>
      <c r="AT21"/>
      <c r="AU21"/>
      <c r="AV21"/>
    </row>
    <row r="22" spans="1:48" ht="18" customHeight="1" x14ac:dyDescent="0.25">
      <c r="A22" s="11">
        <v>41</v>
      </c>
      <c r="B22" s="7">
        <v>4</v>
      </c>
      <c r="C22" s="12">
        <v>4</v>
      </c>
      <c r="D22" s="17">
        <v>45.85</v>
      </c>
      <c r="E22" s="20">
        <v>0.06</v>
      </c>
      <c r="F22" s="7">
        <v>55</v>
      </c>
      <c r="G22" s="12" t="s">
        <v>12</v>
      </c>
      <c r="H22" s="17">
        <v>45.85</v>
      </c>
      <c r="I22" s="20">
        <v>0</v>
      </c>
      <c r="J22" s="7">
        <v>16</v>
      </c>
      <c r="K22" s="20">
        <v>45.85</v>
      </c>
      <c r="L22" s="12" t="str">
        <f>IF(Table5[[#This Row],[Status]]="Optimal",IF(D22=H22, "Yes","No" ),"Yes")</f>
        <v>Yes</v>
      </c>
      <c r="M22" s="17">
        <v>119.54</v>
      </c>
      <c r="N22" s="7">
        <v>0</v>
      </c>
      <c r="O22" s="7" t="str">
        <f>IF(Table5[[#This Row],[Cost2]]="ML","Yes",IF(Table5[[#This Row],[Cost5]]&gt;Table5[[#This Row],[Cost2]],"Yes","No"))</f>
        <v>Yes</v>
      </c>
      <c r="P22">
        <v>76.67</v>
      </c>
      <c r="Q22">
        <v>0</v>
      </c>
      <c r="R22">
        <v>29</v>
      </c>
      <c r="S22" s="7" t="str">
        <f>IF(Table5[[#This Row],[Cost2]]="ML","Yes",IF(Table5[[#This Row],[Cost7]]&gt;=Table5[[#This Row],[Cost2]],"Yes","No"))</f>
        <v>Yes</v>
      </c>
      <c r="T22" s="36">
        <v>45.85</v>
      </c>
      <c r="U22" s="31">
        <v>0.31</v>
      </c>
      <c r="V22" s="31">
        <v>1001</v>
      </c>
      <c r="W22" s="37" t="str">
        <f>IF(Table5[[#This Row],[Cost2]]="ML","Yes",IF(Table5[[#This Row],[Cost3]]&gt;=Table5[[#This Row],[Cost2]],"Yes","No"))</f>
        <v>Yes</v>
      </c>
      <c r="X22" s="36">
        <v>45.85</v>
      </c>
      <c r="Y22" s="31">
        <v>0.3</v>
      </c>
      <c r="Z22" s="31">
        <v>1034</v>
      </c>
      <c r="AA22" s="37" t="str">
        <f>IF(Table5[[#This Row],[Cost2]]="ML","Yes",IF(Table5[[#This Row],[Cost9]]&gt;=Table5[[#This Row],[Cost2]],"Yes","No"))</f>
        <v>Yes</v>
      </c>
      <c r="AB22" s="36">
        <v>45.85</v>
      </c>
      <c r="AC22" s="31">
        <v>0.64</v>
      </c>
      <c r="AD22" s="31">
        <v>1002</v>
      </c>
      <c r="AE22" s="37" t="str">
        <f>IF(Table5[[#This Row],[Cost2]]="ML","Yes",IF(Table5[[#This Row],[Cost4]]&gt;=Table5[[#This Row],[Cost2]],"Yes","No"))</f>
        <v>Yes</v>
      </c>
      <c r="AF22" s="36">
        <v>45.85</v>
      </c>
      <c r="AG22" s="31">
        <v>0.66</v>
      </c>
      <c r="AH22" s="31">
        <v>1003</v>
      </c>
      <c r="AI22" s="7" t="str">
        <f>IF(Table5[[#This Row],[Cost2]]="ML","Yes",IF(Table5[[#This Row],[Cost6]]&gt;=Table5[[#This Row],[Cost2]],"Yes","No"))</f>
        <v>Yes</v>
      </c>
      <c r="AJ22" s="46">
        <f xml:space="preserve"> (Table5[[#This Row],[Cost3]]/Table5[[#This Row],[Cost2]])-1</f>
        <v>0</v>
      </c>
      <c r="AK22" s="47">
        <f xml:space="preserve"> (Table5[[#This Row],[Cost9]]/Table5[[#This Row],[Cost2]])-1</f>
        <v>0</v>
      </c>
      <c r="AL22" s="47">
        <f xml:space="preserve"> (Table5[[#This Row],[Cost4]]/Table5[[#This Row],[Cost2]])-1</f>
        <v>0</v>
      </c>
      <c r="AM22" s="47">
        <f xml:space="preserve"> (Table5[[#This Row],[Cost6]]/Table5[[#This Row],[Cost2]])-1</f>
        <v>0</v>
      </c>
      <c r="AN22" s="46">
        <f>Table5[[#This Row],[GA1/BB]]-Table5[[#This Row],[Best]]</f>
        <v>0</v>
      </c>
      <c r="AO22" s="47">
        <f>Table5[[#This Row],[GA2/BB]]-Table5[[#This Row],[Best]]</f>
        <v>0</v>
      </c>
      <c r="AP22" s="47">
        <f>Table5[[#This Row],[GA3/BB]]-Table5[[#This Row],[Best]]</f>
        <v>0</v>
      </c>
      <c r="AQ22" s="47">
        <f>Table5[[#This Row],[GA4/BB]]-Table5[[#This Row],[Best]]</f>
        <v>0</v>
      </c>
      <c r="AR22" s="48">
        <f>MIN(Table5[[#This Row],[GA1/BB]:[GA4/BB]])</f>
        <v>0</v>
      </c>
      <c r="AS22" s="7"/>
      <c r="AT22"/>
      <c r="AU22"/>
      <c r="AV22"/>
    </row>
    <row r="23" spans="1:48" ht="18" customHeight="1" x14ac:dyDescent="0.25">
      <c r="A23" s="11">
        <v>57</v>
      </c>
      <c r="B23" s="7">
        <v>4</v>
      </c>
      <c r="C23" s="12">
        <v>4</v>
      </c>
      <c r="D23" s="17">
        <v>75.52</v>
      </c>
      <c r="E23" s="20">
        <v>0.08</v>
      </c>
      <c r="F23" s="7">
        <v>148</v>
      </c>
      <c r="G23" s="12" t="s">
        <v>12</v>
      </c>
      <c r="H23" s="17">
        <v>75.52</v>
      </c>
      <c r="I23" s="20">
        <v>0</v>
      </c>
      <c r="J23" s="7">
        <v>66</v>
      </c>
      <c r="K23" s="20">
        <v>75.52</v>
      </c>
      <c r="L23" s="12" t="str">
        <f>IF(Table5[[#This Row],[Status]]="Optimal",IF(D23=H23, "Yes","No" ),"Yes")</f>
        <v>Yes</v>
      </c>
      <c r="M23" s="17">
        <v>142.36000000000001</v>
      </c>
      <c r="N23" s="7">
        <v>0</v>
      </c>
      <c r="O23" s="7" t="str">
        <f>IF(Table5[[#This Row],[Cost2]]="ML","Yes",IF(Table5[[#This Row],[Cost5]]&gt;Table5[[#This Row],[Cost2]],"Yes","No"))</f>
        <v>Yes</v>
      </c>
      <c r="P23">
        <v>82.1</v>
      </c>
      <c r="Q23">
        <v>0</v>
      </c>
      <c r="R23">
        <v>39</v>
      </c>
      <c r="S23" s="7" t="str">
        <f>IF(Table5[[#This Row],[Cost2]]="ML","Yes",IF(Table5[[#This Row],[Cost7]]&gt;=Table5[[#This Row],[Cost2]],"Yes","No"))</f>
        <v>Yes</v>
      </c>
      <c r="T23" s="36">
        <v>75.52</v>
      </c>
      <c r="U23" s="31">
        <v>0.31</v>
      </c>
      <c r="V23" s="31">
        <v>1001</v>
      </c>
      <c r="W23" s="37" t="str">
        <f>IF(Table5[[#This Row],[Cost2]]="ML","Yes",IF(Table5[[#This Row],[Cost3]]&gt;=Table5[[#This Row],[Cost2]],"Yes","No"))</f>
        <v>Yes</v>
      </c>
      <c r="X23" s="36">
        <v>75.52</v>
      </c>
      <c r="Y23" s="31">
        <v>0.26</v>
      </c>
      <c r="Z23" s="31">
        <v>1003</v>
      </c>
      <c r="AA23" s="37" t="str">
        <f>IF(Table5[[#This Row],[Cost2]]="ML","Yes",IF(Table5[[#This Row],[Cost9]]&gt;=Table5[[#This Row],[Cost2]],"Yes","No"))</f>
        <v>Yes</v>
      </c>
      <c r="AB23" s="36">
        <v>75.52</v>
      </c>
      <c r="AC23" s="31">
        <v>0.57999999999999996</v>
      </c>
      <c r="AD23" s="31">
        <v>1003</v>
      </c>
      <c r="AE23" s="37" t="str">
        <f>IF(Table5[[#This Row],[Cost2]]="ML","Yes",IF(Table5[[#This Row],[Cost4]]&gt;=Table5[[#This Row],[Cost2]],"Yes","No"))</f>
        <v>Yes</v>
      </c>
      <c r="AF23" s="36">
        <v>75.52</v>
      </c>
      <c r="AG23" s="31">
        <v>0.59</v>
      </c>
      <c r="AH23" s="31">
        <v>1002</v>
      </c>
      <c r="AI23" s="7" t="str">
        <f>IF(Table5[[#This Row],[Cost2]]="ML","Yes",IF(Table5[[#This Row],[Cost6]]&gt;=Table5[[#This Row],[Cost2]],"Yes","No"))</f>
        <v>Yes</v>
      </c>
      <c r="AJ23" s="46">
        <f xml:space="preserve"> (Table5[[#This Row],[Cost3]]/Table5[[#This Row],[Cost2]])-1</f>
        <v>0</v>
      </c>
      <c r="AK23" s="47">
        <f xml:space="preserve"> (Table5[[#This Row],[Cost9]]/Table5[[#This Row],[Cost2]])-1</f>
        <v>0</v>
      </c>
      <c r="AL23" s="47">
        <f xml:space="preserve"> (Table5[[#This Row],[Cost4]]/Table5[[#This Row],[Cost2]])-1</f>
        <v>0</v>
      </c>
      <c r="AM23" s="47">
        <f xml:space="preserve"> (Table5[[#This Row],[Cost6]]/Table5[[#This Row],[Cost2]])-1</f>
        <v>0</v>
      </c>
      <c r="AN23" s="46">
        <f>Table5[[#This Row],[GA1/BB]]-Table5[[#This Row],[Best]]</f>
        <v>0</v>
      </c>
      <c r="AO23" s="47">
        <f>Table5[[#This Row],[GA2/BB]]-Table5[[#This Row],[Best]]</f>
        <v>0</v>
      </c>
      <c r="AP23" s="47">
        <f>Table5[[#This Row],[GA3/BB]]-Table5[[#This Row],[Best]]</f>
        <v>0</v>
      </c>
      <c r="AQ23" s="47">
        <f>Table5[[#This Row],[GA4/BB]]-Table5[[#This Row],[Best]]</f>
        <v>0</v>
      </c>
      <c r="AR23" s="48">
        <f>MIN(Table5[[#This Row],[GA1/BB]:[GA4/BB]])</f>
        <v>0</v>
      </c>
      <c r="AS23" s="7"/>
      <c r="AT23"/>
      <c r="AU23"/>
      <c r="AV23"/>
    </row>
    <row r="24" spans="1:48" ht="18" customHeight="1" x14ac:dyDescent="0.25">
      <c r="A24" s="11">
        <v>78</v>
      </c>
      <c r="B24" s="7">
        <v>4</v>
      </c>
      <c r="C24" s="12">
        <v>4</v>
      </c>
      <c r="D24" s="17">
        <v>66.88</v>
      </c>
      <c r="E24" s="20">
        <v>0.08</v>
      </c>
      <c r="F24" s="7">
        <v>441</v>
      </c>
      <c r="G24" s="12" t="s">
        <v>12</v>
      </c>
      <c r="H24" s="17">
        <v>66.88</v>
      </c>
      <c r="I24" s="20">
        <v>0</v>
      </c>
      <c r="J24" s="7">
        <v>65</v>
      </c>
      <c r="K24" s="20">
        <v>66.88</v>
      </c>
      <c r="L24" s="12" t="str">
        <f>IF(Table5[[#This Row],[Status]]="Optimal",IF(D24=H24, "Yes","No" ),"Yes")</f>
        <v>Yes</v>
      </c>
      <c r="M24" s="17">
        <v>145.61000000000001</v>
      </c>
      <c r="N24" s="7">
        <v>0</v>
      </c>
      <c r="O24" s="7" t="str">
        <f>IF(Table5[[#This Row],[Cost2]]="ML","Yes",IF(Table5[[#This Row],[Cost5]]&gt;Table5[[#This Row],[Cost2]],"Yes","No"))</f>
        <v>Yes</v>
      </c>
      <c r="P24">
        <v>97.75</v>
      </c>
      <c r="Q24">
        <v>0</v>
      </c>
      <c r="R24">
        <v>26</v>
      </c>
      <c r="S24" s="7" t="str">
        <f>IF(Table5[[#This Row],[Cost2]]="ML","Yes",IF(Table5[[#This Row],[Cost7]]&gt;=Table5[[#This Row],[Cost2]],"Yes","No"))</f>
        <v>Yes</v>
      </c>
      <c r="T24" s="36">
        <v>66.88</v>
      </c>
      <c r="U24" s="31">
        <v>0.3</v>
      </c>
      <c r="V24" s="31">
        <v>1001</v>
      </c>
      <c r="W24" s="37" t="str">
        <f>IF(Table5[[#This Row],[Cost2]]="ML","Yes",IF(Table5[[#This Row],[Cost3]]&gt;=Table5[[#This Row],[Cost2]],"Yes","No"))</f>
        <v>Yes</v>
      </c>
      <c r="X24" s="36">
        <v>66.88</v>
      </c>
      <c r="Y24" s="31">
        <v>0.26</v>
      </c>
      <c r="Z24" s="31">
        <v>1004</v>
      </c>
      <c r="AA24" s="37" t="str">
        <f>IF(Table5[[#This Row],[Cost2]]="ML","Yes",IF(Table5[[#This Row],[Cost9]]&gt;=Table5[[#This Row],[Cost2]],"Yes","No"))</f>
        <v>Yes</v>
      </c>
      <c r="AB24" s="36">
        <v>66.88</v>
      </c>
      <c r="AC24" s="31">
        <v>0.6</v>
      </c>
      <c r="AD24" s="31">
        <v>1003</v>
      </c>
      <c r="AE24" s="37" t="str">
        <f>IF(Table5[[#This Row],[Cost2]]="ML","Yes",IF(Table5[[#This Row],[Cost4]]&gt;=Table5[[#This Row],[Cost2]],"Yes","No"))</f>
        <v>Yes</v>
      </c>
      <c r="AF24" s="36">
        <v>66.88</v>
      </c>
      <c r="AG24" s="31">
        <v>0.59</v>
      </c>
      <c r="AH24" s="31">
        <v>1003</v>
      </c>
      <c r="AI24" s="7" t="str">
        <f>IF(Table5[[#This Row],[Cost2]]="ML","Yes",IF(Table5[[#This Row],[Cost6]]&gt;=Table5[[#This Row],[Cost2]],"Yes","No"))</f>
        <v>Yes</v>
      </c>
      <c r="AJ24" s="46">
        <f xml:space="preserve"> (Table5[[#This Row],[Cost3]]/Table5[[#This Row],[Cost2]])-1</f>
        <v>0</v>
      </c>
      <c r="AK24" s="47">
        <f xml:space="preserve"> (Table5[[#This Row],[Cost9]]/Table5[[#This Row],[Cost2]])-1</f>
        <v>0</v>
      </c>
      <c r="AL24" s="47">
        <f xml:space="preserve"> (Table5[[#This Row],[Cost4]]/Table5[[#This Row],[Cost2]])-1</f>
        <v>0</v>
      </c>
      <c r="AM24" s="47">
        <f xml:space="preserve"> (Table5[[#This Row],[Cost6]]/Table5[[#This Row],[Cost2]])-1</f>
        <v>0</v>
      </c>
      <c r="AN24" s="46">
        <f>Table5[[#This Row],[GA1/BB]]-Table5[[#This Row],[Best]]</f>
        <v>0</v>
      </c>
      <c r="AO24" s="47">
        <f>Table5[[#This Row],[GA2/BB]]-Table5[[#This Row],[Best]]</f>
        <v>0</v>
      </c>
      <c r="AP24" s="47">
        <f>Table5[[#This Row],[GA3/BB]]-Table5[[#This Row],[Best]]</f>
        <v>0</v>
      </c>
      <c r="AQ24" s="47">
        <f>Table5[[#This Row],[GA4/BB]]-Table5[[#This Row],[Best]]</f>
        <v>0</v>
      </c>
      <c r="AR24" s="48">
        <f>MIN(Table5[[#This Row],[GA1/BB]:[GA4/BB]])</f>
        <v>0</v>
      </c>
      <c r="AS24" s="7"/>
      <c r="AT24"/>
      <c r="AU24"/>
      <c r="AV24"/>
    </row>
    <row r="25" spans="1:48" ht="18" customHeight="1" x14ac:dyDescent="0.25">
      <c r="A25" s="11">
        <v>14</v>
      </c>
      <c r="B25" s="7">
        <v>5</v>
      </c>
      <c r="C25" s="12">
        <v>3</v>
      </c>
      <c r="D25" s="17">
        <v>87.19</v>
      </c>
      <c r="E25" s="20">
        <v>0.39</v>
      </c>
      <c r="F25" s="7">
        <v>3713</v>
      </c>
      <c r="G25" s="12" t="s">
        <v>12</v>
      </c>
      <c r="H25" s="17">
        <v>87.19</v>
      </c>
      <c r="I25" s="20">
        <v>0</v>
      </c>
      <c r="J25" s="7">
        <v>580</v>
      </c>
      <c r="K25" s="20">
        <v>90.42</v>
      </c>
      <c r="L25" s="12" t="str">
        <f>IF(Table5[[#This Row],[Status]]="Optimal",IF(D25=H25, "Yes","No" ),"Yes")</f>
        <v>Yes</v>
      </c>
      <c r="M25" s="17">
        <v>157.08000000000001</v>
      </c>
      <c r="N25" s="7">
        <v>0</v>
      </c>
      <c r="O25" s="7" t="str">
        <f>IF(Table5[[#This Row],[Cost2]]="ML","Yes",IF(Table5[[#This Row],[Cost5]]&gt;Table5[[#This Row],[Cost2]],"Yes","No"))</f>
        <v>Yes</v>
      </c>
      <c r="P25">
        <v>102.91</v>
      </c>
      <c r="Q25">
        <v>0</v>
      </c>
      <c r="R25">
        <v>107</v>
      </c>
      <c r="S25" s="7" t="str">
        <f>IF(Table5[[#This Row],[Cost2]]="ML","Yes",IF(Table5[[#This Row],[Cost7]]&gt;=Table5[[#This Row],[Cost2]],"Yes","No"))</f>
        <v>Yes</v>
      </c>
      <c r="T25" s="36">
        <v>87.19</v>
      </c>
      <c r="U25" s="31">
        <v>0.32</v>
      </c>
      <c r="V25" s="31">
        <v>1002</v>
      </c>
      <c r="W25" s="37" t="str">
        <f>IF(Table5[[#This Row],[Cost2]]="ML","Yes",IF(Table5[[#This Row],[Cost3]]&gt;=Table5[[#This Row],[Cost2]],"Yes","No"))</f>
        <v>Yes</v>
      </c>
      <c r="X25" s="36">
        <v>87.19</v>
      </c>
      <c r="Y25" s="31">
        <v>0.28000000000000003</v>
      </c>
      <c r="Z25" s="31">
        <v>1010</v>
      </c>
      <c r="AA25" s="37" t="str">
        <f>IF(Table5[[#This Row],[Cost2]]="ML","Yes",IF(Table5[[#This Row],[Cost9]]&gt;=Table5[[#This Row],[Cost2]],"Yes","No"))</f>
        <v>Yes</v>
      </c>
      <c r="AB25" s="36">
        <v>87.19</v>
      </c>
      <c r="AC25" s="31">
        <v>0.73</v>
      </c>
      <c r="AD25" s="31">
        <v>1009</v>
      </c>
      <c r="AE25" s="37" t="str">
        <f>IF(Table5[[#This Row],[Cost2]]="ML","Yes",IF(Table5[[#This Row],[Cost4]]&gt;=Table5[[#This Row],[Cost2]],"Yes","No"))</f>
        <v>Yes</v>
      </c>
      <c r="AF25" s="36">
        <v>87.19</v>
      </c>
      <c r="AG25" s="31">
        <v>0.73</v>
      </c>
      <c r="AH25" s="31">
        <v>1012</v>
      </c>
      <c r="AI25" s="7" t="str">
        <f>IF(Table5[[#This Row],[Cost2]]="ML","Yes",IF(Table5[[#This Row],[Cost6]]&gt;=Table5[[#This Row],[Cost2]],"Yes","No"))</f>
        <v>Yes</v>
      </c>
      <c r="AJ25" s="46">
        <f xml:space="preserve"> (Table5[[#This Row],[Cost3]]/Table5[[#This Row],[Cost2]])-1</f>
        <v>0</v>
      </c>
      <c r="AK25" s="47">
        <f xml:space="preserve"> (Table5[[#This Row],[Cost9]]/Table5[[#This Row],[Cost2]])-1</f>
        <v>0</v>
      </c>
      <c r="AL25" s="47">
        <f xml:space="preserve"> (Table5[[#This Row],[Cost4]]/Table5[[#This Row],[Cost2]])-1</f>
        <v>0</v>
      </c>
      <c r="AM25" s="47">
        <f xml:space="preserve"> (Table5[[#This Row],[Cost6]]/Table5[[#This Row],[Cost2]])-1</f>
        <v>0</v>
      </c>
      <c r="AN25" s="46">
        <f>Table5[[#This Row],[GA1/BB]]-Table5[[#This Row],[Best]]</f>
        <v>0</v>
      </c>
      <c r="AO25" s="47">
        <f>Table5[[#This Row],[GA2/BB]]-Table5[[#This Row],[Best]]</f>
        <v>0</v>
      </c>
      <c r="AP25" s="47">
        <f>Table5[[#This Row],[GA3/BB]]-Table5[[#This Row],[Best]]</f>
        <v>0</v>
      </c>
      <c r="AQ25" s="47">
        <f>Table5[[#This Row],[GA4/BB]]-Table5[[#This Row],[Best]]</f>
        <v>0</v>
      </c>
      <c r="AR25" s="48">
        <f>MIN(Table5[[#This Row],[GA1/BB]:[GA4/BB]])</f>
        <v>0</v>
      </c>
      <c r="AS25" s="7"/>
      <c r="AT25"/>
      <c r="AU25"/>
      <c r="AV25"/>
    </row>
    <row r="26" spans="1:48" ht="18" customHeight="1" x14ac:dyDescent="0.25">
      <c r="A26" s="11">
        <v>25</v>
      </c>
      <c r="B26" s="7">
        <v>5</v>
      </c>
      <c r="C26" s="12">
        <v>3</v>
      </c>
      <c r="D26" s="17">
        <v>81.37</v>
      </c>
      <c r="E26" s="20">
        <v>0.13</v>
      </c>
      <c r="F26" s="7">
        <v>997</v>
      </c>
      <c r="G26" s="12" t="s">
        <v>12</v>
      </c>
      <c r="H26" s="17">
        <v>81.37</v>
      </c>
      <c r="I26" s="20">
        <v>0</v>
      </c>
      <c r="J26" s="7">
        <v>387</v>
      </c>
      <c r="K26" s="20">
        <v>81.37</v>
      </c>
      <c r="L26" s="12" t="str">
        <f>IF(Table5[[#This Row],[Status]]="Optimal",IF(D26=H26, "Yes","No" ),"Yes")</f>
        <v>Yes</v>
      </c>
      <c r="M26" s="17">
        <v>162.01</v>
      </c>
      <c r="N26" s="7">
        <v>0</v>
      </c>
      <c r="O26" s="7" t="str">
        <f>IF(Table5[[#This Row],[Cost2]]="ML","Yes",IF(Table5[[#This Row],[Cost5]]&gt;Table5[[#This Row],[Cost2]],"Yes","No"))</f>
        <v>Yes</v>
      </c>
      <c r="P26">
        <v>94.49</v>
      </c>
      <c r="Q26">
        <v>0</v>
      </c>
      <c r="R26">
        <v>73</v>
      </c>
      <c r="S26" s="7" t="str">
        <f>IF(Table5[[#This Row],[Cost2]]="ML","Yes",IF(Table5[[#This Row],[Cost7]]&gt;=Table5[[#This Row],[Cost2]],"Yes","No"))</f>
        <v>Yes</v>
      </c>
      <c r="T26" s="36">
        <v>81.37</v>
      </c>
      <c r="U26" s="31">
        <v>0.33</v>
      </c>
      <c r="V26" s="31">
        <v>1002</v>
      </c>
      <c r="W26" s="37" t="str">
        <f>IF(Table5[[#This Row],[Cost2]]="ML","Yes",IF(Table5[[#This Row],[Cost3]]&gt;=Table5[[#This Row],[Cost2]],"Yes","No"))</f>
        <v>Yes</v>
      </c>
      <c r="X26" s="36">
        <v>81.37</v>
      </c>
      <c r="Y26" s="31">
        <v>0.37</v>
      </c>
      <c r="Z26" s="31">
        <v>1037</v>
      </c>
      <c r="AA26" s="37" t="str">
        <f>IF(Table5[[#This Row],[Cost2]]="ML","Yes",IF(Table5[[#This Row],[Cost9]]&gt;=Table5[[#This Row],[Cost2]],"Yes","No"))</f>
        <v>Yes</v>
      </c>
      <c r="AB26" s="36">
        <v>81.37</v>
      </c>
      <c r="AC26" s="31">
        <v>0.72</v>
      </c>
      <c r="AD26" s="31">
        <v>1012</v>
      </c>
      <c r="AE26" s="37" t="str">
        <f>IF(Table5[[#This Row],[Cost2]]="ML","Yes",IF(Table5[[#This Row],[Cost4]]&gt;=Table5[[#This Row],[Cost2]],"Yes","No"))</f>
        <v>Yes</v>
      </c>
      <c r="AF26" s="36">
        <v>81.37</v>
      </c>
      <c r="AG26" s="31">
        <v>0.72</v>
      </c>
      <c r="AH26" s="31">
        <v>1005</v>
      </c>
      <c r="AI26" s="7" t="str">
        <f>IF(Table5[[#This Row],[Cost2]]="ML","Yes",IF(Table5[[#This Row],[Cost6]]&gt;=Table5[[#This Row],[Cost2]],"Yes","No"))</f>
        <v>Yes</v>
      </c>
      <c r="AJ26" s="46">
        <f xml:space="preserve"> (Table5[[#This Row],[Cost3]]/Table5[[#This Row],[Cost2]])-1</f>
        <v>0</v>
      </c>
      <c r="AK26" s="47">
        <f xml:space="preserve"> (Table5[[#This Row],[Cost9]]/Table5[[#This Row],[Cost2]])-1</f>
        <v>0</v>
      </c>
      <c r="AL26" s="47">
        <f xml:space="preserve"> (Table5[[#This Row],[Cost4]]/Table5[[#This Row],[Cost2]])-1</f>
        <v>0</v>
      </c>
      <c r="AM26" s="47">
        <f xml:space="preserve"> (Table5[[#This Row],[Cost6]]/Table5[[#This Row],[Cost2]])-1</f>
        <v>0</v>
      </c>
      <c r="AN26" s="46">
        <f>Table5[[#This Row],[GA1/BB]]-Table5[[#This Row],[Best]]</f>
        <v>0</v>
      </c>
      <c r="AO26" s="47">
        <f>Table5[[#This Row],[GA2/BB]]-Table5[[#This Row],[Best]]</f>
        <v>0</v>
      </c>
      <c r="AP26" s="47">
        <f>Table5[[#This Row],[GA3/BB]]-Table5[[#This Row],[Best]]</f>
        <v>0</v>
      </c>
      <c r="AQ26" s="47">
        <f>Table5[[#This Row],[GA4/BB]]-Table5[[#This Row],[Best]]</f>
        <v>0</v>
      </c>
      <c r="AR26" s="48">
        <f>MIN(Table5[[#This Row],[GA1/BB]:[GA4/BB]])</f>
        <v>0</v>
      </c>
      <c r="AS26" s="7"/>
      <c r="AT26"/>
      <c r="AU26"/>
      <c r="AV26"/>
    </row>
    <row r="27" spans="1:48" ht="18" customHeight="1" x14ac:dyDescent="0.25">
      <c r="A27" s="11">
        <v>30</v>
      </c>
      <c r="B27" s="7">
        <v>5</v>
      </c>
      <c r="C27" s="12">
        <v>3</v>
      </c>
      <c r="D27" s="17">
        <v>65.37</v>
      </c>
      <c r="E27" s="20">
        <v>0.46</v>
      </c>
      <c r="F27" s="7">
        <v>4333</v>
      </c>
      <c r="G27" s="12" t="s">
        <v>12</v>
      </c>
      <c r="H27" s="17">
        <v>65.37</v>
      </c>
      <c r="I27" s="20">
        <v>0</v>
      </c>
      <c r="J27" s="7">
        <v>127</v>
      </c>
      <c r="K27" s="20">
        <v>65.37</v>
      </c>
      <c r="L27" s="12" t="str">
        <f>IF(Table5[[#This Row],[Status]]="Optimal",IF(D27=H27, "Yes","No" ),"Yes")</f>
        <v>Yes</v>
      </c>
      <c r="M27" s="17">
        <v>195.38</v>
      </c>
      <c r="N27" s="7">
        <v>0</v>
      </c>
      <c r="O27" s="7" t="str">
        <f>IF(Table5[[#This Row],[Cost2]]="ML","Yes",IF(Table5[[#This Row],[Cost5]]&gt;Table5[[#This Row],[Cost2]],"Yes","No"))</f>
        <v>Yes</v>
      </c>
      <c r="P27">
        <v>65.37</v>
      </c>
      <c r="Q27">
        <v>0</v>
      </c>
      <c r="R27">
        <v>34</v>
      </c>
      <c r="S27" s="7" t="str">
        <f>IF(Table5[[#This Row],[Cost2]]="ML","Yes",IF(Table5[[#This Row],[Cost7]]&gt;=Table5[[#This Row],[Cost2]],"Yes","No"))</f>
        <v>Yes</v>
      </c>
      <c r="T27" s="36">
        <v>65.37</v>
      </c>
      <c r="U27" s="31">
        <v>0.35</v>
      </c>
      <c r="V27" s="31">
        <v>1003</v>
      </c>
      <c r="W27" s="37" t="str">
        <f>IF(Table5[[#This Row],[Cost2]]="ML","Yes",IF(Table5[[#This Row],[Cost3]]&gt;=Table5[[#This Row],[Cost2]],"Yes","No"))</f>
        <v>Yes</v>
      </c>
      <c r="X27" s="36">
        <v>65.37</v>
      </c>
      <c r="Y27" s="31">
        <v>0.28999999999999998</v>
      </c>
      <c r="Z27" s="31">
        <v>1014</v>
      </c>
      <c r="AA27" s="37" t="str">
        <f>IF(Table5[[#This Row],[Cost2]]="ML","Yes",IF(Table5[[#This Row],[Cost9]]&gt;=Table5[[#This Row],[Cost2]],"Yes","No"))</f>
        <v>Yes</v>
      </c>
      <c r="AB27" s="36">
        <v>65.37</v>
      </c>
      <c r="AC27" s="31">
        <v>0.71</v>
      </c>
      <c r="AD27" s="31">
        <v>1009</v>
      </c>
      <c r="AE27" s="37" t="str">
        <f>IF(Table5[[#This Row],[Cost2]]="ML","Yes",IF(Table5[[#This Row],[Cost4]]&gt;=Table5[[#This Row],[Cost2]],"Yes","No"))</f>
        <v>Yes</v>
      </c>
      <c r="AF27" s="36">
        <v>65.37</v>
      </c>
      <c r="AG27" s="31">
        <v>0.72</v>
      </c>
      <c r="AH27" s="31">
        <v>1007</v>
      </c>
      <c r="AI27" s="7" t="str">
        <f>IF(Table5[[#This Row],[Cost2]]="ML","Yes",IF(Table5[[#This Row],[Cost6]]&gt;=Table5[[#This Row],[Cost2]],"Yes","No"))</f>
        <v>Yes</v>
      </c>
      <c r="AJ27" s="46">
        <f xml:space="preserve"> (Table5[[#This Row],[Cost3]]/Table5[[#This Row],[Cost2]])-1</f>
        <v>0</v>
      </c>
      <c r="AK27" s="47">
        <f xml:space="preserve"> (Table5[[#This Row],[Cost9]]/Table5[[#This Row],[Cost2]])-1</f>
        <v>0</v>
      </c>
      <c r="AL27" s="47">
        <f xml:space="preserve"> (Table5[[#This Row],[Cost4]]/Table5[[#This Row],[Cost2]])-1</f>
        <v>0</v>
      </c>
      <c r="AM27" s="47">
        <f xml:space="preserve"> (Table5[[#This Row],[Cost6]]/Table5[[#This Row],[Cost2]])-1</f>
        <v>0</v>
      </c>
      <c r="AN27" s="46">
        <f>Table5[[#This Row],[GA1/BB]]-Table5[[#This Row],[Best]]</f>
        <v>0</v>
      </c>
      <c r="AO27" s="47">
        <f>Table5[[#This Row],[GA2/BB]]-Table5[[#This Row],[Best]]</f>
        <v>0</v>
      </c>
      <c r="AP27" s="47">
        <f>Table5[[#This Row],[GA3/BB]]-Table5[[#This Row],[Best]]</f>
        <v>0</v>
      </c>
      <c r="AQ27" s="47">
        <f>Table5[[#This Row],[GA4/BB]]-Table5[[#This Row],[Best]]</f>
        <v>0</v>
      </c>
      <c r="AR27" s="48">
        <f>MIN(Table5[[#This Row],[GA1/BB]:[GA4/BB]])</f>
        <v>0</v>
      </c>
      <c r="AS27" s="7"/>
      <c r="AT27"/>
      <c r="AU27"/>
      <c r="AV27"/>
    </row>
    <row r="28" spans="1:48" ht="18" customHeight="1" x14ac:dyDescent="0.25">
      <c r="A28" s="11">
        <v>46</v>
      </c>
      <c r="B28" s="7">
        <v>5</v>
      </c>
      <c r="C28" s="12">
        <v>3</v>
      </c>
      <c r="D28" s="17">
        <v>73.87</v>
      </c>
      <c r="E28" s="20">
        <v>0.43</v>
      </c>
      <c r="F28" s="7">
        <v>3478</v>
      </c>
      <c r="G28" s="12" t="s">
        <v>12</v>
      </c>
      <c r="H28" s="17">
        <v>73.87</v>
      </c>
      <c r="I28" s="20">
        <v>0</v>
      </c>
      <c r="J28" s="7">
        <v>332</v>
      </c>
      <c r="K28" s="20">
        <v>73.87</v>
      </c>
      <c r="L28" s="12" t="str">
        <f>IF(Table5[[#This Row],[Status]]="Optimal",IF(D28=H28, "Yes","No" ),"Yes")</f>
        <v>Yes</v>
      </c>
      <c r="M28" s="17">
        <v>153.75</v>
      </c>
      <c r="N28" s="7">
        <v>0</v>
      </c>
      <c r="O28" s="7" t="str">
        <f>IF(Table5[[#This Row],[Cost2]]="ML","Yes",IF(Table5[[#This Row],[Cost5]]&gt;Table5[[#This Row],[Cost2]],"Yes","No"))</f>
        <v>Yes</v>
      </c>
      <c r="P28">
        <v>77.38</v>
      </c>
      <c r="Q28">
        <v>0</v>
      </c>
      <c r="R28">
        <v>127</v>
      </c>
      <c r="S28" s="7" t="str">
        <f>IF(Table5[[#This Row],[Cost2]]="ML","Yes",IF(Table5[[#This Row],[Cost7]]&gt;=Table5[[#This Row],[Cost2]],"Yes","No"))</f>
        <v>Yes</v>
      </c>
      <c r="T28" s="36">
        <v>73.87</v>
      </c>
      <c r="U28" s="31">
        <v>0.32</v>
      </c>
      <c r="V28" s="31">
        <v>1001</v>
      </c>
      <c r="W28" s="37" t="str">
        <f>IF(Table5[[#This Row],[Cost2]]="ML","Yes",IF(Table5[[#This Row],[Cost3]]&gt;=Table5[[#This Row],[Cost2]],"Yes","No"))</f>
        <v>Yes</v>
      </c>
      <c r="X28" s="36">
        <v>73.87</v>
      </c>
      <c r="Y28" s="31">
        <v>0.38</v>
      </c>
      <c r="Z28" s="31">
        <v>1043</v>
      </c>
      <c r="AA28" s="37" t="str">
        <f>IF(Table5[[#This Row],[Cost2]]="ML","Yes",IF(Table5[[#This Row],[Cost9]]&gt;=Table5[[#This Row],[Cost2]],"Yes","No"))</f>
        <v>Yes</v>
      </c>
      <c r="AB28" s="36">
        <v>73.87</v>
      </c>
      <c r="AC28" s="31">
        <v>0.66</v>
      </c>
      <c r="AD28" s="31">
        <v>1007</v>
      </c>
      <c r="AE28" s="37" t="str">
        <f>IF(Table5[[#This Row],[Cost2]]="ML","Yes",IF(Table5[[#This Row],[Cost4]]&gt;=Table5[[#This Row],[Cost2]],"Yes","No"))</f>
        <v>Yes</v>
      </c>
      <c r="AF28" s="36">
        <v>73.87</v>
      </c>
      <c r="AG28" s="31">
        <v>0.66</v>
      </c>
      <c r="AH28" s="31">
        <v>1007</v>
      </c>
      <c r="AI28" s="7" t="str">
        <f>IF(Table5[[#This Row],[Cost2]]="ML","Yes",IF(Table5[[#This Row],[Cost6]]&gt;=Table5[[#This Row],[Cost2]],"Yes","No"))</f>
        <v>Yes</v>
      </c>
      <c r="AJ28" s="46">
        <f xml:space="preserve"> (Table5[[#This Row],[Cost3]]/Table5[[#This Row],[Cost2]])-1</f>
        <v>0</v>
      </c>
      <c r="AK28" s="47">
        <f xml:space="preserve"> (Table5[[#This Row],[Cost9]]/Table5[[#This Row],[Cost2]])-1</f>
        <v>0</v>
      </c>
      <c r="AL28" s="47">
        <f xml:space="preserve"> (Table5[[#This Row],[Cost4]]/Table5[[#This Row],[Cost2]])-1</f>
        <v>0</v>
      </c>
      <c r="AM28" s="47">
        <f xml:space="preserve"> (Table5[[#This Row],[Cost6]]/Table5[[#This Row],[Cost2]])-1</f>
        <v>0</v>
      </c>
      <c r="AN28" s="46">
        <f>Table5[[#This Row],[GA1/BB]]-Table5[[#This Row],[Best]]</f>
        <v>0</v>
      </c>
      <c r="AO28" s="47">
        <f>Table5[[#This Row],[GA2/BB]]-Table5[[#This Row],[Best]]</f>
        <v>0</v>
      </c>
      <c r="AP28" s="47">
        <f>Table5[[#This Row],[GA3/BB]]-Table5[[#This Row],[Best]]</f>
        <v>0</v>
      </c>
      <c r="AQ28" s="47">
        <f>Table5[[#This Row],[GA4/BB]]-Table5[[#This Row],[Best]]</f>
        <v>0</v>
      </c>
      <c r="AR28" s="48">
        <f>MIN(Table5[[#This Row],[GA1/BB]:[GA4/BB]])</f>
        <v>0</v>
      </c>
      <c r="AS28" s="7"/>
      <c r="AT28"/>
      <c r="AU28"/>
      <c r="AV28"/>
    </row>
    <row r="29" spans="1:48" ht="18" customHeight="1" x14ac:dyDescent="0.25">
      <c r="A29" s="11">
        <v>76</v>
      </c>
      <c r="B29" s="7">
        <v>5</v>
      </c>
      <c r="C29" s="12">
        <v>4</v>
      </c>
      <c r="D29" s="17">
        <v>66.62</v>
      </c>
      <c r="E29" s="20">
        <v>0.68</v>
      </c>
      <c r="F29" s="7">
        <v>5597</v>
      </c>
      <c r="G29" s="12" t="s">
        <v>12</v>
      </c>
      <c r="H29" s="17">
        <v>66.62</v>
      </c>
      <c r="I29" s="20">
        <v>0</v>
      </c>
      <c r="J29" s="7">
        <v>777</v>
      </c>
      <c r="K29" s="20">
        <v>66.62</v>
      </c>
      <c r="L29" s="12" t="str">
        <f>IF(Table5[[#This Row],[Status]]="Optimal",IF(D29=H29, "Yes","No" ),"Yes")</f>
        <v>Yes</v>
      </c>
      <c r="M29" s="17">
        <v>109.6</v>
      </c>
      <c r="N29" s="7">
        <v>0</v>
      </c>
      <c r="O29" s="7" t="str">
        <f>IF(Table5[[#This Row],[Cost2]]="ML","Yes",IF(Table5[[#This Row],[Cost5]]&gt;Table5[[#This Row],[Cost2]],"Yes","No"))</f>
        <v>Yes</v>
      </c>
      <c r="P29">
        <v>75.209999999999994</v>
      </c>
      <c r="Q29">
        <v>0</v>
      </c>
      <c r="R29">
        <v>203</v>
      </c>
      <c r="S29" s="7" t="str">
        <f>IF(Table5[[#This Row],[Cost2]]="ML","Yes",IF(Table5[[#This Row],[Cost7]]&gt;=Table5[[#This Row],[Cost2]],"Yes","No"))</f>
        <v>Yes</v>
      </c>
      <c r="T29" s="36">
        <v>66.62</v>
      </c>
      <c r="U29" s="31">
        <v>0.39</v>
      </c>
      <c r="V29" s="31">
        <v>1003</v>
      </c>
      <c r="W29" s="37" t="str">
        <f>IF(Table5[[#This Row],[Cost2]]="ML","Yes",IF(Table5[[#This Row],[Cost3]]&gt;=Table5[[#This Row],[Cost2]],"Yes","No"))</f>
        <v>Yes</v>
      </c>
      <c r="X29" s="36">
        <v>66.62</v>
      </c>
      <c r="Y29" s="31">
        <v>0.28999999999999998</v>
      </c>
      <c r="Z29" s="31">
        <v>1009</v>
      </c>
      <c r="AA29" s="37" t="str">
        <f>IF(Table5[[#This Row],[Cost2]]="ML","Yes",IF(Table5[[#This Row],[Cost9]]&gt;=Table5[[#This Row],[Cost2]],"Yes","No"))</f>
        <v>Yes</v>
      </c>
      <c r="AB29" s="36">
        <v>66.62</v>
      </c>
      <c r="AC29" s="31">
        <v>0.69</v>
      </c>
      <c r="AD29" s="31">
        <v>1011</v>
      </c>
      <c r="AE29" s="37" t="str">
        <f>IF(Table5[[#This Row],[Cost2]]="ML","Yes",IF(Table5[[#This Row],[Cost4]]&gt;=Table5[[#This Row],[Cost2]],"Yes","No"))</f>
        <v>Yes</v>
      </c>
      <c r="AF29" s="36">
        <v>66.819999999999993</v>
      </c>
      <c r="AG29" s="31">
        <v>0.7</v>
      </c>
      <c r="AH29" s="31">
        <v>1008</v>
      </c>
      <c r="AI29" s="7" t="str">
        <f>IF(Table5[[#This Row],[Cost2]]="ML","Yes",IF(Table5[[#This Row],[Cost6]]&gt;=Table5[[#This Row],[Cost2]],"Yes","No"))</f>
        <v>Yes</v>
      </c>
      <c r="AJ29" s="46">
        <f xml:space="preserve"> (Table5[[#This Row],[Cost3]]/Table5[[#This Row],[Cost2]])-1</f>
        <v>0</v>
      </c>
      <c r="AK29" s="47">
        <f xml:space="preserve"> (Table5[[#This Row],[Cost9]]/Table5[[#This Row],[Cost2]])-1</f>
        <v>0</v>
      </c>
      <c r="AL29" s="47">
        <f xml:space="preserve"> (Table5[[#This Row],[Cost4]]/Table5[[#This Row],[Cost2]])-1</f>
        <v>0</v>
      </c>
      <c r="AM29" s="47">
        <f xml:space="preserve"> (Table5[[#This Row],[Cost6]]/Table5[[#This Row],[Cost2]])-1</f>
        <v>3.002101471029528E-3</v>
      </c>
      <c r="AN29" s="46">
        <f>Table5[[#This Row],[GA1/BB]]-Table5[[#This Row],[Best]]</f>
        <v>0</v>
      </c>
      <c r="AO29" s="47">
        <f>Table5[[#This Row],[GA2/BB]]-Table5[[#This Row],[Best]]</f>
        <v>0</v>
      </c>
      <c r="AP29" s="47">
        <f>Table5[[#This Row],[GA3/BB]]-Table5[[#This Row],[Best]]</f>
        <v>0</v>
      </c>
      <c r="AQ29" s="47">
        <f>Table5[[#This Row],[GA4/BB]]-Table5[[#This Row],[Best]]</f>
        <v>3.002101471029528E-3</v>
      </c>
      <c r="AR29" s="48">
        <f>MIN(Table5[[#This Row],[GA1/BB]:[GA4/BB]])</f>
        <v>0</v>
      </c>
      <c r="AS29" s="7"/>
      <c r="AT29"/>
      <c r="AU29"/>
      <c r="AV29"/>
    </row>
    <row r="30" spans="1:48" ht="18" customHeight="1" x14ac:dyDescent="0.25">
      <c r="A30" s="11">
        <v>47</v>
      </c>
      <c r="B30" s="7">
        <v>5</v>
      </c>
      <c r="C30" s="12">
        <v>5</v>
      </c>
      <c r="D30" s="17">
        <v>77.38</v>
      </c>
      <c r="E30" s="20">
        <v>0.39</v>
      </c>
      <c r="F30" s="7">
        <v>2892</v>
      </c>
      <c r="G30" s="12" t="s">
        <v>12</v>
      </c>
      <c r="H30" s="17">
        <v>77.38</v>
      </c>
      <c r="I30" s="20">
        <v>0</v>
      </c>
      <c r="J30" s="7">
        <v>318</v>
      </c>
      <c r="K30" s="20">
        <v>77.38</v>
      </c>
      <c r="L30" s="12" t="str">
        <f>IF(Table5[[#This Row],[Status]]="Optimal",IF(D30=H30, "Yes","No" ),"Yes")</f>
        <v>Yes</v>
      </c>
      <c r="M30" s="17">
        <v>151.49</v>
      </c>
      <c r="N30" s="7">
        <v>0</v>
      </c>
      <c r="O30" s="7" t="str">
        <f>IF(Table5[[#This Row],[Cost2]]="ML","Yes",IF(Table5[[#This Row],[Cost5]]&gt;Table5[[#This Row],[Cost2]],"Yes","No"))</f>
        <v>Yes</v>
      </c>
      <c r="P30">
        <v>85.71</v>
      </c>
      <c r="Q30">
        <v>0</v>
      </c>
      <c r="R30">
        <v>138</v>
      </c>
      <c r="S30" s="7" t="str">
        <f>IF(Table5[[#This Row],[Cost2]]="ML","Yes",IF(Table5[[#This Row],[Cost7]]&gt;=Table5[[#This Row],[Cost2]],"Yes","No"))</f>
        <v>Yes</v>
      </c>
      <c r="T30" s="36">
        <v>77.38</v>
      </c>
      <c r="U30" s="31">
        <v>0.34</v>
      </c>
      <c r="V30" s="31">
        <v>1002</v>
      </c>
      <c r="W30" s="37" t="str">
        <f>IF(Table5[[#This Row],[Cost2]]="ML","Yes",IF(Table5[[#This Row],[Cost3]]&gt;=Table5[[#This Row],[Cost2]],"Yes","No"))</f>
        <v>Yes</v>
      </c>
      <c r="X30" s="36">
        <v>77.38</v>
      </c>
      <c r="Y30" s="31">
        <v>0.28000000000000003</v>
      </c>
      <c r="Z30" s="31">
        <v>1015</v>
      </c>
      <c r="AA30" s="37" t="str">
        <f>IF(Table5[[#This Row],[Cost2]]="ML","Yes",IF(Table5[[#This Row],[Cost9]]&gt;=Table5[[#This Row],[Cost2]],"Yes","No"))</f>
        <v>Yes</v>
      </c>
      <c r="AB30" s="36">
        <v>77.38</v>
      </c>
      <c r="AC30" s="31">
        <v>0.69</v>
      </c>
      <c r="AD30" s="31">
        <v>1024</v>
      </c>
      <c r="AE30" s="37" t="str">
        <f>IF(Table5[[#This Row],[Cost2]]="ML","Yes",IF(Table5[[#This Row],[Cost4]]&gt;=Table5[[#This Row],[Cost2]],"Yes","No"))</f>
        <v>Yes</v>
      </c>
      <c r="AF30" s="36">
        <v>77.38</v>
      </c>
      <c r="AG30" s="31">
        <v>0.69</v>
      </c>
      <c r="AH30" s="31">
        <v>1023</v>
      </c>
      <c r="AI30" s="7" t="str">
        <f>IF(Table5[[#This Row],[Cost2]]="ML","Yes",IF(Table5[[#This Row],[Cost6]]&gt;=Table5[[#This Row],[Cost2]],"Yes","No"))</f>
        <v>Yes</v>
      </c>
      <c r="AJ30" s="46">
        <f xml:space="preserve"> (Table5[[#This Row],[Cost3]]/Table5[[#This Row],[Cost2]])-1</f>
        <v>0</v>
      </c>
      <c r="AK30" s="47">
        <f xml:space="preserve"> (Table5[[#This Row],[Cost9]]/Table5[[#This Row],[Cost2]])-1</f>
        <v>0</v>
      </c>
      <c r="AL30" s="47">
        <f xml:space="preserve"> (Table5[[#This Row],[Cost4]]/Table5[[#This Row],[Cost2]])-1</f>
        <v>0</v>
      </c>
      <c r="AM30" s="47">
        <f xml:space="preserve"> (Table5[[#This Row],[Cost6]]/Table5[[#This Row],[Cost2]])-1</f>
        <v>0</v>
      </c>
      <c r="AN30" s="46">
        <f>Table5[[#This Row],[GA1/BB]]-Table5[[#This Row],[Best]]</f>
        <v>0</v>
      </c>
      <c r="AO30" s="47">
        <f>Table5[[#This Row],[GA2/BB]]-Table5[[#This Row],[Best]]</f>
        <v>0</v>
      </c>
      <c r="AP30" s="47">
        <f>Table5[[#This Row],[GA3/BB]]-Table5[[#This Row],[Best]]</f>
        <v>0</v>
      </c>
      <c r="AQ30" s="47">
        <f>Table5[[#This Row],[GA4/BB]]-Table5[[#This Row],[Best]]</f>
        <v>0</v>
      </c>
      <c r="AR30" s="48">
        <f>MIN(Table5[[#This Row],[GA1/BB]:[GA4/BB]])</f>
        <v>0</v>
      </c>
      <c r="AS30" s="7"/>
      <c r="AT30"/>
      <c r="AU30"/>
      <c r="AV30"/>
    </row>
    <row r="31" spans="1:48" ht="18" customHeight="1" x14ac:dyDescent="0.25">
      <c r="A31" s="11">
        <v>62</v>
      </c>
      <c r="B31" s="7">
        <v>5</v>
      </c>
      <c r="C31" s="12">
        <v>5</v>
      </c>
      <c r="D31" s="17">
        <v>62.94</v>
      </c>
      <c r="E31" s="20">
        <v>0.3</v>
      </c>
      <c r="F31" s="7">
        <v>1491</v>
      </c>
      <c r="G31" s="12" t="s">
        <v>12</v>
      </c>
      <c r="H31" s="17">
        <v>62.94</v>
      </c>
      <c r="I31" s="20">
        <v>0</v>
      </c>
      <c r="J31" s="7">
        <v>71</v>
      </c>
      <c r="K31" s="20">
        <v>62.94</v>
      </c>
      <c r="L31" s="12" t="str">
        <f>IF(Table5[[#This Row],[Status]]="Optimal",IF(D31=H31, "Yes","No" ),"Yes")</f>
        <v>Yes</v>
      </c>
      <c r="M31" s="17">
        <v>192.67</v>
      </c>
      <c r="N31" s="7">
        <v>0</v>
      </c>
      <c r="O31" s="7" t="str">
        <f>IF(Table5[[#This Row],[Cost2]]="ML","Yes",IF(Table5[[#This Row],[Cost5]]&gt;Table5[[#This Row],[Cost2]],"Yes","No"))</f>
        <v>Yes</v>
      </c>
      <c r="P31">
        <v>102.68</v>
      </c>
      <c r="Q31">
        <v>0</v>
      </c>
      <c r="R31">
        <v>138</v>
      </c>
      <c r="S31" s="7" t="str">
        <f>IF(Table5[[#This Row],[Cost2]]="ML","Yes",IF(Table5[[#This Row],[Cost7]]&gt;=Table5[[#This Row],[Cost2]],"Yes","No"))</f>
        <v>Yes</v>
      </c>
      <c r="T31" s="36">
        <v>62.94</v>
      </c>
      <c r="U31" s="31">
        <v>0.35</v>
      </c>
      <c r="V31" s="31">
        <v>1001</v>
      </c>
      <c r="W31" s="37" t="str">
        <f>IF(Table5[[#This Row],[Cost2]]="ML","Yes",IF(Table5[[#This Row],[Cost3]]&gt;=Table5[[#This Row],[Cost2]],"Yes","No"))</f>
        <v>Yes</v>
      </c>
      <c r="X31" s="36">
        <v>62.94</v>
      </c>
      <c r="Y31" s="31">
        <v>0.28999999999999998</v>
      </c>
      <c r="Z31" s="31">
        <v>1023</v>
      </c>
      <c r="AA31" s="37" t="str">
        <f>IF(Table5[[#This Row],[Cost2]]="ML","Yes",IF(Table5[[#This Row],[Cost9]]&gt;=Table5[[#This Row],[Cost2]],"Yes","No"))</f>
        <v>Yes</v>
      </c>
      <c r="AB31" s="36">
        <v>62.94</v>
      </c>
      <c r="AC31" s="31">
        <v>0.66</v>
      </c>
      <c r="AD31" s="31">
        <v>1018</v>
      </c>
      <c r="AE31" s="37" t="str">
        <f>IF(Table5[[#This Row],[Cost2]]="ML","Yes",IF(Table5[[#This Row],[Cost4]]&gt;=Table5[[#This Row],[Cost2]],"Yes","No"))</f>
        <v>Yes</v>
      </c>
      <c r="AF31" s="36">
        <v>62.94</v>
      </c>
      <c r="AG31" s="31">
        <v>0.65</v>
      </c>
      <c r="AH31" s="31">
        <v>1014</v>
      </c>
      <c r="AI31" s="7" t="str">
        <f>IF(Table5[[#This Row],[Cost2]]="ML","Yes",IF(Table5[[#This Row],[Cost6]]&gt;=Table5[[#This Row],[Cost2]],"Yes","No"))</f>
        <v>Yes</v>
      </c>
      <c r="AJ31" s="46">
        <f xml:space="preserve"> (Table5[[#This Row],[Cost3]]/Table5[[#This Row],[Cost2]])-1</f>
        <v>0</v>
      </c>
      <c r="AK31" s="47">
        <f xml:space="preserve"> (Table5[[#This Row],[Cost9]]/Table5[[#This Row],[Cost2]])-1</f>
        <v>0</v>
      </c>
      <c r="AL31" s="47">
        <f xml:space="preserve"> (Table5[[#This Row],[Cost4]]/Table5[[#This Row],[Cost2]])-1</f>
        <v>0</v>
      </c>
      <c r="AM31" s="47">
        <f xml:space="preserve"> (Table5[[#This Row],[Cost6]]/Table5[[#This Row],[Cost2]])-1</f>
        <v>0</v>
      </c>
      <c r="AN31" s="46">
        <f>Table5[[#This Row],[GA1/BB]]-Table5[[#This Row],[Best]]</f>
        <v>0</v>
      </c>
      <c r="AO31" s="47">
        <f>Table5[[#This Row],[GA2/BB]]-Table5[[#This Row],[Best]]</f>
        <v>0</v>
      </c>
      <c r="AP31" s="47">
        <f>Table5[[#This Row],[GA3/BB]]-Table5[[#This Row],[Best]]</f>
        <v>0</v>
      </c>
      <c r="AQ31" s="47">
        <f>Table5[[#This Row],[GA4/BB]]-Table5[[#This Row],[Best]]</f>
        <v>0</v>
      </c>
      <c r="AR31" s="48">
        <f>MIN(Table5[[#This Row],[GA1/BB]:[GA4/BB]])</f>
        <v>0</v>
      </c>
      <c r="AS31" s="7"/>
      <c r="AT31"/>
      <c r="AU31"/>
      <c r="AV31"/>
    </row>
    <row r="32" spans="1:48" ht="18" customHeight="1" x14ac:dyDescent="0.25">
      <c r="A32" s="11">
        <v>63</v>
      </c>
      <c r="B32" s="7">
        <v>5</v>
      </c>
      <c r="C32" s="12">
        <v>5</v>
      </c>
      <c r="D32" s="17">
        <v>56.93</v>
      </c>
      <c r="E32" s="20">
        <v>0.19</v>
      </c>
      <c r="F32" s="7">
        <v>1256</v>
      </c>
      <c r="G32" s="12" t="s">
        <v>12</v>
      </c>
      <c r="H32" s="17">
        <v>56.93</v>
      </c>
      <c r="I32" s="20">
        <v>0</v>
      </c>
      <c r="J32" s="7">
        <v>117</v>
      </c>
      <c r="K32" s="20">
        <v>56.93</v>
      </c>
      <c r="L32" s="12" t="str">
        <f>IF(Table5[[#This Row],[Status]]="Optimal",IF(D32=H32, "Yes","No" ),"Yes")</f>
        <v>Yes</v>
      </c>
      <c r="M32" s="17">
        <v>152.93</v>
      </c>
      <c r="N32" s="7">
        <v>0</v>
      </c>
      <c r="O32" s="7" t="str">
        <f>IF(Table5[[#This Row],[Cost2]]="ML","Yes",IF(Table5[[#This Row],[Cost5]]&gt;Table5[[#This Row],[Cost2]],"Yes","No"))</f>
        <v>Yes</v>
      </c>
      <c r="P32">
        <v>74.33</v>
      </c>
      <c r="Q32">
        <v>0</v>
      </c>
      <c r="R32">
        <v>94</v>
      </c>
      <c r="S32" s="7" t="str">
        <f>IF(Table5[[#This Row],[Cost2]]="ML","Yes",IF(Table5[[#This Row],[Cost7]]&gt;=Table5[[#This Row],[Cost2]],"Yes","No"))</f>
        <v>Yes</v>
      </c>
      <c r="T32" s="36">
        <v>56.93</v>
      </c>
      <c r="U32" s="31">
        <v>0.33</v>
      </c>
      <c r="V32" s="31">
        <v>1001</v>
      </c>
      <c r="W32" s="37" t="str">
        <f>IF(Table5[[#This Row],[Cost2]]="ML","Yes",IF(Table5[[#This Row],[Cost3]]&gt;=Table5[[#This Row],[Cost2]],"Yes","No"))</f>
        <v>Yes</v>
      </c>
      <c r="X32" s="36">
        <v>56.93</v>
      </c>
      <c r="Y32" s="31">
        <v>0.17</v>
      </c>
      <c r="Z32" s="31">
        <v>1080</v>
      </c>
      <c r="AA32" s="37" t="str">
        <f>IF(Table5[[#This Row],[Cost2]]="ML","Yes",IF(Table5[[#This Row],[Cost9]]&gt;=Table5[[#This Row],[Cost2]],"Yes","No"))</f>
        <v>Yes</v>
      </c>
      <c r="AB32" s="36">
        <v>56.93</v>
      </c>
      <c r="AC32" s="31">
        <v>0.65</v>
      </c>
      <c r="AD32" s="31">
        <v>1011</v>
      </c>
      <c r="AE32" s="37" t="str">
        <f>IF(Table5[[#This Row],[Cost2]]="ML","Yes",IF(Table5[[#This Row],[Cost4]]&gt;=Table5[[#This Row],[Cost2]],"Yes","No"))</f>
        <v>Yes</v>
      </c>
      <c r="AF32" s="36">
        <v>56.93</v>
      </c>
      <c r="AG32" s="31">
        <v>0.66</v>
      </c>
      <c r="AH32" s="31">
        <v>1015</v>
      </c>
      <c r="AI32" s="7" t="str">
        <f>IF(Table5[[#This Row],[Cost2]]="ML","Yes",IF(Table5[[#This Row],[Cost6]]&gt;=Table5[[#This Row],[Cost2]],"Yes","No"))</f>
        <v>Yes</v>
      </c>
      <c r="AJ32" s="46">
        <f xml:space="preserve"> (Table5[[#This Row],[Cost3]]/Table5[[#This Row],[Cost2]])-1</f>
        <v>0</v>
      </c>
      <c r="AK32" s="47">
        <f xml:space="preserve"> (Table5[[#This Row],[Cost9]]/Table5[[#This Row],[Cost2]])-1</f>
        <v>0</v>
      </c>
      <c r="AL32" s="47">
        <f xml:space="preserve"> (Table5[[#This Row],[Cost4]]/Table5[[#This Row],[Cost2]])-1</f>
        <v>0</v>
      </c>
      <c r="AM32" s="47">
        <f xml:space="preserve"> (Table5[[#This Row],[Cost6]]/Table5[[#This Row],[Cost2]])-1</f>
        <v>0</v>
      </c>
      <c r="AN32" s="46">
        <f>Table5[[#This Row],[GA1/BB]]-Table5[[#This Row],[Best]]</f>
        <v>0</v>
      </c>
      <c r="AO32" s="47">
        <f>Table5[[#This Row],[GA2/BB]]-Table5[[#This Row],[Best]]</f>
        <v>0</v>
      </c>
      <c r="AP32" s="47">
        <f>Table5[[#This Row],[GA3/BB]]-Table5[[#This Row],[Best]]</f>
        <v>0</v>
      </c>
      <c r="AQ32" s="47">
        <f>Table5[[#This Row],[GA4/BB]]-Table5[[#This Row],[Best]]</f>
        <v>0</v>
      </c>
      <c r="AR32" s="48">
        <f>MIN(Table5[[#This Row],[GA1/BB]:[GA4/BB]])</f>
        <v>0</v>
      </c>
      <c r="AS32" s="7"/>
      <c r="AT32"/>
      <c r="AU32"/>
      <c r="AV32"/>
    </row>
    <row r="33" spans="1:48" ht="18" customHeight="1" x14ac:dyDescent="0.25">
      <c r="A33" s="11">
        <v>79</v>
      </c>
      <c r="B33" s="7">
        <v>5</v>
      </c>
      <c r="C33" s="12">
        <v>5</v>
      </c>
      <c r="D33" s="17">
        <v>53.01</v>
      </c>
      <c r="E33" s="20">
        <v>0.28999999999999998</v>
      </c>
      <c r="F33" s="7">
        <v>523</v>
      </c>
      <c r="G33" s="12" t="s">
        <v>12</v>
      </c>
      <c r="H33" s="17">
        <v>53.01</v>
      </c>
      <c r="I33" s="20">
        <v>0</v>
      </c>
      <c r="J33" s="7">
        <v>82</v>
      </c>
      <c r="K33" s="20">
        <v>53.01</v>
      </c>
      <c r="L33" s="12" t="str">
        <f>IF(Table5[[#This Row],[Status]]="Optimal",IF(D33=H33, "Yes","No" ),"Yes")</f>
        <v>Yes</v>
      </c>
      <c r="M33" s="17">
        <v>147.94999999999999</v>
      </c>
      <c r="N33" s="7">
        <v>0</v>
      </c>
      <c r="O33" s="7" t="str">
        <f>IF(Table5[[#This Row],[Cost2]]="ML","Yes",IF(Table5[[#This Row],[Cost5]]&gt;Table5[[#This Row],[Cost2]],"Yes","No"))</f>
        <v>Yes</v>
      </c>
      <c r="P33">
        <v>62.44</v>
      </c>
      <c r="Q33">
        <v>0</v>
      </c>
      <c r="R33">
        <v>59</v>
      </c>
      <c r="S33" s="7" t="str">
        <f>IF(Table5[[#This Row],[Cost2]]="ML","Yes",IF(Table5[[#This Row],[Cost7]]&gt;=Table5[[#This Row],[Cost2]],"Yes","No"))</f>
        <v>Yes</v>
      </c>
      <c r="T33" s="36">
        <v>53.01</v>
      </c>
      <c r="U33" s="31">
        <v>0.35</v>
      </c>
      <c r="V33" s="31">
        <v>1001</v>
      </c>
      <c r="W33" s="37" t="str">
        <f>IF(Table5[[#This Row],[Cost2]]="ML","Yes",IF(Table5[[#This Row],[Cost3]]&gt;=Table5[[#This Row],[Cost2]],"Yes","No"))</f>
        <v>Yes</v>
      </c>
      <c r="X33" s="36">
        <v>53.01</v>
      </c>
      <c r="Y33" s="31">
        <v>0.39</v>
      </c>
      <c r="Z33" s="31">
        <v>1028</v>
      </c>
      <c r="AA33" s="37" t="str">
        <f>IF(Table5[[#This Row],[Cost2]]="ML","Yes",IF(Table5[[#This Row],[Cost9]]&gt;=Table5[[#This Row],[Cost2]],"Yes","No"))</f>
        <v>Yes</v>
      </c>
      <c r="AB33" s="36">
        <v>53.01</v>
      </c>
      <c r="AC33" s="31">
        <v>0.66</v>
      </c>
      <c r="AD33" s="31">
        <v>1014</v>
      </c>
      <c r="AE33" s="37" t="str">
        <f>IF(Table5[[#This Row],[Cost2]]="ML","Yes",IF(Table5[[#This Row],[Cost4]]&gt;=Table5[[#This Row],[Cost2]],"Yes","No"))</f>
        <v>Yes</v>
      </c>
      <c r="AF33" s="36">
        <v>53.01</v>
      </c>
      <c r="AG33" s="31">
        <v>0.66</v>
      </c>
      <c r="AH33" s="31">
        <v>1015</v>
      </c>
      <c r="AI33" s="7" t="str">
        <f>IF(Table5[[#This Row],[Cost2]]="ML","Yes",IF(Table5[[#This Row],[Cost6]]&gt;=Table5[[#This Row],[Cost2]],"Yes","No"))</f>
        <v>Yes</v>
      </c>
      <c r="AJ33" s="46">
        <f xml:space="preserve"> (Table5[[#This Row],[Cost3]]/Table5[[#This Row],[Cost2]])-1</f>
        <v>0</v>
      </c>
      <c r="AK33" s="47">
        <f xml:space="preserve"> (Table5[[#This Row],[Cost9]]/Table5[[#This Row],[Cost2]])-1</f>
        <v>0</v>
      </c>
      <c r="AL33" s="47">
        <f xml:space="preserve"> (Table5[[#This Row],[Cost4]]/Table5[[#This Row],[Cost2]])-1</f>
        <v>0</v>
      </c>
      <c r="AM33" s="47">
        <f xml:space="preserve"> (Table5[[#This Row],[Cost6]]/Table5[[#This Row],[Cost2]])-1</f>
        <v>0</v>
      </c>
      <c r="AN33" s="46">
        <f>Table5[[#This Row],[GA1/BB]]-Table5[[#This Row],[Best]]</f>
        <v>0</v>
      </c>
      <c r="AO33" s="47">
        <f>Table5[[#This Row],[GA2/BB]]-Table5[[#This Row],[Best]]</f>
        <v>0</v>
      </c>
      <c r="AP33" s="47">
        <f>Table5[[#This Row],[GA3/BB]]-Table5[[#This Row],[Best]]</f>
        <v>0</v>
      </c>
      <c r="AQ33" s="47">
        <f>Table5[[#This Row],[GA4/BB]]-Table5[[#This Row],[Best]]</f>
        <v>0</v>
      </c>
      <c r="AR33" s="48">
        <f>MIN(Table5[[#This Row],[GA1/BB]:[GA4/BB]])</f>
        <v>0</v>
      </c>
      <c r="AS33" s="7"/>
      <c r="AT33"/>
      <c r="AU33"/>
      <c r="AV33"/>
    </row>
    <row r="34" spans="1:48" ht="18" customHeight="1" x14ac:dyDescent="0.25">
      <c r="A34" s="11">
        <v>95</v>
      </c>
      <c r="B34" s="7">
        <v>5</v>
      </c>
      <c r="C34" s="12">
        <v>5</v>
      </c>
      <c r="D34" s="17">
        <v>113.18</v>
      </c>
      <c r="E34" s="20">
        <v>0.44</v>
      </c>
      <c r="F34" s="7">
        <v>2862</v>
      </c>
      <c r="G34" s="12" t="s">
        <v>12</v>
      </c>
      <c r="H34" s="17">
        <v>113.18</v>
      </c>
      <c r="I34" s="20">
        <v>0</v>
      </c>
      <c r="J34" s="7">
        <v>730</v>
      </c>
      <c r="K34" s="20">
        <v>113.18</v>
      </c>
      <c r="L34" s="12" t="str">
        <f>IF(Table5[[#This Row],[Status]]="Optimal",IF(D34=H34, "Yes","No" ),"Yes")</f>
        <v>Yes</v>
      </c>
      <c r="M34" s="17">
        <v>187.23</v>
      </c>
      <c r="N34" s="7">
        <v>0</v>
      </c>
      <c r="O34" s="7" t="str">
        <f>IF(Table5[[#This Row],[Cost2]]="ML","Yes",IF(Table5[[#This Row],[Cost5]]&gt;Table5[[#This Row],[Cost2]],"Yes","No"))</f>
        <v>Yes</v>
      </c>
      <c r="P34">
        <v>137.71</v>
      </c>
      <c r="Q34">
        <v>0</v>
      </c>
      <c r="R34">
        <v>131</v>
      </c>
      <c r="S34" s="7" t="str">
        <f>IF(Table5[[#This Row],[Cost2]]="ML","Yes",IF(Table5[[#This Row],[Cost7]]&gt;=Table5[[#This Row],[Cost2]],"Yes","No"))</f>
        <v>Yes</v>
      </c>
      <c r="T34" s="36">
        <v>113.18</v>
      </c>
      <c r="U34" s="31">
        <v>0.35</v>
      </c>
      <c r="V34" s="31">
        <v>1001</v>
      </c>
      <c r="W34" s="37" t="str">
        <f>IF(Table5[[#This Row],[Cost2]]="ML","Yes",IF(Table5[[#This Row],[Cost3]]&gt;=Table5[[#This Row],[Cost2]],"Yes","No"))</f>
        <v>Yes</v>
      </c>
      <c r="X34" s="36">
        <v>113.18</v>
      </c>
      <c r="Y34" s="31">
        <v>0.31</v>
      </c>
      <c r="Z34" s="31">
        <v>1017</v>
      </c>
      <c r="AA34" s="37" t="str">
        <f>IF(Table5[[#This Row],[Cost2]]="ML","Yes",IF(Table5[[#This Row],[Cost9]]&gt;=Table5[[#This Row],[Cost2]],"Yes","No"))</f>
        <v>Yes</v>
      </c>
      <c r="AB34" s="36">
        <v>113.65</v>
      </c>
      <c r="AC34" s="31">
        <v>0.69</v>
      </c>
      <c r="AD34" s="31">
        <v>1016</v>
      </c>
      <c r="AE34" s="37" t="str">
        <f>IF(Table5[[#This Row],[Cost2]]="ML","Yes",IF(Table5[[#This Row],[Cost4]]&gt;=Table5[[#This Row],[Cost2]],"Yes","No"))</f>
        <v>Yes</v>
      </c>
      <c r="AF34" s="36">
        <v>113.65</v>
      </c>
      <c r="AG34" s="31">
        <v>0.69</v>
      </c>
      <c r="AH34" s="31">
        <v>1011</v>
      </c>
      <c r="AI34" s="7" t="str">
        <f>IF(Table5[[#This Row],[Cost2]]="ML","Yes",IF(Table5[[#This Row],[Cost6]]&gt;=Table5[[#This Row],[Cost2]],"Yes","No"))</f>
        <v>Yes</v>
      </c>
      <c r="AJ34" s="46">
        <f xml:space="preserve"> (Table5[[#This Row],[Cost3]]/Table5[[#This Row],[Cost2]])-1</f>
        <v>0</v>
      </c>
      <c r="AK34" s="47">
        <f xml:space="preserve"> (Table5[[#This Row],[Cost9]]/Table5[[#This Row],[Cost2]])-1</f>
        <v>0</v>
      </c>
      <c r="AL34" s="47">
        <f xml:space="preserve"> (Table5[[#This Row],[Cost4]]/Table5[[#This Row],[Cost2]])-1</f>
        <v>4.1526771514401872E-3</v>
      </c>
      <c r="AM34" s="47">
        <f xml:space="preserve"> (Table5[[#This Row],[Cost6]]/Table5[[#This Row],[Cost2]])-1</f>
        <v>4.1526771514401872E-3</v>
      </c>
      <c r="AN34" s="46">
        <f>Table5[[#This Row],[GA1/BB]]-Table5[[#This Row],[Best]]</f>
        <v>0</v>
      </c>
      <c r="AO34" s="47">
        <f>Table5[[#This Row],[GA2/BB]]-Table5[[#This Row],[Best]]</f>
        <v>0</v>
      </c>
      <c r="AP34" s="47">
        <f>Table5[[#This Row],[GA3/BB]]-Table5[[#This Row],[Best]]</f>
        <v>4.1526771514401872E-3</v>
      </c>
      <c r="AQ34" s="47">
        <f>Table5[[#This Row],[GA4/BB]]-Table5[[#This Row],[Best]]</f>
        <v>4.1526771514401872E-3</v>
      </c>
      <c r="AR34" s="48">
        <f>MIN(Table5[[#This Row],[GA1/BB]:[GA4/BB]])</f>
        <v>0</v>
      </c>
      <c r="AS34" s="7"/>
      <c r="AT34"/>
      <c r="AU34"/>
      <c r="AV34"/>
    </row>
    <row r="35" spans="1:48" ht="18" customHeight="1" x14ac:dyDescent="0.25">
      <c r="A35" s="11">
        <v>12</v>
      </c>
      <c r="B35" s="7">
        <v>6</v>
      </c>
      <c r="C35" s="12">
        <v>3</v>
      </c>
      <c r="D35" s="17">
        <v>68.98</v>
      </c>
      <c r="E35" s="20">
        <v>0.69</v>
      </c>
      <c r="F35" s="7">
        <v>5107</v>
      </c>
      <c r="G35" s="12" t="s">
        <v>12</v>
      </c>
      <c r="H35" s="17">
        <v>68.98</v>
      </c>
      <c r="I35" s="20">
        <v>0</v>
      </c>
      <c r="J35" s="7">
        <v>329</v>
      </c>
      <c r="K35" s="20">
        <v>68.98</v>
      </c>
      <c r="L35" s="12" t="str">
        <f>IF(Table5[[#This Row],[Status]]="Optimal",IF(D35=H35, "Yes","No" ),"Yes")</f>
        <v>Yes</v>
      </c>
      <c r="M35" s="17">
        <v>215.24</v>
      </c>
      <c r="N35" s="7">
        <v>0</v>
      </c>
      <c r="O35" s="7" t="str">
        <f>IF(Table5[[#This Row],[Cost2]]="ML","Yes",IF(Table5[[#This Row],[Cost5]]&gt;Table5[[#This Row],[Cost2]],"Yes","No"))</f>
        <v>Yes</v>
      </c>
      <c r="P35">
        <v>107.47</v>
      </c>
      <c r="Q35">
        <v>0.01</v>
      </c>
      <c r="R35">
        <v>494</v>
      </c>
      <c r="S35" s="7" t="str">
        <f>IF(Table5[[#This Row],[Cost2]]="ML","Yes",IF(Table5[[#This Row],[Cost7]]&gt;=Table5[[#This Row],[Cost2]],"Yes","No"))</f>
        <v>Yes</v>
      </c>
      <c r="T35" s="36">
        <v>68.98</v>
      </c>
      <c r="U35" s="31">
        <v>0.35</v>
      </c>
      <c r="V35" s="31">
        <v>1004</v>
      </c>
      <c r="W35" s="37" t="str">
        <f>IF(Table5[[#This Row],[Cost2]]="ML","Yes",IF(Table5[[#This Row],[Cost3]]&gt;=Table5[[#This Row],[Cost2]],"Yes","No"))</f>
        <v>Yes</v>
      </c>
      <c r="X35" s="36">
        <v>68.98</v>
      </c>
      <c r="Y35" s="31">
        <v>0.4</v>
      </c>
      <c r="Z35" s="31">
        <v>1189</v>
      </c>
      <c r="AA35" s="37" t="str">
        <f>IF(Table5[[#This Row],[Cost2]]="ML","Yes",IF(Table5[[#This Row],[Cost9]]&gt;=Table5[[#This Row],[Cost2]],"Yes","No"))</f>
        <v>Yes</v>
      </c>
      <c r="AB35" s="36">
        <v>68.98</v>
      </c>
      <c r="AC35" s="31">
        <v>0.87</v>
      </c>
      <c r="AD35" s="31">
        <v>1017</v>
      </c>
      <c r="AE35" s="37" t="str">
        <f>IF(Table5[[#This Row],[Cost2]]="ML","Yes",IF(Table5[[#This Row],[Cost4]]&gt;=Table5[[#This Row],[Cost2]],"Yes","No"))</f>
        <v>Yes</v>
      </c>
      <c r="AF35" s="36">
        <v>68.98</v>
      </c>
      <c r="AG35" s="31">
        <v>0.97</v>
      </c>
      <c r="AH35" s="31">
        <v>1137</v>
      </c>
      <c r="AI35" s="7" t="str">
        <f>IF(Table5[[#This Row],[Cost2]]="ML","Yes",IF(Table5[[#This Row],[Cost6]]&gt;=Table5[[#This Row],[Cost2]],"Yes","No"))</f>
        <v>Yes</v>
      </c>
      <c r="AJ35" s="46">
        <f xml:space="preserve"> (Table5[[#This Row],[Cost3]]/Table5[[#This Row],[Cost2]])-1</f>
        <v>0</v>
      </c>
      <c r="AK35" s="47">
        <f xml:space="preserve"> (Table5[[#This Row],[Cost9]]/Table5[[#This Row],[Cost2]])-1</f>
        <v>0</v>
      </c>
      <c r="AL35" s="47">
        <f xml:space="preserve"> (Table5[[#This Row],[Cost4]]/Table5[[#This Row],[Cost2]])-1</f>
        <v>0</v>
      </c>
      <c r="AM35" s="47">
        <f xml:space="preserve"> (Table5[[#This Row],[Cost6]]/Table5[[#This Row],[Cost2]])-1</f>
        <v>0</v>
      </c>
      <c r="AN35" s="46">
        <f>Table5[[#This Row],[GA1/BB]]-Table5[[#This Row],[Best]]</f>
        <v>0</v>
      </c>
      <c r="AO35" s="47">
        <f>Table5[[#This Row],[GA2/BB]]-Table5[[#This Row],[Best]]</f>
        <v>0</v>
      </c>
      <c r="AP35" s="47">
        <f>Table5[[#This Row],[GA3/BB]]-Table5[[#This Row],[Best]]</f>
        <v>0</v>
      </c>
      <c r="AQ35" s="47">
        <f>Table5[[#This Row],[GA4/BB]]-Table5[[#This Row],[Best]]</f>
        <v>0</v>
      </c>
      <c r="AR35" s="48">
        <f>MIN(Table5[[#This Row],[GA1/BB]:[GA4/BB]])</f>
        <v>0</v>
      </c>
      <c r="AS35" s="7"/>
      <c r="AT35"/>
      <c r="AU35"/>
      <c r="AV35"/>
    </row>
    <row r="36" spans="1:48" ht="18" customHeight="1" x14ac:dyDescent="0.25">
      <c r="A36" s="11">
        <v>93</v>
      </c>
      <c r="B36" s="7">
        <v>6</v>
      </c>
      <c r="C36" s="12">
        <v>3</v>
      </c>
      <c r="D36" s="17">
        <v>82.5</v>
      </c>
      <c r="E36" s="20">
        <v>0.44</v>
      </c>
      <c r="F36" s="7">
        <v>3750</v>
      </c>
      <c r="G36" s="12" t="s">
        <v>12</v>
      </c>
      <c r="H36" s="17">
        <v>82.5</v>
      </c>
      <c r="I36" s="20">
        <v>0.01</v>
      </c>
      <c r="J36" s="7">
        <v>1455</v>
      </c>
      <c r="K36" s="20">
        <v>82.5</v>
      </c>
      <c r="L36" s="12" t="str">
        <f>IF(Table5[[#This Row],[Status]]="Optimal",IF(D36=H36, "Yes","No" ),"Yes")</f>
        <v>Yes</v>
      </c>
      <c r="M36" s="17">
        <v>188.91</v>
      </c>
      <c r="N36" s="7">
        <v>0</v>
      </c>
      <c r="O36" s="7" t="str">
        <f>IF(Table5[[#This Row],[Cost2]]="ML","Yes",IF(Table5[[#This Row],[Cost5]]&gt;Table5[[#This Row],[Cost2]],"Yes","No"))</f>
        <v>Yes</v>
      </c>
      <c r="P36">
        <v>99.24</v>
      </c>
      <c r="Q36">
        <v>0</v>
      </c>
      <c r="R36">
        <v>469</v>
      </c>
      <c r="S36" s="7" t="str">
        <f>IF(Table5[[#This Row],[Cost2]]="ML","Yes",IF(Table5[[#This Row],[Cost7]]&gt;=Table5[[#This Row],[Cost2]],"Yes","No"))</f>
        <v>Yes</v>
      </c>
      <c r="T36" s="36">
        <v>82.5</v>
      </c>
      <c r="U36" s="31">
        <v>0.33</v>
      </c>
      <c r="V36" s="31">
        <v>1067</v>
      </c>
      <c r="W36" s="37" t="str">
        <f>IF(Table5[[#This Row],[Cost2]]="ML","Yes",IF(Table5[[#This Row],[Cost3]]&gt;=Table5[[#This Row],[Cost2]],"Yes","No"))</f>
        <v>Yes</v>
      </c>
      <c r="X36" s="36">
        <v>82.5</v>
      </c>
      <c r="Y36" s="31">
        <v>0.31</v>
      </c>
      <c r="Z36" s="31">
        <v>1020</v>
      </c>
      <c r="AA36" s="37" t="str">
        <f>IF(Table5[[#This Row],[Cost2]]="ML","Yes",IF(Table5[[#This Row],[Cost9]]&gt;=Table5[[#This Row],[Cost2]],"Yes","No"))</f>
        <v>Yes</v>
      </c>
      <c r="AB36" s="36">
        <v>82.5</v>
      </c>
      <c r="AC36" s="31">
        <v>0.78</v>
      </c>
      <c r="AD36" s="31">
        <v>1012</v>
      </c>
      <c r="AE36" s="37" t="str">
        <f>IF(Table5[[#This Row],[Cost2]]="ML","Yes",IF(Table5[[#This Row],[Cost4]]&gt;=Table5[[#This Row],[Cost2]],"Yes","No"))</f>
        <v>Yes</v>
      </c>
      <c r="AF36" s="36">
        <v>82.5</v>
      </c>
      <c r="AG36" s="31">
        <v>0.77</v>
      </c>
      <c r="AH36" s="31">
        <v>1007</v>
      </c>
      <c r="AI36" s="7" t="str">
        <f>IF(Table5[[#This Row],[Cost2]]="ML","Yes",IF(Table5[[#This Row],[Cost6]]&gt;=Table5[[#This Row],[Cost2]],"Yes","No"))</f>
        <v>Yes</v>
      </c>
      <c r="AJ36" s="46">
        <f xml:space="preserve"> (Table5[[#This Row],[Cost3]]/Table5[[#This Row],[Cost2]])-1</f>
        <v>0</v>
      </c>
      <c r="AK36" s="47">
        <f xml:space="preserve"> (Table5[[#This Row],[Cost9]]/Table5[[#This Row],[Cost2]])-1</f>
        <v>0</v>
      </c>
      <c r="AL36" s="47">
        <f xml:space="preserve"> (Table5[[#This Row],[Cost4]]/Table5[[#This Row],[Cost2]])-1</f>
        <v>0</v>
      </c>
      <c r="AM36" s="47">
        <f xml:space="preserve"> (Table5[[#This Row],[Cost6]]/Table5[[#This Row],[Cost2]])-1</f>
        <v>0</v>
      </c>
      <c r="AN36" s="46">
        <f>Table5[[#This Row],[GA1/BB]]-Table5[[#This Row],[Best]]</f>
        <v>0</v>
      </c>
      <c r="AO36" s="47">
        <f>Table5[[#This Row],[GA2/BB]]-Table5[[#This Row],[Best]]</f>
        <v>0</v>
      </c>
      <c r="AP36" s="47">
        <f>Table5[[#This Row],[GA3/BB]]-Table5[[#This Row],[Best]]</f>
        <v>0</v>
      </c>
      <c r="AQ36" s="47">
        <f>Table5[[#This Row],[GA4/BB]]-Table5[[#This Row],[Best]]</f>
        <v>0</v>
      </c>
      <c r="AR36" s="48">
        <f>MIN(Table5[[#This Row],[GA1/BB]:[GA4/BB]])</f>
        <v>0</v>
      </c>
      <c r="AS36" s="7"/>
      <c r="AT36"/>
      <c r="AU36"/>
      <c r="AV36"/>
    </row>
    <row r="37" spans="1:48" ht="18" customHeight="1" x14ac:dyDescent="0.25">
      <c r="A37" s="11">
        <v>98</v>
      </c>
      <c r="B37" s="7">
        <v>6</v>
      </c>
      <c r="C37" s="12">
        <v>3</v>
      </c>
      <c r="D37" s="17">
        <v>86.66</v>
      </c>
      <c r="E37" s="20">
        <v>1.82</v>
      </c>
      <c r="F37" s="7">
        <v>7430</v>
      </c>
      <c r="G37" s="12" t="s">
        <v>12</v>
      </c>
      <c r="H37" s="17">
        <v>86.66</v>
      </c>
      <c r="I37" s="20">
        <v>0.02</v>
      </c>
      <c r="J37" s="7">
        <v>3217</v>
      </c>
      <c r="K37" s="20">
        <v>86.66</v>
      </c>
      <c r="L37" s="12" t="str">
        <f>IF(Table5[[#This Row],[Status]]="Optimal",IF(D37=H37, "Yes","No" ),"Yes")</f>
        <v>Yes</v>
      </c>
      <c r="M37" s="17">
        <v>181.51</v>
      </c>
      <c r="N37" s="7">
        <v>0</v>
      </c>
      <c r="O37" s="7" t="str">
        <f>IF(Table5[[#This Row],[Cost2]]="ML","Yes",IF(Table5[[#This Row],[Cost5]]&gt;Table5[[#This Row],[Cost2]],"Yes","No"))</f>
        <v>Yes</v>
      </c>
      <c r="P37">
        <v>96.62</v>
      </c>
      <c r="Q37">
        <v>0</v>
      </c>
      <c r="R37">
        <v>505</v>
      </c>
      <c r="S37" s="7" t="str">
        <f>IF(Table5[[#This Row],[Cost2]]="ML","Yes",IF(Table5[[#This Row],[Cost7]]&gt;=Table5[[#This Row],[Cost2]],"Yes","No"))</f>
        <v>Yes</v>
      </c>
      <c r="T37" s="36">
        <v>86.66</v>
      </c>
      <c r="U37" s="31">
        <v>0.35</v>
      </c>
      <c r="V37" s="31">
        <v>1008</v>
      </c>
      <c r="W37" s="37" t="str">
        <f>IF(Table5[[#This Row],[Cost2]]="ML","Yes",IF(Table5[[#This Row],[Cost3]]&gt;=Table5[[#This Row],[Cost2]],"Yes","No"))</f>
        <v>Yes</v>
      </c>
      <c r="X37" s="36">
        <v>86.66</v>
      </c>
      <c r="Y37" s="31">
        <v>0.28000000000000003</v>
      </c>
      <c r="Z37" s="31">
        <v>1039</v>
      </c>
      <c r="AA37" s="37" t="str">
        <f>IF(Table5[[#This Row],[Cost2]]="ML","Yes",IF(Table5[[#This Row],[Cost9]]&gt;=Table5[[#This Row],[Cost2]],"Yes","No"))</f>
        <v>Yes</v>
      </c>
      <c r="AB37" s="36">
        <v>86.66</v>
      </c>
      <c r="AC37" s="31">
        <v>0.76</v>
      </c>
      <c r="AD37" s="31">
        <v>1030</v>
      </c>
      <c r="AE37" s="37" t="str">
        <f>IF(Table5[[#This Row],[Cost2]]="ML","Yes",IF(Table5[[#This Row],[Cost4]]&gt;=Table5[[#This Row],[Cost2]],"Yes","No"))</f>
        <v>Yes</v>
      </c>
      <c r="AF37" s="36">
        <v>86.66</v>
      </c>
      <c r="AG37" s="31">
        <v>0.74</v>
      </c>
      <c r="AH37" s="31">
        <v>1011</v>
      </c>
      <c r="AI37" s="7" t="str">
        <f>IF(Table5[[#This Row],[Cost2]]="ML","Yes",IF(Table5[[#This Row],[Cost6]]&gt;=Table5[[#This Row],[Cost2]],"Yes","No"))</f>
        <v>Yes</v>
      </c>
      <c r="AJ37" s="46">
        <f xml:space="preserve"> (Table5[[#This Row],[Cost3]]/Table5[[#This Row],[Cost2]])-1</f>
        <v>0</v>
      </c>
      <c r="AK37" s="47">
        <f xml:space="preserve"> (Table5[[#This Row],[Cost9]]/Table5[[#This Row],[Cost2]])-1</f>
        <v>0</v>
      </c>
      <c r="AL37" s="47">
        <f xml:space="preserve"> (Table5[[#This Row],[Cost4]]/Table5[[#This Row],[Cost2]])-1</f>
        <v>0</v>
      </c>
      <c r="AM37" s="47">
        <f xml:space="preserve"> (Table5[[#This Row],[Cost6]]/Table5[[#This Row],[Cost2]])-1</f>
        <v>0</v>
      </c>
      <c r="AN37" s="46">
        <f>Table5[[#This Row],[GA1/BB]]-Table5[[#This Row],[Best]]</f>
        <v>0</v>
      </c>
      <c r="AO37" s="47">
        <f>Table5[[#This Row],[GA2/BB]]-Table5[[#This Row],[Best]]</f>
        <v>0</v>
      </c>
      <c r="AP37" s="47">
        <f>Table5[[#This Row],[GA3/BB]]-Table5[[#This Row],[Best]]</f>
        <v>0</v>
      </c>
      <c r="AQ37" s="47">
        <f>Table5[[#This Row],[GA4/BB]]-Table5[[#This Row],[Best]]</f>
        <v>0</v>
      </c>
      <c r="AR37" s="48">
        <f>MIN(Table5[[#This Row],[GA1/BB]:[GA4/BB]])</f>
        <v>0</v>
      </c>
      <c r="AS37" s="7"/>
      <c r="AT37"/>
      <c r="AU37"/>
      <c r="AV37"/>
    </row>
    <row r="38" spans="1:48" ht="18" customHeight="1" x14ac:dyDescent="0.25">
      <c r="A38" s="11">
        <v>31</v>
      </c>
      <c r="B38" s="7">
        <v>6</v>
      </c>
      <c r="C38" s="12">
        <v>4</v>
      </c>
      <c r="D38" s="17">
        <v>90.51</v>
      </c>
      <c r="E38" s="20">
        <v>1.39</v>
      </c>
      <c r="F38" s="7">
        <v>5799</v>
      </c>
      <c r="G38" s="12" t="s">
        <v>12</v>
      </c>
      <c r="H38" s="17">
        <v>90.51</v>
      </c>
      <c r="I38" s="20">
        <v>0.01</v>
      </c>
      <c r="J38" s="7">
        <v>2100</v>
      </c>
      <c r="K38" s="20">
        <v>91.86</v>
      </c>
      <c r="L38" s="12" t="str">
        <f>IF(Table5[[#This Row],[Status]]="Optimal",IF(D38=H38, "Yes","No" ),"Yes")</f>
        <v>Yes</v>
      </c>
      <c r="M38" s="17">
        <v>169</v>
      </c>
      <c r="N38" s="7">
        <v>0</v>
      </c>
      <c r="O38" s="7" t="str">
        <f>IF(Table5[[#This Row],[Cost2]]="ML","Yes",IF(Table5[[#This Row],[Cost5]]&gt;Table5[[#This Row],[Cost2]],"Yes","No"))</f>
        <v>Yes</v>
      </c>
      <c r="P38">
        <v>103.07</v>
      </c>
      <c r="Q38">
        <v>0</v>
      </c>
      <c r="R38">
        <v>417</v>
      </c>
      <c r="S38" s="7" t="str">
        <f>IF(Table5[[#This Row],[Cost2]]="ML","Yes",IF(Table5[[#This Row],[Cost7]]&gt;=Table5[[#This Row],[Cost2]],"Yes","No"))</f>
        <v>Yes</v>
      </c>
      <c r="T38" s="36">
        <v>90.59</v>
      </c>
      <c r="U38" s="31">
        <v>0.37</v>
      </c>
      <c r="V38" s="31">
        <v>1037</v>
      </c>
      <c r="W38" s="37" t="str">
        <f>IF(Table5[[#This Row],[Cost2]]="ML","Yes",IF(Table5[[#This Row],[Cost3]]&gt;=Table5[[#This Row],[Cost2]],"Yes","No"))</f>
        <v>Yes</v>
      </c>
      <c r="X38" s="36">
        <v>90.51</v>
      </c>
      <c r="Y38" s="31">
        <v>0.52</v>
      </c>
      <c r="Z38" s="31">
        <v>1271</v>
      </c>
      <c r="AA38" s="37" t="str">
        <f>IF(Table5[[#This Row],[Cost2]]="ML","Yes",IF(Table5[[#This Row],[Cost9]]&gt;=Table5[[#This Row],[Cost2]],"Yes","No"))</f>
        <v>Yes</v>
      </c>
      <c r="AB38" s="36">
        <v>90.67</v>
      </c>
      <c r="AC38" s="31">
        <v>0.89</v>
      </c>
      <c r="AD38" s="31">
        <v>1053</v>
      </c>
      <c r="AE38" s="37" t="str">
        <f>IF(Table5[[#This Row],[Cost2]]="ML","Yes",IF(Table5[[#This Row],[Cost4]]&gt;=Table5[[#This Row],[Cost2]],"Yes","No"))</f>
        <v>Yes</v>
      </c>
      <c r="AF38" s="36">
        <v>90.51</v>
      </c>
      <c r="AG38" s="31">
        <v>0.85</v>
      </c>
      <c r="AH38" s="31">
        <v>1013</v>
      </c>
      <c r="AI38" s="7" t="str">
        <f>IF(Table5[[#This Row],[Cost2]]="ML","Yes",IF(Table5[[#This Row],[Cost6]]&gt;=Table5[[#This Row],[Cost2]],"Yes","No"))</f>
        <v>Yes</v>
      </c>
      <c r="AJ38" s="46">
        <f xml:space="preserve"> (Table5[[#This Row],[Cost3]]/Table5[[#This Row],[Cost2]])-1</f>
        <v>8.8388023422814044E-4</v>
      </c>
      <c r="AK38" s="47">
        <f xml:space="preserve"> (Table5[[#This Row],[Cost9]]/Table5[[#This Row],[Cost2]])-1</f>
        <v>0</v>
      </c>
      <c r="AL38" s="47">
        <f xml:space="preserve"> (Table5[[#This Row],[Cost4]]/Table5[[#This Row],[Cost2]])-1</f>
        <v>1.7677604684565029E-3</v>
      </c>
      <c r="AM38" s="47">
        <f xml:space="preserve"> (Table5[[#This Row],[Cost6]]/Table5[[#This Row],[Cost2]])-1</f>
        <v>0</v>
      </c>
      <c r="AN38" s="46">
        <f>Table5[[#This Row],[GA1/BB]]-Table5[[#This Row],[Best]]</f>
        <v>8.8388023422814044E-4</v>
      </c>
      <c r="AO38" s="47">
        <f>Table5[[#This Row],[GA2/BB]]-Table5[[#This Row],[Best]]</f>
        <v>0</v>
      </c>
      <c r="AP38" s="47">
        <f>Table5[[#This Row],[GA3/BB]]-Table5[[#This Row],[Best]]</f>
        <v>1.7677604684565029E-3</v>
      </c>
      <c r="AQ38" s="47">
        <f>Table5[[#This Row],[GA4/BB]]-Table5[[#This Row],[Best]]</f>
        <v>0</v>
      </c>
      <c r="AR38" s="48">
        <f>MIN(Table5[[#This Row],[GA1/BB]:[GA4/BB]])</f>
        <v>0</v>
      </c>
      <c r="AS38" s="7"/>
      <c r="AT38"/>
      <c r="AU38"/>
      <c r="AV38"/>
    </row>
    <row r="39" spans="1:48" ht="18" customHeight="1" x14ac:dyDescent="0.25">
      <c r="A39" s="11">
        <v>60</v>
      </c>
      <c r="B39" s="7">
        <v>6</v>
      </c>
      <c r="C39" s="12">
        <v>4</v>
      </c>
      <c r="D39" s="17">
        <v>89.99</v>
      </c>
      <c r="E39" s="20">
        <v>4.1100000000000003</v>
      </c>
      <c r="F39" s="7">
        <v>13763</v>
      </c>
      <c r="G39" s="12" t="s">
        <v>12</v>
      </c>
      <c r="H39" s="17">
        <v>89.99</v>
      </c>
      <c r="I39" s="20">
        <v>0.01</v>
      </c>
      <c r="J39" s="7">
        <v>1623</v>
      </c>
      <c r="K39" s="20">
        <v>89.99</v>
      </c>
      <c r="L39" s="12" t="str">
        <f>IF(Table5[[#This Row],[Status]]="Optimal",IF(D39=H39, "Yes","No" ),"Yes")</f>
        <v>Yes</v>
      </c>
      <c r="M39" s="17">
        <v>197.2</v>
      </c>
      <c r="N39" s="7">
        <v>0</v>
      </c>
      <c r="O39" s="7" t="str">
        <f>IF(Table5[[#This Row],[Cost2]]="ML","Yes",IF(Table5[[#This Row],[Cost5]]&gt;Table5[[#This Row],[Cost2]],"Yes","No"))</f>
        <v>Yes</v>
      </c>
      <c r="P39">
        <v>116.51</v>
      </c>
      <c r="Q39">
        <v>0</v>
      </c>
      <c r="R39">
        <v>493</v>
      </c>
      <c r="S39" s="7" t="str">
        <f>IF(Table5[[#This Row],[Cost2]]="ML","Yes",IF(Table5[[#This Row],[Cost7]]&gt;=Table5[[#This Row],[Cost2]],"Yes","No"))</f>
        <v>Yes</v>
      </c>
      <c r="T39" s="36">
        <v>89.99</v>
      </c>
      <c r="U39" s="31">
        <v>0.35</v>
      </c>
      <c r="V39" s="31">
        <v>1003</v>
      </c>
      <c r="W39" s="37" t="str">
        <f>IF(Table5[[#This Row],[Cost2]]="ML","Yes",IF(Table5[[#This Row],[Cost3]]&gt;=Table5[[#This Row],[Cost2]],"Yes","No"))</f>
        <v>Yes</v>
      </c>
      <c r="X39" s="36">
        <v>92.97</v>
      </c>
      <c r="Y39" s="31">
        <v>0.63</v>
      </c>
      <c r="Z39" s="31">
        <v>1663</v>
      </c>
      <c r="AA39" s="37" t="str">
        <f>IF(Table5[[#This Row],[Cost2]]="ML","Yes",IF(Table5[[#This Row],[Cost9]]&gt;=Table5[[#This Row],[Cost2]],"Yes","No"))</f>
        <v>Yes</v>
      </c>
      <c r="AB39" s="36">
        <v>89.99</v>
      </c>
      <c r="AC39" s="31">
        <v>0.75</v>
      </c>
      <c r="AD39" s="31">
        <v>1032</v>
      </c>
      <c r="AE39" s="37" t="str">
        <f>IF(Table5[[#This Row],[Cost2]]="ML","Yes",IF(Table5[[#This Row],[Cost4]]&gt;=Table5[[#This Row],[Cost2]],"Yes","No"))</f>
        <v>Yes</v>
      </c>
      <c r="AF39" s="36">
        <v>89.99</v>
      </c>
      <c r="AG39" s="31">
        <v>0.79</v>
      </c>
      <c r="AH39" s="31">
        <v>1084</v>
      </c>
      <c r="AI39" s="7" t="str">
        <f>IF(Table5[[#This Row],[Cost2]]="ML","Yes",IF(Table5[[#This Row],[Cost6]]&gt;=Table5[[#This Row],[Cost2]],"Yes","No"))</f>
        <v>Yes</v>
      </c>
      <c r="AJ39" s="46">
        <f xml:space="preserve"> (Table5[[#This Row],[Cost3]]/Table5[[#This Row],[Cost2]])-1</f>
        <v>0</v>
      </c>
      <c r="AK39" s="47">
        <f xml:space="preserve"> (Table5[[#This Row],[Cost9]]/Table5[[#This Row],[Cost2]])-1</f>
        <v>3.3114790532281502E-2</v>
      </c>
      <c r="AL39" s="47">
        <f xml:space="preserve"> (Table5[[#This Row],[Cost4]]/Table5[[#This Row],[Cost2]])-1</f>
        <v>0</v>
      </c>
      <c r="AM39" s="47">
        <f xml:space="preserve"> (Table5[[#This Row],[Cost6]]/Table5[[#This Row],[Cost2]])-1</f>
        <v>0</v>
      </c>
      <c r="AN39" s="46">
        <f>Table5[[#This Row],[GA1/BB]]-Table5[[#This Row],[Best]]</f>
        <v>0</v>
      </c>
      <c r="AO39" s="47">
        <f>Table5[[#This Row],[GA2/BB]]-Table5[[#This Row],[Best]]</f>
        <v>3.3114790532281502E-2</v>
      </c>
      <c r="AP39" s="47">
        <f>Table5[[#This Row],[GA3/BB]]-Table5[[#This Row],[Best]]</f>
        <v>0</v>
      </c>
      <c r="AQ39" s="47">
        <f>Table5[[#This Row],[GA4/BB]]-Table5[[#This Row],[Best]]</f>
        <v>0</v>
      </c>
      <c r="AR39" s="48">
        <f>MIN(Table5[[#This Row],[GA1/BB]:[GA4/BB]])</f>
        <v>0</v>
      </c>
      <c r="AS39" s="7"/>
      <c r="AT39"/>
      <c r="AU39"/>
      <c r="AV39"/>
    </row>
    <row r="40" spans="1:48" ht="18" customHeight="1" x14ac:dyDescent="0.25">
      <c r="A40" s="11">
        <v>44</v>
      </c>
      <c r="B40" s="7">
        <v>6</v>
      </c>
      <c r="C40" s="12">
        <v>5</v>
      </c>
      <c r="D40" s="17">
        <v>92.73</v>
      </c>
      <c r="E40" s="20">
        <v>3.45</v>
      </c>
      <c r="F40" s="7">
        <v>9642</v>
      </c>
      <c r="G40" s="12" t="s">
        <v>12</v>
      </c>
      <c r="H40" s="17">
        <v>92.73</v>
      </c>
      <c r="I40" s="20">
        <v>0.02</v>
      </c>
      <c r="J40" s="7">
        <v>3284</v>
      </c>
      <c r="K40" s="20">
        <v>99.87</v>
      </c>
      <c r="L40" s="12" t="str">
        <f>IF(Table5[[#This Row],[Status]]="Optimal",IF(D40=H40, "Yes","No" ),"Yes")</f>
        <v>Yes</v>
      </c>
      <c r="M40" s="17">
        <v>179.96</v>
      </c>
      <c r="N40" s="7">
        <v>0</v>
      </c>
      <c r="O40" s="7" t="str">
        <f>IF(Table5[[#This Row],[Cost2]]="ML","Yes",IF(Table5[[#This Row],[Cost5]]&gt;Table5[[#This Row],[Cost2]],"Yes","No"))</f>
        <v>Yes</v>
      </c>
      <c r="P40">
        <v>109.81</v>
      </c>
      <c r="Q40">
        <v>0.01</v>
      </c>
      <c r="R40">
        <v>549</v>
      </c>
      <c r="S40" s="7" t="str">
        <f>IF(Table5[[#This Row],[Cost2]]="ML","Yes",IF(Table5[[#This Row],[Cost7]]&gt;=Table5[[#This Row],[Cost2]],"Yes","No"))</f>
        <v>Yes</v>
      </c>
      <c r="T40" s="36">
        <v>92.94</v>
      </c>
      <c r="U40" s="31">
        <v>0.41</v>
      </c>
      <c r="V40" s="31">
        <v>1002</v>
      </c>
      <c r="W40" s="37" t="str">
        <f>IF(Table5[[#This Row],[Cost2]]="ML","Yes",IF(Table5[[#This Row],[Cost3]]&gt;=Table5[[#This Row],[Cost2]],"Yes","No"))</f>
        <v>Yes</v>
      </c>
      <c r="X40" s="36">
        <v>92.73</v>
      </c>
      <c r="Y40" s="31">
        <v>0.16</v>
      </c>
      <c r="Z40" s="31">
        <v>1023</v>
      </c>
      <c r="AA40" s="37" t="str">
        <f>IF(Table5[[#This Row],[Cost2]]="ML","Yes",IF(Table5[[#This Row],[Cost9]]&gt;=Table5[[#This Row],[Cost2]],"Yes","No"))</f>
        <v>Yes</v>
      </c>
      <c r="AB40" s="36">
        <v>92.73</v>
      </c>
      <c r="AC40" s="31">
        <v>0.83</v>
      </c>
      <c r="AD40" s="31">
        <v>1016</v>
      </c>
      <c r="AE40" s="37" t="str">
        <f>IF(Table5[[#This Row],[Cost2]]="ML","Yes",IF(Table5[[#This Row],[Cost4]]&gt;=Table5[[#This Row],[Cost2]],"Yes","No"))</f>
        <v>Yes</v>
      </c>
      <c r="AF40" s="36">
        <v>93.16</v>
      </c>
      <c r="AG40" s="31">
        <v>0.92</v>
      </c>
      <c r="AH40" s="31">
        <v>1175</v>
      </c>
      <c r="AI40" s="7" t="str">
        <f>IF(Table5[[#This Row],[Cost2]]="ML","Yes",IF(Table5[[#This Row],[Cost6]]&gt;=Table5[[#This Row],[Cost2]],"Yes","No"))</f>
        <v>Yes</v>
      </c>
      <c r="AJ40" s="46">
        <f xml:space="preserve"> (Table5[[#This Row],[Cost3]]/Table5[[#This Row],[Cost2]])-1</f>
        <v>2.2646392753153943E-3</v>
      </c>
      <c r="AK40" s="47">
        <f xml:space="preserve"> (Table5[[#This Row],[Cost9]]/Table5[[#This Row],[Cost2]])-1</f>
        <v>0</v>
      </c>
      <c r="AL40" s="47">
        <f xml:space="preserve"> (Table5[[#This Row],[Cost4]]/Table5[[#This Row],[Cost2]])-1</f>
        <v>0</v>
      </c>
      <c r="AM40" s="47">
        <f xml:space="preserve"> (Table5[[#This Row],[Cost6]]/Table5[[#This Row],[Cost2]])-1</f>
        <v>4.6371185161220296E-3</v>
      </c>
      <c r="AN40" s="46">
        <f>Table5[[#This Row],[GA1/BB]]-Table5[[#This Row],[Best]]</f>
        <v>2.2646392753153943E-3</v>
      </c>
      <c r="AO40" s="47">
        <f>Table5[[#This Row],[GA2/BB]]-Table5[[#This Row],[Best]]</f>
        <v>0</v>
      </c>
      <c r="AP40" s="47">
        <f>Table5[[#This Row],[GA3/BB]]-Table5[[#This Row],[Best]]</f>
        <v>0</v>
      </c>
      <c r="AQ40" s="47">
        <f>Table5[[#This Row],[GA4/BB]]-Table5[[#This Row],[Best]]</f>
        <v>4.6371185161220296E-3</v>
      </c>
      <c r="AR40" s="48">
        <f>MIN(Table5[[#This Row],[GA1/BB]:[GA4/BB]])</f>
        <v>0</v>
      </c>
      <c r="AS40" s="7"/>
      <c r="AT40"/>
      <c r="AU40"/>
      <c r="AV40"/>
    </row>
    <row r="41" spans="1:48" ht="18" customHeight="1" x14ac:dyDescent="0.25">
      <c r="A41" s="11">
        <v>61</v>
      </c>
      <c r="B41" s="7">
        <v>6</v>
      </c>
      <c r="C41" s="12">
        <v>5</v>
      </c>
      <c r="D41" s="17">
        <v>54.24</v>
      </c>
      <c r="E41" s="20">
        <v>0.62</v>
      </c>
      <c r="F41" s="7">
        <v>3819</v>
      </c>
      <c r="G41" s="12" t="s">
        <v>12</v>
      </c>
      <c r="H41" s="17">
        <v>54.24</v>
      </c>
      <c r="I41" s="20">
        <v>0.01</v>
      </c>
      <c r="J41" s="7">
        <v>463</v>
      </c>
      <c r="K41" s="20">
        <v>55.99</v>
      </c>
      <c r="L41" s="12" t="str">
        <f>IF(Table5[[#This Row],[Status]]="Optimal",IF(D41=H41, "Yes","No" ),"Yes")</f>
        <v>Yes</v>
      </c>
      <c r="M41" s="17">
        <v>150.9</v>
      </c>
      <c r="N41" s="7">
        <v>0</v>
      </c>
      <c r="O41" s="7" t="str">
        <f>IF(Table5[[#This Row],[Cost2]]="ML","Yes",IF(Table5[[#This Row],[Cost5]]&gt;Table5[[#This Row],[Cost2]],"Yes","No"))</f>
        <v>Yes</v>
      </c>
      <c r="P41">
        <v>58.64</v>
      </c>
      <c r="Q41">
        <v>0</v>
      </c>
      <c r="R41">
        <v>230</v>
      </c>
      <c r="S41" s="7" t="str">
        <f>IF(Table5[[#This Row],[Cost2]]="ML","Yes",IF(Table5[[#This Row],[Cost7]]&gt;=Table5[[#This Row],[Cost2]],"Yes","No"))</f>
        <v>Yes</v>
      </c>
      <c r="T41" s="36">
        <v>54.24</v>
      </c>
      <c r="U41" s="31">
        <v>0.36</v>
      </c>
      <c r="V41" s="31">
        <v>1038</v>
      </c>
      <c r="W41" s="37" t="str">
        <f>IF(Table5[[#This Row],[Cost2]]="ML","Yes",IF(Table5[[#This Row],[Cost3]]&gt;=Table5[[#This Row],[Cost2]],"Yes","No"))</f>
        <v>Yes</v>
      </c>
      <c r="X41" s="36">
        <v>55.35</v>
      </c>
      <c r="Y41" s="31">
        <v>0.28000000000000003</v>
      </c>
      <c r="Z41" s="31">
        <v>1081</v>
      </c>
      <c r="AA41" s="37" t="str">
        <f>IF(Table5[[#This Row],[Cost2]]="ML","Yes",IF(Table5[[#This Row],[Cost9]]&gt;=Table5[[#This Row],[Cost2]],"Yes","No"))</f>
        <v>Yes</v>
      </c>
      <c r="AB41" s="36">
        <v>55.04</v>
      </c>
      <c r="AC41" s="31">
        <v>1</v>
      </c>
      <c r="AD41" s="31">
        <v>1371</v>
      </c>
      <c r="AE41" s="37" t="str">
        <f>IF(Table5[[#This Row],[Cost2]]="ML","Yes",IF(Table5[[#This Row],[Cost4]]&gt;=Table5[[#This Row],[Cost2]],"Yes","No"))</f>
        <v>Yes</v>
      </c>
      <c r="AF41" s="36">
        <v>56.32</v>
      </c>
      <c r="AG41" s="31">
        <v>0.76</v>
      </c>
      <c r="AH41" s="31">
        <v>1022</v>
      </c>
      <c r="AI41" s="7" t="str">
        <f>IF(Table5[[#This Row],[Cost2]]="ML","Yes",IF(Table5[[#This Row],[Cost6]]&gt;=Table5[[#This Row],[Cost2]],"Yes","No"))</f>
        <v>Yes</v>
      </c>
      <c r="AJ41" s="46">
        <f xml:space="preserve"> (Table5[[#This Row],[Cost3]]/Table5[[#This Row],[Cost2]])-1</f>
        <v>0</v>
      </c>
      <c r="AK41" s="47">
        <f xml:space="preserve"> (Table5[[#This Row],[Cost9]]/Table5[[#This Row],[Cost2]])-1</f>
        <v>2.0464601769911495E-2</v>
      </c>
      <c r="AL41" s="47">
        <f xml:space="preserve"> (Table5[[#This Row],[Cost4]]/Table5[[#This Row],[Cost2]])-1</f>
        <v>1.4749262536873031E-2</v>
      </c>
      <c r="AM41" s="47">
        <f xml:space="preserve"> (Table5[[#This Row],[Cost6]]/Table5[[#This Row],[Cost2]])-1</f>
        <v>3.8348082595870192E-2</v>
      </c>
      <c r="AN41" s="46">
        <f>Table5[[#This Row],[GA1/BB]]-Table5[[#This Row],[Best]]</f>
        <v>0</v>
      </c>
      <c r="AO41" s="47">
        <f>Table5[[#This Row],[GA2/BB]]-Table5[[#This Row],[Best]]</f>
        <v>2.0464601769911495E-2</v>
      </c>
      <c r="AP41" s="47">
        <f>Table5[[#This Row],[GA3/BB]]-Table5[[#This Row],[Best]]</f>
        <v>1.4749262536873031E-2</v>
      </c>
      <c r="AQ41" s="47">
        <f>Table5[[#This Row],[GA4/BB]]-Table5[[#This Row],[Best]]</f>
        <v>3.8348082595870192E-2</v>
      </c>
      <c r="AR41" s="48">
        <f>MIN(Table5[[#This Row],[GA1/BB]:[GA4/BB]])</f>
        <v>0</v>
      </c>
      <c r="AS41" s="7"/>
      <c r="AT41"/>
      <c r="AU41"/>
      <c r="AV41"/>
    </row>
    <row r="42" spans="1:48" ht="18" customHeight="1" x14ac:dyDescent="0.25">
      <c r="A42" s="11">
        <v>77</v>
      </c>
      <c r="B42" s="7">
        <v>6</v>
      </c>
      <c r="C42" s="12">
        <v>5</v>
      </c>
      <c r="D42" s="17">
        <v>44.43</v>
      </c>
      <c r="E42" s="20">
        <v>0.63</v>
      </c>
      <c r="F42" s="7">
        <v>4434</v>
      </c>
      <c r="G42" s="12" t="s">
        <v>12</v>
      </c>
      <c r="H42" s="17">
        <v>44.43</v>
      </c>
      <c r="I42" s="20">
        <v>0</v>
      </c>
      <c r="J42" s="7">
        <v>150</v>
      </c>
      <c r="K42" s="20">
        <v>44.43</v>
      </c>
      <c r="L42" s="12" t="str">
        <f>IF(Table5[[#This Row],[Status]]="Optimal",IF(D42=H42, "Yes","No" ),"Yes")</f>
        <v>Yes</v>
      </c>
      <c r="M42" s="17">
        <v>135.91999999999999</v>
      </c>
      <c r="N42" s="7">
        <v>0</v>
      </c>
      <c r="O42" s="7" t="str">
        <f>IF(Table5[[#This Row],[Cost2]]="ML","Yes",IF(Table5[[#This Row],[Cost5]]&gt;Table5[[#This Row],[Cost2]],"Yes","No"))</f>
        <v>Yes</v>
      </c>
      <c r="P42">
        <v>50.78</v>
      </c>
      <c r="Q42">
        <v>0</v>
      </c>
      <c r="R42">
        <v>77</v>
      </c>
      <c r="S42" s="7" t="str">
        <f>IF(Table5[[#This Row],[Cost2]]="ML","Yes",IF(Table5[[#This Row],[Cost7]]&gt;=Table5[[#This Row],[Cost2]],"Yes","No"))</f>
        <v>Yes</v>
      </c>
      <c r="T42" s="36">
        <v>44.43</v>
      </c>
      <c r="U42" s="31">
        <v>0.35</v>
      </c>
      <c r="V42" s="31">
        <v>1004</v>
      </c>
      <c r="W42" s="37" t="str">
        <f>IF(Table5[[#This Row],[Cost2]]="ML","Yes",IF(Table5[[#This Row],[Cost3]]&gt;=Table5[[#This Row],[Cost2]],"Yes","No"))</f>
        <v>Yes</v>
      </c>
      <c r="X42" s="36">
        <v>55.04</v>
      </c>
      <c r="Y42" s="31">
        <v>0.52</v>
      </c>
      <c r="Z42" s="31">
        <v>1210</v>
      </c>
      <c r="AA42" s="37" t="str">
        <f>IF(Table5[[#This Row],[Cost2]]="ML","Yes",IF(Table5[[#This Row],[Cost9]]&gt;=Table5[[#This Row],[Cost2]],"Yes","No"))</f>
        <v>Yes</v>
      </c>
      <c r="AB42" s="36">
        <v>45.7</v>
      </c>
      <c r="AC42" s="31">
        <v>0.9</v>
      </c>
      <c r="AD42" s="31">
        <v>1180</v>
      </c>
      <c r="AE42" s="37" t="str">
        <f>IF(Table5[[#This Row],[Cost2]]="ML","Yes",IF(Table5[[#This Row],[Cost4]]&gt;=Table5[[#This Row],[Cost2]],"Yes","No"))</f>
        <v>Yes</v>
      </c>
      <c r="AF42" s="36">
        <v>44.43</v>
      </c>
      <c r="AG42" s="31">
        <v>0.8</v>
      </c>
      <c r="AH42" s="31">
        <v>1090</v>
      </c>
      <c r="AI42" s="7" t="str">
        <f>IF(Table5[[#This Row],[Cost2]]="ML","Yes",IF(Table5[[#This Row],[Cost6]]&gt;=Table5[[#This Row],[Cost2]],"Yes","No"))</f>
        <v>Yes</v>
      </c>
      <c r="AJ42" s="46">
        <f xml:space="preserve"> (Table5[[#This Row],[Cost3]]/Table5[[#This Row],[Cost2]])-1</f>
        <v>0</v>
      </c>
      <c r="AK42" s="47">
        <f xml:space="preserve"> (Table5[[#This Row],[Cost9]]/Table5[[#This Row],[Cost2]])-1</f>
        <v>0.23880261084852572</v>
      </c>
      <c r="AL42" s="47">
        <f xml:space="preserve"> (Table5[[#This Row],[Cost4]]/Table5[[#This Row],[Cost2]])-1</f>
        <v>2.8584289894215686E-2</v>
      </c>
      <c r="AM42" s="47">
        <f xml:space="preserve"> (Table5[[#This Row],[Cost6]]/Table5[[#This Row],[Cost2]])-1</f>
        <v>0</v>
      </c>
      <c r="AN42" s="46">
        <f>Table5[[#This Row],[GA1/BB]]-Table5[[#This Row],[Best]]</f>
        <v>0</v>
      </c>
      <c r="AO42" s="47">
        <f>Table5[[#This Row],[GA2/BB]]-Table5[[#This Row],[Best]]</f>
        <v>0.23880261084852572</v>
      </c>
      <c r="AP42" s="47">
        <f>Table5[[#This Row],[GA3/BB]]-Table5[[#This Row],[Best]]</f>
        <v>2.8584289894215686E-2</v>
      </c>
      <c r="AQ42" s="47">
        <f>Table5[[#This Row],[GA4/BB]]-Table5[[#This Row],[Best]]</f>
        <v>0</v>
      </c>
      <c r="AR42" s="48">
        <f>MIN(Table5[[#This Row],[GA1/BB]:[GA4/BB]])</f>
        <v>0</v>
      </c>
      <c r="AS42" s="7"/>
      <c r="AT42"/>
      <c r="AU42"/>
      <c r="AV42"/>
    </row>
    <row r="43" spans="1:48" ht="18" customHeight="1" x14ac:dyDescent="0.25">
      <c r="A43" s="11">
        <v>15</v>
      </c>
      <c r="B43" s="7">
        <v>6</v>
      </c>
      <c r="C43" s="12">
        <v>6</v>
      </c>
      <c r="D43" s="17">
        <v>85.74</v>
      </c>
      <c r="E43" s="20">
        <v>2.41</v>
      </c>
      <c r="F43" s="7">
        <v>7630</v>
      </c>
      <c r="G43" s="12" t="s">
        <v>12</v>
      </c>
      <c r="H43" s="17">
        <v>85.74</v>
      </c>
      <c r="I43" s="20">
        <v>0.01</v>
      </c>
      <c r="J43" s="7">
        <v>1052</v>
      </c>
      <c r="K43" s="20">
        <v>92.76</v>
      </c>
      <c r="L43" s="12" t="str">
        <f>IF(Table5[[#This Row],[Status]]="Optimal",IF(D43=H43, "Yes","No" ),"Yes")</f>
        <v>Yes</v>
      </c>
      <c r="M43" s="17">
        <v>226.46</v>
      </c>
      <c r="N43" s="7">
        <v>0</v>
      </c>
      <c r="O43" s="7" t="str">
        <f>IF(Table5[[#This Row],[Cost2]]="ML","Yes",IF(Table5[[#This Row],[Cost5]]&gt;Table5[[#This Row],[Cost2]],"Yes","No"))</f>
        <v>Yes</v>
      </c>
      <c r="P43">
        <v>109.16</v>
      </c>
      <c r="Q43">
        <v>0</v>
      </c>
      <c r="R43">
        <v>284</v>
      </c>
      <c r="S43" s="7" t="str">
        <f>IF(Table5[[#This Row],[Cost2]]="ML","Yes",IF(Table5[[#This Row],[Cost7]]&gt;=Table5[[#This Row],[Cost2]],"Yes","No"))</f>
        <v>Yes</v>
      </c>
      <c r="T43" s="36">
        <v>85.74</v>
      </c>
      <c r="U43" s="31">
        <v>0.39</v>
      </c>
      <c r="V43" s="31">
        <v>1002</v>
      </c>
      <c r="W43" s="37" t="str">
        <f>IF(Table5[[#This Row],[Cost2]]="ML","Yes",IF(Table5[[#This Row],[Cost3]]&gt;=Table5[[#This Row],[Cost2]],"Yes","No"))</f>
        <v>Yes</v>
      </c>
      <c r="X43" s="36">
        <v>85.74</v>
      </c>
      <c r="Y43" s="31">
        <v>0.39</v>
      </c>
      <c r="Z43" s="31">
        <v>1100</v>
      </c>
      <c r="AA43" s="37" t="str">
        <f>IF(Table5[[#This Row],[Cost2]]="ML","Yes",IF(Table5[[#This Row],[Cost9]]&gt;=Table5[[#This Row],[Cost2]],"Yes","No"))</f>
        <v>Yes</v>
      </c>
      <c r="AB43" s="36">
        <v>89.58</v>
      </c>
      <c r="AC43" s="31">
        <v>1.1100000000000001</v>
      </c>
      <c r="AD43" s="31">
        <v>1233</v>
      </c>
      <c r="AE43" s="37" t="str">
        <f>IF(Table5[[#This Row],[Cost2]]="ML","Yes",IF(Table5[[#This Row],[Cost4]]&gt;=Table5[[#This Row],[Cost2]],"Yes","No"))</f>
        <v>Yes</v>
      </c>
      <c r="AF43" s="36">
        <v>85.74</v>
      </c>
      <c r="AG43" s="31">
        <v>0.91</v>
      </c>
      <c r="AH43" s="31">
        <v>1031</v>
      </c>
      <c r="AI43" s="7" t="str">
        <f>IF(Table5[[#This Row],[Cost2]]="ML","Yes",IF(Table5[[#This Row],[Cost6]]&gt;=Table5[[#This Row],[Cost2]],"Yes","No"))</f>
        <v>Yes</v>
      </c>
      <c r="AJ43" s="46">
        <f xml:space="preserve"> (Table5[[#This Row],[Cost3]]/Table5[[#This Row],[Cost2]])-1</f>
        <v>0</v>
      </c>
      <c r="AK43" s="47">
        <f xml:space="preserve"> (Table5[[#This Row],[Cost9]]/Table5[[#This Row],[Cost2]])-1</f>
        <v>0</v>
      </c>
      <c r="AL43" s="47">
        <f xml:space="preserve"> (Table5[[#This Row],[Cost4]]/Table5[[#This Row],[Cost2]])-1</f>
        <v>4.4786564030790732E-2</v>
      </c>
      <c r="AM43" s="47">
        <f xml:space="preserve"> (Table5[[#This Row],[Cost6]]/Table5[[#This Row],[Cost2]])-1</f>
        <v>0</v>
      </c>
      <c r="AN43" s="46">
        <f>Table5[[#This Row],[GA1/BB]]-Table5[[#This Row],[Best]]</f>
        <v>0</v>
      </c>
      <c r="AO43" s="47">
        <f>Table5[[#This Row],[GA2/BB]]-Table5[[#This Row],[Best]]</f>
        <v>0</v>
      </c>
      <c r="AP43" s="47">
        <f>Table5[[#This Row],[GA3/BB]]-Table5[[#This Row],[Best]]</f>
        <v>4.4786564030790732E-2</v>
      </c>
      <c r="AQ43" s="47">
        <f>Table5[[#This Row],[GA4/BB]]-Table5[[#This Row],[Best]]</f>
        <v>0</v>
      </c>
      <c r="AR43" s="48">
        <f>MIN(Table5[[#This Row],[GA1/BB]:[GA4/BB]])</f>
        <v>0</v>
      </c>
      <c r="AS43" s="7"/>
      <c r="AT43"/>
      <c r="AU43"/>
      <c r="AV43"/>
    </row>
    <row r="44" spans="1:48" ht="18" customHeight="1" x14ac:dyDescent="0.25">
      <c r="A44" s="11">
        <v>28</v>
      </c>
      <c r="B44" s="7">
        <v>6</v>
      </c>
      <c r="C44" s="12">
        <v>6</v>
      </c>
      <c r="D44" s="17">
        <v>82.52</v>
      </c>
      <c r="E44" s="20">
        <v>0.47</v>
      </c>
      <c r="F44" s="7">
        <v>2465</v>
      </c>
      <c r="G44" s="12" t="s">
        <v>12</v>
      </c>
      <c r="H44" s="17">
        <v>82.52</v>
      </c>
      <c r="I44" s="20">
        <v>0.02</v>
      </c>
      <c r="J44" s="7">
        <v>1609</v>
      </c>
      <c r="K44" s="20">
        <v>88.4</v>
      </c>
      <c r="L44" s="12" t="str">
        <f>IF(Table5[[#This Row],[Status]]="Optimal",IF(D44=H44, "Yes","No" ),"Yes")</f>
        <v>Yes</v>
      </c>
      <c r="M44" s="17">
        <v>159.47</v>
      </c>
      <c r="N44" s="7">
        <v>0</v>
      </c>
      <c r="O44" s="7" t="str">
        <f>IF(Table5[[#This Row],[Cost2]]="ML","Yes",IF(Table5[[#This Row],[Cost5]]&gt;Table5[[#This Row],[Cost2]],"Yes","No"))</f>
        <v>Yes</v>
      </c>
      <c r="P44">
        <v>99.64</v>
      </c>
      <c r="Q44">
        <v>0</v>
      </c>
      <c r="R44">
        <v>398</v>
      </c>
      <c r="S44" s="7" t="str">
        <f>IF(Table5[[#This Row],[Cost2]]="ML","Yes",IF(Table5[[#This Row],[Cost7]]&gt;=Table5[[#This Row],[Cost2]],"Yes","No"))</f>
        <v>Yes</v>
      </c>
      <c r="T44" s="36">
        <v>82.52</v>
      </c>
      <c r="U44" s="31">
        <v>0.45</v>
      </c>
      <c r="V44" s="31">
        <v>1009</v>
      </c>
      <c r="W44" s="37" t="str">
        <f>IF(Table5[[#This Row],[Cost2]]="ML","Yes",IF(Table5[[#This Row],[Cost3]]&gt;=Table5[[#This Row],[Cost2]],"Yes","No"))</f>
        <v>Yes</v>
      </c>
      <c r="X44" s="36">
        <v>82.52</v>
      </c>
      <c r="Y44" s="31">
        <v>0.42</v>
      </c>
      <c r="Z44" s="31">
        <v>1037</v>
      </c>
      <c r="AA44" s="37" t="str">
        <f>IF(Table5[[#This Row],[Cost2]]="ML","Yes",IF(Table5[[#This Row],[Cost9]]&gt;=Table5[[#This Row],[Cost2]],"Yes","No"))</f>
        <v>Yes</v>
      </c>
      <c r="AB44" s="36">
        <v>82.52</v>
      </c>
      <c r="AC44" s="31">
        <v>0.88</v>
      </c>
      <c r="AD44" s="31">
        <v>1025</v>
      </c>
      <c r="AE44" s="37" t="str">
        <f>IF(Table5[[#This Row],[Cost2]]="ML","Yes",IF(Table5[[#This Row],[Cost4]]&gt;=Table5[[#This Row],[Cost2]],"Yes","No"))</f>
        <v>Yes</v>
      </c>
      <c r="AF44" s="36">
        <v>82.52</v>
      </c>
      <c r="AG44" s="31">
        <v>1</v>
      </c>
      <c r="AH44" s="31">
        <v>1167</v>
      </c>
      <c r="AI44" s="7" t="str">
        <f>IF(Table5[[#This Row],[Cost2]]="ML","Yes",IF(Table5[[#This Row],[Cost6]]&gt;=Table5[[#This Row],[Cost2]],"Yes","No"))</f>
        <v>Yes</v>
      </c>
      <c r="AJ44" s="46">
        <f xml:space="preserve"> (Table5[[#This Row],[Cost3]]/Table5[[#This Row],[Cost2]])-1</f>
        <v>0</v>
      </c>
      <c r="AK44" s="47">
        <f xml:space="preserve"> (Table5[[#This Row],[Cost9]]/Table5[[#This Row],[Cost2]])-1</f>
        <v>0</v>
      </c>
      <c r="AL44" s="47">
        <f xml:space="preserve"> (Table5[[#This Row],[Cost4]]/Table5[[#This Row],[Cost2]])-1</f>
        <v>0</v>
      </c>
      <c r="AM44" s="47">
        <f xml:space="preserve"> (Table5[[#This Row],[Cost6]]/Table5[[#This Row],[Cost2]])-1</f>
        <v>0</v>
      </c>
      <c r="AN44" s="46">
        <f>Table5[[#This Row],[GA1/BB]]-Table5[[#This Row],[Best]]</f>
        <v>0</v>
      </c>
      <c r="AO44" s="47">
        <f>Table5[[#This Row],[GA2/BB]]-Table5[[#This Row],[Best]]</f>
        <v>0</v>
      </c>
      <c r="AP44" s="47">
        <f>Table5[[#This Row],[GA3/BB]]-Table5[[#This Row],[Best]]</f>
        <v>0</v>
      </c>
      <c r="AQ44" s="47">
        <f>Table5[[#This Row],[GA4/BB]]-Table5[[#This Row],[Best]]</f>
        <v>0</v>
      </c>
      <c r="AR44" s="48">
        <f>MIN(Table5[[#This Row],[GA1/BB]:[GA4/BB]])</f>
        <v>0</v>
      </c>
      <c r="AS44" s="7"/>
      <c r="AT44"/>
      <c r="AU44"/>
      <c r="AV44"/>
    </row>
    <row r="45" spans="1:48" ht="18" customHeight="1" x14ac:dyDescent="0.25">
      <c r="A45" s="11">
        <v>45</v>
      </c>
      <c r="B45" s="7">
        <v>6</v>
      </c>
      <c r="C45" s="12">
        <v>6</v>
      </c>
      <c r="D45" s="17" t="s">
        <v>13</v>
      </c>
      <c r="E45" s="20">
        <v>30.28</v>
      </c>
      <c r="F45" s="7" t="s">
        <v>13</v>
      </c>
      <c r="G45" s="12" t="s">
        <v>13</v>
      </c>
      <c r="H45" s="17">
        <v>88.3</v>
      </c>
      <c r="I45" s="20">
        <v>0.02</v>
      </c>
      <c r="J45" s="7">
        <v>1728</v>
      </c>
      <c r="K45" s="20">
        <v>92.36</v>
      </c>
      <c r="L45" s="12" t="str">
        <f>IF(Table5[[#This Row],[Status]]="Optimal",IF(D45=H45, "Yes","No" ),"Yes")</f>
        <v>Yes</v>
      </c>
      <c r="M45" s="17">
        <v>244.47</v>
      </c>
      <c r="N45" s="7">
        <v>0</v>
      </c>
      <c r="O45" s="7" t="str">
        <f>IF(Table5[[#This Row],[Cost2]]="ML","Yes",IF(Table5[[#This Row],[Cost5]]&gt;Table5[[#This Row],[Cost2]],"Yes","No"))</f>
        <v>Yes</v>
      </c>
      <c r="P45">
        <v>93.22</v>
      </c>
      <c r="Q45">
        <v>0</v>
      </c>
      <c r="R45">
        <v>252</v>
      </c>
      <c r="S45" s="7" t="str">
        <f>IF(Table5[[#This Row],[Cost2]]="ML","Yes",IF(Table5[[#This Row],[Cost7]]&gt;=Table5[[#This Row],[Cost2]],"Yes","No"))</f>
        <v>Yes</v>
      </c>
      <c r="T45" s="36">
        <v>89.12</v>
      </c>
      <c r="U45" s="31">
        <v>0.4</v>
      </c>
      <c r="V45" s="31">
        <v>1004</v>
      </c>
      <c r="W45" s="37" t="str">
        <f>IF(Table5[[#This Row],[Cost2]]="ML","Yes",IF(Table5[[#This Row],[Cost3]]&gt;=Table5[[#This Row],[Cost2]],"Yes","No"))</f>
        <v>Yes</v>
      </c>
      <c r="X45" s="36">
        <v>90.1</v>
      </c>
      <c r="Y45" s="31">
        <v>0.6</v>
      </c>
      <c r="Z45" s="31">
        <v>1579</v>
      </c>
      <c r="AA45" s="37" t="str">
        <f>IF(Table5[[#This Row],[Cost2]]="ML","Yes",IF(Table5[[#This Row],[Cost9]]&gt;=Table5[[#This Row],[Cost2]],"Yes","No"))</f>
        <v>Yes</v>
      </c>
      <c r="AB45" s="36">
        <v>88.3</v>
      </c>
      <c r="AC45" s="31">
        <v>0.82</v>
      </c>
      <c r="AD45" s="31">
        <v>1027</v>
      </c>
      <c r="AE45" s="37" t="str">
        <f>IF(Table5[[#This Row],[Cost2]]="ML","Yes",IF(Table5[[#This Row],[Cost4]]&gt;=Table5[[#This Row],[Cost2]],"Yes","No"))</f>
        <v>Yes</v>
      </c>
      <c r="AF45" s="36">
        <v>91.05</v>
      </c>
      <c r="AG45" s="31">
        <v>0.81</v>
      </c>
      <c r="AH45" s="31">
        <v>1028</v>
      </c>
      <c r="AI45" s="7" t="str">
        <f>IF(Table5[[#This Row],[Cost2]]="ML","Yes",IF(Table5[[#This Row],[Cost6]]&gt;=Table5[[#This Row],[Cost2]],"Yes","No"))</f>
        <v>Yes</v>
      </c>
      <c r="AJ45" s="46">
        <f xml:space="preserve"> (Table5[[#This Row],[Cost3]]/Table5[[#This Row],[Cost2]])-1</f>
        <v>9.2865232163081846E-3</v>
      </c>
      <c r="AK45" s="47">
        <f xml:space="preserve"> (Table5[[#This Row],[Cost9]]/Table5[[#This Row],[Cost2]])-1</f>
        <v>2.0385050962627327E-2</v>
      </c>
      <c r="AL45" s="47">
        <f xml:space="preserve"> (Table5[[#This Row],[Cost4]]/Table5[[#This Row],[Cost2]])-1</f>
        <v>0</v>
      </c>
      <c r="AM45" s="47">
        <f xml:space="preserve"> (Table5[[#This Row],[Cost6]]/Table5[[#This Row],[Cost2]])-1</f>
        <v>3.1143827859569706E-2</v>
      </c>
      <c r="AN45" s="46">
        <f>Table5[[#This Row],[GA1/BB]]-Table5[[#This Row],[Best]]</f>
        <v>9.2865232163081846E-3</v>
      </c>
      <c r="AO45" s="47">
        <f>Table5[[#This Row],[GA2/BB]]-Table5[[#This Row],[Best]]</f>
        <v>2.0385050962627327E-2</v>
      </c>
      <c r="AP45" s="47">
        <f>Table5[[#This Row],[GA3/BB]]-Table5[[#This Row],[Best]]</f>
        <v>0</v>
      </c>
      <c r="AQ45" s="47">
        <f>Table5[[#This Row],[GA4/BB]]-Table5[[#This Row],[Best]]</f>
        <v>3.1143827859569706E-2</v>
      </c>
      <c r="AR45" s="48">
        <f>MIN(Table5[[#This Row],[GA1/BB]:[GA4/BB]])</f>
        <v>0</v>
      </c>
      <c r="AS45" s="7"/>
      <c r="AT45"/>
      <c r="AU45"/>
      <c r="AV45"/>
    </row>
    <row r="46" spans="1:48" ht="18" customHeight="1" x14ac:dyDescent="0.25">
      <c r="A46" s="11">
        <v>92</v>
      </c>
      <c r="B46" s="7">
        <v>6</v>
      </c>
      <c r="C46" s="12">
        <v>6</v>
      </c>
      <c r="D46" s="17">
        <v>111.22</v>
      </c>
      <c r="E46" s="20">
        <v>4</v>
      </c>
      <c r="F46" s="7">
        <v>14716</v>
      </c>
      <c r="G46" s="12" t="s">
        <v>12</v>
      </c>
      <c r="H46" s="17">
        <v>111.22</v>
      </c>
      <c r="I46" s="20">
        <v>0.02</v>
      </c>
      <c r="J46" s="7">
        <v>2625</v>
      </c>
      <c r="K46" s="20">
        <v>111.22</v>
      </c>
      <c r="L46" s="12" t="str">
        <f>IF(Table5[[#This Row],[Status]]="Optimal",IF(D46=H46, "Yes","No" ),"Yes")</f>
        <v>Yes</v>
      </c>
      <c r="M46" s="17">
        <v>235.69</v>
      </c>
      <c r="N46" s="7">
        <v>0</v>
      </c>
      <c r="O46" s="7" t="str">
        <f>IF(Table5[[#This Row],[Cost2]]="ML","Yes",IF(Table5[[#This Row],[Cost5]]&gt;Table5[[#This Row],[Cost2]],"Yes","No"))</f>
        <v>Yes</v>
      </c>
      <c r="P46">
        <v>123.26</v>
      </c>
      <c r="Q46">
        <v>0</v>
      </c>
      <c r="R46">
        <v>383</v>
      </c>
      <c r="S46" s="7" t="str">
        <f>IF(Table5[[#This Row],[Cost2]]="ML","Yes",IF(Table5[[#This Row],[Cost7]]&gt;=Table5[[#This Row],[Cost2]],"Yes","No"))</f>
        <v>Yes</v>
      </c>
      <c r="T46" s="36">
        <v>111.22</v>
      </c>
      <c r="U46" s="31">
        <v>0.42</v>
      </c>
      <c r="V46" s="31">
        <v>1047</v>
      </c>
      <c r="W46" s="37" t="str">
        <f>IF(Table5[[#This Row],[Cost2]]="ML","Yes",IF(Table5[[#This Row],[Cost3]]&gt;=Table5[[#This Row],[Cost2]],"Yes","No"))</f>
        <v>Yes</v>
      </c>
      <c r="X46" s="36">
        <v>111.22</v>
      </c>
      <c r="Y46" s="31">
        <v>0.4</v>
      </c>
      <c r="Z46" s="31">
        <v>1031</v>
      </c>
      <c r="AA46" s="37" t="str">
        <f>IF(Table5[[#This Row],[Cost2]]="ML","Yes",IF(Table5[[#This Row],[Cost9]]&gt;=Table5[[#This Row],[Cost2]],"Yes","No"))</f>
        <v>Yes</v>
      </c>
      <c r="AB46" s="36">
        <v>111.33</v>
      </c>
      <c r="AC46" s="31">
        <v>0.8</v>
      </c>
      <c r="AD46" s="31">
        <v>1023</v>
      </c>
      <c r="AE46" s="37" t="str">
        <f>IF(Table5[[#This Row],[Cost2]]="ML","Yes",IF(Table5[[#This Row],[Cost4]]&gt;=Table5[[#This Row],[Cost2]],"Yes","No"))</f>
        <v>Yes</v>
      </c>
      <c r="AF46" s="36">
        <v>111.45</v>
      </c>
      <c r="AG46" s="31">
        <v>0.81</v>
      </c>
      <c r="AH46" s="31">
        <v>1016</v>
      </c>
      <c r="AI46" s="7" t="str">
        <f>IF(Table5[[#This Row],[Cost2]]="ML","Yes",IF(Table5[[#This Row],[Cost6]]&gt;=Table5[[#This Row],[Cost2]],"Yes","No"))</f>
        <v>Yes</v>
      </c>
      <c r="AJ46" s="46">
        <f xml:space="preserve"> (Table5[[#This Row],[Cost3]]/Table5[[#This Row],[Cost2]])-1</f>
        <v>0</v>
      </c>
      <c r="AK46" s="47">
        <f xml:space="preserve"> (Table5[[#This Row],[Cost9]]/Table5[[#This Row],[Cost2]])-1</f>
        <v>0</v>
      </c>
      <c r="AL46" s="47">
        <f xml:space="preserve"> (Table5[[#This Row],[Cost4]]/Table5[[#This Row],[Cost2]])-1</f>
        <v>9.8903074986522732E-4</v>
      </c>
      <c r="AM46" s="47">
        <f xml:space="preserve"> (Table5[[#This Row],[Cost6]]/Table5[[#This Row],[Cost2]])-1</f>
        <v>2.0679733860817784E-3</v>
      </c>
      <c r="AN46" s="46">
        <f>Table5[[#This Row],[GA1/BB]]-Table5[[#This Row],[Best]]</f>
        <v>0</v>
      </c>
      <c r="AO46" s="47">
        <f>Table5[[#This Row],[GA2/BB]]-Table5[[#This Row],[Best]]</f>
        <v>0</v>
      </c>
      <c r="AP46" s="47">
        <f>Table5[[#This Row],[GA3/BB]]-Table5[[#This Row],[Best]]</f>
        <v>9.8903074986522732E-4</v>
      </c>
      <c r="AQ46" s="47">
        <f>Table5[[#This Row],[GA4/BB]]-Table5[[#This Row],[Best]]</f>
        <v>2.0679733860817784E-3</v>
      </c>
      <c r="AR46" s="48">
        <f>MIN(Table5[[#This Row],[GA1/BB]:[GA4/BB]])</f>
        <v>0</v>
      </c>
      <c r="AS46" s="7"/>
      <c r="AT46"/>
      <c r="AU46"/>
      <c r="AV46"/>
    </row>
    <row r="47" spans="1:48" ht="18" customHeight="1" x14ac:dyDescent="0.25">
      <c r="A47" s="11">
        <v>13</v>
      </c>
      <c r="B47" s="7">
        <v>7</v>
      </c>
      <c r="C47" s="12">
        <v>3</v>
      </c>
      <c r="D47" s="17" t="s">
        <v>13</v>
      </c>
      <c r="E47" s="20">
        <v>35</v>
      </c>
      <c r="F47" s="7" t="s">
        <v>13</v>
      </c>
      <c r="G47" s="12" t="s">
        <v>13</v>
      </c>
      <c r="H47" s="17">
        <v>89.91</v>
      </c>
      <c r="I47" s="20">
        <v>0.06</v>
      </c>
      <c r="J47" s="7">
        <v>10693</v>
      </c>
      <c r="K47" s="20">
        <v>95.36</v>
      </c>
      <c r="L47" s="12" t="str">
        <f>IF(Table5[[#This Row],[Status]]="Optimal",IF(D47=H47, "Yes","No" ),"Yes")</f>
        <v>Yes</v>
      </c>
      <c r="M47" s="17">
        <v>214.16</v>
      </c>
      <c r="N47" s="7">
        <v>0</v>
      </c>
      <c r="O47" s="7" t="str">
        <f>IF(Table5[[#This Row],[Cost2]]="ML","Yes",IF(Table5[[#This Row],[Cost5]]&gt;Table5[[#This Row],[Cost2]],"Yes","No"))</f>
        <v>Yes</v>
      </c>
      <c r="P47">
        <v>110.1</v>
      </c>
      <c r="Q47">
        <v>0.01</v>
      </c>
      <c r="R47">
        <v>1769</v>
      </c>
      <c r="S47" s="7" t="str">
        <f>IF(Table5[[#This Row],[Cost2]]="ML","Yes",IF(Table5[[#This Row],[Cost7]]&gt;=Table5[[#This Row],[Cost2]],"Yes","No"))</f>
        <v>Yes</v>
      </c>
      <c r="T47" s="36">
        <v>89.91</v>
      </c>
      <c r="U47" s="31">
        <v>0.37</v>
      </c>
      <c r="V47" s="31">
        <v>1063</v>
      </c>
      <c r="W47" s="37" t="str">
        <f>IF(Table5[[#This Row],[Cost2]]="ML","Yes",IF(Table5[[#This Row],[Cost3]]&gt;=Table5[[#This Row],[Cost2]],"Yes","No"))</f>
        <v>Yes</v>
      </c>
      <c r="X47" s="36">
        <v>93.6</v>
      </c>
      <c r="Y47" s="31">
        <v>0.27</v>
      </c>
      <c r="Z47" s="31">
        <v>1114</v>
      </c>
      <c r="AA47" s="37" t="str">
        <f>IF(Table5[[#This Row],[Cost2]]="ML","Yes",IF(Table5[[#This Row],[Cost9]]&gt;=Table5[[#This Row],[Cost2]],"Yes","No"))</f>
        <v>Yes</v>
      </c>
      <c r="AB47" s="36">
        <v>92.35</v>
      </c>
      <c r="AC47" s="31">
        <v>1.1100000000000001</v>
      </c>
      <c r="AD47" s="31">
        <v>1179</v>
      </c>
      <c r="AE47" s="37" t="str">
        <f>IF(Table5[[#This Row],[Cost2]]="ML","Yes",IF(Table5[[#This Row],[Cost4]]&gt;=Table5[[#This Row],[Cost2]],"Yes","No"))</f>
        <v>Yes</v>
      </c>
      <c r="AF47" s="36">
        <v>91.94</v>
      </c>
      <c r="AG47" s="31">
        <v>1.07</v>
      </c>
      <c r="AH47" s="31">
        <v>1142</v>
      </c>
      <c r="AI47" s="7" t="str">
        <f>IF(Table5[[#This Row],[Cost2]]="ML","Yes",IF(Table5[[#This Row],[Cost6]]&gt;=Table5[[#This Row],[Cost2]],"Yes","No"))</f>
        <v>Yes</v>
      </c>
      <c r="AJ47" s="46">
        <f xml:space="preserve"> (Table5[[#This Row],[Cost3]]/Table5[[#This Row],[Cost2]])-1</f>
        <v>0</v>
      </c>
      <c r="AK47" s="47">
        <f xml:space="preserve"> (Table5[[#This Row],[Cost9]]/Table5[[#This Row],[Cost2]])-1</f>
        <v>4.1041041041041115E-2</v>
      </c>
      <c r="AL47" s="47">
        <f xml:space="preserve"> (Table5[[#This Row],[Cost4]]/Table5[[#This Row],[Cost2]])-1</f>
        <v>2.7138249360471489E-2</v>
      </c>
      <c r="AM47" s="47">
        <f xml:space="preserve"> (Table5[[#This Row],[Cost6]]/Table5[[#This Row],[Cost2]])-1</f>
        <v>2.2578133689244773E-2</v>
      </c>
      <c r="AN47" s="46">
        <f>Table5[[#This Row],[GA1/BB]]-Table5[[#This Row],[Best]]</f>
        <v>0</v>
      </c>
      <c r="AO47" s="47">
        <f>Table5[[#This Row],[GA2/BB]]-Table5[[#This Row],[Best]]</f>
        <v>4.1041041041041115E-2</v>
      </c>
      <c r="AP47" s="47">
        <f>Table5[[#This Row],[GA3/BB]]-Table5[[#This Row],[Best]]</f>
        <v>2.7138249360471489E-2</v>
      </c>
      <c r="AQ47" s="47">
        <f>Table5[[#This Row],[GA4/BB]]-Table5[[#This Row],[Best]]</f>
        <v>2.2578133689244773E-2</v>
      </c>
      <c r="AR47" s="48">
        <f>MIN(Table5[[#This Row],[GA1/BB]:[GA4/BB]])</f>
        <v>0</v>
      </c>
      <c r="AS47" s="7"/>
      <c r="AT47"/>
      <c r="AU47"/>
      <c r="AV47"/>
    </row>
    <row r="48" spans="1:48" ht="18" customHeight="1" x14ac:dyDescent="0.25">
      <c r="A48" s="11">
        <v>67</v>
      </c>
      <c r="B48" s="7">
        <v>7</v>
      </c>
      <c r="C48" s="12">
        <v>3</v>
      </c>
      <c r="D48" s="17" t="s">
        <v>13</v>
      </c>
      <c r="E48" s="20">
        <v>31.04</v>
      </c>
      <c r="F48" s="7" t="s">
        <v>13</v>
      </c>
      <c r="G48" s="12" t="s">
        <v>13</v>
      </c>
      <c r="H48" s="17">
        <v>98.63</v>
      </c>
      <c r="I48" s="20">
        <v>0.12</v>
      </c>
      <c r="J48" s="7">
        <v>20798</v>
      </c>
      <c r="K48" s="20">
        <v>102</v>
      </c>
      <c r="L48" s="12" t="str">
        <f>IF(Table5[[#This Row],[Status]]="Optimal",IF(D48=H48, "Yes","No" ),"Yes")</f>
        <v>Yes</v>
      </c>
      <c r="M48" s="17">
        <v>241.97</v>
      </c>
      <c r="N48" s="7">
        <v>0</v>
      </c>
      <c r="O48" s="7" t="str">
        <f>IF(Table5[[#This Row],[Cost2]]="ML","Yes",IF(Table5[[#This Row],[Cost5]]&gt;Table5[[#This Row],[Cost2]],"Yes","No"))</f>
        <v>Yes</v>
      </c>
      <c r="P48">
        <v>114.31</v>
      </c>
      <c r="Q48">
        <v>0.01</v>
      </c>
      <c r="R48">
        <v>1817</v>
      </c>
      <c r="S48" s="7" t="str">
        <f>IF(Table5[[#This Row],[Cost2]]="ML","Yes",IF(Table5[[#This Row],[Cost7]]&gt;=Table5[[#This Row],[Cost2]],"Yes","No"))</f>
        <v>Yes</v>
      </c>
      <c r="T48" s="36">
        <v>98.99</v>
      </c>
      <c r="U48" s="31">
        <v>0.61</v>
      </c>
      <c r="V48" s="31">
        <v>1560</v>
      </c>
      <c r="W48" s="37" t="str">
        <f>IF(Table5[[#This Row],[Cost2]]="ML","Yes",IF(Table5[[#This Row],[Cost3]]&gt;=Table5[[#This Row],[Cost2]],"Yes","No"))</f>
        <v>Yes</v>
      </c>
      <c r="X48" s="36">
        <v>98.63</v>
      </c>
      <c r="Y48" s="31">
        <v>0.21</v>
      </c>
      <c r="Z48" s="31">
        <v>1081</v>
      </c>
      <c r="AA48" s="37" t="str">
        <f>IF(Table5[[#This Row],[Cost2]]="ML","Yes",IF(Table5[[#This Row],[Cost9]]&gt;=Table5[[#This Row],[Cost2]],"Yes","No"))</f>
        <v>Yes</v>
      </c>
      <c r="AB48" s="36">
        <v>98.99</v>
      </c>
      <c r="AC48" s="31">
        <v>0.87</v>
      </c>
      <c r="AD48" s="31">
        <v>1024</v>
      </c>
      <c r="AE48" s="37" t="str">
        <f>IF(Table5[[#This Row],[Cost2]]="ML","Yes",IF(Table5[[#This Row],[Cost4]]&gt;=Table5[[#This Row],[Cost2]],"Yes","No"))</f>
        <v>Yes</v>
      </c>
      <c r="AF48" s="36">
        <v>98.63</v>
      </c>
      <c r="AG48" s="31">
        <v>0.89</v>
      </c>
      <c r="AH48" s="31">
        <v>1025</v>
      </c>
      <c r="AI48" s="7" t="str">
        <f>IF(Table5[[#This Row],[Cost2]]="ML","Yes",IF(Table5[[#This Row],[Cost6]]&gt;=Table5[[#This Row],[Cost2]],"Yes","No"))</f>
        <v>Yes</v>
      </c>
      <c r="AJ48" s="46">
        <f xml:space="preserve"> (Table5[[#This Row],[Cost3]]/Table5[[#This Row],[Cost2]])-1</f>
        <v>3.6500050694514563E-3</v>
      </c>
      <c r="AK48" s="47">
        <f xml:space="preserve"> (Table5[[#This Row],[Cost9]]/Table5[[#This Row],[Cost2]])-1</f>
        <v>0</v>
      </c>
      <c r="AL48" s="47">
        <f xml:space="preserve"> (Table5[[#This Row],[Cost4]]/Table5[[#This Row],[Cost2]])-1</f>
        <v>3.6500050694514563E-3</v>
      </c>
      <c r="AM48" s="47">
        <f xml:space="preserve"> (Table5[[#This Row],[Cost6]]/Table5[[#This Row],[Cost2]])-1</f>
        <v>0</v>
      </c>
      <c r="AN48" s="46">
        <f>Table5[[#This Row],[GA1/BB]]-Table5[[#This Row],[Best]]</f>
        <v>3.6500050694514563E-3</v>
      </c>
      <c r="AO48" s="47">
        <f>Table5[[#This Row],[GA2/BB]]-Table5[[#This Row],[Best]]</f>
        <v>0</v>
      </c>
      <c r="AP48" s="47">
        <f>Table5[[#This Row],[GA3/BB]]-Table5[[#This Row],[Best]]</f>
        <v>3.6500050694514563E-3</v>
      </c>
      <c r="AQ48" s="47">
        <f>Table5[[#This Row],[GA4/BB]]-Table5[[#This Row],[Best]]</f>
        <v>0</v>
      </c>
      <c r="AR48" s="48">
        <f>MIN(Table5[[#This Row],[GA1/BB]:[GA4/BB]])</f>
        <v>0</v>
      </c>
      <c r="AS48" s="7"/>
      <c r="AT48"/>
      <c r="AU48"/>
      <c r="AV48"/>
    </row>
    <row r="49" spans="1:48" ht="18" customHeight="1" x14ac:dyDescent="0.25">
      <c r="A49" s="11">
        <v>82</v>
      </c>
      <c r="B49" s="7">
        <v>7</v>
      </c>
      <c r="C49" s="12">
        <v>4</v>
      </c>
      <c r="D49" s="17" t="s">
        <v>13</v>
      </c>
      <c r="E49" s="20">
        <v>34.61</v>
      </c>
      <c r="F49" s="7" t="s">
        <v>13</v>
      </c>
      <c r="G49" s="12" t="s">
        <v>13</v>
      </c>
      <c r="H49" s="17">
        <v>127.03</v>
      </c>
      <c r="I49" s="20">
        <v>0.28999999999999998</v>
      </c>
      <c r="J49" s="7">
        <v>44965</v>
      </c>
      <c r="K49" s="20">
        <v>130.1</v>
      </c>
      <c r="L49" s="12" t="str">
        <f>IF(Table5[[#This Row],[Status]]="Optimal",IF(D49=H49, "Yes","No" ),"Yes")</f>
        <v>Yes</v>
      </c>
      <c r="M49" s="17">
        <v>216.56</v>
      </c>
      <c r="N49" s="7">
        <v>0</v>
      </c>
      <c r="O49" s="7" t="str">
        <f>IF(Table5[[#This Row],[Cost2]]="ML","Yes",IF(Table5[[#This Row],[Cost5]]&gt;Table5[[#This Row],[Cost2]],"Yes","No"))</f>
        <v>Yes</v>
      </c>
      <c r="P49">
        <v>137.02000000000001</v>
      </c>
      <c r="Q49">
        <v>0.03</v>
      </c>
      <c r="R49">
        <v>3287</v>
      </c>
      <c r="S49" s="7" t="str">
        <f>IF(Table5[[#This Row],[Cost2]]="ML","Yes",IF(Table5[[#This Row],[Cost7]]&gt;=Table5[[#This Row],[Cost2]],"Yes","No"))</f>
        <v>Yes</v>
      </c>
      <c r="T49" s="36">
        <v>127.05</v>
      </c>
      <c r="U49" s="31">
        <v>0.41</v>
      </c>
      <c r="V49" s="31">
        <v>1142</v>
      </c>
      <c r="W49" s="37" t="str">
        <f>IF(Table5[[#This Row],[Cost2]]="ML","Yes",IF(Table5[[#This Row],[Cost3]]&gt;=Table5[[#This Row],[Cost2]],"Yes","No"))</f>
        <v>Yes</v>
      </c>
      <c r="X49" s="36">
        <v>127.03</v>
      </c>
      <c r="Y49" s="31">
        <v>0.46</v>
      </c>
      <c r="Z49" s="31">
        <v>1035</v>
      </c>
      <c r="AA49" s="37" t="str">
        <f>IF(Table5[[#This Row],[Cost2]]="ML","Yes",IF(Table5[[#This Row],[Cost9]]&gt;=Table5[[#This Row],[Cost2]],"Yes","No"))</f>
        <v>Yes</v>
      </c>
      <c r="AB49" s="36">
        <v>127.78</v>
      </c>
      <c r="AC49" s="31">
        <v>0.85</v>
      </c>
      <c r="AD49" s="31">
        <v>1029</v>
      </c>
      <c r="AE49" s="37" t="str">
        <f>IF(Table5[[#This Row],[Cost2]]="ML","Yes",IF(Table5[[#This Row],[Cost4]]&gt;=Table5[[#This Row],[Cost2]],"Yes","No"))</f>
        <v>Yes</v>
      </c>
      <c r="AF49" s="36">
        <v>127.23</v>
      </c>
      <c r="AG49" s="31">
        <v>1</v>
      </c>
      <c r="AH49" s="31">
        <v>1206</v>
      </c>
      <c r="AI49" s="7" t="str">
        <f>IF(Table5[[#This Row],[Cost2]]="ML","Yes",IF(Table5[[#This Row],[Cost6]]&gt;=Table5[[#This Row],[Cost2]],"Yes","No"))</f>
        <v>Yes</v>
      </c>
      <c r="AJ49" s="46">
        <f xml:space="preserve"> (Table5[[#This Row],[Cost3]]/Table5[[#This Row],[Cost2]])-1</f>
        <v>1.5744312367149682E-4</v>
      </c>
      <c r="AK49" s="47">
        <f xml:space="preserve"> (Table5[[#This Row],[Cost9]]/Table5[[#This Row],[Cost2]])-1</f>
        <v>0</v>
      </c>
      <c r="AL49" s="47">
        <f xml:space="preserve"> (Table5[[#This Row],[Cost4]]/Table5[[#This Row],[Cost2]])-1</f>
        <v>5.9041171376839063E-3</v>
      </c>
      <c r="AM49" s="47">
        <f xml:space="preserve"> (Table5[[#This Row],[Cost6]]/Table5[[#This Row],[Cost2]])-1</f>
        <v>1.5744312367158564E-3</v>
      </c>
      <c r="AN49" s="46">
        <f>Table5[[#This Row],[GA1/BB]]-Table5[[#This Row],[Best]]</f>
        <v>1.5744312367149682E-4</v>
      </c>
      <c r="AO49" s="47">
        <f>Table5[[#This Row],[GA2/BB]]-Table5[[#This Row],[Best]]</f>
        <v>0</v>
      </c>
      <c r="AP49" s="47">
        <f>Table5[[#This Row],[GA3/BB]]-Table5[[#This Row],[Best]]</f>
        <v>5.9041171376839063E-3</v>
      </c>
      <c r="AQ49" s="47">
        <f>Table5[[#This Row],[GA4/BB]]-Table5[[#This Row],[Best]]</f>
        <v>1.5744312367158564E-3</v>
      </c>
      <c r="AR49" s="48">
        <f>MIN(Table5[[#This Row],[GA1/BB]:[GA4/BB]])</f>
        <v>0</v>
      </c>
      <c r="AS49" s="7"/>
      <c r="AT49"/>
      <c r="AU49"/>
      <c r="AV49"/>
    </row>
    <row r="50" spans="1:48" ht="18" customHeight="1" x14ac:dyDescent="0.25">
      <c r="A50" s="11">
        <v>96</v>
      </c>
      <c r="B50" s="7">
        <v>7</v>
      </c>
      <c r="C50" s="12">
        <v>4</v>
      </c>
      <c r="D50" s="17" t="s">
        <v>13</v>
      </c>
      <c r="E50" s="20">
        <v>44.57</v>
      </c>
      <c r="F50" s="7" t="s">
        <v>13</v>
      </c>
      <c r="G50" s="12" t="s">
        <v>13</v>
      </c>
      <c r="H50" s="17">
        <v>81.33</v>
      </c>
      <c r="I50" s="20">
        <v>7.0000000000000007E-2</v>
      </c>
      <c r="J50" s="7">
        <v>7923</v>
      </c>
      <c r="K50" s="20">
        <v>89.72</v>
      </c>
      <c r="L50" s="12" t="str">
        <f>IF(Table5[[#This Row],[Status]]="Optimal",IF(D50=H50, "Yes","No" ),"Yes")</f>
        <v>Yes</v>
      </c>
      <c r="M50" s="17">
        <v>207.06</v>
      </c>
      <c r="N50" s="7">
        <v>0</v>
      </c>
      <c r="O50" s="7" t="str">
        <f>IF(Table5[[#This Row],[Cost2]]="ML","Yes",IF(Table5[[#This Row],[Cost5]]&gt;Table5[[#This Row],[Cost2]],"Yes","No"))</f>
        <v>Yes</v>
      </c>
      <c r="P50">
        <v>95.33</v>
      </c>
      <c r="Q50">
        <v>0.01</v>
      </c>
      <c r="R50">
        <v>1259</v>
      </c>
      <c r="S50" s="7" t="str">
        <f>IF(Table5[[#This Row],[Cost2]]="ML","Yes",IF(Table5[[#This Row],[Cost7]]&gt;=Table5[[#This Row],[Cost2]],"Yes","No"))</f>
        <v>Yes</v>
      </c>
      <c r="T50" s="36">
        <v>81.73</v>
      </c>
      <c r="U50" s="31">
        <v>0.35</v>
      </c>
      <c r="V50" s="31">
        <v>1009</v>
      </c>
      <c r="W50" s="37" t="str">
        <f>IF(Table5[[#This Row],[Cost2]]="ML","Yes",IF(Table5[[#This Row],[Cost3]]&gt;=Table5[[#This Row],[Cost2]],"Yes","No"))</f>
        <v>Yes</v>
      </c>
      <c r="X50" s="36">
        <v>84.46</v>
      </c>
      <c r="Y50" s="31">
        <v>0.36</v>
      </c>
      <c r="Z50" s="31">
        <v>1179</v>
      </c>
      <c r="AA50" s="37" t="str">
        <f>IF(Table5[[#This Row],[Cost2]]="ML","Yes",IF(Table5[[#This Row],[Cost9]]&gt;=Table5[[#This Row],[Cost2]],"Yes","No"))</f>
        <v>Yes</v>
      </c>
      <c r="AB50" s="36">
        <v>84.99</v>
      </c>
      <c r="AC50" s="31">
        <v>0.92</v>
      </c>
      <c r="AD50" s="31">
        <v>1146</v>
      </c>
      <c r="AE50" s="37" t="str">
        <f>IF(Table5[[#This Row],[Cost2]]="ML","Yes",IF(Table5[[#This Row],[Cost4]]&gt;=Table5[[#This Row],[Cost2]],"Yes","No"))</f>
        <v>Yes</v>
      </c>
      <c r="AF50" s="36">
        <v>82.84</v>
      </c>
      <c r="AG50" s="31">
        <v>0.86</v>
      </c>
      <c r="AH50" s="31">
        <v>1075</v>
      </c>
      <c r="AI50" s="7" t="str">
        <f>IF(Table5[[#This Row],[Cost2]]="ML","Yes",IF(Table5[[#This Row],[Cost6]]&gt;=Table5[[#This Row],[Cost2]],"Yes","No"))</f>
        <v>Yes</v>
      </c>
      <c r="AJ50" s="46">
        <f xml:space="preserve"> (Table5[[#This Row],[Cost3]]/Table5[[#This Row],[Cost2]])-1</f>
        <v>4.9182343538669571E-3</v>
      </c>
      <c r="AK50" s="47">
        <f xml:space="preserve"> (Table5[[#This Row],[Cost9]]/Table5[[#This Row],[Cost2]])-1</f>
        <v>3.8485183819009006E-2</v>
      </c>
      <c r="AL50" s="47">
        <f xml:space="preserve"> (Table5[[#This Row],[Cost4]]/Table5[[#This Row],[Cost2]])-1</f>
        <v>4.5001844337882568E-2</v>
      </c>
      <c r="AM50" s="47">
        <f xml:space="preserve"> (Table5[[#This Row],[Cost6]]/Table5[[#This Row],[Cost2]])-1</f>
        <v>1.8566334685847785E-2</v>
      </c>
      <c r="AN50" s="46">
        <f>Table5[[#This Row],[GA1/BB]]-Table5[[#This Row],[Best]]</f>
        <v>0</v>
      </c>
      <c r="AO50" s="47">
        <f>Table5[[#This Row],[GA2/BB]]-Table5[[#This Row],[Best]]</f>
        <v>3.3566949465142049E-2</v>
      </c>
      <c r="AP50" s="47">
        <f>Table5[[#This Row],[GA3/BB]]-Table5[[#This Row],[Best]]</f>
        <v>4.0083609984015611E-2</v>
      </c>
      <c r="AQ50" s="47">
        <f>Table5[[#This Row],[GA4/BB]]-Table5[[#This Row],[Best]]</f>
        <v>1.3648100331980828E-2</v>
      </c>
      <c r="AR50" s="48">
        <f>MIN(Table5[[#This Row],[GA1/BB]:[GA4/BB]])</f>
        <v>4.9182343538669571E-3</v>
      </c>
      <c r="AS50" s="7"/>
      <c r="AT50"/>
      <c r="AU50"/>
      <c r="AV50"/>
    </row>
    <row r="51" spans="1:48" ht="18" customHeight="1" x14ac:dyDescent="0.25">
      <c r="A51" s="11">
        <v>2</v>
      </c>
      <c r="B51" s="7">
        <v>7</v>
      </c>
      <c r="C51" s="12">
        <v>5</v>
      </c>
      <c r="D51" s="17">
        <v>96.48</v>
      </c>
      <c r="E51" s="20">
        <v>29.74</v>
      </c>
      <c r="F51" s="7">
        <v>57700</v>
      </c>
      <c r="G51" s="12" t="s">
        <v>12</v>
      </c>
      <c r="H51" s="17">
        <v>96.48</v>
      </c>
      <c r="I51" s="20">
        <v>0.08</v>
      </c>
      <c r="J51" s="7">
        <v>6490</v>
      </c>
      <c r="K51" s="20">
        <v>102.08</v>
      </c>
      <c r="L51" s="12" t="str">
        <f>IF(Table5[[#This Row],[Status]]="Optimal",IF(D51=H51, "Yes","No" ),"Yes")</f>
        <v>Yes</v>
      </c>
      <c r="M51" s="17">
        <v>258.42</v>
      </c>
      <c r="N51" s="7">
        <v>0</v>
      </c>
      <c r="O51" s="7" t="str">
        <f>IF(Table5[[#This Row],[Cost2]]="ML","Yes",IF(Table5[[#This Row],[Cost5]]&gt;Table5[[#This Row],[Cost2]],"Yes","No"))</f>
        <v>Yes</v>
      </c>
      <c r="P51">
        <v>124.46</v>
      </c>
      <c r="Q51">
        <v>0.03</v>
      </c>
      <c r="R51">
        <v>1956</v>
      </c>
      <c r="S51" s="7" t="str">
        <f>IF(Table5[[#This Row],[Cost2]]="ML","Yes",IF(Table5[[#This Row],[Cost7]]&gt;=Table5[[#This Row],[Cost2]],"Yes","No"))</f>
        <v>Yes</v>
      </c>
      <c r="T51" s="36">
        <v>100.22</v>
      </c>
      <c r="U51" s="31">
        <v>0.49</v>
      </c>
      <c r="V51" s="31">
        <v>1006</v>
      </c>
      <c r="W51" s="37" t="str">
        <f>IF(Table5[[#This Row],[Cost2]]="ML","Yes",IF(Table5[[#This Row],[Cost3]]&gt;=Table5[[#This Row],[Cost2]],"Yes","No"))</f>
        <v>Yes</v>
      </c>
      <c r="X51" s="36">
        <v>97.92</v>
      </c>
      <c r="Y51" s="31">
        <v>0.24</v>
      </c>
      <c r="Z51" s="31">
        <v>1079</v>
      </c>
      <c r="AA51" s="37" t="str">
        <f>IF(Table5[[#This Row],[Cost2]]="ML","Yes",IF(Table5[[#This Row],[Cost9]]&gt;=Table5[[#This Row],[Cost2]],"Yes","No"))</f>
        <v>Yes</v>
      </c>
      <c r="AB51" s="36">
        <v>98.85</v>
      </c>
      <c r="AC51" s="31">
        <v>1.03</v>
      </c>
      <c r="AD51" s="31">
        <v>1093</v>
      </c>
      <c r="AE51" s="37" t="str">
        <f>IF(Table5[[#This Row],[Cost2]]="ML","Yes",IF(Table5[[#This Row],[Cost4]]&gt;=Table5[[#This Row],[Cost2]],"Yes","No"))</f>
        <v>Yes</v>
      </c>
      <c r="AF51" s="36">
        <v>105.74</v>
      </c>
      <c r="AG51" s="31">
        <v>1.32</v>
      </c>
      <c r="AH51" s="31">
        <v>1225</v>
      </c>
      <c r="AI51" s="7" t="str">
        <f>IF(Table5[[#This Row],[Cost2]]="ML","Yes",IF(Table5[[#This Row],[Cost6]]&gt;=Table5[[#This Row],[Cost2]],"Yes","No"))</f>
        <v>Yes</v>
      </c>
      <c r="AJ51" s="46">
        <f xml:space="preserve"> (Table5[[#This Row],[Cost3]]/Table5[[#This Row],[Cost2]])-1</f>
        <v>3.8764510779436101E-2</v>
      </c>
      <c r="AK51" s="47">
        <f xml:space="preserve"> (Table5[[#This Row],[Cost9]]/Table5[[#This Row],[Cost2]])-1</f>
        <v>1.4925373134328401E-2</v>
      </c>
      <c r="AL51" s="47">
        <f xml:space="preserve"> (Table5[[#This Row],[Cost4]]/Table5[[#This Row],[Cost2]])-1</f>
        <v>2.4564676616915415E-2</v>
      </c>
      <c r="AM51" s="47">
        <f xml:space="preserve"> (Table5[[#This Row],[Cost6]]/Table5[[#This Row],[Cost2]])-1</f>
        <v>9.5978441127694714E-2</v>
      </c>
      <c r="AN51" s="46">
        <f>Table5[[#This Row],[GA1/BB]]-Table5[[#This Row],[Best]]</f>
        <v>2.38391376451077E-2</v>
      </c>
      <c r="AO51" s="47">
        <f>Table5[[#This Row],[GA2/BB]]-Table5[[#This Row],[Best]]</f>
        <v>0</v>
      </c>
      <c r="AP51" s="47">
        <f>Table5[[#This Row],[GA3/BB]]-Table5[[#This Row],[Best]]</f>
        <v>9.6393034825870139E-3</v>
      </c>
      <c r="AQ51" s="47">
        <f>Table5[[#This Row],[GA4/BB]]-Table5[[#This Row],[Best]]</f>
        <v>8.1053067993366312E-2</v>
      </c>
      <c r="AR51" s="48">
        <f>MIN(Table5[[#This Row],[GA1/BB]:[GA4/BB]])</f>
        <v>1.4925373134328401E-2</v>
      </c>
      <c r="AS51" s="7"/>
      <c r="AT51"/>
      <c r="AU51"/>
      <c r="AV51"/>
    </row>
    <row r="52" spans="1:48" ht="18" customHeight="1" x14ac:dyDescent="0.25">
      <c r="A52" s="11">
        <v>66</v>
      </c>
      <c r="B52" s="7">
        <v>7</v>
      </c>
      <c r="C52" s="12">
        <v>5</v>
      </c>
      <c r="D52" s="17" t="s">
        <v>13</v>
      </c>
      <c r="E52" s="20">
        <v>37.979999999999997</v>
      </c>
      <c r="F52" s="7" t="s">
        <v>13</v>
      </c>
      <c r="G52" s="12" t="s">
        <v>13</v>
      </c>
      <c r="H52" s="17">
        <v>80.64</v>
      </c>
      <c r="I52" s="20">
        <v>0.09</v>
      </c>
      <c r="J52" s="7">
        <v>7771</v>
      </c>
      <c r="K52" s="20">
        <v>80.64</v>
      </c>
      <c r="L52" s="12" t="str">
        <f>IF(Table5[[#This Row],[Status]]="Optimal",IF(D52=H52, "Yes","No" ),"Yes")</f>
        <v>Yes</v>
      </c>
      <c r="M52" s="17">
        <v>224.43</v>
      </c>
      <c r="N52" s="7">
        <v>0</v>
      </c>
      <c r="O52" s="7" t="str">
        <f>IF(Table5[[#This Row],[Cost2]]="ML","Yes",IF(Table5[[#This Row],[Cost5]]&gt;Table5[[#This Row],[Cost2]],"Yes","No"))</f>
        <v>Yes</v>
      </c>
      <c r="P52">
        <v>90.18</v>
      </c>
      <c r="Q52">
        <v>0.01</v>
      </c>
      <c r="R52">
        <v>1041</v>
      </c>
      <c r="S52" s="7" t="str">
        <f>IF(Table5[[#This Row],[Cost2]]="ML","Yes",IF(Table5[[#This Row],[Cost7]]&gt;=Table5[[#This Row],[Cost2]],"Yes","No"))</f>
        <v>Yes</v>
      </c>
      <c r="T52" s="36">
        <v>80.64</v>
      </c>
      <c r="U52" s="31">
        <v>0.42</v>
      </c>
      <c r="V52" s="31">
        <v>1025</v>
      </c>
      <c r="W52" s="37" t="str">
        <f>IF(Table5[[#This Row],[Cost2]]="ML","Yes",IF(Table5[[#This Row],[Cost3]]&gt;=Table5[[#This Row],[Cost2]],"Yes","No"))</f>
        <v>Yes</v>
      </c>
      <c r="X52" s="36">
        <v>80.989999999999995</v>
      </c>
      <c r="Y52" s="31">
        <v>0.36</v>
      </c>
      <c r="Z52" s="31">
        <v>1023</v>
      </c>
      <c r="AA52" s="37" t="str">
        <f>IF(Table5[[#This Row],[Cost2]]="ML","Yes",IF(Table5[[#This Row],[Cost9]]&gt;=Table5[[#This Row],[Cost2]],"Yes","No"))</f>
        <v>Yes</v>
      </c>
      <c r="AB52" s="36">
        <v>80.64</v>
      </c>
      <c r="AC52" s="31">
        <v>0.89</v>
      </c>
      <c r="AD52" s="31">
        <v>1026</v>
      </c>
      <c r="AE52" s="37" t="str">
        <f>IF(Table5[[#This Row],[Cost2]]="ML","Yes",IF(Table5[[#This Row],[Cost4]]&gt;=Table5[[#This Row],[Cost2]],"Yes","No"))</f>
        <v>Yes</v>
      </c>
      <c r="AF52" s="36">
        <v>80.64</v>
      </c>
      <c r="AG52" s="31">
        <v>0.89</v>
      </c>
      <c r="AH52" s="31">
        <v>1026</v>
      </c>
      <c r="AI52" s="7" t="str">
        <f>IF(Table5[[#This Row],[Cost2]]="ML","Yes",IF(Table5[[#This Row],[Cost6]]&gt;=Table5[[#This Row],[Cost2]],"Yes","No"))</f>
        <v>Yes</v>
      </c>
      <c r="AJ52" s="46">
        <f xml:space="preserve"> (Table5[[#This Row],[Cost3]]/Table5[[#This Row],[Cost2]])-1</f>
        <v>0</v>
      </c>
      <c r="AK52" s="47">
        <f xml:space="preserve"> (Table5[[#This Row],[Cost9]]/Table5[[#This Row],[Cost2]])-1</f>
        <v>4.3402777777776791E-3</v>
      </c>
      <c r="AL52" s="47">
        <f xml:space="preserve"> (Table5[[#This Row],[Cost4]]/Table5[[#This Row],[Cost2]])-1</f>
        <v>0</v>
      </c>
      <c r="AM52" s="47">
        <f xml:space="preserve"> (Table5[[#This Row],[Cost6]]/Table5[[#This Row],[Cost2]])-1</f>
        <v>0</v>
      </c>
      <c r="AN52" s="46">
        <f>Table5[[#This Row],[GA1/BB]]-Table5[[#This Row],[Best]]</f>
        <v>0</v>
      </c>
      <c r="AO52" s="47">
        <f>Table5[[#This Row],[GA2/BB]]-Table5[[#This Row],[Best]]</f>
        <v>4.3402777777776791E-3</v>
      </c>
      <c r="AP52" s="47">
        <f>Table5[[#This Row],[GA3/BB]]-Table5[[#This Row],[Best]]</f>
        <v>0</v>
      </c>
      <c r="AQ52" s="47">
        <f>Table5[[#This Row],[GA4/BB]]-Table5[[#This Row],[Best]]</f>
        <v>0</v>
      </c>
      <c r="AR52" s="48">
        <f>MIN(Table5[[#This Row],[GA1/BB]:[GA4/BB]])</f>
        <v>0</v>
      </c>
      <c r="AS52" s="7"/>
      <c r="AT52"/>
      <c r="AU52"/>
      <c r="AV52"/>
    </row>
    <row r="53" spans="1:48" ht="18" customHeight="1" x14ac:dyDescent="0.25">
      <c r="A53" s="11">
        <v>34</v>
      </c>
      <c r="B53" s="7">
        <v>7</v>
      </c>
      <c r="C53" s="12">
        <v>6</v>
      </c>
      <c r="D53" s="17">
        <v>95.93</v>
      </c>
      <c r="E53" s="20">
        <v>24.13</v>
      </c>
      <c r="F53" s="7">
        <v>41357</v>
      </c>
      <c r="G53" s="12" t="s">
        <v>12</v>
      </c>
      <c r="H53" s="17">
        <v>95.93</v>
      </c>
      <c r="I53" s="20">
        <v>7.0000000000000007E-2</v>
      </c>
      <c r="J53" s="7">
        <v>5924</v>
      </c>
      <c r="K53" s="20">
        <v>95.93</v>
      </c>
      <c r="L53" s="12" t="str">
        <f>IF(Table5[[#This Row],[Status]]="Optimal",IF(D53=H53, "Yes","No" ),"Yes")</f>
        <v>Yes</v>
      </c>
      <c r="M53" s="17">
        <v>279.94</v>
      </c>
      <c r="N53" s="7">
        <v>0</v>
      </c>
      <c r="O53" s="7" t="str">
        <f>IF(Table5[[#This Row],[Cost2]]="ML","Yes",IF(Table5[[#This Row],[Cost5]]&gt;Table5[[#This Row],[Cost2]],"Yes","No"))</f>
        <v>Yes</v>
      </c>
      <c r="P53">
        <v>124.98</v>
      </c>
      <c r="Q53">
        <v>0.02</v>
      </c>
      <c r="R53">
        <v>1458</v>
      </c>
      <c r="S53" s="7" t="str">
        <f>IF(Table5[[#This Row],[Cost2]]="ML","Yes",IF(Table5[[#This Row],[Cost7]]&gt;=Table5[[#This Row],[Cost2]],"Yes","No"))</f>
        <v>Yes</v>
      </c>
      <c r="T53" s="36">
        <v>95.93</v>
      </c>
      <c r="U53" s="31">
        <v>0.46</v>
      </c>
      <c r="V53" s="31">
        <v>1018</v>
      </c>
      <c r="W53" s="37" t="str">
        <f>IF(Table5[[#This Row],[Cost2]]="ML","Yes",IF(Table5[[#This Row],[Cost3]]&gt;=Table5[[#This Row],[Cost2]],"Yes","No"))</f>
        <v>Yes</v>
      </c>
      <c r="X53" s="36">
        <v>95.93</v>
      </c>
      <c r="Y53" s="31">
        <v>0.53</v>
      </c>
      <c r="Z53" s="31">
        <v>1483</v>
      </c>
      <c r="AA53" s="37" t="str">
        <f>IF(Table5[[#This Row],[Cost2]]="ML","Yes",IF(Table5[[#This Row],[Cost9]]&gt;=Table5[[#This Row],[Cost2]],"Yes","No"))</f>
        <v>Yes</v>
      </c>
      <c r="AB53" s="36">
        <v>95.93</v>
      </c>
      <c r="AC53" s="31">
        <v>0.97</v>
      </c>
      <c r="AD53" s="31">
        <v>1043</v>
      </c>
      <c r="AE53" s="37" t="str">
        <f>IF(Table5[[#This Row],[Cost2]]="ML","Yes",IF(Table5[[#This Row],[Cost4]]&gt;=Table5[[#This Row],[Cost2]],"Yes","No"))</f>
        <v>Yes</v>
      </c>
      <c r="AF53" s="36">
        <v>100.66</v>
      </c>
      <c r="AG53" s="31">
        <v>0.95</v>
      </c>
      <c r="AH53" s="31">
        <v>1029</v>
      </c>
      <c r="AI53" s="7" t="str">
        <f>IF(Table5[[#This Row],[Cost2]]="ML","Yes",IF(Table5[[#This Row],[Cost6]]&gt;=Table5[[#This Row],[Cost2]],"Yes","No"))</f>
        <v>Yes</v>
      </c>
      <c r="AJ53" s="46">
        <f xml:space="preserve"> (Table5[[#This Row],[Cost3]]/Table5[[#This Row],[Cost2]])-1</f>
        <v>0</v>
      </c>
      <c r="AK53" s="47">
        <f xml:space="preserve"> (Table5[[#This Row],[Cost9]]/Table5[[#This Row],[Cost2]])-1</f>
        <v>0</v>
      </c>
      <c r="AL53" s="47">
        <f xml:space="preserve"> (Table5[[#This Row],[Cost4]]/Table5[[#This Row],[Cost2]])-1</f>
        <v>0</v>
      </c>
      <c r="AM53" s="47">
        <f xml:space="preserve"> (Table5[[#This Row],[Cost6]]/Table5[[#This Row],[Cost2]])-1</f>
        <v>4.9306786198269448E-2</v>
      </c>
      <c r="AN53" s="46">
        <f>Table5[[#This Row],[GA1/BB]]-Table5[[#This Row],[Best]]</f>
        <v>0</v>
      </c>
      <c r="AO53" s="47">
        <f>Table5[[#This Row],[GA2/BB]]-Table5[[#This Row],[Best]]</f>
        <v>0</v>
      </c>
      <c r="AP53" s="47">
        <f>Table5[[#This Row],[GA3/BB]]-Table5[[#This Row],[Best]]</f>
        <v>0</v>
      </c>
      <c r="AQ53" s="47">
        <f>Table5[[#This Row],[GA4/BB]]-Table5[[#This Row],[Best]]</f>
        <v>4.9306786198269448E-2</v>
      </c>
      <c r="AR53" s="48">
        <f>MIN(Table5[[#This Row],[GA1/BB]:[GA4/BB]])</f>
        <v>0</v>
      </c>
      <c r="AS53" s="7"/>
      <c r="AT53"/>
      <c r="AU53"/>
      <c r="AV53"/>
    </row>
    <row r="54" spans="1:48" ht="18" customHeight="1" x14ac:dyDescent="0.25">
      <c r="A54" s="11">
        <v>50</v>
      </c>
      <c r="B54" s="7">
        <v>7</v>
      </c>
      <c r="C54" s="12">
        <v>6</v>
      </c>
      <c r="D54" s="17" t="s">
        <v>13</v>
      </c>
      <c r="E54" s="20">
        <v>59.15</v>
      </c>
      <c r="F54" s="7" t="s">
        <v>13</v>
      </c>
      <c r="G54" s="12" t="s">
        <v>13</v>
      </c>
      <c r="H54" s="17">
        <v>107.05</v>
      </c>
      <c r="I54" s="20">
        <v>0.12</v>
      </c>
      <c r="J54" s="7">
        <v>12020</v>
      </c>
      <c r="K54" s="20">
        <v>110.18</v>
      </c>
      <c r="L54" s="12" t="str">
        <f>IF(Table5[[#This Row],[Status]]="Optimal",IF(D54=H54, "Yes","No" ),"Yes")</f>
        <v>Yes</v>
      </c>
      <c r="M54" s="17">
        <v>303.94</v>
      </c>
      <c r="N54" s="7">
        <v>0</v>
      </c>
      <c r="O54" s="7" t="str">
        <f>IF(Table5[[#This Row],[Cost2]]="ML","Yes",IF(Table5[[#This Row],[Cost5]]&gt;Table5[[#This Row],[Cost2]],"Yes","No"))</f>
        <v>Yes</v>
      </c>
      <c r="P54">
        <v>117.89</v>
      </c>
      <c r="Q54">
        <v>0.02</v>
      </c>
      <c r="R54">
        <v>1291</v>
      </c>
      <c r="S54" s="7" t="str">
        <f>IF(Table5[[#This Row],[Cost2]]="ML","Yes",IF(Table5[[#This Row],[Cost7]]&gt;=Table5[[#This Row],[Cost2]],"Yes","No"))</f>
        <v>Yes</v>
      </c>
      <c r="T54" s="36">
        <v>107.25</v>
      </c>
      <c r="U54" s="31">
        <v>0.47</v>
      </c>
      <c r="V54" s="31">
        <v>1103</v>
      </c>
      <c r="W54" s="37" t="str">
        <f>IF(Table5[[#This Row],[Cost2]]="ML","Yes",IF(Table5[[#This Row],[Cost3]]&gt;=Table5[[#This Row],[Cost2]],"Yes","No"))</f>
        <v>Yes</v>
      </c>
      <c r="X54" s="36">
        <v>119.37</v>
      </c>
      <c r="Y54" s="31">
        <v>0.74</v>
      </c>
      <c r="Z54" s="31">
        <v>1506</v>
      </c>
      <c r="AA54" s="37" t="str">
        <f>IF(Table5[[#This Row],[Cost2]]="ML","Yes",IF(Table5[[#This Row],[Cost9]]&gt;=Table5[[#This Row],[Cost2]],"Yes","No"))</f>
        <v>Yes</v>
      </c>
      <c r="AB54" s="36">
        <v>112.47</v>
      </c>
      <c r="AC54" s="31">
        <v>0.89</v>
      </c>
      <c r="AD54" s="31">
        <v>1036</v>
      </c>
      <c r="AE54" s="37" t="str">
        <f>IF(Table5[[#This Row],[Cost2]]="ML","Yes",IF(Table5[[#This Row],[Cost4]]&gt;=Table5[[#This Row],[Cost2]],"Yes","No"))</f>
        <v>Yes</v>
      </c>
      <c r="AF54" s="36">
        <v>107.42</v>
      </c>
      <c r="AG54" s="31">
        <v>1.05</v>
      </c>
      <c r="AH54" s="31">
        <v>1230</v>
      </c>
      <c r="AI54" s="7" t="str">
        <f>IF(Table5[[#This Row],[Cost2]]="ML","Yes",IF(Table5[[#This Row],[Cost6]]&gt;=Table5[[#This Row],[Cost2]],"Yes","No"))</f>
        <v>Yes</v>
      </c>
      <c r="AJ54" s="46">
        <f xml:space="preserve"> (Table5[[#This Row],[Cost3]]/Table5[[#This Row],[Cost2]])-1</f>
        <v>1.8682858477347963E-3</v>
      </c>
      <c r="AK54" s="47">
        <f xml:space="preserve"> (Table5[[#This Row],[Cost9]]/Table5[[#This Row],[Cost2]])-1</f>
        <v>0.1150864082204579</v>
      </c>
      <c r="AL54" s="47">
        <f xml:space="preserve"> (Table5[[#This Row],[Cost4]]/Table5[[#This Row],[Cost2]])-1</f>
        <v>5.0630546473610538E-2</v>
      </c>
      <c r="AM54" s="47">
        <f xml:space="preserve"> (Table5[[#This Row],[Cost6]]/Table5[[#This Row],[Cost2]])-1</f>
        <v>3.4563288183091512E-3</v>
      </c>
      <c r="AN54" s="46">
        <f>Table5[[#This Row],[GA1/BB]]-Table5[[#This Row],[Best]]</f>
        <v>0</v>
      </c>
      <c r="AO54" s="47">
        <f>Table5[[#This Row],[GA2/BB]]-Table5[[#This Row],[Best]]</f>
        <v>0.11321812237272311</v>
      </c>
      <c r="AP54" s="47">
        <f>Table5[[#This Row],[GA3/BB]]-Table5[[#This Row],[Best]]</f>
        <v>4.8762260625875742E-2</v>
      </c>
      <c r="AQ54" s="47">
        <f>Table5[[#This Row],[GA4/BB]]-Table5[[#This Row],[Best]]</f>
        <v>1.5880429705743548E-3</v>
      </c>
      <c r="AR54" s="48">
        <f>MIN(Table5[[#This Row],[GA1/BB]:[GA4/BB]])</f>
        <v>1.8682858477347963E-3</v>
      </c>
      <c r="AS54" s="7"/>
      <c r="AT54"/>
      <c r="AU54"/>
      <c r="AV54"/>
    </row>
    <row r="55" spans="1:48" ht="18" customHeight="1" x14ac:dyDescent="0.25">
      <c r="A55" s="11">
        <v>99</v>
      </c>
      <c r="B55" s="7">
        <v>7</v>
      </c>
      <c r="C55" s="12">
        <v>6</v>
      </c>
      <c r="D55" s="17" t="s">
        <v>13</v>
      </c>
      <c r="E55" s="20">
        <v>20.22</v>
      </c>
      <c r="F55" s="7" t="s">
        <v>13</v>
      </c>
      <c r="G55" s="12" t="s">
        <v>13</v>
      </c>
      <c r="H55" s="17">
        <v>108.47</v>
      </c>
      <c r="I55" s="20">
        <v>0.1</v>
      </c>
      <c r="J55" s="7">
        <v>8921</v>
      </c>
      <c r="K55" s="20">
        <v>117.64</v>
      </c>
      <c r="L55" s="12" t="str">
        <f>IF(Table5[[#This Row],[Status]]="Optimal",IF(D55=H55, "Yes","No" ),"Yes")</f>
        <v>Yes</v>
      </c>
      <c r="M55" s="17">
        <v>261.51</v>
      </c>
      <c r="N55" s="7">
        <v>0</v>
      </c>
      <c r="O55" s="7" t="str">
        <f>IF(Table5[[#This Row],[Cost2]]="ML","Yes",IF(Table5[[#This Row],[Cost5]]&gt;Table5[[#This Row],[Cost2]],"Yes","No"))</f>
        <v>Yes</v>
      </c>
      <c r="P55">
        <v>134.04</v>
      </c>
      <c r="Q55">
        <v>0.02</v>
      </c>
      <c r="R55">
        <v>1934</v>
      </c>
      <c r="S55" s="7" t="str">
        <f>IF(Table5[[#This Row],[Cost2]]="ML","Yes",IF(Table5[[#This Row],[Cost7]]&gt;=Table5[[#This Row],[Cost2]],"Yes","No"))</f>
        <v>Yes</v>
      </c>
      <c r="T55" s="36">
        <v>109.82</v>
      </c>
      <c r="U55" s="31">
        <v>0.42</v>
      </c>
      <c r="V55" s="31">
        <v>1044</v>
      </c>
      <c r="W55" s="37" t="str">
        <f>IF(Table5[[#This Row],[Cost2]]="ML","Yes",IF(Table5[[#This Row],[Cost3]]&gt;=Table5[[#This Row],[Cost2]],"Yes","No"))</f>
        <v>Yes</v>
      </c>
      <c r="X55" s="36">
        <v>111.36</v>
      </c>
      <c r="Y55" s="31">
        <v>0.7</v>
      </c>
      <c r="Z55" s="31">
        <v>1449</v>
      </c>
      <c r="AA55" s="37" t="str">
        <f>IF(Table5[[#This Row],[Cost2]]="ML","Yes",IF(Table5[[#This Row],[Cost9]]&gt;=Table5[[#This Row],[Cost2]],"Yes","No"))</f>
        <v>Yes</v>
      </c>
      <c r="AB55" s="36">
        <v>110.83</v>
      </c>
      <c r="AC55" s="31">
        <v>0.9</v>
      </c>
      <c r="AD55" s="31">
        <v>1056</v>
      </c>
      <c r="AE55" s="37" t="str">
        <f>IF(Table5[[#This Row],[Cost2]]="ML","Yes",IF(Table5[[#This Row],[Cost4]]&gt;=Table5[[#This Row],[Cost2]],"Yes","No"))</f>
        <v>Yes</v>
      </c>
      <c r="AF55" s="36">
        <v>112.08</v>
      </c>
      <c r="AG55" s="31">
        <v>0.85</v>
      </c>
      <c r="AH55" s="31">
        <v>1039</v>
      </c>
      <c r="AI55" s="7" t="str">
        <f>IF(Table5[[#This Row],[Cost2]]="ML","Yes",IF(Table5[[#This Row],[Cost6]]&gt;=Table5[[#This Row],[Cost2]],"Yes","No"))</f>
        <v>Yes</v>
      </c>
      <c r="AJ55" s="46">
        <f xml:space="preserve"> (Table5[[#This Row],[Cost3]]/Table5[[#This Row],[Cost2]])-1</f>
        <v>1.2445837558771933E-2</v>
      </c>
      <c r="AK55" s="47">
        <f xml:space="preserve"> (Table5[[#This Row],[Cost9]]/Table5[[#This Row],[Cost2]])-1</f>
        <v>2.6643311514704449E-2</v>
      </c>
      <c r="AL55" s="47">
        <f xml:space="preserve"> (Table5[[#This Row],[Cost4]]/Table5[[#This Row],[Cost2]])-1</f>
        <v>2.1757167880519956E-2</v>
      </c>
      <c r="AM55" s="47">
        <f xml:space="preserve"> (Table5[[#This Row],[Cost6]]/Table5[[#This Row],[Cost2]])-1</f>
        <v>3.3281091546049524E-2</v>
      </c>
      <c r="AN55" s="46">
        <f>Table5[[#This Row],[GA1/BB]]-Table5[[#This Row],[Best]]</f>
        <v>0</v>
      </c>
      <c r="AO55" s="47">
        <f>Table5[[#This Row],[GA2/BB]]-Table5[[#This Row],[Best]]</f>
        <v>1.4197473955932516E-2</v>
      </c>
      <c r="AP55" s="47">
        <f>Table5[[#This Row],[GA3/BB]]-Table5[[#This Row],[Best]]</f>
        <v>9.3113303217480237E-3</v>
      </c>
      <c r="AQ55" s="47">
        <f>Table5[[#This Row],[GA4/BB]]-Table5[[#This Row],[Best]]</f>
        <v>2.0835253987277591E-2</v>
      </c>
      <c r="AR55" s="48">
        <f>MIN(Table5[[#This Row],[GA1/BB]:[GA4/BB]])</f>
        <v>1.2445837558771933E-2</v>
      </c>
      <c r="AS55" s="7"/>
      <c r="AT55"/>
      <c r="AU55"/>
      <c r="AV55"/>
    </row>
    <row r="56" spans="1:48" ht="18" customHeight="1" x14ac:dyDescent="0.25">
      <c r="A56" s="11">
        <v>29</v>
      </c>
      <c r="B56" s="7">
        <v>7</v>
      </c>
      <c r="C56" s="12">
        <v>7</v>
      </c>
      <c r="D56" s="17">
        <v>102.71</v>
      </c>
      <c r="E56" s="20">
        <v>4.74</v>
      </c>
      <c r="F56" s="7">
        <v>14770</v>
      </c>
      <c r="G56" s="12" t="s">
        <v>12</v>
      </c>
      <c r="H56" s="17">
        <v>102.71</v>
      </c>
      <c r="I56" s="20">
        <v>0.1</v>
      </c>
      <c r="J56" s="7">
        <v>7778</v>
      </c>
      <c r="K56" s="20">
        <v>112.01</v>
      </c>
      <c r="L56" s="12" t="str">
        <f>IF(Table5[[#This Row],[Status]]="Optimal",IF(D56=H56, "Yes","No" ),"Yes")</f>
        <v>Yes</v>
      </c>
      <c r="M56" s="17">
        <v>241.81</v>
      </c>
      <c r="N56" s="7">
        <v>0</v>
      </c>
      <c r="O56" s="7" t="str">
        <f>IF(Table5[[#This Row],[Cost2]]="ML","Yes",IF(Table5[[#This Row],[Cost5]]&gt;Table5[[#This Row],[Cost2]],"Yes","No"))</f>
        <v>Yes</v>
      </c>
      <c r="P56">
        <v>118.48</v>
      </c>
      <c r="Q56">
        <v>0.03</v>
      </c>
      <c r="R56">
        <v>1672</v>
      </c>
      <c r="S56" s="7" t="str">
        <f>IF(Table5[[#This Row],[Cost2]]="ML","Yes",IF(Table5[[#This Row],[Cost7]]&gt;=Table5[[#This Row],[Cost2]],"Yes","No"))</f>
        <v>Yes</v>
      </c>
      <c r="T56" s="36">
        <v>105.46</v>
      </c>
      <c r="U56" s="31">
        <v>0.55000000000000004</v>
      </c>
      <c r="V56" s="31">
        <v>1245</v>
      </c>
      <c r="W56" s="37" t="str">
        <f>IF(Table5[[#This Row],[Cost2]]="ML","Yes",IF(Table5[[#This Row],[Cost3]]&gt;=Table5[[#This Row],[Cost2]],"Yes","No"))</f>
        <v>Yes</v>
      </c>
      <c r="X56" s="36">
        <v>103.4</v>
      </c>
      <c r="Y56" s="31">
        <v>0.47</v>
      </c>
      <c r="Z56" s="31">
        <v>1235</v>
      </c>
      <c r="AA56" s="37" t="str">
        <f>IF(Table5[[#This Row],[Cost2]]="ML","Yes",IF(Table5[[#This Row],[Cost9]]&gt;=Table5[[#This Row],[Cost2]],"Yes","No"))</f>
        <v>Yes</v>
      </c>
      <c r="AB56" s="36">
        <v>104.13</v>
      </c>
      <c r="AC56" s="31">
        <v>0.98</v>
      </c>
      <c r="AD56" s="31">
        <v>1045</v>
      </c>
      <c r="AE56" s="37" t="str">
        <f>IF(Table5[[#This Row],[Cost2]]="ML","Yes",IF(Table5[[#This Row],[Cost4]]&gt;=Table5[[#This Row],[Cost2]],"Yes","No"))</f>
        <v>Yes</v>
      </c>
      <c r="AF56" s="36">
        <v>103.6</v>
      </c>
      <c r="AG56" s="31">
        <v>0.98</v>
      </c>
      <c r="AH56" s="31">
        <v>1048</v>
      </c>
      <c r="AI56" s="7" t="str">
        <f>IF(Table5[[#This Row],[Cost2]]="ML","Yes",IF(Table5[[#This Row],[Cost6]]&gt;=Table5[[#This Row],[Cost2]],"Yes","No"))</f>
        <v>Yes</v>
      </c>
      <c r="AJ56" s="46">
        <f xml:space="preserve"> (Table5[[#This Row],[Cost3]]/Table5[[#This Row],[Cost2]])-1</f>
        <v>2.6774413396942753E-2</v>
      </c>
      <c r="AK56" s="47">
        <f xml:space="preserve"> (Table5[[#This Row],[Cost9]]/Table5[[#This Row],[Cost2]])-1</f>
        <v>6.7179437250513008E-3</v>
      </c>
      <c r="AL56" s="47">
        <f xml:space="preserve"> (Table5[[#This Row],[Cost4]]/Table5[[#This Row],[Cost2]])-1</f>
        <v>1.3825333463148626E-2</v>
      </c>
      <c r="AM56" s="47">
        <f xml:space="preserve"> (Table5[[#This Row],[Cost6]]/Table5[[#This Row],[Cost2]])-1</f>
        <v>8.6651737902834203E-3</v>
      </c>
      <c r="AN56" s="46">
        <f>Table5[[#This Row],[GA1/BB]]-Table5[[#This Row],[Best]]</f>
        <v>2.0056469671891453E-2</v>
      </c>
      <c r="AO56" s="47">
        <f>Table5[[#This Row],[GA2/BB]]-Table5[[#This Row],[Best]]</f>
        <v>0</v>
      </c>
      <c r="AP56" s="47">
        <f>Table5[[#This Row],[GA3/BB]]-Table5[[#This Row],[Best]]</f>
        <v>7.107389738097325E-3</v>
      </c>
      <c r="AQ56" s="47">
        <f>Table5[[#This Row],[GA4/BB]]-Table5[[#This Row],[Best]]</f>
        <v>1.9472300652321195E-3</v>
      </c>
      <c r="AR56" s="48">
        <f>MIN(Table5[[#This Row],[GA1/BB]:[GA4/BB]])</f>
        <v>6.7179437250513008E-3</v>
      </c>
      <c r="AS56" s="7"/>
      <c r="AT56"/>
      <c r="AU56"/>
      <c r="AV56"/>
    </row>
    <row r="57" spans="1:48" ht="18" customHeight="1" x14ac:dyDescent="0.25">
      <c r="A57" s="11">
        <v>83</v>
      </c>
      <c r="B57" s="7">
        <v>7</v>
      </c>
      <c r="C57" s="12">
        <v>7</v>
      </c>
      <c r="D57" s="17" t="s">
        <v>13</v>
      </c>
      <c r="E57" s="20">
        <v>29.91</v>
      </c>
      <c r="F57" s="7" t="s">
        <v>13</v>
      </c>
      <c r="G57" s="12" t="s">
        <v>13</v>
      </c>
      <c r="H57" s="17">
        <v>75.739999999999995</v>
      </c>
      <c r="I57" s="20">
        <v>0.04</v>
      </c>
      <c r="J57" s="7">
        <v>2405</v>
      </c>
      <c r="K57" s="20">
        <v>79.989999999999995</v>
      </c>
      <c r="L57" s="12" t="str">
        <f>IF(Table5[[#This Row],[Status]]="Optimal",IF(D57=H57, "Yes","No" ),"Yes")</f>
        <v>Yes</v>
      </c>
      <c r="M57" s="17">
        <v>194.83</v>
      </c>
      <c r="N57" s="7">
        <v>0</v>
      </c>
      <c r="O57" s="7" t="str">
        <f>IF(Table5[[#This Row],[Cost2]]="ML","Yes",IF(Table5[[#This Row],[Cost5]]&gt;Table5[[#This Row],[Cost2]],"Yes","No"))</f>
        <v>Yes</v>
      </c>
      <c r="P57">
        <v>90.85</v>
      </c>
      <c r="Q57">
        <v>0.02</v>
      </c>
      <c r="R57">
        <v>1075</v>
      </c>
      <c r="S57" s="7" t="str">
        <f>IF(Table5[[#This Row],[Cost2]]="ML","Yes",IF(Table5[[#This Row],[Cost7]]&gt;=Table5[[#This Row],[Cost2]],"Yes","No"))</f>
        <v>Yes</v>
      </c>
      <c r="T57" s="36">
        <v>75.959999999999994</v>
      </c>
      <c r="U57" s="31">
        <v>0.56000000000000005</v>
      </c>
      <c r="V57" s="31">
        <v>1208</v>
      </c>
      <c r="W57" s="37" t="str">
        <f>IF(Table5[[#This Row],[Cost2]]="ML","Yes",IF(Table5[[#This Row],[Cost3]]&gt;=Table5[[#This Row],[Cost2]],"Yes","No"))</f>
        <v>Yes</v>
      </c>
      <c r="X57" s="36">
        <v>77.11</v>
      </c>
      <c r="Y57" s="31">
        <v>0.35</v>
      </c>
      <c r="Z57" s="31">
        <v>1209</v>
      </c>
      <c r="AA57" s="37" t="str">
        <f>IF(Table5[[#This Row],[Cost2]]="ML","Yes",IF(Table5[[#This Row],[Cost9]]&gt;=Table5[[#This Row],[Cost2]],"Yes","No"))</f>
        <v>Yes</v>
      </c>
      <c r="AB57" s="36">
        <v>77.510000000000005</v>
      </c>
      <c r="AC57" s="31">
        <v>0.92</v>
      </c>
      <c r="AD57" s="31">
        <v>1108</v>
      </c>
      <c r="AE57" s="37" t="str">
        <f>IF(Table5[[#This Row],[Cost2]]="ML","Yes",IF(Table5[[#This Row],[Cost4]]&gt;=Table5[[#This Row],[Cost2]],"Yes","No"))</f>
        <v>Yes</v>
      </c>
      <c r="AF57" s="36">
        <v>76.39</v>
      </c>
      <c r="AG57" s="31">
        <v>0.86</v>
      </c>
      <c r="AH57" s="31">
        <v>1041</v>
      </c>
      <c r="AI57" s="7" t="str">
        <f>IF(Table5[[#This Row],[Cost2]]="ML","Yes",IF(Table5[[#This Row],[Cost6]]&gt;=Table5[[#This Row],[Cost2]],"Yes","No"))</f>
        <v>Yes</v>
      </c>
      <c r="AJ57" s="46">
        <f xml:space="preserve"> (Table5[[#This Row],[Cost3]]/Table5[[#This Row],[Cost2]])-1</f>
        <v>2.9046738843412356E-3</v>
      </c>
      <c r="AK57" s="47">
        <f xml:space="preserve"> (Table5[[#This Row],[Cost9]]/Table5[[#This Row],[Cost2]])-1</f>
        <v>1.8088196461579109E-2</v>
      </c>
      <c r="AL57" s="47">
        <f xml:space="preserve"> (Table5[[#This Row],[Cost4]]/Table5[[#This Row],[Cost2]])-1</f>
        <v>2.336942170583578E-2</v>
      </c>
      <c r="AM57" s="47">
        <f xml:space="preserve"> (Table5[[#This Row],[Cost6]]/Table5[[#This Row],[Cost2]])-1</f>
        <v>8.5819910219171458E-3</v>
      </c>
      <c r="AN57" s="46">
        <f>Table5[[#This Row],[GA1/BB]]-Table5[[#This Row],[Best]]</f>
        <v>0</v>
      </c>
      <c r="AO57" s="47">
        <f>Table5[[#This Row],[GA2/BB]]-Table5[[#This Row],[Best]]</f>
        <v>1.5183522577237873E-2</v>
      </c>
      <c r="AP57" s="47">
        <f>Table5[[#This Row],[GA3/BB]]-Table5[[#This Row],[Best]]</f>
        <v>2.0464747821494544E-2</v>
      </c>
      <c r="AQ57" s="47">
        <f>Table5[[#This Row],[GA4/BB]]-Table5[[#This Row],[Best]]</f>
        <v>5.6773171375759102E-3</v>
      </c>
      <c r="AR57" s="48">
        <f>MIN(Table5[[#This Row],[GA1/BB]:[GA4/BB]])</f>
        <v>2.9046738843412356E-3</v>
      </c>
      <c r="AS57" s="7"/>
      <c r="AT57"/>
      <c r="AU57"/>
      <c r="AV57"/>
    </row>
    <row r="58" spans="1:48" ht="18" customHeight="1" x14ac:dyDescent="0.25">
      <c r="A58" s="11">
        <v>97</v>
      </c>
      <c r="B58" s="7">
        <v>8</v>
      </c>
      <c r="C58" s="12">
        <v>3</v>
      </c>
      <c r="D58" s="17" t="s">
        <v>13</v>
      </c>
      <c r="E58" s="20">
        <v>38.33</v>
      </c>
      <c r="F58" s="7" t="s">
        <v>13</v>
      </c>
      <c r="G58" s="12" t="s">
        <v>13</v>
      </c>
      <c r="H58" s="17">
        <v>94.07</v>
      </c>
      <c r="I58" s="20">
        <v>0.55000000000000004</v>
      </c>
      <c r="J58" s="7">
        <v>91566</v>
      </c>
      <c r="K58" s="20">
        <v>96.21</v>
      </c>
      <c r="L58" s="12" t="str">
        <f>IF(Table5[[#This Row],[Status]]="Optimal",IF(D58=H58, "Yes","No" ),"Yes")</f>
        <v>Yes</v>
      </c>
      <c r="M58" s="17">
        <v>232.89</v>
      </c>
      <c r="N58" s="7">
        <v>0</v>
      </c>
      <c r="O58" s="7" t="str">
        <f>IF(Table5[[#This Row],[Cost2]]="ML","Yes",IF(Table5[[#This Row],[Cost5]]&gt;Table5[[#This Row],[Cost2]],"Yes","No"))</f>
        <v>Yes</v>
      </c>
      <c r="P58">
        <v>106.26</v>
      </c>
      <c r="Q58">
        <v>0.06</v>
      </c>
      <c r="R58">
        <v>6837</v>
      </c>
      <c r="S58" s="7" t="str">
        <f>IF(Table5[[#This Row],[Cost2]]="ML","Yes",IF(Table5[[#This Row],[Cost7]]&gt;=Table5[[#This Row],[Cost2]],"Yes","No"))</f>
        <v>Yes</v>
      </c>
      <c r="T58" s="36">
        <v>94.92</v>
      </c>
      <c r="U58" s="31">
        <v>0.43</v>
      </c>
      <c r="V58" s="31">
        <v>1011</v>
      </c>
      <c r="W58" s="37" t="str">
        <f>IF(Table5[[#This Row],[Cost2]]="ML","Yes",IF(Table5[[#This Row],[Cost3]]&gt;=Table5[[#This Row],[Cost2]],"Yes","No"))</f>
        <v>Yes</v>
      </c>
      <c r="X58" s="36">
        <v>95.74</v>
      </c>
      <c r="Y58" s="31">
        <v>0.28000000000000003</v>
      </c>
      <c r="Z58" s="31">
        <v>1154</v>
      </c>
      <c r="AA58" s="37" t="str">
        <f>IF(Table5[[#This Row],[Cost2]]="ML","Yes",IF(Table5[[#This Row],[Cost9]]&gt;=Table5[[#This Row],[Cost2]],"Yes","No"))</f>
        <v>Yes</v>
      </c>
      <c r="AB58" s="36">
        <v>96.61</v>
      </c>
      <c r="AC58" s="31">
        <v>0.93</v>
      </c>
      <c r="AD58" s="31">
        <v>1069</v>
      </c>
      <c r="AE58" s="37" t="str">
        <f>IF(Table5[[#This Row],[Cost2]]="ML","Yes",IF(Table5[[#This Row],[Cost4]]&gt;=Table5[[#This Row],[Cost2]],"Yes","No"))</f>
        <v>Yes</v>
      </c>
      <c r="AF58" s="36">
        <v>94.94</v>
      </c>
      <c r="AG58" s="31">
        <v>0.92</v>
      </c>
      <c r="AH58" s="31">
        <v>1033</v>
      </c>
      <c r="AI58" s="7" t="str">
        <f>IF(Table5[[#This Row],[Cost2]]="ML","Yes",IF(Table5[[#This Row],[Cost6]]&gt;=Table5[[#This Row],[Cost2]],"Yes","No"))</f>
        <v>Yes</v>
      </c>
      <c r="AJ58" s="46">
        <f xml:space="preserve"> (Table5[[#This Row],[Cost3]]/Table5[[#This Row],[Cost2]])-1</f>
        <v>9.0358243860955145E-3</v>
      </c>
      <c r="AK58" s="47">
        <f xml:space="preserve"> (Table5[[#This Row],[Cost9]]/Table5[[#This Row],[Cost2]])-1</f>
        <v>1.7752737323269985E-2</v>
      </c>
      <c r="AL58" s="47">
        <f xml:space="preserve"> (Table5[[#This Row],[Cost4]]/Table5[[#This Row],[Cost2]])-1</f>
        <v>2.7001169341979381E-2</v>
      </c>
      <c r="AM58" s="47">
        <f xml:space="preserve"> (Table5[[#This Row],[Cost6]]/Table5[[#This Row],[Cost2]])-1</f>
        <v>9.2484320187096181E-3</v>
      </c>
      <c r="AN58" s="46">
        <f>Table5[[#This Row],[GA1/BB]]-Table5[[#This Row],[Best]]</f>
        <v>0</v>
      </c>
      <c r="AO58" s="47">
        <f>Table5[[#This Row],[GA2/BB]]-Table5[[#This Row],[Best]]</f>
        <v>8.7169129371744702E-3</v>
      </c>
      <c r="AP58" s="47">
        <f>Table5[[#This Row],[GA3/BB]]-Table5[[#This Row],[Best]]</f>
        <v>1.7965344955883866E-2</v>
      </c>
      <c r="AQ58" s="47">
        <f>Table5[[#This Row],[GA4/BB]]-Table5[[#This Row],[Best]]</f>
        <v>2.1260763261410354E-4</v>
      </c>
      <c r="AR58" s="48">
        <f>MIN(Table5[[#This Row],[GA1/BB]:[GA4/BB]])</f>
        <v>9.0358243860955145E-3</v>
      </c>
      <c r="AS58" s="7"/>
      <c r="AT58"/>
      <c r="AU58"/>
      <c r="AV58"/>
    </row>
    <row r="59" spans="1:48" ht="18" customHeight="1" x14ac:dyDescent="0.25">
      <c r="A59" s="11">
        <v>32</v>
      </c>
      <c r="B59" s="7">
        <v>8</v>
      </c>
      <c r="C59" s="12">
        <v>4</v>
      </c>
      <c r="D59" s="17" t="s">
        <v>13</v>
      </c>
      <c r="E59" s="20">
        <v>49.76</v>
      </c>
      <c r="F59" s="7" t="s">
        <v>13</v>
      </c>
      <c r="G59" s="12" t="s">
        <v>13</v>
      </c>
      <c r="H59" s="17">
        <v>105.79</v>
      </c>
      <c r="I59" s="20">
        <v>0.52</v>
      </c>
      <c r="J59" s="7">
        <v>47332</v>
      </c>
      <c r="K59" s="20">
        <v>113.77</v>
      </c>
      <c r="L59" s="12" t="str">
        <f>IF(Table5[[#This Row],[Status]]="Optimal",IF(D59=H59, "Yes","No" ),"Yes")</f>
        <v>Yes</v>
      </c>
      <c r="M59" s="17">
        <v>302.11</v>
      </c>
      <c r="N59" s="7">
        <v>0</v>
      </c>
      <c r="O59" s="7" t="str">
        <f>IF(Table5[[#This Row],[Cost2]]="ML","Yes",IF(Table5[[#This Row],[Cost5]]&gt;Table5[[#This Row],[Cost2]],"Yes","No"))</f>
        <v>Yes</v>
      </c>
      <c r="P59">
        <v>128</v>
      </c>
      <c r="Q59">
        <v>0.04</v>
      </c>
      <c r="R59">
        <v>3551</v>
      </c>
      <c r="S59" s="7" t="str">
        <f>IF(Table5[[#This Row],[Cost2]]="ML","Yes",IF(Table5[[#This Row],[Cost7]]&gt;=Table5[[#This Row],[Cost2]],"Yes","No"))</f>
        <v>Yes</v>
      </c>
      <c r="T59" s="36">
        <v>106.7</v>
      </c>
      <c r="U59" s="31">
        <v>0.42</v>
      </c>
      <c r="V59" s="31">
        <v>1030</v>
      </c>
      <c r="W59" s="37" t="str">
        <f>IF(Table5[[#This Row],[Cost2]]="ML","Yes",IF(Table5[[#This Row],[Cost3]]&gt;=Table5[[#This Row],[Cost2]],"Yes","No"))</f>
        <v>Yes</v>
      </c>
      <c r="X59" s="36">
        <v>110.41</v>
      </c>
      <c r="Y59" s="31">
        <v>0.63</v>
      </c>
      <c r="Z59" s="31">
        <v>1222</v>
      </c>
      <c r="AA59" s="37" t="str">
        <f>IF(Table5[[#This Row],[Cost2]]="ML","Yes",IF(Table5[[#This Row],[Cost9]]&gt;=Table5[[#This Row],[Cost2]],"Yes","No"))</f>
        <v>Yes</v>
      </c>
      <c r="AB59" s="36">
        <v>110.23</v>
      </c>
      <c r="AC59" s="31">
        <v>1.05</v>
      </c>
      <c r="AD59" s="31">
        <v>1094</v>
      </c>
      <c r="AE59" s="37" t="str">
        <f>IF(Table5[[#This Row],[Cost2]]="ML","Yes",IF(Table5[[#This Row],[Cost4]]&gt;=Table5[[#This Row],[Cost2]],"Yes","No"))</f>
        <v>Yes</v>
      </c>
      <c r="AF59" s="36">
        <v>108.53</v>
      </c>
      <c r="AG59" s="31">
        <v>1.01</v>
      </c>
      <c r="AH59" s="31">
        <v>1038</v>
      </c>
      <c r="AI59" s="7" t="str">
        <f>IF(Table5[[#This Row],[Cost2]]="ML","Yes",IF(Table5[[#This Row],[Cost6]]&gt;=Table5[[#This Row],[Cost2]],"Yes","No"))</f>
        <v>Yes</v>
      </c>
      <c r="AJ59" s="46">
        <f xml:space="preserve"> (Table5[[#This Row],[Cost3]]/Table5[[#This Row],[Cost2]])-1</f>
        <v>8.6019472539937691E-3</v>
      </c>
      <c r="AK59" s="47">
        <f xml:space="preserve"> (Table5[[#This Row],[Cost9]]/Table5[[#This Row],[Cost2]])-1</f>
        <v>4.3671424520275837E-2</v>
      </c>
      <c r="AL59" s="47">
        <f xml:space="preserve"> (Table5[[#This Row],[Cost4]]/Table5[[#This Row],[Cost2]])-1</f>
        <v>4.1969940448057352E-2</v>
      </c>
      <c r="AM59" s="47">
        <f xml:space="preserve"> (Table5[[#This Row],[Cost6]]/Table5[[#This Row],[Cost2]])-1</f>
        <v>2.5900368654882211E-2</v>
      </c>
      <c r="AN59" s="46">
        <f>Table5[[#This Row],[GA1/BB]]-Table5[[#This Row],[Best]]</f>
        <v>0</v>
      </c>
      <c r="AO59" s="47">
        <f>Table5[[#This Row],[GA2/BB]]-Table5[[#This Row],[Best]]</f>
        <v>3.5069477266282068E-2</v>
      </c>
      <c r="AP59" s="47">
        <f>Table5[[#This Row],[GA3/BB]]-Table5[[#This Row],[Best]]</f>
        <v>3.3367993194063583E-2</v>
      </c>
      <c r="AQ59" s="47">
        <f>Table5[[#This Row],[GA4/BB]]-Table5[[#This Row],[Best]]</f>
        <v>1.7298421400888442E-2</v>
      </c>
      <c r="AR59" s="48">
        <f>MIN(Table5[[#This Row],[GA1/BB]:[GA4/BB]])</f>
        <v>8.6019472539937691E-3</v>
      </c>
      <c r="AS59" s="7"/>
      <c r="AT59"/>
      <c r="AU59"/>
      <c r="AV59"/>
    </row>
    <row r="60" spans="1:48" ht="18" customHeight="1" x14ac:dyDescent="0.25">
      <c r="A60" s="11">
        <v>65</v>
      </c>
      <c r="B60" s="7">
        <v>8</v>
      </c>
      <c r="C60" s="12">
        <v>4</v>
      </c>
      <c r="D60" s="17" t="s">
        <v>13</v>
      </c>
      <c r="E60" s="20">
        <v>39.44</v>
      </c>
      <c r="F60" s="7" t="s">
        <v>13</v>
      </c>
      <c r="G60" s="12" t="s">
        <v>13</v>
      </c>
      <c r="H60" s="17">
        <v>92.26</v>
      </c>
      <c r="I60" s="20">
        <v>0.51</v>
      </c>
      <c r="J60" s="7">
        <v>55610</v>
      </c>
      <c r="K60" s="20">
        <v>95.69</v>
      </c>
      <c r="L60" s="12" t="str">
        <f>IF(Table5[[#This Row],[Status]]="Optimal",IF(D60=H60, "Yes","No" ),"Yes")</f>
        <v>Yes</v>
      </c>
      <c r="M60" s="17">
        <v>215.6</v>
      </c>
      <c r="N60" s="7">
        <v>0</v>
      </c>
      <c r="O60" s="7" t="str">
        <f>IF(Table5[[#This Row],[Cost2]]="ML","Yes",IF(Table5[[#This Row],[Cost5]]&gt;Table5[[#This Row],[Cost2]],"Yes","No"))</f>
        <v>Yes</v>
      </c>
      <c r="P60">
        <v>97.86</v>
      </c>
      <c r="Q60">
        <v>0.04</v>
      </c>
      <c r="R60">
        <v>3185</v>
      </c>
      <c r="S60" s="7" t="str">
        <f>IF(Table5[[#This Row],[Cost2]]="ML","Yes",IF(Table5[[#This Row],[Cost7]]&gt;=Table5[[#This Row],[Cost2]],"Yes","No"))</f>
        <v>Yes</v>
      </c>
      <c r="T60" s="36">
        <v>93.66</v>
      </c>
      <c r="U60" s="31">
        <v>0.56999999999999995</v>
      </c>
      <c r="V60" s="31">
        <v>1456</v>
      </c>
      <c r="W60" s="37" t="str">
        <f>IF(Table5[[#This Row],[Cost2]]="ML","Yes",IF(Table5[[#This Row],[Cost3]]&gt;=Table5[[#This Row],[Cost2]],"Yes","No"))</f>
        <v>Yes</v>
      </c>
      <c r="X60" s="36">
        <v>92.47</v>
      </c>
      <c r="Y60" s="31">
        <v>0.75</v>
      </c>
      <c r="Z60" s="31">
        <v>1366</v>
      </c>
      <c r="AA60" s="37" t="str">
        <f>IF(Table5[[#This Row],[Cost2]]="ML","Yes",IF(Table5[[#This Row],[Cost9]]&gt;=Table5[[#This Row],[Cost2]],"Yes","No"))</f>
        <v>Yes</v>
      </c>
      <c r="AB60" s="36">
        <v>92.82</v>
      </c>
      <c r="AC60" s="31">
        <v>0.93</v>
      </c>
      <c r="AD60" s="31">
        <v>1050</v>
      </c>
      <c r="AE60" s="37" t="str">
        <f>IF(Table5[[#This Row],[Cost2]]="ML","Yes",IF(Table5[[#This Row],[Cost4]]&gt;=Table5[[#This Row],[Cost2]],"Yes","No"))</f>
        <v>Yes</v>
      </c>
      <c r="AF60" s="36">
        <v>93.07</v>
      </c>
      <c r="AG60" s="31">
        <v>1.04</v>
      </c>
      <c r="AH60" s="31">
        <v>1142</v>
      </c>
      <c r="AI60" s="7" t="str">
        <f>IF(Table5[[#This Row],[Cost2]]="ML","Yes",IF(Table5[[#This Row],[Cost6]]&gt;=Table5[[#This Row],[Cost2]],"Yes","No"))</f>
        <v>Yes</v>
      </c>
      <c r="AJ60" s="46">
        <f xml:space="preserve"> (Table5[[#This Row],[Cost3]]/Table5[[#This Row],[Cost2]])-1</f>
        <v>1.5174506828528056E-2</v>
      </c>
      <c r="AK60" s="47">
        <f xml:space="preserve"> (Table5[[#This Row],[Cost9]]/Table5[[#This Row],[Cost2]])-1</f>
        <v>2.2761760242790974E-3</v>
      </c>
      <c r="AL60" s="47">
        <f xml:space="preserve"> (Table5[[#This Row],[Cost4]]/Table5[[#This Row],[Cost2]])-1</f>
        <v>6.0698027314110004E-3</v>
      </c>
      <c r="AM60" s="47">
        <f xml:space="preserve"> (Table5[[#This Row],[Cost6]]/Table5[[#This Row],[Cost2]])-1</f>
        <v>8.7795360936482325E-3</v>
      </c>
      <c r="AN60" s="46">
        <f>Table5[[#This Row],[GA1/BB]]-Table5[[#This Row],[Best]]</f>
        <v>1.2898330804248959E-2</v>
      </c>
      <c r="AO60" s="47">
        <f>Table5[[#This Row],[GA2/BB]]-Table5[[#This Row],[Best]]</f>
        <v>0</v>
      </c>
      <c r="AP60" s="47">
        <f>Table5[[#This Row],[GA3/BB]]-Table5[[#This Row],[Best]]</f>
        <v>3.793626707131903E-3</v>
      </c>
      <c r="AQ60" s="47">
        <f>Table5[[#This Row],[GA4/BB]]-Table5[[#This Row],[Best]]</f>
        <v>6.5033600693691351E-3</v>
      </c>
      <c r="AR60" s="48">
        <f>MIN(Table5[[#This Row],[GA1/BB]:[GA4/BB]])</f>
        <v>2.2761760242790974E-3</v>
      </c>
      <c r="AS60" s="7"/>
      <c r="AT60"/>
      <c r="AU60"/>
      <c r="AV60"/>
    </row>
    <row r="61" spans="1:48" ht="18" customHeight="1" x14ac:dyDescent="0.25">
      <c r="A61" s="11">
        <v>80</v>
      </c>
      <c r="B61" s="7">
        <v>8</v>
      </c>
      <c r="C61" s="12">
        <v>4</v>
      </c>
      <c r="D61" s="17" t="s">
        <v>13</v>
      </c>
      <c r="E61" s="20">
        <v>23.08</v>
      </c>
      <c r="F61" s="7" t="s">
        <v>13</v>
      </c>
      <c r="G61" s="12" t="s">
        <v>13</v>
      </c>
      <c r="H61" s="17">
        <v>100.43</v>
      </c>
      <c r="I61" s="20">
        <v>0.4</v>
      </c>
      <c r="J61" s="7">
        <v>30835</v>
      </c>
      <c r="K61" s="20">
        <v>107.31</v>
      </c>
      <c r="L61" s="12" t="str">
        <f>IF(Table5[[#This Row],[Status]]="Optimal",IF(D61=H61, "Yes","No" ),"Yes")</f>
        <v>Yes</v>
      </c>
      <c r="M61" s="17">
        <v>271.95999999999998</v>
      </c>
      <c r="N61" s="7">
        <v>0</v>
      </c>
      <c r="O61" s="7" t="str">
        <f>IF(Table5[[#This Row],[Cost2]]="ML","Yes",IF(Table5[[#This Row],[Cost5]]&gt;Table5[[#This Row],[Cost2]],"Yes","No"))</f>
        <v>Yes</v>
      </c>
      <c r="P61">
        <v>122.42</v>
      </c>
      <c r="Q61">
        <v>0.05</v>
      </c>
      <c r="R61">
        <v>3897</v>
      </c>
      <c r="S61" s="7" t="str">
        <f>IF(Table5[[#This Row],[Cost2]]="ML","Yes",IF(Table5[[#This Row],[Cost7]]&gt;=Table5[[#This Row],[Cost2]],"Yes","No"))</f>
        <v>Yes</v>
      </c>
      <c r="T61" s="36">
        <v>102.61</v>
      </c>
      <c r="U61" s="31">
        <v>0.43</v>
      </c>
      <c r="V61" s="31">
        <v>1013</v>
      </c>
      <c r="W61" s="37" t="str">
        <f>IF(Table5[[#This Row],[Cost2]]="ML","Yes",IF(Table5[[#This Row],[Cost3]]&gt;=Table5[[#This Row],[Cost2]],"Yes","No"))</f>
        <v>Yes</v>
      </c>
      <c r="X61" s="36">
        <v>100.69</v>
      </c>
      <c r="Y61" s="31">
        <v>0.61</v>
      </c>
      <c r="Z61" s="31">
        <v>1327</v>
      </c>
      <c r="AA61" s="37" t="str">
        <f>IF(Table5[[#This Row],[Cost2]]="ML","Yes",IF(Table5[[#This Row],[Cost9]]&gt;=Table5[[#This Row],[Cost2]],"Yes","No"))</f>
        <v>Yes</v>
      </c>
      <c r="AB61" s="36">
        <v>102.26</v>
      </c>
      <c r="AC61" s="31">
        <v>0.95</v>
      </c>
      <c r="AD61" s="31">
        <v>1069</v>
      </c>
      <c r="AE61" s="37" t="str">
        <f>IF(Table5[[#This Row],[Cost2]]="ML","Yes",IF(Table5[[#This Row],[Cost4]]&gt;=Table5[[#This Row],[Cost2]],"Yes","No"))</f>
        <v>Yes</v>
      </c>
      <c r="AF61" s="36">
        <v>101.2</v>
      </c>
      <c r="AG61" s="31">
        <v>0.94</v>
      </c>
      <c r="AH61" s="31">
        <v>1047</v>
      </c>
      <c r="AI61" s="7" t="str">
        <f>IF(Table5[[#This Row],[Cost2]]="ML","Yes",IF(Table5[[#This Row],[Cost6]]&gt;=Table5[[#This Row],[Cost2]],"Yes","No"))</f>
        <v>Yes</v>
      </c>
      <c r="AJ61" s="46">
        <f xml:space="preserve"> (Table5[[#This Row],[Cost3]]/Table5[[#This Row],[Cost2]])-1</f>
        <v>2.17066613561685E-2</v>
      </c>
      <c r="AK61" s="47">
        <f xml:space="preserve"> (Table5[[#This Row],[Cost9]]/Table5[[#This Row],[Cost2]])-1</f>
        <v>2.5888678681666999E-3</v>
      </c>
      <c r="AL61" s="47">
        <f xml:space="preserve"> (Table5[[#This Row],[Cost4]]/Table5[[#This Row],[Cost2]])-1</f>
        <v>1.8221646918251455E-2</v>
      </c>
      <c r="AM61" s="47">
        <f xml:space="preserve"> (Table5[[#This Row],[Cost6]]/Table5[[#This Row],[Cost2]])-1</f>
        <v>7.6670317634173202E-3</v>
      </c>
      <c r="AN61" s="46">
        <f>Table5[[#This Row],[GA1/BB]]-Table5[[#This Row],[Best]]</f>
        <v>1.91177934880018E-2</v>
      </c>
      <c r="AO61" s="47">
        <f>Table5[[#This Row],[GA2/BB]]-Table5[[#This Row],[Best]]</f>
        <v>0</v>
      </c>
      <c r="AP61" s="47">
        <f>Table5[[#This Row],[GA3/BB]]-Table5[[#This Row],[Best]]</f>
        <v>1.5632779050084755E-2</v>
      </c>
      <c r="AQ61" s="47">
        <f>Table5[[#This Row],[GA4/BB]]-Table5[[#This Row],[Best]]</f>
        <v>5.0781638952506203E-3</v>
      </c>
      <c r="AR61" s="48">
        <f>MIN(Table5[[#This Row],[GA1/BB]:[GA4/BB]])</f>
        <v>2.5888678681666999E-3</v>
      </c>
      <c r="AS61" s="7"/>
      <c r="AT61"/>
      <c r="AU61"/>
      <c r="AV61"/>
    </row>
    <row r="62" spans="1:48" ht="18" customHeight="1" x14ac:dyDescent="0.25">
      <c r="A62" s="11">
        <v>81</v>
      </c>
      <c r="B62" s="7">
        <v>8</v>
      </c>
      <c r="C62" s="12">
        <v>4</v>
      </c>
      <c r="D62" s="17" t="s">
        <v>13</v>
      </c>
      <c r="E62" s="20">
        <v>30.51</v>
      </c>
      <c r="F62" s="7" t="s">
        <v>13</v>
      </c>
      <c r="G62" s="12" t="s">
        <v>13</v>
      </c>
      <c r="H62" s="17">
        <v>116.72</v>
      </c>
      <c r="I62" s="20">
        <v>0.93</v>
      </c>
      <c r="J62" s="7">
        <v>93881</v>
      </c>
      <c r="K62" s="20">
        <v>124.11</v>
      </c>
      <c r="L62" s="12" t="str">
        <f>IF(Table5[[#This Row],[Status]]="Optimal",IF(D62=H62, "Yes","No" ),"Yes")</f>
        <v>Yes</v>
      </c>
      <c r="M62" s="17">
        <v>277.02999999999997</v>
      </c>
      <c r="N62" s="7">
        <v>0</v>
      </c>
      <c r="O62" s="7" t="str">
        <f>IF(Table5[[#This Row],[Cost2]]="ML","Yes",IF(Table5[[#This Row],[Cost5]]&gt;Table5[[#This Row],[Cost2]],"Yes","No"))</f>
        <v>Yes</v>
      </c>
      <c r="P62">
        <v>139.58000000000001</v>
      </c>
      <c r="Q62">
        <v>7.0000000000000007E-2</v>
      </c>
      <c r="R62">
        <v>6629</v>
      </c>
      <c r="S62" s="7" t="str">
        <f>IF(Table5[[#This Row],[Cost2]]="ML","Yes",IF(Table5[[#This Row],[Cost7]]&gt;=Table5[[#This Row],[Cost2]],"Yes","No"))</f>
        <v>Yes</v>
      </c>
      <c r="T62" s="36">
        <v>116.72</v>
      </c>
      <c r="U62" s="31">
        <v>0.42</v>
      </c>
      <c r="V62" s="31">
        <v>1051</v>
      </c>
      <c r="W62" s="37" t="str">
        <f>IF(Table5[[#This Row],[Cost2]]="ML","Yes",IF(Table5[[#This Row],[Cost3]]&gt;=Table5[[#This Row],[Cost2]],"Yes","No"))</f>
        <v>Yes</v>
      </c>
      <c r="X62" s="36">
        <v>117.82</v>
      </c>
      <c r="Y62" s="31">
        <v>0.62</v>
      </c>
      <c r="Z62" s="31">
        <v>1488</v>
      </c>
      <c r="AA62" s="37" t="str">
        <f>IF(Table5[[#This Row],[Cost2]]="ML","Yes",IF(Table5[[#This Row],[Cost9]]&gt;=Table5[[#This Row],[Cost2]],"Yes","No"))</f>
        <v>Yes</v>
      </c>
      <c r="AB62" s="36">
        <v>116.72</v>
      </c>
      <c r="AC62" s="31">
        <v>0.92</v>
      </c>
      <c r="AD62" s="31">
        <v>1043</v>
      </c>
      <c r="AE62" s="37" t="str">
        <f>IF(Table5[[#This Row],[Cost2]]="ML","Yes",IF(Table5[[#This Row],[Cost4]]&gt;=Table5[[#This Row],[Cost2]],"Yes","No"))</f>
        <v>Yes</v>
      </c>
      <c r="AF62" s="36">
        <v>116.86</v>
      </c>
      <c r="AG62" s="31">
        <v>0.92</v>
      </c>
      <c r="AH62" s="31">
        <v>1044</v>
      </c>
      <c r="AI62" s="7" t="str">
        <f>IF(Table5[[#This Row],[Cost2]]="ML","Yes",IF(Table5[[#This Row],[Cost6]]&gt;=Table5[[#This Row],[Cost2]],"Yes","No"))</f>
        <v>Yes</v>
      </c>
      <c r="AJ62" s="46">
        <f xml:space="preserve"> (Table5[[#This Row],[Cost3]]/Table5[[#This Row],[Cost2]])-1</f>
        <v>0</v>
      </c>
      <c r="AK62" s="47">
        <f xml:space="preserve"> (Table5[[#This Row],[Cost9]]/Table5[[#This Row],[Cost2]])-1</f>
        <v>9.4242631939684962E-3</v>
      </c>
      <c r="AL62" s="47">
        <f xml:space="preserve"> (Table5[[#This Row],[Cost4]]/Table5[[#This Row],[Cost2]])-1</f>
        <v>0</v>
      </c>
      <c r="AM62" s="47">
        <f xml:space="preserve"> (Table5[[#This Row],[Cost6]]/Table5[[#This Row],[Cost2]])-1</f>
        <v>1.1994516792324106E-3</v>
      </c>
      <c r="AN62" s="46">
        <f>Table5[[#This Row],[GA1/BB]]-Table5[[#This Row],[Best]]</f>
        <v>0</v>
      </c>
      <c r="AO62" s="47">
        <f>Table5[[#This Row],[GA2/BB]]-Table5[[#This Row],[Best]]</f>
        <v>9.4242631939684962E-3</v>
      </c>
      <c r="AP62" s="47">
        <f>Table5[[#This Row],[GA3/BB]]-Table5[[#This Row],[Best]]</f>
        <v>0</v>
      </c>
      <c r="AQ62" s="47">
        <f>Table5[[#This Row],[GA4/BB]]-Table5[[#This Row],[Best]]</f>
        <v>1.1994516792324106E-3</v>
      </c>
      <c r="AR62" s="48">
        <f>MIN(Table5[[#This Row],[GA1/BB]:[GA4/BB]])</f>
        <v>0</v>
      </c>
      <c r="AS62" s="7"/>
      <c r="AT62"/>
      <c r="AU62"/>
      <c r="AV62"/>
    </row>
    <row r="63" spans="1:48" ht="18" customHeight="1" x14ac:dyDescent="0.25">
      <c r="A63" s="11">
        <v>3</v>
      </c>
      <c r="B63" s="7">
        <v>8</v>
      </c>
      <c r="C63" s="12">
        <v>5</v>
      </c>
      <c r="D63" s="17">
        <v>103</v>
      </c>
      <c r="E63" s="20">
        <v>40.33</v>
      </c>
      <c r="F63" s="7">
        <v>71606</v>
      </c>
      <c r="G63" s="12" t="s">
        <v>12</v>
      </c>
      <c r="H63" s="17">
        <v>103</v>
      </c>
      <c r="I63" s="20">
        <v>0.41</v>
      </c>
      <c r="J63" s="7">
        <v>21036</v>
      </c>
      <c r="K63" s="20">
        <v>111.15</v>
      </c>
      <c r="L63" s="12" t="str">
        <f>IF(Table5[[#This Row],[Status]]="Optimal",IF(D63=H63, "Yes","No" ),"Yes")</f>
        <v>Yes</v>
      </c>
      <c r="M63" s="17">
        <v>274.72000000000003</v>
      </c>
      <c r="N63" s="7">
        <v>0</v>
      </c>
      <c r="O63" s="7" t="str">
        <f>IF(Table5[[#This Row],[Cost2]]="ML","Yes",IF(Table5[[#This Row],[Cost5]]&gt;Table5[[#This Row],[Cost2]],"Yes","No"))</f>
        <v>Yes</v>
      </c>
      <c r="P63">
        <v>114.68</v>
      </c>
      <c r="Q63">
        <v>7.0000000000000007E-2</v>
      </c>
      <c r="R63">
        <v>2194</v>
      </c>
      <c r="S63" s="7" t="str">
        <f>IF(Table5[[#This Row],[Cost2]]="ML","Yes",IF(Table5[[#This Row],[Cost7]]&gt;=Table5[[#This Row],[Cost2]],"Yes","No"))</f>
        <v>Yes</v>
      </c>
      <c r="T63" s="36">
        <v>103.65</v>
      </c>
      <c r="U63" s="31">
        <v>0.5</v>
      </c>
      <c r="V63" s="31">
        <v>1169</v>
      </c>
      <c r="W63" s="37" t="str">
        <f>IF(Table5[[#This Row],[Cost2]]="ML","Yes",IF(Table5[[#This Row],[Cost3]]&gt;=Table5[[#This Row],[Cost2]],"Yes","No"))</f>
        <v>Yes</v>
      </c>
      <c r="X63" s="36">
        <v>103</v>
      </c>
      <c r="Y63" s="31">
        <v>0.54</v>
      </c>
      <c r="Z63" s="31">
        <v>1141</v>
      </c>
      <c r="AA63" s="37" t="str">
        <f>IF(Table5[[#This Row],[Cost2]]="ML","Yes",IF(Table5[[#This Row],[Cost9]]&gt;=Table5[[#This Row],[Cost2]],"Yes","No"))</f>
        <v>Yes</v>
      </c>
      <c r="AB63" s="36">
        <v>103.64</v>
      </c>
      <c r="AC63" s="31">
        <v>1.08</v>
      </c>
      <c r="AD63" s="31">
        <v>1088</v>
      </c>
      <c r="AE63" s="37" t="str">
        <f>IF(Table5[[#This Row],[Cost2]]="ML","Yes",IF(Table5[[#This Row],[Cost4]]&gt;=Table5[[#This Row],[Cost2]],"Yes","No"))</f>
        <v>Yes</v>
      </c>
      <c r="AF63" s="36">
        <v>103.49</v>
      </c>
      <c r="AG63" s="31">
        <v>1.0900000000000001</v>
      </c>
      <c r="AH63" s="31">
        <v>1082</v>
      </c>
      <c r="AI63" s="7" t="str">
        <f>IF(Table5[[#This Row],[Cost2]]="ML","Yes",IF(Table5[[#This Row],[Cost6]]&gt;=Table5[[#This Row],[Cost2]],"Yes","No"))</f>
        <v>Yes</v>
      </c>
      <c r="AJ63" s="46">
        <f xml:space="preserve"> (Table5[[#This Row],[Cost3]]/Table5[[#This Row],[Cost2]])-1</f>
        <v>6.3106796116505492E-3</v>
      </c>
      <c r="AK63" s="47">
        <f xml:space="preserve"> (Table5[[#This Row],[Cost9]]/Table5[[#This Row],[Cost2]])-1</f>
        <v>0</v>
      </c>
      <c r="AL63" s="47">
        <f xml:space="preserve"> (Table5[[#This Row],[Cost4]]/Table5[[#This Row],[Cost2]])-1</f>
        <v>6.2135922330097682E-3</v>
      </c>
      <c r="AM63" s="47">
        <f xml:space="preserve"> (Table5[[#This Row],[Cost6]]/Table5[[#This Row],[Cost2]])-1</f>
        <v>4.7572815533980517E-3</v>
      </c>
      <c r="AN63" s="46">
        <f>Table5[[#This Row],[GA1/BB]]-Table5[[#This Row],[Best]]</f>
        <v>6.3106796116505492E-3</v>
      </c>
      <c r="AO63" s="47">
        <f>Table5[[#This Row],[GA2/BB]]-Table5[[#This Row],[Best]]</f>
        <v>0</v>
      </c>
      <c r="AP63" s="47">
        <f>Table5[[#This Row],[GA3/BB]]-Table5[[#This Row],[Best]]</f>
        <v>6.2135922330097682E-3</v>
      </c>
      <c r="AQ63" s="47">
        <f>Table5[[#This Row],[GA4/BB]]-Table5[[#This Row],[Best]]</f>
        <v>4.7572815533980517E-3</v>
      </c>
      <c r="AR63" s="48">
        <f>MIN(Table5[[#This Row],[GA1/BB]:[GA4/BB]])</f>
        <v>0</v>
      </c>
      <c r="AS63" s="7"/>
      <c r="AT63"/>
      <c r="AU63"/>
      <c r="AV63"/>
    </row>
    <row r="64" spans="1:48" ht="18" customHeight="1" x14ac:dyDescent="0.25">
      <c r="A64" s="11">
        <v>18</v>
      </c>
      <c r="B64" s="7">
        <v>8</v>
      </c>
      <c r="C64" s="12">
        <v>5</v>
      </c>
      <c r="D64" s="17">
        <v>93.74</v>
      </c>
      <c r="E64" s="20">
        <v>22.42</v>
      </c>
      <c r="F64" s="7">
        <v>50682</v>
      </c>
      <c r="G64" s="12" t="s">
        <v>12</v>
      </c>
      <c r="H64" s="17">
        <v>93.74</v>
      </c>
      <c r="I64" s="20">
        <v>0.34</v>
      </c>
      <c r="J64" s="7">
        <v>21894</v>
      </c>
      <c r="K64" s="20">
        <v>96.25</v>
      </c>
      <c r="L64" s="12" t="str">
        <f>IF(Table5[[#This Row],[Status]]="Optimal",IF(D64=H64, "Yes","No" ),"Yes")</f>
        <v>Yes</v>
      </c>
      <c r="M64" s="17">
        <v>259.77</v>
      </c>
      <c r="N64" s="7">
        <v>0</v>
      </c>
      <c r="O64" s="7" t="str">
        <f>IF(Table5[[#This Row],[Cost2]]="ML","Yes",IF(Table5[[#This Row],[Cost5]]&gt;Table5[[#This Row],[Cost2]],"Yes","No"))</f>
        <v>Yes</v>
      </c>
      <c r="P64">
        <v>112.11</v>
      </c>
      <c r="Q64">
        <v>7.0000000000000007E-2</v>
      </c>
      <c r="R64">
        <v>4737</v>
      </c>
      <c r="S64" s="7" t="str">
        <f>IF(Table5[[#This Row],[Cost2]]="ML","Yes",IF(Table5[[#This Row],[Cost7]]&gt;=Table5[[#This Row],[Cost2]],"Yes","No"))</f>
        <v>Yes</v>
      </c>
      <c r="T64" s="36">
        <v>95.48</v>
      </c>
      <c r="U64" s="31">
        <v>0.48</v>
      </c>
      <c r="V64" s="31">
        <v>1134</v>
      </c>
      <c r="W64" s="37" t="str">
        <f>IF(Table5[[#This Row],[Cost2]]="ML","Yes",IF(Table5[[#This Row],[Cost3]]&gt;=Table5[[#This Row],[Cost2]],"Yes","No"))</f>
        <v>Yes</v>
      </c>
      <c r="X64" s="36">
        <v>93.86</v>
      </c>
      <c r="Y64" s="31">
        <v>0.5</v>
      </c>
      <c r="Z64" s="31">
        <v>1096</v>
      </c>
      <c r="AA64" s="37" t="str">
        <f>IF(Table5[[#This Row],[Cost2]]="ML","Yes",IF(Table5[[#This Row],[Cost9]]&gt;=Table5[[#This Row],[Cost2]],"Yes","No"))</f>
        <v>Yes</v>
      </c>
      <c r="AB64" s="36">
        <v>95.78</v>
      </c>
      <c r="AC64" s="31">
        <v>1.06</v>
      </c>
      <c r="AD64" s="31">
        <v>1078</v>
      </c>
      <c r="AE64" s="37" t="str">
        <f>IF(Table5[[#This Row],[Cost2]]="ML","Yes",IF(Table5[[#This Row],[Cost4]]&gt;=Table5[[#This Row],[Cost2]],"Yes","No"))</f>
        <v>Yes</v>
      </c>
      <c r="AF64" s="36">
        <v>94.47</v>
      </c>
      <c r="AG64" s="31">
        <v>1.05</v>
      </c>
      <c r="AH64" s="31">
        <v>1052</v>
      </c>
      <c r="AI64" s="7" t="str">
        <f>IF(Table5[[#This Row],[Cost2]]="ML","Yes",IF(Table5[[#This Row],[Cost6]]&gt;=Table5[[#This Row],[Cost2]],"Yes","No"))</f>
        <v>Yes</v>
      </c>
      <c r="AJ64" s="46">
        <f xml:space="preserve"> (Table5[[#This Row],[Cost3]]/Table5[[#This Row],[Cost2]])-1</f>
        <v>1.8561979944527573E-2</v>
      </c>
      <c r="AK64" s="47">
        <f xml:space="preserve"> (Table5[[#This Row],[Cost9]]/Table5[[#This Row],[Cost2]])-1</f>
        <v>1.2801365478984916E-3</v>
      </c>
      <c r="AL64" s="47">
        <f xml:space="preserve"> (Table5[[#This Row],[Cost4]]/Table5[[#This Row],[Cost2]])-1</f>
        <v>2.1762321314273692E-2</v>
      </c>
      <c r="AM64" s="47">
        <f xml:space="preserve"> (Table5[[#This Row],[Cost6]]/Table5[[#This Row],[Cost2]])-1</f>
        <v>7.7874973330489539E-3</v>
      </c>
      <c r="AN64" s="46">
        <f>Table5[[#This Row],[GA1/BB]]-Table5[[#This Row],[Best]]</f>
        <v>1.7281843396629082E-2</v>
      </c>
      <c r="AO64" s="47">
        <f>Table5[[#This Row],[GA2/BB]]-Table5[[#This Row],[Best]]</f>
        <v>0</v>
      </c>
      <c r="AP64" s="47">
        <f>Table5[[#This Row],[GA3/BB]]-Table5[[#This Row],[Best]]</f>
        <v>2.04821847663752E-2</v>
      </c>
      <c r="AQ64" s="47">
        <f>Table5[[#This Row],[GA4/BB]]-Table5[[#This Row],[Best]]</f>
        <v>6.5073607851504622E-3</v>
      </c>
      <c r="AR64" s="48">
        <f>MIN(Table5[[#This Row],[GA1/BB]:[GA4/BB]])</f>
        <v>1.2801365478984916E-3</v>
      </c>
      <c r="AS64" s="7"/>
      <c r="AT64"/>
      <c r="AU64"/>
      <c r="AV64"/>
    </row>
    <row r="65" spans="1:48" ht="18" customHeight="1" x14ac:dyDescent="0.25">
      <c r="A65" s="11">
        <v>19</v>
      </c>
      <c r="B65" s="7">
        <v>8</v>
      </c>
      <c r="C65" s="12">
        <v>5</v>
      </c>
      <c r="D65" s="17" t="s">
        <v>13</v>
      </c>
      <c r="E65" s="20">
        <v>36.299999999999997</v>
      </c>
      <c r="F65" s="7" t="s">
        <v>13</v>
      </c>
      <c r="G65" s="12" t="s">
        <v>13</v>
      </c>
      <c r="H65" s="17">
        <v>110.99</v>
      </c>
      <c r="I65" s="20">
        <v>0.71</v>
      </c>
      <c r="J65" s="7">
        <v>51873</v>
      </c>
      <c r="K65" s="20">
        <v>125.87</v>
      </c>
      <c r="L65" s="12" t="str">
        <f>IF(Table5[[#This Row],[Status]]="Optimal",IF(D65=H65, "Yes","No" ),"Yes")</f>
        <v>Yes</v>
      </c>
      <c r="M65" s="17">
        <v>265.86</v>
      </c>
      <c r="N65" s="7">
        <v>0</v>
      </c>
      <c r="O65" s="7" t="str">
        <f>IF(Table5[[#This Row],[Cost2]]="ML","Yes",IF(Table5[[#This Row],[Cost5]]&gt;Table5[[#This Row],[Cost2]],"Yes","No"))</f>
        <v>Yes</v>
      </c>
      <c r="P65">
        <v>129.58000000000001</v>
      </c>
      <c r="Q65">
        <v>0.05</v>
      </c>
      <c r="R65">
        <v>3897</v>
      </c>
      <c r="S65" s="7" t="str">
        <f>IF(Table5[[#This Row],[Cost2]]="ML","Yes",IF(Table5[[#This Row],[Cost7]]&gt;=Table5[[#This Row],[Cost2]],"Yes","No"))</f>
        <v>Yes</v>
      </c>
      <c r="T65" s="36">
        <v>111.16</v>
      </c>
      <c r="U65" s="31">
        <v>0.47</v>
      </c>
      <c r="V65" s="31">
        <v>1149</v>
      </c>
      <c r="W65" s="37" t="str">
        <f>IF(Table5[[#This Row],[Cost2]]="ML","Yes",IF(Table5[[#This Row],[Cost3]]&gt;=Table5[[#This Row],[Cost2]],"Yes","No"))</f>
        <v>Yes</v>
      </c>
      <c r="X65" s="36">
        <v>110.99</v>
      </c>
      <c r="Y65" s="31">
        <v>0.52</v>
      </c>
      <c r="Z65" s="31">
        <v>1046</v>
      </c>
      <c r="AA65" s="37" t="str">
        <f>IF(Table5[[#This Row],[Cost2]]="ML","Yes",IF(Table5[[#This Row],[Cost9]]&gt;=Table5[[#This Row],[Cost2]],"Yes","No"))</f>
        <v>Yes</v>
      </c>
      <c r="AB65" s="36">
        <v>113.96</v>
      </c>
      <c r="AC65" s="31">
        <v>1.01</v>
      </c>
      <c r="AD65" s="31">
        <v>1051</v>
      </c>
      <c r="AE65" s="37" t="str">
        <f>IF(Table5[[#This Row],[Cost2]]="ML","Yes",IF(Table5[[#This Row],[Cost4]]&gt;=Table5[[#This Row],[Cost2]],"Yes","No"))</f>
        <v>Yes</v>
      </c>
      <c r="AF65" s="36">
        <v>115.08</v>
      </c>
      <c r="AG65" s="31">
        <v>1.21</v>
      </c>
      <c r="AH65" s="31">
        <v>1236</v>
      </c>
      <c r="AI65" s="7" t="str">
        <f>IF(Table5[[#This Row],[Cost2]]="ML","Yes",IF(Table5[[#This Row],[Cost6]]&gt;=Table5[[#This Row],[Cost2]],"Yes","No"))</f>
        <v>Yes</v>
      </c>
      <c r="AJ65" s="46">
        <f xml:space="preserve"> (Table5[[#This Row],[Cost3]]/Table5[[#This Row],[Cost2]])-1</f>
        <v>1.5316695197766794E-3</v>
      </c>
      <c r="AK65" s="47">
        <f xml:space="preserve"> (Table5[[#This Row],[Cost9]]/Table5[[#This Row],[Cost2]])-1</f>
        <v>0</v>
      </c>
      <c r="AL65" s="47">
        <f xml:space="preserve"> (Table5[[#This Row],[Cost4]]/Table5[[#This Row],[Cost2]])-1</f>
        <v>2.6759167492566904E-2</v>
      </c>
      <c r="AM65" s="47">
        <f xml:space="preserve"> (Table5[[#This Row],[Cost6]]/Table5[[#This Row],[Cost2]])-1</f>
        <v>3.6850166681683172E-2</v>
      </c>
      <c r="AN65" s="46">
        <f>Table5[[#This Row],[GA1/BB]]-Table5[[#This Row],[Best]]</f>
        <v>1.5316695197766794E-3</v>
      </c>
      <c r="AO65" s="47">
        <f>Table5[[#This Row],[GA2/BB]]-Table5[[#This Row],[Best]]</f>
        <v>0</v>
      </c>
      <c r="AP65" s="47">
        <f>Table5[[#This Row],[GA3/BB]]-Table5[[#This Row],[Best]]</f>
        <v>2.6759167492566904E-2</v>
      </c>
      <c r="AQ65" s="47">
        <f>Table5[[#This Row],[GA4/BB]]-Table5[[#This Row],[Best]]</f>
        <v>3.6850166681683172E-2</v>
      </c>
      <c r="AR65" s="48">
        <f>MIN(Table5[[#This Row],[GA1/BB]:[GA4/BB]])</f>
        <v>0</v>
      </c>
      <c r="AS65" s="7"/>
      <c r="AT65"/>
      <c r="AU65"/>
      <c r="AV65"/>
    </row>
    <row r="66" spans="1:48" ht="18" customHeight="1" x14ac:dyDescent="0.25">
      <c r="A66" s="11">
        <v>48</v>
      </c>
      <c r="B66" s="7">
        <v>8</v>
      </c>
      <c r="C66" s="12">
        <v>5</v>
      </c>
      <c r="D66" s="17">
        <v>100.62</v>
      </c>
      <c r="E66" s="20">
        <v>400.01</v>
      </c>
      <c r="F66" s="7">
        <v>712809</v>
      </c>
      <c r="G66" s="12" t="s">
        <v>11</v>
      </c>
      <c r="H66" s="17">
        <v>100.62</v>
      </c>
      <c r="I66" s="20">
        <v>0.52</v>
      </c>
      <c r="J66" s="7">
        <v>31088</v>
      </c>
      <c r="K66" s="20">
        <v>113.05</v>
      </c>
      <c r="L66" s="12" t="str">
        <f>IF(Table5[[#This Row],[Status]]="Optimal",IF(D66=H66, "Yes","No" ),"Yes")</f>
        <v>Yes</v>
      </c>
      <c r="M66" s="17">
        <v>292.77999999999997</v>
      </c>
      <c r="N66" s="7">
        <v>0</v>
      </c>
      <c r="O66" s="7" t="str">
        <f>IF(Table5[[#This Row],[Cost2]]="ML","Yes",IF(Table5[[#This Row],[Cost5]]&gt;Table5[[#This Row],[Cost2]],"Yes","No"))</f>
        <v>Yes</v>
      </c>
      <c r="P66">
        <v>124.05</v>
      </c>
      <c r="Q66">
        <v>0.06</v>
      </c>
      <c r="R66">
        <v>4403</v>
      </c>
      <c r="S66" s="7" t="str">
        <f>IF(Table5[[#This Row],[Cost2]]="ML","Yes",IF(Table5[[#This Row],[Cost7]]&gt;=Table5[[#This Row],[Cost2]],"Yes","No"))</f>
        <v>Yes</v>
      </c>
      <c r="T66" s="36">
        <v>101.03</v>
      </c>
      <c r="U66" s="31">
        <v>0.53</v>
      </c>
      <c r="V66" s="31">
        <v>1272</v>
      </c>
      <c r="W66" s="37" t="str">
        <f>IF(Table5[[#This Row],[Cost2]]="ML","Yes",IF(Table5[[#This Row],[Cost3]]&gt;=Table5[[#This Row],[Cost2]],"Yes","No"))</f>
        <v>Yes</v>
      </c>
      <c r="X66" s="36">
        <v>100.75</v>
      </c>
      <c r="Y66" s="31">
        <v>0.66</v>
      </c>
      <c r="Z66" s="31">
        <v>1190</v>
      </c>
      <c r="AA66" s="37" t="str">
        <f>IF(Table5[[#This Row],[Cost2]]="ML","Yes",IF(Table5[[#This Row],[Cost9]]&gt;=Table5[[#This Row],[Cost2]],"Yes","No"))</f>
        <v>Yes</v>
      </c>
      <c r="AB66" s="36">
        <v>102.12</v>
      </c>
      <c r="AC66" s="31">
        <v>0.96</v>
      </c>
      <c r="AD66" s="31">
        <v>1046</v>
      </c>
      <c r="AE66" s="37" t="str">
        <f>IF(Table5[[#This Row],[Cost2]]="ML","Yes",IF(Table5[[#This Row],[Cost4]]&gt;=Table5[[#This Row],[Cost2]],"Yes","No"))</f>
        <v>Yes</v>
      </c>
      <c r="AF66" s="36">
        <v>102.19</v>
      </c>
      <c r="AG66" s="31">
        <v>1.28</v>
      </c>
      <c r="AH66" s="31">
        <v>1381</v>
      </c>
      <c r="AI66" s="7" t="str">
        <f>IF(Table5[[#This Row],[Cost2]]="ML","Yes",IF(Table5[[#This Row],[Cost6]]&gt;=Table5[[#This Row],[Cost2]],"Yes","No"))</f>
        <v>Yes</v>
      </c>
      <c r="AJ66" s="46">
        <f xml:space="preserve"> (Table5[[#This Row],[Cost3]]/Table5[[#This Row],[Cost2]])-1</f>
        <v>4.0747366328761636E-3</v>
      </c>
      <c r="AK66" s="47">
        <f xml:space="preserve"> (Table5[[#This Row],[Cost9]]/Table5[[#This Row],[Cost2]])-1</f>
        <v>1.2919896640826156E-3</v>
      </c>
      <c r="AL66" s="47">
        <f xml:space="preserve"> (Table5[[#This Row],[Cost4]]/Table5[[#This Row],[Cost2]])-1</f>
        <v>1.4907573047107991E-2</v>
      </c>
      <c r="AM66" s="47">
        <f xml:space="preserve"> (Table5[[#This Row],[Cost6]]/Table5[[#This Row],[Cost2]])-1</f>
        <v>1.5603259789306323E-2</v>
      </c>
      <c r="AN66" s="46">
        <f>Table5[[#This Row],[GA1/BB]]-Table5[[#This Row],[Best]]</f>
        <v>2.782746968793548E-3</v>
      </c>
      <c r="AO66" s="47">
        <f>Table5[[#This Row],[GA2/BB]]-Table5[[#This Row],[Best]]</f>
        <v>0</v>
      </c>
      <c r="AP66" s="47">
        <f>Table5[[#This Row],[GA3/BB]]-Table5[[#This Row],[Best]]</f>
        <v>1.3615583383025376E-2</v>
      </c>
      <c r="AQ66" s="47">
        <f>Table5[[#This Row],[GA4/BB]]-Table5[[#This Row],[Best]]</f>
        <v>1.4311270125223707E-2</v>
      </c>
      <c r="AR66" s="48">
        <f>MIN(Table5[[#This Row],[GA1/BB]:[GA4/BB]])</f>
        <v>1.2919896640826156E-3</v>
      </c>
      <c r="AS66" s="7"/>
      <c r="AT66"/>
      <c r="AU66"/>
      <c r="AV66"/>
    </row>
    <row r="67" spans="1:48" ht="18" customHeight="1" x14ac:dyDescent="0.25">
      <c r="A67" s="11">
        <v>51</v>
      </c>
      <c r="B67" s="7">
        <v>8</v>
      </c>
      <c r="C67" s="12">
        <v>5</v>
      </c>
      <c r="D67" s="17">
        <v>94.07</v>
      </c>
      <c r="E67" s="20">
        <v>4.29</v>
      </c>
      <c r="F67" s="7">
        <v>5568</v>
      </c>
      <c r="G67" s="12" t="s">
        <v>12</v>
      </c>
      <c r="H67" s="17">
        <v>94.07</v>
      </c>
      <c r="I67" s="20">
        <v>0.15</v>
      </c>
      <c r="J67" s="7">
        <v>7030</v>
      </c>
      <c r="K67" s="20">
        <v>105.13</v>
      </c>
      <c r="L67" s="12" t="str">
        <f>IF(Table5[[#This Row],[Status]]="Optimal",IF(D67=H67, "Yes","No" ),"Yes")</f>
        <v>Yes</v>
      </c>
      <c r="M67" s="17">
        <v>284.20999999999998</v>
      </c>
      <c r="N67" s="7">
        <v>0</v>
      </c>
      <c r="O67" s="7" t="str">
        <f>IF(Table5[[#This Row],[Cost2]]="ML","Yes",IF(Table5[[#This Row],[Cost5]]&gt;Table5[[#This Row],[Cost2]],"Yes","No"))</f>
        <v>Yes</v>
      </c>
      <c r="P67">
        <v>103.36</v>
      </c>
      <c r="Q67">
        <v>0.02</v>
      </c>
      <c r="R67">
        <v>675</v>
      </c>
      <c r="S67" s="7" t="str">
        <f>IF(Table5[[#This Row],[Cost2]]="ML","Yes",IF(Table5[[#This Row],[Cost7]]&gt;=Table5[[#This Row],[Cost2]],"Yes","No"))</f>
        <v>Yes</v>
      </c>
      <c r="T67" s="36">
        <v>100.85</v>
      </c>
      <c r="U67" s="31">
        <v>0.47</v>
      </c>
      <c r="V67" s="31">
        <v>1107</v>
      </c>
      <c r="W67" s="37" t="str">
        <f>IF(Table5[[#This Row],[Cost2]]="ML","Yes",IF(Table5[[#This Row],[Cost3]]&gt;=Table5[[#This Row],[Cost2]],"Yes","No"))</f>
        <v>Yes</v>
      </c>
      <c r="X67" s="36">
        <v>95.97</v>
      </c>
      <c r="Y67" s="31">
        <v>0.63</v>
      </c>
      <c r="Z67" s="31">
        <v>1233</v>
      </c>
      <c r="AA67" s="37" t="str">
        <f>IF(Table5[[#This Row],[Cost2]]="ML","Yes",IF(Table5[[#This Row],[Cost9]]&gt;=Table5[[#This Row],[Cost2]],"Yes","No"))</f>
        <v>Yes</v>
      </c>
      <c r="AB67" s="36">
        <v>94.07</v>
      </c>
      <c r="AC67" s="31">
        <v>0.96</v>
      </c>
      <c r="AD67" s="31">
        <v>1040</v>
      </c>
      <c r="AE67" s="37" t="str">
        <f>IF(Table5[[#This Row],[Cost2]]="ML","Yes",IF(Table5[[#This Row],[Cost4]]&gt;=Table5[[#This Row],[Cost2]],"Yes","No"))</f>
        <v>Yes</v>
      </c>
      <c r="AF67" s="36">
        <v>94.3</v>
      </c>
      <c r="AG67" s="31">
        <v>0.97</v>
      </c>
      <c r="AH67" s="31">
        <v>1043</v>
      </c>
      <c r="AI67" s="7" t="str">
        <f>IF(Table5[[#This Row],[Cost2]]="ML","Yes",IF(Table5[[#This Row],[Cost6]]&gt;=Table5[[#This Row],[Cost2]],"Yes","No"))</f>
        <v>Yes</v>
      </c>
      <c r="AJ67" s="46">
        <f xml:space="preserve"> (Table5[[#This Row],[Cost3]]/Table5[[#This Row],[Cost2]])-1</f>
        <v>7.2073987456149791E-2</v>
      </c>
      <c r="AK67" s="47">
        <f xml:space="preserve"> (Table5[[#This Row],[Cost9]]/Table5[[#This Row],[Cost2]])-1</f>
        <v>2.0197725098331176E-2</v>
      </c>
      <c r="AL67" s="47">
        <f xml:space="preserve"> (Table5[[#This Row],[Cost4]]/Table5[[#This Row],[Cost2]])-1</f>
        <v>0</v>
      </c>
      <c r="AM67" s="47">
        <f xml:space="preserve"> (Table5[[#This Row],[Cost6]]/Table5[[#This Row],[Cost2]])-1</f>
        <v>2.4449877750611915E-3</v>
      </c>
      <c r="AN67" s="46">
        <f>Table5[[#This Row],[GA1/BB]]-Table5[[#This Row],[Best]]</f>
        <v>7.2073987456149791E-2</v>
      </c>
      <c r="AO67" s="47">
        <f>Table5[[#This Row],[GA2/BB]]-Table5[[#This Row],[Best]]</f>
        <v>2.0197725098331176E-2</v>
      </c>
      <c r="AP67" s="47">
        <f>Table5[[#This Row],[GA3/BB]]-Table5[[#This Row],[Best]]</f>
        <v>0</v>
      </c>
      <c r="AQ67" s="47">
        <f>Table5[[#This Row],[GA4/BB]]-Table5[[#This Row],[Best]]</f>
        <v>2.4449877750611915E-3</v>
      </c>
      <c r="AR67" s="48">
        <f>MIN(Table5[[#This Row],[GA1/BB]:[GA4/BB]])</f>
        <v>0</v>
      </c>
      <c r="AS67" s="7"/>
      <c r="AT67"/>
      <c r="AU67"/>
      <c r="AV67"/>
    </row>
    <row r="68" spans="1:48" ht="18" customHeight="1" x14ac:dyDescent="0.25">
      <c r="A68" s="11">
        <v>35</v>
      </c>
      <c r="B68" s="7">
        <v>8</v>
      </c>
      <c r="C68" s="12">
        <v>8</v>
      </c>
      <c r="D68" s="17" t="s">
        <v>13</v>
      </c>
      <c r="E68" s="20">
        <v>52.25</v>
      </c>
      <c r="F68" s="7" t="s">
        <v>13</v>
      </c>
      <c r="G68" s="12" t="s">
        <v>13</v>
      </c>
      <c r="H68" s="17">
        <v>107.25</v>
      </c>
      <c r="I68" s="20">
        <v>2.4</v>
      </c>
      <c r="J68" s="7">
        <v>185122</v>
      </c>
      <c r="K68" s="20">
        <v>120.5</v>
      </c>
      <c r="L68" s="12" t="str">
        <f>IF(Table5[[#This Row],[Status]]="Optimal",IF(D68=H68, "Yes","No" ),"Yes")</f>
        <v>Yes</v>
      </c>
      <c r="M68" s="17">
        <v>220.49</v>
      </c>
      <c r="N68" s="7">
        <v>0</v>
      </c>
      <c r="O68" s="7" t="str">
        <f>IF(Table5[[#This Row],[Cost2]]="ML","Yes",IF(Table5[[#This Row],[Cost5]]&gt;Table5[[#This Row],[Cost2]],"Yes","No"))</f>
        <v>Yes</v>
      </c>
      <c r="P68">
        <v>116.47</v>
      </c>
      <c r="Q68">
        <v>7.0000000000000007E-2</v>
      </c>
      <c r="R68">
        <v>4889</v>
      </c>
      <c r="S68" s="7" t="str">
        <f>IF(Table5[[#This Row],[Cost2]]="ML","Yes",IF(Table5[[#This Row],[Cost7]]&gt;=Table5[[#This Row],[Cost2]],"Yes","No"))</f>
        <v>Yes</v>
      </c>
      <c r="T68" s="36">
        <v>108.91</v>
      </c>
      <c r="U68" s="31">
        <v>0.61</v>
      </c>
      <c r="V68" s="31">
        <v>1241</v>
      </c>
      <c r="W68" s="37" t="str">
        <f>IF(Table5[[#This Row],[Cost2]]="ML","Yes",IF(Table5[[#This Row],[Cost3]]&gt;=Table5[[#This Row],[Cost2]],"Yes","No"))</f>
        <v>Yes</v>
      </c>
      <c r="X68" s="36">
        <v>107.25</v>
      </c>
      <c r="Y68" s="31">
        <v>0.85</v>
      </c>
      <c r="Z68" s="31">
        <v>1567</v>
      </c>
      <c r="AA68" s="37" t="str">
        <f>IF(Table5[[#This Row],[Cost2]]="ML","Yes",IF(Table5[[#This Row],[Cost9]]&gt;=Table5[[#This Row],[Cost2]],"Yes","No"))</f>
        <v>Yes</v>
      </c>
      <c r="AB68" s="36">
        <v>107.75</v>
      </c>
      <c r="AC68" s="31">
        <v>1.27</v>
      </c>
      <c r="AD68" s="31">
        <v>1258</v>
      </c>
      <c r="AE68" s="37" t="str">
        <f>IF(Table5[[#This Row],[Cost2]]="ML","Yes",IF(Table5[[#This Row],[Cost4]]&gt;=Table5[[#This Row],[Cost2]],"Yes","No"))</f>
        <v>Yes</v>
      </c>
      <c r="AF68" s="36">
        <v>107.41</v>
      </c>
      <c r="AG68" s="31">
        <v>1.17</v>
      </c>
      <c r="AH68" s="31">
        <v>1174</v>
      </c>
      <c r="AI68" s="7" t="str">
        <f>IF(Table5[[#This Row],[Cost2]]="ML","Yes",IF(Table5[[#This Row],[Cost6]]&gt;=Table5[[#This Row],[Cost2]],"Yes","No"))</f>
        <v>Yes</v>
      </c>
      <c r="AJ68" s="46">
        <f xml:space="preserve"> (Table5[[#This Row],[Cost3]]/Table5[[#This Row],[Cost2]])-1</f>
        <v>1.5477855477855407E-2</v>
      </c>
      <c r="AK68" s="47">
        <f xml:space="preserve"> (Table5[[#This Row],[Cost9]]/Table5[[#This Row],[Cost2]])-1</f>
        <v>0</v>
      </c>
      <c r="AL68" s="47">
        <f xml:space="preserve"> (Table5[[#This Row],[Cost4]]/Table5[[#This Row],[Cost2]])-1</f>
        <v>4.6620046620047262E-3</v>
      </c>
      <c r="AM68" s="47">
        <f xml:space="preserve"> (Table5[[#This Row],[Cost6]]/Table5[[#This Row],[Cost2]])-1</f>
        <v>1.4918414918414502E-3</v>
      </c>
      <c r="AN68" s="46">
        <f>Table5[[#This Row],[GA1/BB]]-Table5[[#This Row],[Best]]</f>
        <v>1.5477855477855407E-2</v>
      </c>
      <c r="AO68" s="47">
        <f>Table5[[#This Row],[GA2/BB]]-Table5[[#This Row],[Best]]</f>
        <v>0</v>
      </c>
      <c r="AP68" s="47">
        <f>Table5[[#This Row],[GA3/BB]]-Table5[[#This Row],[Best]]</f>
        <v>4.6620046620047262E-3</v>
      </c>
      <c r="AQ68" s="47">
        <f>Table5[[#This Row],[GA4/BB]]-Table5[[#This Row],[Best]]</f>
        <v>1.4918414918414502E-3</v>
      </c>
      <c r="AR68" s="48">
        <f>MIN(Table5[[#This Row],[GA1/BB]:[GA4/BB]])</f>
        <v>0</v>
      </c>
      <c r="AS68" s="7"/>
      <c r="AT68"/>
      <c r="AU68"/>
      <c r="AV68"/>
    </row>
    <row r="69" spans="1:48" ht="18" customHeight="1" x14ac:dyDescent="0.25">
      <c r="A69" s="11">
        <v>64</v>
      </c>
      <c r="B69" s="7">
        <v>8</v>
      </c>
      <c r="C69" s="12">
        <v>8</v>
      </c>
      <c r="D69" s="17" t="s">
        <v>13</v>
      </c>
      <c r="E69" s="20">
        <v>26.24</v>
      </c>
      <c r="F69" s="7" t="s">
        <v>13</v>
      </c>
      <c r="G69" s="12" t="s">
        <v>13</v>
      </c>
      <c r="H69" s="17">
        <v>105.82</v>
      </c>
      <c r="I69" s="20">
        <v>1.41</v>
      </c>
      <c r="J69" s="7">
        <v>81449</v>
      </c>
      <c r="K69" s="20">
        <v>109.04</v>
      </c>
      <c r="L69" s="12" t="str">
        <f>IF(Table5[[#This Row],[Status]]="Optimal",IF(D69=H69, "Yes","No" ),"Yes")</f>
        <v>Yes</v>
      </c>
      <c r="M69" s="17">
        <v>208.18</v>
      </c>
      <c r="N69" s="7">
        <v>0</v>
      </c>
      <c r="O69" s="7" t="str">
        <f>IF(Table5[[#This Row],[Cost2]]="ML","Yes",IF(Table5[[#This Row],[Cost5]]&gt;Table5[[#This Row],[Cost2]],"Yes","No"))</f>
        <v>Yes</v>
      </c>
      <c r="P69">
        <v>119.05</v>
      </c>
      <c r="Q69">
        <v>0.1</v>
      </c>
      <c r="R69">
        <v>5127</v>
      </c>
      <c r="S69" s="7" t="str">
        <f>IF(Table5[[#This Row],[Cost2]]="ML","Yes",IF(Table5[[#This Row],[Cost7]]&gt;=Table5[[#This Row],[Cost2]],"Yes","No"))</f>
        <v>Yes</v>
      </c>
      <c r="T69" s="36">
        <v>106.06</v>
      </c>
      <c r="U69" s="31">
        <v>0.61</v>
      </c>
      <c r="V69" s="31">
        <v>1259</v>
      </c>
      <c r="W69" s="37" t="str">
        <f>IF(Table5[[#This Row],[Cost2]]="ML","Yes",IF(Table5[[#This Row],[Cost3]]&gt;=Table5[[#This Row],[Cost2]],"Yes","No"))</f>
        <v>Yes</v>
      </c>
      <c r="X69" s="36">
        <v>105.82</v>
      </c>
      <c r="Y69" s="31">
        <v>1.18</v>
      </c>
      <c r="Z69" s="31">
        <v>2695</v>
      </c>
      <c r="AA69" s="37" t="str">
        <f>IF(Table5[[#This Row],[Cost2]]="ML","Yes",IF(Table5[[#This Row],[Cost9]]&gt;=Table5[[#This Row],[Cost2]],"Yes","No"))</f>
        <v>Yes</v>
      </c>
      <c r="AB69" s="36">
        <v>106.94</v>
      </c>
      <c r="AC69" s="31">
        <v>0.95</v>
      </c>
      <c r="AD69" s="31">
        <v>1057</v>
      </c>
      <c r="AE69" s="37" t="str">
        <f>IF(Table5[[#This Row],[Cost2]]="ML","Yes",IF(Table5[[#This Row],[Cost4]]&gt;=Table5[[#This Row],[Cost2]],"Yes","No"))</f>
        <v>Yes</v>
      </c>
      <c r="AF69" s="36">
        <v>105.99</v>
      </c>
      <c r="AG69" s="31">
        <v>0.96</v>
      </c>
      <c r="AH69" s="31">
        <v>1070</v>
      </c>
      <c r="AI69" s="7" t="str">
        <f>IF(Table5[[#This Row],[Cost2]]="ML","Yes",IF(Table5[[#This Row],[Cost6]]&gt;=Table5[[#This Row],[Cost2]],"Yes","No"))</f>
        <v>Yes</v>
      </c>
      <c r="AJ69" s="46">
        <f xml:space="preserve"> (Table5[[#This Row],[Cost3]]/Table5[[#This Row],[Cost2]])-1</f>
        <v>2.2680022680023892E-3</v>
      </c>
      <c r="AK69" s="47">
        <f xml:space="preserve"> (Table5[[#This Row],[Cost9]]/Table5[[#This Row],[Cost2]])-1</f>
        <v>0</v>
      </c>
      <c r="AL69" s="47">
        <f xml:space="preserve"> (Table5[[#This Row],[Cost4]]/Table5[[#This Row],[Cost2]])-1</f>
        <v>1.0584010584010706E-2</v>
      </c>
      <c r="AM69" s="47">
        <f xml:space="preserve"> (Table5[[#This Row],[Cost6]]/Table5[[#This Row],[Cost2]])-1</f>
        <v>1.6065016065016646E-3</v>
      </c>
      <c r="AN69" s="46">
        <f>Table5[[#This Row],[GA1/BB]]-Table5[[#This Row],[Best]]</f>
        <v>2.2680022680023892E-3</v>
      </c>
      <c r="AO69" s="47">
        <f>Table5[[#This Row],[GA2/BB]]-Table5[[#This Row],[Best]]</f>
        <v>0</v>
      </c>
      <c r="AP69" s="47">
        <f>Table5[[#This Row],[GA3/BB]]-Table5[[#This Row],[Best]]</f>
        <v>1.0584010584010706E-2</v>
      </c>
      <c r="AQ69" s="47">
        <f>Table5[[#This Row],[GA4/BB]]-Table5[[#This Row],[Best]]</f>
        <v>1.6065016065016646E-3</v>
      </c>
      <c r="AR69" s="48">
        <f>MIN(Table5[[#This Row],[GA1/BB]:[GA4/BB]])</f>
        <v>0</v>
      </c>
      <c r="AS69" s="7"/>
      <c r="AT69"/>
      <c r="AU69"/>
      <c r="AV69"/>
    </row>
    <row r="70" spans="1:48" ht="18" customHeight="1" x14ac:dyDescent="0.25">
      <c r="A70" s="11">
        <v>38</v>
      </c>
      <c r="B70" s="7">
        <v>9</v>
      </c>
      <c r="C70" s="12">
        <v>3</v>
      </c>
      <c r="D70" s="17" t="s">
        <v>13</v>
      </c>
      <c r="E70" s="20">
        <v>53.22</v>
      </c>
      <c r="F70" s="7" t="s">
        <v>13</v>
      </c>
      <c r="G70" s="12" t="s">
        <v>13</v>
      </c>
      <c r="H70" s="17">
        <v>100.76</v>
      </c>
      <c r="I70" s="20">
        <v>12.69</v>
      </c>
      <c r="J70" s="7">
        <v>2180400</v>
      </c>
      <c r="K70" s="20">
        <v>108.73</v>
      </c>
      <c r="L70" s="12" t="str">
        <f>IF(Table5[[#This Row],[Status]]="Optimal",IF(D70=H70, "Yes","No" ),"Yes")</f>
        <v>Yes</v>
      </c>
      <c r="M70" s="17">
        <v>245.58</v>
      </c>
      <c r="N70" s="7">
        <v>0</v>
      </c>
      <c r="O70" s="7" t="str">
        <f>IF(Table5[[#This Row],[Cost2]]="ML","Yes",IF(Table5[[#This Row],[Cost5]]&gt;Table5[[#This Row],[Cost2]],"Yes","No"))</f>
        <v>Yes</v>
      </c>
      <c r="P70">
        <v>112.86</v>
      </c>
      <c r="Q70">
        <v>0.1</v>
      </c>
      <c r="R70">
        <v>11186</v>
      </c>
      <c r="S70" s="7" t="str">
        <f>IF(Table5[[#This Row],[Cost2]]="ML","Yes",IF(Table5[[#This Row],[Cost7]]&gt;=Table5[[#This Row],[Cost2]],"Yes","No"))</f>
        <v>Yes</v>
      </c>
      <c r="T70" s="36">
        <v>102.9</v>
      </c>
      <c r="U70" s="31">
        <v>0.45</v>
      </c>
      <c r="V70" s="31">
        <v>1012</v>
      </c>
      <c r="W70" s="37" t="str">
        <f>IF(Table5[[#This Row],[Cost2]]="ML","Yes",IF(Table5[[#This Row],[Cost3]]&gt;=Table5[[#This Row],[Cost2]],"Yes","No"))</f>
        <v>Yes</v>
      </c>
      <c r="X70" s="36">
        <v>102.19</v>
      </c>
      <c r="Y70" s="31">
        <v>1.02</v>
      </c>
      <c r="Z70" s="31">
        <v>1773</v>
      </c>
      <c r="AA70" s="37" t="str">
        <f>IF(Table5[[#This Row],[Cost2]]="ML","Yes",IF(Table5[[#This Row],[Cost9]]&gt;=Table5[[#This Row],[Cost2]],"Yes","No"))</f>
        <v>Yes</v>
      </c>
      <c r="AB70" s="36">
        <v>103.81</v>
      </c>
      <c r="AC70" s="31">
        <v>1.21</v>
      </c>
      <c r="AD70" s="31">
        <v>1175</v>
      </c>
      <c r="AE70" s="37" t="str">
        <f>IF(Table5[[#This Row],[Cost2]]="ML","Yes",IF(Table5[[#This Row],[Cost4]]&gt;=Table5[[#This Row],[Cost2]],"Yes","No"))</f>
        <v>Yes</v>
      </c>
      <c r="AF70" s="36">
        <v>101.83</v>
      </c>
      <c r="AG70" s="31">
        <v>1.31</v>
      </c>
      <c r="AH70" s="31">
        <v>1271</v>
      </c>
      <c r="AI70" s="7" t="str">
        <f>IF(Table5[[#This Row],[Cost2]]="ML","Yes",IF(Table5[[#This Row],[Cost6]]&gt;=Table5[[#This Row],[Cost2]],"Yes","No"))</f>
        <v>Yes</v>
      </c>
      <c r="AJ70" s="46">
        <f xml:space="preserve"> (Table5[[#This Row],[Cost3]]/Table5[[#This Row],[Cost2]])-1</f>
        <v>2.123858674077006E-2</v>
      </c>
      <c r="AK70" s="47">
        <f xml:space="preserve"> (Table5[[#This Row],[Cost9]]/Table5[[#This Row],[Cost2]])-1</f>
        <v>1.4192139737991161E-2</v>
      </c>
      <c r="AL70" s="47">
        <f xml:space="preserve"> (Table5[[#This Row],[Cost4]]/Table5[[#This Row],[Cost2]])-1</f>
        <v>3.0269948392219082E-2</v>
      </c>
      <c r="AM70" s="47">
        <f xml:space="preserve"> (Table5[[#This Row],[Cost6]]/Table5[[#This Row],[Cost2]])-1</f>
        <v>1.061929337038503E-2</v>
      </c>
      <c r="AN70" s="46">
        <f>Table5[[#This Row],[GA1/BB]]-Table5[[#This Row],[Best]]</f>
        <v>1.061929337038503E-2</v>
      </c>
      <c r="AO70" s="47">
        <f>Table5[[#This Row],[GA2/BB]]-Table5[[#This Row],[Best]]</f>
        <v>3.5728463676061306E-3</v>
      </c>
      <c r="AP70" s="47">
        <f>Table5[[#This Row],[GA3/BB]]-Table5[[#This Row],[Best]]</f>
        <v>1.9650655021834051E-2</v>
      </c>
      <c r="AQ70" s="47">
        <f>Table5[[#This Row],[GA4/BB]]-Table5[[#This Row],[Best]]</f>
        <v>0</v>
      </c>
      <c r="AR70" s="48">
        <f>MIN(Table5[[#This Row],[GA1/BB]:[GA4/BB]])</f>
        <v>1.061929337038503E-2</v>
      </c>
      <c r="AS70" s="7"/>
      <c r="AT70"/>
      <c r="AU70"/>
      <c r="AV70"/>
    </row>
    <row r="71" spans="1:48" ht="18" customHeight="1" x14ac:dyDescent="0.25">
      <c r="A71" s="11">
        <v>54</v>
      </c>
      <c r="B71" s="7">
        <v>9</v>
      </c>
      <c r="C71" s="12">
        <v>3</v>
      </c>
      <c r="D71" s="17">
        <v>81.13</v>
      </c>
      <c r="E71" s="20">
        <v>6.05</v>
      </c>
      <c r="F71" s="7">
        <v>12641</v>
      </c>
      <c r="G71" s="12" t="s">
        <v>12</v>
      </c>
      <c r="H71" s="17">
        <v>81.13</v>
      </c>
      <c r="I71" s="20">
        <v>6.83</v>
      </c>
      <c r="J71" s="7">
        <v>978827</v>
      </c>
      <c r="K71" s="20">
        <v>103</v>
      </c>
      <c r="L71" s="12" t="str">
        <f>IF(Table5[[#This Row],[Status]]="Optimal",IF(D71=H71, "Yes","No" ),"Yes")</f>
        <v>Yes</v>
      </c>
      <c r="M71" s="17">
        <v>262.33</v>
      </c>
      <c r="N71" s="7">
        <v>0</v>
      </c>
      <c r="O71" s="7" t="str">
        <f>IF(Table5[[#This Row],[Cost2]]="ML","Yes",IF(Table5[[#This Row],[Cost5]]&gt;Table5[[#This Row],[Cost2]],"Yes","No"))</f>
        <v>Yes</v>
      </c>
      <c r="P71">
        <v>111.93</v>
      </c>
      <c r="Q71">
        <v>0.27</v>
      </c>
      <c r="R71">
        <v>29031</v>
      </c>
      <c r="S71" s="7" t="str">
        <f>IF(Table5[[#This Row],[Cost2]]="ML","Yes",IF(Table5[[#This Row],[Cost7]]&gt;=Table5[[#This Row],[Cost2]],"Yes","No"))</f>
        <v>Yes</v>
      </c>
      <c r="T71" s="36">
        <v>87.6</v>
      </c>
      <c r="U71" s="31">
        <v>0.48</v>
      </c>
      <c r="V71" s="31">
        <v>1330</v>
      </c>
      <c r="W71" s="37" t="str">
        <f>IF(Table5[[#This Row],[Cost2]]="ML","Yes",IF(Table5[[#This Row],[Cost3]]&gt;=Table5[[#This Row],[Cost2]],"Yes","No"))</f>
        <v>Yes</v>
      </c>
      <c r="X71" s="36">
        <v>85.42</v>
      </c>
      <c r="Y71" s="31">
        <v>0.84</v>
      </c>
      <c r="Z71" s="31">
        <v>1572</v>
      </c>
      <c r="AA71" s="37" t="str">
        <f>IF(Table5[[#This Row],[Cost2]]="ML","Yes",IF(Table5[[#This Row],[Cost9]]&gt;=Table5[[#This Row],[Cost2]],"Yes","No"))</f>
        <v>Yes</v>
      </c>
      <c r="AB71" s="36">
        <v>84.58</v>
      </c>
      <c r="AC71" s="31">
        <v>1.47</v>
      </c>
      <c r="AD71" s="31">
        <v>1563</v>
      </c>
      <c r="AE71" s="37" t="str">
        <f>IF(Table5[[#This Row],[Cost2]]="ML","Yes",IF(Table5[[#This Row],[Cost4]]&gt;=Table5[[#This Row],[Cost2]],"Yes","No"))</f>
        <v>Yes</v>
      </c>
      <c r="AF71" s="36">
        <v>88.92</v>
      </c>
      <c r="AG71" s="31">
        <v>1.2</v>
      </c>
      <c r="AH71" s="31">
        <v>1250</v>
      </c>
      <c r="AI71" s="7" t="str">
        <f>IF(Table5[[#This Row],[Cost2]]="ML","Yes",IF(Table5[[#This Row],[Cost6]]&gt;=Table5[[#This Row],[Cost2]],"Yes","No"))</f>
        <v>Yes</v>
      </c>
      <c r="AJ71" s="46">
        <f xml:space="preserve"> (Table5[[#This Row],[Cost3]]/Table5[[#This Row],[Cost2]])-1</f>
        <v>7.9748551707136794E-2</v>
      </c>
      <c r="AK71" s="47">
        <f xml:space="preserve"> (Table5[[#This Row],[Cost9]]/Table5[[#This Row],[Cost2]])-1</f>
        <v>5.287809688154832E-2</v>
      </c>
      <c r="AL71" s="47">
        <f xml:space="preserve"> (Table5[[#This Row],[Cost4]]/Table5[[#This Row],[Cost2]])-1</f>
        <v>4.2524343646000329E-2</v>
      </c>
      <c r="AM71" s="47">
        <f xml:space="preserve"> (Table5[[#This Row],[Cost6]]/Table5[[#This Row],[Cost2]])-1</f>
        <v>9.6018735362997765E-2</v>
      </c>
      <c r="AN71" s="46">
        <f>Table5[[#This Row],[GA1/BB]]-Table5[[#This Row],[Best]]</f>
        <v>3.7224208061136466E-2</v>
      </c>
      <c r="AO71" s="47">
        <f>Table5[[#This Row],[GA2/BB]]-Table5[[#This Row],[Best]]</f>
        <v>1.0353753235547991E-2</v>
      </c>
      <c r="AP71" s="47">
        <f>Table5[[#This Row],[GA3/BB]]-Table5[[#This Row],[Best]]</f>
        <v>0</v>
      </c>
      <c r="AQ71" s="47">
        <f>Table5[[#This Row],[GA4/BB]]-Table5[[#This Row],[Best]]</f>
        <v>5.3494391716997436E-2</v>
      </c>
      <c r="AR71" s="48">
        <f>MIN(Table5[[#This Row],[GA1/BB]:[GA4/BB]])</f>
        <v>4.2524343646000329E-2</v>
      </c>
      <c r="AS71" s="7"/>
      <c r="AT71"/>
      <c r="AU71"/>
      <c r="AV71"/>
    </row>
    <row r="72" spans="1:48" ht="18" customHeight="1" x14ac:dyDescent="0.25">
      <c r="A72" s="11">
        <v>71</v>
      </c>
      <c r="B72" s="7">
        <v>9</v>
      </c>
      <c r="C72" s="12">
        <v>4</v>
      </c>
      <c r="D72" s="17" t="s">
        <v>13</v>
      </c>
      <c r="E72" s="20">
        <v>52.22</v>
      </c>
      <c r="F72" s="7" t="s">
        <v>13</v>
      </c>
      <c r="G72" s="12" t="s">
        <v>13</v>
      </c>
      <c r="H72" s="17">
        <v>121.48</v>
      </c>
      <c r="I72" s="20">
        <v>6.08</v>
      </c>
      <c r="J72" s="7">
        <v>369747</v>
      </c>
      <c r="K72" s="20">
        <v>130.91999999999999</v>
      </c>
      <c r="L72" s="12" t="str">
        <f>IF(Table5[[#This Row],[Status]]="Optimal",IF(D72=H72, "Yes","No" ),"Yes")</f>
        <v>Yes</v>
      </c>
      <c r="M72" s="17">
        <v>319.95</v>
      </c>
      <c r="N72" s="7">
        <v>0</v>
      </c>
      <c r="O72" s="7" t="str">
        <f>IF(Table5[[#This Row],[Cost2]]="ML","Yes",IF(Table5[[#This Row],[Cost5]]&gt;Table5[[#This Row],[Cost2]],"Yes","No"))</f>
        <v>Yes</v>
      </c>
      <c r="P72">
        <v>137.16</v>
      </c>
      <c r="Q72">
        <v>0.32</v>
      </c>
      <c r="R72">
        <v>23030</v>
      </c>
      <c r="S72" s="7" t="str">
        <f>IF(Table5[[#This Row],[Cost2]]="ML","Yes",IF(Table5[[#This Row],[Cost7]]&gt;=Table5[[#This Row],[Cost2]],"Yes","No"))</f>
        <v>Yes</v>
      </c>
      <c r="T72" s="36">
        <v>122.18</v>
      </c>
      <c r="U72" s="31">
        <v>0.44</v>
      </c>
      <c r="V72" s="31">
        <v>1065</v>
      </c>
      <c r="W72" s="37" t="str">
        <f>IF(Table5[[#This Row],[Cost2]]="ML","Yes",IF(Table5[[#This Row],[Cost3]]&gt;=Table5[[#This Row],[Cost2]],"Yes","No"))</f>
        <v>Yes</v>
      </c>
      <c r="X72" s="36">
        <v>123.24</v>
      </c>
      <c r="Y72" s="31">
        <v>0.9</v>
      </c>
      <c r="Z72" s="31">
        <v>1689</v>
      </c>
      <c r="AA72" s="37" t="str">
        <f>IF(Table5[[#This Row],[Cost2]]="ML","Yes",IF(Table5[[#This Row],[Cost9]]&gt;=Table5[[#This Row],[Cost2]],"Yes","No"))</f>
        <v>Yes</v>
      </c>
      <c r="AB72" s="36">
        <v>122.79</v>
      </c>
      <c r="AC72" s="31">
        <v>1.33</v>
      </c>
      <c r="AD72" s="31">
        <v>1371</v>
      </c>
      <c r="AE72" s="37" t="str">
        <f>IF(Table5[[#This Row],[Cost2]]="ML","Yes",IF(Table5[[#This Row],[Cost4]]&gt;=Table5[[#This Row],[Cost2]],"Yes","No"))</f>
        <v>Yes</v>
      </c>
      <c r="AF72" s="36">
        <v>121.96</v>
      </c>
      <c r="AG72" s="31">
        <v>1.1299999999999999</v>
      </c>
      <c r="AH72" s="31">
        <v>1151</v>
      </c>
      <c r="AI72" s="7" t="str">
        <f>IF(Table5[[#This Row],[Cost2]]="ML","Yes",IF(Table5[[#This Row],[Cost6]]&gt;=Table5[[#This Row],[Cost2]],"Yes","No"))</f>
        <v>Yes</v>
      </c>
      <c r="AJ72" s="46">
        <f xml:space="preserve"> (Table5[[#This Row],[Cost3]]/Table5[[#This Row],[Cost2]])-1</f>
        <v>5.7622653934803481E-3</v>
      </c>
      <c r="AK72" s="47">
        <f xml:space="preserve"> (Table5[[#This Row],[Cost9]]/Table5[[#This Row],[Cost2]])-1</f>
        <v>1.4487981560750596E-2</v>
      </c>
      <c r="AL72" s="47">
        <f xml:space="preserve"> (Table5[[#This Row],[Cost4]]/Table5[[#This Row],[Cost2]])-1</f>
        <v>1.0783668093513388E-2</v>
      </c>
      <c r="AM72" s="47">
        <f xml:space="preserve"> (Table5[[#This Row],[Cost6]]/Table5[[#This Row],[Cost2]])-1</f>
        <v>3.9512676983863848E-3</v>
      </c>
      <c r="AN72" s="46">
        <f>Table5[[#This Row],[GA1/BB]]-Table5[[#This Row],[Best]]</f>
        <v>1.8109976950939632E-3</v>
      </c>
      <c r="AO72" s="47">
        <f>Table5[[#This Row],[GA2/BB]]-Table5[[#This Row],[Best]]</f>
        <v>1.0536713862364211E-2</v>
      </c>
      <c r="AP72" s="47">
        <f>Table5[[#This Row],[GA3/BB]]-Table5[[#This Row],[Best]]</f>
        <v>6.8324003951270029E-3</v>
      </c>
      <c r="AQ72" s="47">
        <f>Table5[[#This Row],[GA4/BB]]-Table5[[#This Row],[Best]]</f>
        <v>0</v>
      </c>
      <c r="AR72" s="48">
        <f>MIN(Table5[[#This Row],[GA1/BB]:[GA4/BB]])</f>
        <v>3.9512676983863848E-3</v>
      </c>
      <c r="AS72" s="7"/>
      <c r="AT72"/>
      <c r="AU72"/>
      <c r="AV72"/>
    </row>
    <row r="73" spans="1:48" ht="18" customHeight="1" x14ac:dyDescent="0.25">
      <c r="A73" s="11">
        <v>0</v>
      </c>
      <c r="B73" s="7">
        <v>9</v>
      </c>
      <c r="C73" s="12">
        <v>5</v>
      </c>
      <c r="D73" s="17">
        <v>112.02</v>
      </c>
      <c r="E73" s="20">
        <v>400.02</v>
      </c>
      <c r="F73" s="7">
        <v>651607</v>
      </c>
      <c r="G73" s="12" t="s">
        <v>11</v>
      </c>
      <c r="H73" s="17">
        <v>112.02</v>
      </c>
      <c r="I73" s="20">
        <v>2.95</v>
      </c>
      <c r="J73" s="7">
        <v>103080</v>
      </c>
      <c r="K73" s="20">
        <v>121.69</v>
      </c>
      <c r="L73" s="12" t="str">
        <f>IF(Table5[[#This Row],[Status]]="Optimal",IF(D73=H73, "Yes","No" ),"Yes")</f>
        <v>Yes</v>
      </c>
      <c r="M73" s="17">
        <v>285.39</v>
      </c>
      <c r="N73" s="7">
        <v>0</v>
      </c>
      <c r="O73" s="7" t="str">
        <f>IF(Table5[[#This Row],[Cost2]]="ML","Yes",IF(Table5[[#This Row],[Cost5]]&gt;Table5[[#This Row],[Cost2]],"Yes","No"))</f>
        <v>Yes</v>
      </c>
      <c r="P73">
        <v>139.28</v>
      </c>
      <c r="Q73">
        <v>0.89</v>
      </c>
      <c r="R73">
        <v>22305</v>
      </c>
      <c r="S73" s="7" t="str">
        <f>IF(Table5[[#This Row],[Cost2]]="ML","Yes",IF(Table5[[#This Row],[Cost7]]&gt;=Table5[[#This Row],[Cost2]],"Yes","No"))</f>
        <v>Yes</v>
      </c>
      <c r="T73" s="36">
        <v>115.32</v>
      </c>
      <c r="U73" s="31">
        <v>0.85</v>
      </c>
      <c r="V73" s="31">
        <v>1666</v>
      </c>
      <c r="W73" s="37" t="str">
        <f>IF(Table5[[#This Row],[Cost2]]="ML","Yes",IF(Table5[[#This Row],[Cost3]]&gt;=Table5[[#This Row],[Cost2]],"Yes","No"))</f>
        <v>Yes</v>
      </c>
      <c r="X73" s="36">
        <v>118.27</v>
      </c>
      <c r="Y73" s="31">
        <v>1.0900000000000001</v>
      </c>
      <c r="Z73" s="31">
        <v>1526</v>
      </c>
      <c r="AA73" s="37" t="str">
        <f>IF(Table5[[#This Row],[Cost2]]="ML","Yes",IF(Table5[[#This Row],[Cost9]]&gt;=Table5[[#This Row],[Cost2]],"Yes","No"))</f>
        <v>Yes</v>
      </c>
      <c r="AB73" s="36">
        <v>116.46</v>
      </c>
      <c r="AC73" s="31">
        <v>1.83</v>
      </c>
      <c r="AD73" s="31">
        <v>1391</v>
      </c>
      <c r="AE73" s="37" t="str">
        <f>IF(Table5[[#This Row],[Cost2]]="ML","Yes",IF(Table5[[#This Row],[Cost4]]&gt;=Table5[[#This Row],[Cost2]],"Yes","No"))</f>
        <v>Yes</v>
      </c>
      <c r="AF73" s="36">
        <v>115.27</v>
      </c>
      <c r="AG73" s="31">
        <v>1.36</v>
      </c>
      <c r="AH73" s="31">
        <v>1071</v>
      </c>
      <c r="AI73" s="7" t="str">
        <f>IF(Table5[[#This Row],[Cost2]]="ML","Yes",IF(Table5[[#This Row],[Cost6]]&gt;=Table5[[#This Row],[Cost2]],"Yes","No"))</f>
        <v>Yes</v>
      </c>
      <c r="AJ73" s="46">
        <f xml:space="preserve"> (Table5[[#This Row],[Cost3]]/Table5[[#This Row],[Cost2]])-1</f>
        <v>2.9459025174076059E-2</v>
      </c>
      <c r="AK73" s="47">
        <f xml:space="preserve"> (Table5[[#This Row],[Cost9]]/Table5[[#This Row],[Cost2]])-1</f>
        <v>5.5793608284234963E-2</v>
      </c>
      <c r="AL73" s="47">
        <f xml:space="preserve"> (Table5[[#This Row],[Cost4]]/Table5[[#This Row],[Cost2]])-1</f>
        <v>3.9635779325120524E-2</v>
      </c>
      <c r="AM73" s="47">
        <f xml:space="preserve"> (Table5[[#This Row],[Cost6]]/Table5[[#This Row],[Cost2]])-1</f>
        <v>2.9012676307802243E-2</v>
      </c>
      <c r="AN73" s="46">
        <f>Table5[[#This Row],[GA1/BB]]-Table5[[#This Row],[Best]]</f>
        <v>4.4634886627381576E-4</v>
      </c>
      <c r="AO73" s="47">
        <f>Table5[[#This Row],[GA2/BB]]-Table5[[#This Row],[Best]]</f>
        <v>2.678093197643272E-2</v>
      </c>
      <c r="AP73" s="47">
        <f>Table5[[#This Row],[GA3/BB]]-Table5[[#This Row],[Best]]</f>
        <v>1.0623103017318281E-2</v>
      </c>
      <c r="AQ73" s="47">
        <f>Table5[[#This Row],[GA4/BB]]-Table5[[#This Row],[Best]]</f>
        <v>0</v>
      </c>
      <c r="AR73" s="48">
        <f>MIN(Table5[[#This Row],[GA1/BB]:[GA4/BB]])</f>
        <v>2.9012676307802243E-2</v>
      </c>
      <c r="AS73" s="7"/>
      <c r="AT73"/>
      <c r="AU73"/>
      <c r="AV73"/>
    </row>
    <row r="74" spans="1:48" ht="18" customHeight="1" x14ac:dyDescent="0.25">
      <c r="A74" s="11">
        <v>16</v>
      </c>
      <c r="B74" s="7">
        <v>9</v>
      </c>
      <c r="C74" s="12">
        <v>5</v>
      </c>
      <c r="D74" s="17" t="s">
        <v>13</v>
      </c>
      <c r="E74" s="20">
        <v>54.3</v>
      </c>
      <c r="F74" s="7" t="s">
        <v>13</v>
      </c>
      <c r="G74" s="12" t="s">
        <v>13</v>
      </c>
      <c r="H74" s="17">
        <v>89.54</v>
      </c>
      <c r="I74" s="20">
        <v>1.67</v>
      </c>
      <c r="J74" s="7">
        <v>81548</v>
      </c>
      <c r="K74" s="20">
        <v>104.84</v>
      </c>
      <c r="L74" s="12" t="str">
        <f>IF(Table5[[#This Row],[Status]]="Optimal",IF(D74=H74, "Yes","No" ),"Yes")</f>
        <v>Yes</v>
      </c>
      <c r="M74" s="17">
        <v>230.59</v>
      </c>
      <c r="N74" s="7">
        <v>0</v>
      </c>
      <c r="O74" s="7" t="str">
        <f>IF(Table5[[#This Row],[Cost2]]="ML","Yes",IF(Table5[[#This Row],[Cost5]]&gt;Table5[[#This Row],[Cost2]],"Yes","No"))</f>
        <v>Yes</v>
      </c>
      <c r="P74">
        <v>106.03</v>
      </c>
      <c r="Q74">
        <v>0.3</v>
      </c>
      <c r="R74">
        <v>17688</v>
      </c>
      <c r="S74" s="7" t="str">
        <f>IF(Table5[[#This Row],[Cost2]]="ML","Yes",IF(Table5[[#This Row],[Cost7]]&gt;=Table5[[#This Row],[Cost2]],"Yes","No"))</f>
        <v>Yes</v>
      </c>
      <c r="T74" s="36">
        <v>89.86</v>
      </c>
      <c r="U74" s="31">
        <v>0.46</v>
      </c>
      <c r="V74" s="31">
        <v>1059</v>
      </c>
      <c r="W74" s="37" t="str">
        <f>IF(Table5[[#This Row],[Cost2]]="ML","Yes",IF(Table5[[#This Row],[Cost3]]&gt;=Table5[[#This Row],[Cost2]],"Yes","No"))</f>
        <v>Yes</v>
      </c>
      <c r="X74" s="36">
        <v>96.78</v>
      </c>
      <c r="Y74" s="31">
        <v>0.76</v>
      </c>
      <c r="Z74" s="31">
        <v>1706</v>
      </c>
      <c r="AA74" s="37" t="str">
        <f>IF(Table5[[#This Row],[Cost2]]="ML","Yes",IF(Table5[[#This Row],[Cost9]]&gt;=Table5[[#This Row],[Cost2]],"Yes","No"))</f>
        <v>Yes</v>
      </c>
      <c r="AB74" s="36">
        <v>91.29</v>
      </c>
      <c r="AC74" s="31">
        <v>1.27</v>
      </c>
      <c r="AD74" s="31">
        <v>1240</v>
      </c>
      <c r="AE74" s="37" t="str">
        <f>IF(Table5[[#This Row],[Cost2]]="ML","Yes",IF(Table5[[#This Row],[Cost4]]&gt;=Table5[[#This Row],[Cost2]],"Yes","No"))</f>
        <v>Yes</v>
      </c>
      <c r="AF74" s="36">
        <v>92.66</v>
      </c>
      <c r="AG74" s="31">
        <v>1.39</v>
      </c>
      <c r="AH74" s="31">
        <v>1362</v>
      </c>
      <c r="AI74" s="7" t="str">
        <f>IF(Table5[[#This Row],[Cost2]]="ML","Yes",IF(Table5[[#This Row],[Cost6]]&gt;=Table5[[#This Row],[Cost2]],"Yes","No"))</f>
        <v>Yes</v>
      </c>
      <c r="AJ74" s="46">
        <f xml:space="preserve"> (Table5[[#This Row],[Cost3]]/Table5[[#This Row],[Cost2]])-1</f>
        <v>3.5738217556398055E-3</v>
      </c>
      <c r="AK74" s="47">
        <f xml:space="preserve"> (Table5[[#This Row],[Cost9]]/Table5[[#This Row],[Cost2]])-1</f>
        <v>8.0857717221353598E-2</v>
      </c>
      <c r="AL74" s="47">
        <f xml:space="preserve"> (Table5[[#This Row],[Cost4]]/Table5[[#This Row],[Cost2]])-1</f>
        <v>1.9544337726155936E-2</v>
      </c>
      <c r="AM74" s="47">
        <f xml:space="preserve"> (Table5[[#This Row],[Cost6]]/Table5[[#This Row],[Cost2]])-1</f>
        <v>3.4844762117489214E-2</v>
      </c>
      <c r="AN74" s="46">
        <f>Table5[[#This Row],[GA1/BB]]-Table5[[#This Row],[Best]]</f>
        <v>0</v>
      </c>
      <c r="AO74" s="47">
        <f>Table5[[#This Row],[GA2/BB]]-Table5[[#This Row],[Best]]</f>
        <v>7.7283895465713792E-2</v>
      </c>
      <c r="AP74" s="47">
        <f>Table5[[#This Row],[GA3/BB]]-Table5[[#This Row],[Best]]</f>
        <v>1.597051597051613E-2</v>
      </c>
      <c r="AQ74" s="47">
        <f>Table5[[#This Row],[GA4/BB]]-Table5[[#This Row],[Best]]</f>
        <v>3.1270940361849409E-2</v>
      </c>
      <c r="AR74" s="48">
        <f>MIN(Table5[[#This Row],[GA1/BB]:[GA4/BB]])</f>
        <v>3.5738217556398055E-3</v>
      </c>
      <c r="AS74" s="7"/>
      <c r="AT74"/>
      <c r="AU74"/>
      <c r="AV74"/>
    </row>
    <row r="75" spans="1:48" ht="18" customHeight="1" x14ac:dyDescent="0.25">
      <c r="A75" s="11">
        <v>33</v>
      </c>
      <c r="B75" s="7">
        <v>9</v>
      </c>
      <c r="C75" s="12">
        <v>6</v>
      </c>
      <c r="D75" s="17" t="s">
        <v>13</v>
      </c>
      <c r="E75" s="20">
        <v>54.75</v>
      </c>
      <c r="F75" s="7" t="s">
        <v>13</v>
      </c>
      <c r="G75" s="12" t="s">
        <v>13</v>
      </c>
      <c r="H75" s="17">
        <v>123.11</v>
      </c>
      <c r="I75" s="20">
        <v>8.17</v>
      </c>
      <c r="J75" s="7">
        <v>468373</v>
      </c>
      <c r="K75" s="20">
        <v>123.11</v>
      </c>
      <c r="L75" s="12" t="str">
        <f>IF(Table5[[#This Row],[Status]]="Optimal",IF(D75=H75, "Yes","No" ),"Yes")</f>
        <v>Yes</v>
      </c>
      <c r="M75" s="17">
        <v>284.89</v>
      </c>
      <c r="N75" s="7">
        <v>0</v>
      </c>
      <c r="O75" s="7" t="str">
        <f>IF(Table5[[#This Row],[Cost2]]="ML","Yes",IF(Table5[[#This Row],[Cost5]]&gt;Table5[[#This Row],[Cost2]],"Yes","No"))</f>
        <v>Yes</v>
      </c>
      <c r="P75">
        <v>137.91</v>
      </c>
      <c r="Q75">
        <v>0.25</v>
      </c>
      <c r="R75">
        <v>14748</v>
      </c>
      <c r="S75" s="7" t="str">
        <f>IF(Table5[[#This Row],[Cost2]]="ML","Yes",IF(Table5[[#This Row],[Cost7]]&gt;=Table5[[#This Row],[Cost2]],"Yes","No"))</f>
        <v>Yes</v>
      </c>
      <c r="T75" s="36">
        <v>125.05</v>
      </c>
      <c r="U75" s="31">
        <v>0.73</v>
      </c>
      <c r="V75" s="31">
        <v>1341</v>
      </c>
      <c r="W75" s="37" t="str">
        <f>IF(Table5[[#This Row],[Cost2]]="ML","Yes",IF(Table5[[#This Row],[Cost3]]&gt;=Table5[[#This Row],[Cost2]],"Yes","No"))</f>
        <v>Yes</v>
      </c>
      <c r="X75" s="36">
        <v>131.27000000000001</v>
      </c>
      <c r="Y75" s="31">
        <v>0.4</v>
      </c>
      <c r="Z75" s="31">
        <v>1223</v>
      </c>
      <c r="AA75" s="37" t="str">
        <f>IF(Table5[[#This Row],[Cost2]]="ML","Yes",IF(Table5[[#This Row],[Cost9]]&gt;=Table5[[#This Row],[Cost2]],"Yes","No"))</f>
        <v>Yes</v>
      </c>
      <c r="AB75" s="36">
        <v>128.54</v>
      </c>
      <c r="AC75" s="31">
        <v>1.18</v>
      </c>
      <c r="AD75" s="31">
        <v>1099</v>
      </c>
      <c r="AE75" s="37" t="str">
        <f>IF(Table5[[#This Row],[Cost2]]="ML","Yes",IF(Table5[[#This Row],[Cost4]]&gt;=Table5[[#This Row],[Cost2]],"Yes","No"))</f>
        <v>Yes</v>
      </c>
      <c r="AF75" s="36">
        <v>127.9</v>
      </c>
      <c r="AG75" s="31">
        <v>1.2</v>
      </c>
      <c r="AH75" s="31">
        <v>1123</v>
      </c>
      <c r="AI75" s="7" t="str">
        <f>IF(Table5[[#This Row],[Cost2]]="ML","Yes",IF(Table5[[#This Row],[Cost6]]&gt;=Table5[[#This Row],[Cost2]],"Yes","No"))</f>
        <v>Yes</v>
      </c>
      <c r="AJ75" s="46">
        <f xml:space="preserve"> (Table5[[#This Row],[Cost3]]/Table5[[#This Row],[Cost2]])-1</f>
        <v>1.5758264966290181E-2</v>
      </c>
      <c r="AK75" s="47">
        <f xml:space="preserve"> (Table5[[#This Row],[Cost9]]/Table5[[#This Row],[Cost2]])-1</f>
        <v>6.6282186662334652E-2</v>
      </c>
      <c r="AL75" s="47">
        <f xml:space="preserve"> (Table5[[#This Row],[Cost4]]/Table5[[#This Row],[Cost2]])-1</f>
        <v>4.4106896271626894E-2</v>
      </c>
      <c r="AM75" s="47">
        <f xml:space="preserve"> (Table5[[#This Row],[Cost6]]/Table5[[#This Row],[Cost2]])-1</f>
        <v>3.8908293396149762E-2</v>
      </c>
      <c r="AN75" s="46">
        <f>Table5[[#This Row],[GA1/BB]]-Table5[[#This Row],[Best]]</f>
        <v>0</v>
      </c>
      <c r="AO75" s="47">
        <f>Table5[[#This Row],[GA2/BB]]-Table5[[#This Row],[Best]]</f>
        <v>5.0523921696044471E-2</v>
      </c>
      <c r="AP75" s="47">
        <f>Table5[[#This Row],[GA3/BB]]-Table5[[#This Row],[Best]]</f>
        <v>2.8348631305336713E-2</v>
      </c>
      <c r="AQ75" s="47">
        <f>Table5[[#This Row],[GA4/BB]]-Table5[[#This Row],[Best]]</f>
        <v>2.3150028429859582E-2</v>
      </c>
      <c r="AR75" s="48">
        <f>MIN(Table5[[#This Row],[GA1/BB]:[GA4/BB]])</f>
        <v>1.5758264966290181E-2</v>
      </c>
      <c r="AS75" s="7"/>
      <c r="AT75"/>
      <c r="AU75"/>
      <c r="AV75"/>
    </row>
    <row r="76" spans="1:48" ht="18" customHeight="1" x14ac:dyDescent="0.25">
      <c r="A76" s="11">
        <v>49</v>
      </c>
      <c r="B76" s="7">
        <v>9</v>
      </c>
      <c r="C76" s="12">
        <v>6</v>
      </c>
      <c r="D76" s="17" t="s">
        <v>13</v>
      </c>
      <c r="E76" s="20">
        <v>68.75</v>
      </c>
      <c r="F76" s="7" t="s">
        <v>13</v>
      </c>
      <c r="G76" s="12" t="s">
        <v>13</v>
      </c>
      <c r="H76" s="17">
        <v>100.49</v>
      </c>
      <c r="I76" s="20">
        <v>3.62</v>
      </c>
      <c r="J76" s="7">
        <v>206257</v>
      </c>
      <c r="K76" s="20">
        <v>105.14</v>
      </c>
      <c r="L76" s="12" t="str">
        <f>IF(Table5[[#This Row],[Status]]="Optimal",IF(D76=H76, "Yes","No" ),"Yes")</f>
        <v>Yes</v>
      </c>
      <c r="M76" s="17">
        <v>301.26</v>
      </c>
      <c r="N76" s="7">
        <v>0</v>
      </c>
      <c r="O76" s="7" t="str">
        <f>IF(Table5[[#This Row],[Cost2]]="ML","Yes",IF(Table5[[#This Row],[Cost5]]&gt;Table5[[#This Row],[Cost2]],"Yes","No"))</f>
        <v>Yes</v>
      </c>
      <c r="P76">
        <v>110.57</v>
      </c>
      <c r="Q76">
        <v>0.18</v>
      </c>
      <c r="R76">
        <v>8908</v>
      </c>
      <c r="S76" s="7" t="str">
        <f>IF(Table5[[#This Row],[Cost2]]="ML","Yes",IF(Table5[[#This Row],[Cost7]]&gt;=Table5[[#This Row],[Cost2]],"Yes","No"))</f>
        <v>Yes</v>
      </c>
      <c r="T76" s="36">
        <v>104.69</v>
      </c>
      <c r="U76" s="31">
        <v>0.76</v>
      </c>
      <c r="V76" s="31">
        <v>1702</v>
      </c>
      <c r="W76" s="37" t="str">
        <f>IF(Table5[[#This Row],[Cost2]]="ML","Yes",IF(Table5[[#This Row],[Cost3]]&gt;=Table5[[#This Row],[Cost2]],"Yes","No"))</f>
        <v>Yes</v>
      </c>
      <c r="X76" s="36">
        <v>107.13</v>
      </c>
      <c r="Y76" s="31">
        <v>0.99</v>
      </c>
      <c r="Z76" s="31">
        <v>1594</v>
      </c>
      <c r="AA76" s="37" t="str">
        <f>IF(Table5[[#This Row],[Cost2]]="ML","Yes",IF(Table5[[#This Row],[Cost9]]&gt;=Table5[[#This Row],[Cost2]],"Yes","No"))</f>
        <v>Yes</v>
      </c>
      <c r="AB76" s="36">
        <v>102.49</v>
      </c>
      <c r="AC76" s="31">
        <v>1.1100000000000001</v>
      </c>
      <c r="AD76" s="31">
        <v>1111</v>
      </c>
      <c r="AE76" s="37" t="str">
        <f>IF(Table5[[#This Row],[Cost2]]="ML","Yes",IF(Table5[[#This Row],[Cost4]]&gt;=Table5[[#This Row],[Cost2]],"Yes","No"))</f>
        <v>Yes</v>
      </c>
      <c r="AF76" s="36">
        <v>102.51</v>
      </c>
      <c r="AG76" s="31">
        <v>1.21</v>
      </c>
      <c r="AH76" s="31">
        <v>1217</v>
      </c>
      <c r="AI76" s="7" t="str">
        <f>IF(Table5[[#This Row],[Cost2]]="ML","Yes",IF(Table5[[#This Row],[Cost6]]&gt;=Table5[[#This Row],[Cost2]],"Yes","No"))</f>
        <v>Yes</v>
      </c>
      <c r="AJ76" s="46">
        <f xml:space="preserve"> (Table5[[#This Row],[Cost3]]/Table5[[#This Row],[Cost2]])-1</f>
        <v>4.1795203502836165E-2</v>
      </c>
      <c r="AK76" s="47">
        <f xml:space="preserve"> (Table5[[#This Row],[Cost9]]/Table5[[#This Row],[Cost2]])-1</f>
        <v>6.6076226490197953E-2</v>
      </c>
      <c r="AL76" s="47">
        <f xml:space="preserve"> (Table5[[#This Row],[Cost4]]/Table5[[#This Row],[Cost2]])-1</f>
        <v>1.9902477858493306E-2</v>
      </c>
      <c r="AM76" s="47">
        <f xml:space="preserve"> (Table5[[#This Row],[Cost6]]/Table5[[#This Row],[Cost2]])-1</f>
        <v>2.0101502637078328E-2</v>
      </c>
      <c r="AN76" s="46">
        <f>Table5[[#This Row],[GA1/BB]]-Table5[[#This Row],[Best]]</f>
        <v>2.1892725644342859E-2</v>
      </c>
      <c r="AO76" s="47">
        <f>Table5[[#This Row],[GA2/BB]]-Table5[[#This Row],[Best]]</f>
        <v>4.6173748631704647E-2</v>
      </c>
      <c r="AP76" s="47">
        <f>Table5[[#This Row],[GA3/BB]]-Table5[[#This Row],[Best]]</f>
        <v>0</v>
      </c>
      <c r="AQ76" s="47">
        <f>Table5[[#This Row],[GA4/BB]]-Table5[[#This Row],[Best]]</f>
        <v>1.9902477858502188E-4</v>
      </c>
      <c r="AR76" s="48">
        <f>MIN(Table5[[#This Row],[GA1/BB]:[GA4/BB]])</f>
        <v>1.9902477858493306E-2</v>
      </c>
      <c r="AS76" s="7"/>
      <c r="AT76"/>
      <c r="AU76"/>
      <c r="AV76"/>
    </row>
    <row r="77" spans="1:48" ht="18" customHeight="1" x14ac:dyDescent="0.25">
      <c r="A77" s="11">
        <v>1</v>
      </c>
      <c r="B77" s="7">
        <v>9</v>
      </c>
      <c r="C77" s="12">
        <v>7</v>
      </c>
      <c r="D77" s="17">
        <v>95.62</v>
      </c>
      <c r="E77" s="20">
        <v>133.19</v>
      </c>
      <c r="F77" s="7">
        <v>195668</v>
      </c>
      <c r="G77" s="12" t="s">
        <v>12</v>
      </c>
      <c r="H77" s="17">
        <v>95.62</v>
      </c>
      <c r="I77" s="20">
        <v>2.58</v>
      </c>
      <c r="J77" s="7">
        <v>85439</v>
      </c>
      <c r="K77" s="20">
        <v>109.3</v>
      </c>
      <c r="L77" s="12" t="str">
        <f>IF(Table5[[#This Row],[Status]]="Optimal",IF(D77=H77, "Yes","No" ),"Yes")</f>
        <v>Yes</v>
      </c>
      <c r="M77" s="17">
        <v>246.94</v>
      </c>
      <c r="N77" s="7">
        <v>0</v>
      </c>
      <c r="O77" s="7" t="str">
        <f>IF(Table5[[#This Row],[Cost2]]="ML","Yes",IF(Table5[[#This Row],[Cost5]]&gt;Table5[[#This Row],[Cost2]],"Yes","No"))</f>
        <v>Yes</v>
      </c>
      <c r="P77">
        <v>99.82</v>
      </c>
      <c r="Q77">
        <v>0.25</v>
      </c>
      <c r="R77">
        <v>5680</v>
      </c>
      <c r="S77" s="7" t="str">
        <f>IF(Table5[[#This Row],[Cost2]]="ML","Yes",IF(Table5[[#This Row],[Cost7]]&gt;=Table5[[#This Row],[Cost2]],"Yes","No"))</f>
        <v>Yes</v>
      </c>
      <c r="T77" s="36">
        <v>99.29</v>
      </c>
      <c r="U77" s="31">
        <v>0.65</v>
      </c>
      <c r="V77" s="31">
        <v>1052</v>
      </c>
      <c r="W77" s="37" t="str">
        <f>IF(Table5[[#This Row],[Cost2]]="ML","Yes",IF(Table5[[#This Row],[Cost3]]&gt;=Table5[[#This Row],[Cost2]],"Yes","No"))</f>
        <v>Yes</v>
      </c>
      <c r="X77" s="36">
        <v>101.92</v>
      </c>
      <c r="Y77" s="31">
        <v>1.3</v>
      </c>
      <c r="Z77" s="31">
        <v>2094</v>
      </c>
      <c r="AA77" s="37" t="str">
        <f>IF(Table5[[#This Row],[Cost2]]="ML","Yes",IF(Table5[[#This Row],[Cost9]]&gt;=Table5[[#This Row],[Cost2]],"Yes","No"))</f>
        <v>Yes</v>
      </c>
      <c r="AB77" s="36">
        <v>98.31</v>
      </c>
      <c r="AC77" s="31">
        <v>1.38</v>
      </c>
      <c r="AD77" s="31">
        <v>1071</v>
      </c>
      <c r="AE77" s="37" t="str">
        <f>IF(Table5[[#This Row],[Cost2]]="ML","Yes",IF(Table5[[#This Row],[Cost4]]&gt;=Table5[[#This Row],[Cost2]],"Yes","No"))</f>
        <v>Yes</v>
      </c>
      <c r="AF77" s="36">
        <v>96.62</v>
      </c>
      <c r="AG77" s="31">
        <v>1.33</v>
      </c>
      <c r="AH77" s="31">
        <v>1086</v>
      </c>
      <c r="AI77" s="7" t="str">
        <f>IF(Table5[[#This Row],[Cost2]]="ML","Yes",IF(Table5[[#This Row],[Cost6]]&gt;=Table5[[#This Row],[Cost2]],"Yes","No"))</f>
        <v>Yes</v>
      </c>
      <c r="AJ77" s="46">
        <f xml:space="preserve"> (Table5[[#This Row],[Cost3]]/Table5[[#This Row],[Cost2]])-1</f>
        <v>3.8381091821794611E-2</v>
      </c>
      <c r="AK77" s="47">
        <f xml:space="preserve"> (Table5[[#This Row],[Cost9]]/Table5[[#This Row],[Cost2]])-1</f>
        <v>6.5885797950219649E-2</v>
      </c>
      <c r="AL77" s="47">
        <f xml:space="preserve"> (Table5[[#This Row],[Cost4]]/Table5[[#This Row],[Cost2]])-1</f>
        <v>2.8132189918427031E-2</v>
      </c>
      <c r="AM77" s="47">
        <f xml:space="preserve"> (Table5[[#This Row],[Cost6]]/Table5[[#This Row],[Cost2]])-1</f>
        <v>1.0458063166701503E-2</v>
      </c>
      <c r="AN77" s="46">
        <f>Table5[[#This Row],[GA1/BB]]-Table5[[#This Row],[Best]]</f>
        <v>2.7923028655093107E-2</v>
      </c>
      <c r="AO77" s="47">
        <f>Table5[[#This Row],[GA2/BB]]-Table5[[#This Row],[Best]]</f>
        <v>5.5427734783518146E-2</v>
      </c>
      <c r="AP77" s="47">
        <f>Table5[[#This Row],[GA3/BB]]-Table5[[#This Row],[Best]]</f>
        <v>1.7674126751725527E-2</v>
      </c>
      <c r="AQ77" s="47">
        <f>Table5[[#This Row],[GA4/BB]]-Table5[[#This Row],[Best]]</f>
        <v>0</v>
      </c>
      <c r="AR77" s="48">
        <f>MIN(Table5[[#This Row],[GA1/BB]:[GA4/BB]])</f>
        <v>1.0458063166701503E-2</v>
      </c>
      <c r="AS77" s="7"/>
      <c r="AT77"/>
      <c r="AU77"/>
      <c r="AV77"/>
    </row>
    <row r="78" spans="1:48" ht="18" customHeight="1" x14ac:dyDescent="0.25">
      <c r="A78" s="11">
        <v>70</v>
      </c>
      <c r="B78" s="7">
        <v>9</v>
      </c>
      <c r="C78" s="12">
        <v>7</v>
      </c>
      <c r="D78" s="17" t="s">
        <v>13</v>
      </c>
      <c r="E78" s="20">
        <v>50.3</v>
      </c>
      <c r="F78" s="7" t="s">
        <v>13</v>
      </c>
      <c r="G78" s="12" t="s">
        <v>13</v>
      </c>
      <c r="H78" s="17">
        <v>104.4</v>
      </c>
      <c r="I78" s="20">
        <v>7.84</v>
      </c>
      <c r="J78" s="7">
        <v>324243</v>
      </c>
      <c r="K78" s="20">
        <v>109.16</v>
      </c>
      <c r="L78" s="12" t="str">
        <f>IF(Table5[[#This Row],[Status]]="Optimal",IF(D78=H78, "Yes","No" ),"Yes")</f>
        <v>Yes</v>
      </c>
      <c r="M78" s="17">
        <v>285.31</v>
      </c>
      <c r="N78" s="7">
        <v>0</v>
      </c>
      <c r="O78" s="7" t="str">
        <f>IF(Table5[[#This Row],[Cost2]]="ML","Yes",IF(Table5[[#This Row],[Cost5]]&gt;Table5[[#This Row],[Cost2]],"Yes","No"))</f>
        <v>Yes</v>
      </c>
      <c r="P78">
        <v>120.16</v>
      </c>
      <c r="Q78">
        <v>0.43</v>
      </c>
      <c r="R78">
        <v>20929</v>
      </c>
      <c r="S78" s="7" t="str">
        <f>IF(Table5[[#This Row],[Cost2]]="ML","Yes",IF(Table5[[#This Row],[Cost7]]&gt;=Table5[[#This Row],[Cost2]],"Yes","No"))</f>
        <v>Yes</v>
      </c>
      <c r="T78" s="36">
        <v>109.2</v>
      </c>
      <c r="U78" s="31">
        <v>0.6</v>
      </c>
      <c r="V78" s="31">
        <v>1297</v>
      </c>
      <c r="W78" s="37" t="str">
        <f>IF(Table5[[#This Row],[Cost2]]="ML","Yes",IF(Table5[[#This Row],[Cost3]]&gt;=Table5[[#This Row],[Cost2]],"Yes","No"))</f>
        <v>Yes</v>
      </c>
      <c r="X78" s="36">
        <v>107.78</v>
      </c>
      <c r="Y78" s="31">
        <v>0.79</v>
      </c>
      <c r="Z78" s="31">
        <v>1531</v>
      </c>
      <c r="AA78" s="37" t="str">
        <f>IF(Table5[[#This Row],[Cost2]]="ML","Yes",IF(Table5[[#This Row],[Cost9]]&gt;=Table5[[#This Row],[Cost2]],"Yes","No"))</f>
        <v>Yes</v>
      </c>
      <c r="AB78" s="36">
        <v>106.5</v>
      </c>
      <c r="AC78" s="31">
        <v>1.1100000000000001</v>
      </c>
      <c r="AD78" s="31">
        <v>1120</v>
      </c>
      <c r="AE78" s="37" t="str">
        <f>IF(Table5[[#This Row],[Cost2]]="ML","Yes",IF(Table5[[#This Row],[Cost4]]&gt;=Table5[[#This Row],[Cost2]],"Yes","No"))</f>
        <v>Yes</v>
      </c>
      <c r="AF78" s="36">
        <v>107.25</v>
      </c>
      <c r="AG78" s="31">
        <v>1.22</v>
      </c>
      <c r="AH78" s="31">
        <v>1226</v>
      </c>
      <c r="AI78" s="7" t="str">
        <f>IF(Table5[[#This Row],[Cost2]]="ML","Yes",IF(Table5[[#This Row],[Cost6]]&gt;=Table5[[#This Row],[Cost2]],"Yes","No"))</f>
        <v>Yes</v>
      </c>
      <c r="AJ78" s="46">
        <f xml:space="preserve"> (Table5[[#This Row],[Cost3]]/Table5[[#This Row],[Cost2]])-1</f>
        <v>4.5977011494252817E-2</v>
      </c>
      <c r="AK78" s="47">
        <f xml:space="preserve"> (Table5[[#This Row],[Cost9]]/Table5[[#This Row],[Cost2]])-1</f>
        <v>3.237547892720305E-2</v>
      </c>
      <c r="AL78" s="47">
        <f xml:space="preserve"> (Table5[[#This Row],[Cost4]]/Table5[[#This Row],[Cost2]])-1</f>
        <v>2.0114942528735469E-2</v>
      </c>
      <c r="AM78" s="47">
        <f xml:space="preserve"> (Table5[[#This Row],[Cost6]]/Table5[[#This Row],[Cost2]])-1</f>
        <v>2.7298850574712485E-2</v>
      </c>
      <c r="AN78" s="46">
        <f>Table5[[#This Row],[GA1/BB]]-Table5[[#This Row],[Best]]</f>
        <v>2.5862068965517349E-2</v>
      </c>
      <c r="AO78" s="47">
        <f>Table5[[#This Row],[GA2/BB]]-Table5[[#This Row],[Best]]</f>
        <v>1.2260536398467581E-2</v>
      </c>
      <c r="AP78" s="47">
        <f>Table5[[#This Row],[GA3/BB]]-Table5[[#This Row],[Best]]</f>
        <v>0</v>
      </c>
      <c r="AQ78" s="47">
        <f>Table5[[#This Row],[GA4/BB]]-Table5[[#This Row],[Best]]</f>
        <v>7.1839080459770166E-3</v>
      </c>
      <c r="AR78" s="48">
        <f>MIN(Table5[[#This Row],[GA1/BB]:[GA4/BB]])</f>
        <v>2.0114942528735469E-2</v>
      </c>
      <c r="AS78" s="7"/>
      <c r="AT78"/>
      <c r="AU78"/>
      <c r="AV78"/>
    </row>
    <row r="79" spans="1:48" ht="18" customHeight="1" x14ac:dyDescent="0.25">
      <c r="A79" s="11">
        <v>86</v>
      </c>
      <c r="B79" s="7">
        <v>9</v>
      </c>
      <c r="C79" s="12">
        <v>8</v>
      </c>
      <c r="D79" s="17" t="s">
        <v>13</v>
      </c>
      <c r="E79" s="20">
        <v>41.15</v>
      </c>
      <c r="F79" s="7" t="s">
        <v>13</v>
      </c>
      <c r="G79" s="12" t="s">
        <v>13</v>
      </c>
      <c r="H79" s="17">
        <v>122.4</v>
      </c>
      <c r="I79" s="20">
        <v>7.47</v>
      </c>
      <c r="J79" s="7">
        <v>379722</v>
      </c>
      <c r="K79" s="20">
        <v>135.93</v>
      </c>
      <c r="L79" s="12" t="str">
        <f>IF(Table5[[#This Row],[Status]]="Optimal",IF(D79=H79, "Yes","No" ),"Yes")</f>
        <v>Yes</v>
      </c>
      <c r="M79" s="17">
        <v>301.39</v>
      </c>
      <c r="N79" s="7">
        <v>0</v>
      </c>
      <c r="O79" s="7" t="str">
        <f>IF(Table5[[#This Row],[Cost2]]="ML","Yes",IF(Table5[[#This Row],[Cost5]]&gt;Table5[[#This Row],[Cost2]],"Yes","No"))</f>
        <v>Yes</v>
      </c>
      <c r="P79">
        <v>149.41</v>
      </c>
      <c r="Q79">
        <v>0.18</v>
      </c>
      <c r="R79">
        <v>10830</v>
      </c>
      <c r="S79" s="7" t="str">
        <f>IF(Table5[[#This Row],[Cost2]]="ML","Yes",IF(Table5[[#This Row],[Cost7]]&gt;=Table5[[#This Row],[Cost2]],"Yes","No"))</f>
        <v>Yes</v>
      </c>
      <c r="T79" s="36">
        <v>122.51</v>
      </c>
      <c r="U79" s="31">
        <v>0.66</v>
      </c>
      <c r="V79" s="31">
        <v>1182</v>
      </c>
      <c r="W79" s="37" t="str">
        <f>IF(Table5[[#This Row],[Cost2]]="ML","Yes",IF(Table5[[#This Row],[Cost3]]&gt;=Table5[[#This Row],[Cost2]],"Yes","No"))</f>
        <v>Yes</v>
      </c>
      <c r="X79" s="36">
        <v>122.68</v>
      </c>
      <c r="Y79" s="31">
        <v>0.76</v>
      </c>
      <c r="Z79" s="31">
        <v>1315</v>
      </c>
      <c r="AA79" s="37" t="str">
        <f>IF(Table5[[#This Row],[Cost2]]="ML","Yes",IF(Table5[[#This Row],[Cost9]]&gt;=Table5[[#This Row],[Cost2]],"Yes","No"))</f>
        <v>Yes</v>
      </c>
      <c r="AB79" s="36">
        <v>124.15</v>
      </c>
      <c r="AC79" s="31">
        <v>1.0900000000000001</v>
      </c>
      <c r="AD79" s="31">
        <v>1097</v>
      </c>
      <c r="AE79" s="37" t="str">
        <f>IF(Table5[[#This Row],[Cost2]]="ML","Yes",IF(Table5[[#This Row],[Cost4]]&gt;=Table5[[#This Row],[Cost2]],"Yes","No"))</f>
        <v>Yes</v>
      </c>
      <c r="AF79" s="36">
        <v>123.39</v>
      </c>
      <c r="AG79" s="31">
        <v>1.05</v>
      </c>
      <c r="AH79" s="31">
        <v>1063</v>
      </c>
      <c r="AI79" s="7" t="str">
        <f>IF(Table5[[#This Row],[Cost2]]="ML","Yes",IF(Table5[[#This Row],[Cost6]]&gt;=Table5[[#This Row],[Cost2]],"Yes","No"))</f>
        <v>Yes</v>
      </c>
      <c r="AJ79" s="46">
        <f xml:space="preserve"> (Table5[[#This Row],[Cost3]]/Table5[[#This Row],[Cost2]])-1</f>
        <v>8.9869281045751315E-4</v>
      </c>
      <c r="AK79" s="47">
        <f xml:space="preserve"> (Table5[[#This Row],[Cost9]]/Table5[[#This Row],[Cost2]])-1</f>
        <v>2.2875816993463971E-3</v>
      </c>
      <c r="AL79" s="47">
        <f xml:space="preserve"> (Table5[[#This Row],[Cost4]]/Table5[[#This Row],[Cost2]])-1</f>
        <v>1.4297385620914982E-2</v>
      </c>
      <c r="AM79" s="47">
        <f xml:space="preserve"> (Table5[[#This Row],[Cost6]]/Table5[[#This Row],[Cost2]])-1</f>
        <v>8.0882352941176183E-3</v>
      </c>
      <c r="AN79" s="46">
        <f>Table5[[#This Row],[GA1/BB]]-Table5[[#This Row],[Best]]</f>
        <v>0</v>
      </c>
      <c r="AO79" s="47">
        <f>Table5[[#This Row],[GA2/BB]]-Table5[[#This Row],[Best]]</f>
        <v>1.388888888888884E-3</v>
      </c>
      <c r="AP79" s="47">
        <f>Table5[[#This Row],[GA3/BB]]-Table5[[#This Row],[Best]]</f>
        <v>1.3398692810457469E-2</v>
      </c>
      <c r="AQ79" s="47">
        <f>Table5[[#This Row],[GA4/BB]]-Table5[[#This Row],[Best]]</f>
        <v>7.1895424836601052E-3</v>
      </c>
      <c r="AR79" s="48">
        <f>MIN(Table5[[#This Row],[GA1/BB]:[GA4/BB]])</f>
        <v>8.9869281045751315E-4</v>
      </c>
      <c r="AS79" s="7"/>
      <c r="AT79"/>
      <c r="AU79"/>
      <c r="AV79"/>
    </row>
    <row r="80" spans="1:48" ht="18" customHeight="1" x14ac:dyDescent="0.25">
      <c r="A80" s="11">
        <v>17</v>
      </c>
      <c r="B80" s="7">
        <v>9</v>
      </c>
      <c r="C80" s="12">
        <v>9</v>
      </c>
      <c r="D80" s="17" t="s">
        <v>13</v>
      </c>
      <c r="E80" s="20">
        <v>51.23</v>
      </c>
      <c r="F80" s="7" t="s">
        <v>13</v>
      </c>
      <c r="G80" s="12" t="s">
        <v>13</v>
      </c>
      <c r="H80" s="17">
        <v>127.83</v>
      </c>
      <c r="I80" s="20">
        <v>13.12</v>
      </c>
      <c r="J80" s="7">
        <v>717594</v>
      </c>
      <c r="K80" s="20">
        <v>160.27000000000001</v>
      </c>
      <c r="L80" s="12" t="str">
        <f>IF(Table5[[#This Row],[Status]]="Optimal",IF(D80=H80, "Yes","No" ),"Yes")</f>
        <v>Yes</v>
      </c>
      <c r="M80" s="17">
        <v>335.04</v>
      </c>
      <c r="N80" s="7">
        <v>0</v>
      </c>
      <c r="O80" s="7" t="str">
        <f>IF(Table5[[#This Row],[Cost2]]="ML","Yes",IF(Table5[[#This Row],[Cost5]]&gt;Table5[[#This Row],[Cost2]],"Yes","No"))</f>
        <v>Yes</v>
      </c>
      <c r="P80">
        <v>141.78</v>
      </c>
      <c r="Q80">
        <v>0.25</v>
      </c>
      <c r="R80">
        <v>12190</v>
      </c>
      <c r="S80" s="7" t="str">
        <f>IF(Table5[[#This Row],[Cost2]]="ML","Yes",IF(Table5[[#This Row],[Cost7]]&gt;=Table5[[#This Row],[Cost2]],"Yes","No"))</f>
        <v>Yes</v>
      </c>
      <c r="T80" s="36">
        <v>130.94999999999999</v>
      </c>
      <c r="U80" s="31">
        <v>0.59</v>
      </c>
      <c r="V80" s="31">
        <v>1077</v>
      </c>
      <c r="W80" s="37" t="str">
        <f>IF(Table5[[#This Row],[Cost2]]="ML","Yes",IF(Table5[[#This Row],[Cost3]]&gt;=Table5[[#This Row],[Cost2]],"Yes","No"))</f>
        <v>Yes</v>
      </c>
      <c r="X80" s="36">
        <v>128.22999999999999</v>
      </c>
      <c r="Y80" s="31">
        <v>0.51</v>
      </c>
      <c r="Z80" s="31">
        <v>1363</v>
      </c>
      <c r="AA80" s="37" t="str">
        <f>IF(Table5[[#This Row],[Cost2]]="ML","Yes",IF(Table5[[#This Row],[Cost9]]&gt;=Table5[[#This Row],[Cost2]],"Yes","No"))</f>
        <v>Yes</v>
      </c>
      <c r="AB80" s="36">
        <v>131.32</v>
      </c>
      <c r="AC80" s="31">
        <v>1.4</v>
      </c>
      <c r="AD80" s="31">
        <v>1297</v>
      </c>
      <c r="AE80" s="37" t="str">
        <f>IF(Table5[[#This Row],[Cost2]]="ML","Yes",IF(Table5[[#This Row],[Cost4]]&gt;=Table5[[#This Row],[Cost2]],"Yes","No"))</f>
        <v>Yes</v>
      </c>
      <c r="AF80" s="36">
        <v>131.12</v>
      </c>
      <c r="AG80" s="31">
        <v>1.51</v>
      </c>
      <c r="AH80" s="31">
        <v>1392</v>
      </c>
      <c r="AI80" s="7" t="str">
        <f>IF(Table5[[#This Row],[Cost2]]="ML","Yes",IF(Table5[[#This Row],[Cost6]]&gt;=Table5[[#This Row],[Cost2]],"Yes","No"))</f>
        <v>Yes</v>
      </c>
      <c r="AJ80" s="46">
        <f xml:space="preserve"> (Table5[[#This Row],[Cost3]]/Table5[[#This Row],[Cost2]])-1</f>
        <v>2.440741609950714E-2</v>
      </c>
      <c r="AK80" s="47">
        <f xml:space="preserve"> (Table5[[#This Row],[Cost9]]/Table5[[#This Row],[Cost2]])-1</f>
        <v>3.1291559101931377E-3</v>
      </c>
      <c r="AL80" s="47">
        <f xml:space="preserve"> (Table5[[#This Row],[Cost4]]/Table5[[#This Row],[Cost2]])-1</f>
        <v>2.7301885316435959E-2</v>
      </c>
      <c r="AM80" s="47">
        <f xml:space="preserve"> (Table5[[#This Row],[Cost6]]/Table5[[#This Row],[Cost2]])-1</f>
        <v>2.573730736133939E-2</v>
      </c>
      <c r="AN80" s="46">
        <f>Table5[[#This Row],[GA1/BB]]-Table5[[#This Row],[Best]]</f>
        <v>2.1278260189314002E-2</v>
      </c>
      <c r="AO80" s="47">
        <f>Table5[[#This Row],[GA2/BB]]-Table5[[#This Row],[Best]]</f>
        <v>0</v>
      </c>
      <c r="AP80" s="47">
        <f>Table5[[#This Row],[GA3/BB]]-Table5[[#This Row],[Best]]</f>
        <v>2.4172729406242821E-2</v>
      </c>
      <c r="AQ80" s="47">
        <f>Table5[[#This Row],[GA4/BB]]-Table5[[#This Row],[Best]]</f>
        <v>2.2608151451146252E-2</v>
      </c>
      <c r="AR80" s="48">
        <f>MIN(Table5[[#This Row],[GA1/BB]:[GA4/BB]])</f>
        <v>3.1291559101931377E-3</v>
      </c>
      <c r="AS80" s="7"/>
      <c r="AT80"/>
      <c r="AU80"/>
      <c r="AV80"/>
    </row>
    <row r="81" spans="1:48" ht="18" customHeight="1" x14ac:dyDescent="0.25">
      <c r="A81" s="11">
        <v>69</v>
      </c>
      <c r="B81" s="7">
        <v>10</v>
      </c>
      <c r="C81" s="12">
        <v>3</v>
      </c>
      <c r="D81" s="17" t="s">
        <v>13</v>
      </c>
      <c r="E81" s="20">
        <v>42.81</v>
      </c>
      <c r="F81" s="7" t="s">
        <v>13</v>
      </c>
      <c r="G81" s="12" t="s">
        <v>13</v>
      </c>
      <c r="H81" s="17">
        <v>118.07</v>
      </c>
      <c r="I81" s="20">
        <v>138.21</v>
      </c>
      <c r="J81" s="7">
        <v>23388914</v>
      </c>
      <c r="K81" s="20">
        <v>128.72</v>
      </c>
      <c r="L81" s="12" t="str">
        <f>IF(Table5[[#This Row],[Status]]="Optimal",IF(D81=H81, "Yes","No" ),"Yes")</f>
        <v>Yes</v>
      </c>
      <c r="M81" s="17">
        <v>321.69</v>
      </c>
      <c r="N81" s="7">
        <v>0</v>
      </c>
      <c r="O81" s="7" t="str">
        <f>IF(Table5[[#This Row],[Cost2]]="ML","Yes",IF(Table5[[#This Row],[Cost5]]&gt;Table5[[#This Row],[Cost2]],"Yes","No"))</f>
        <v>Yes</v>
      </c>
      <c r="P81">
        <v>135.87</v>
      </c>
      <c r="Q81">
        <v>0.24</v>
      </c>
      <c r="R81">
        <v>20176</v>
      </c>
      <c r="S81" s="7" t="str">
        <f>IF(Table5[[#This Row],[Cost2]]="ML","Yes",IF(Table5[[#This Row],[Cost7]]&gt;=Table5[[#This Row],[Cost2]],"Yes","No"))</f>
        <v>Yes</v>
      </c>
      <c r="T81" s="36">
        <v>125.22</v>
      </c>
      <c r="U81" s="31">
        <v>0.44</v>
      </c>
      <c r="V81" s="31">
        <v>1088</v>
      </c>
      <c r="W81" s="37" t="str">
        <f>IF(Table5[[#This Row],[Cost2]]="ML","Yes",IF(Table5[[#This Row],[Cost3]]&gt;=Table5[[#This Row],[Cost2]],"Yes","No"))</f>
        <v>Yes</v>
      </c>
      <c r="X81" s="36">
        <v>124.23</v>
      </c>
      <c r="Y81" s="31">
        <v>1.02</v>
      </c>
      <c r="Z81" s="31">
        <v>1775</v>
      </c>
      <c r="AA81" s="37" t="str">
        <f>IF(Table5[[#This Row],[Cost2]]="ML","Yes",IF(Table5[[#This Row],[Cost9]]&gt;=Table5[[#This Row],[Cost2]],"Yes","No"))</f>
        <v>Yes</v>
      </c>
      <c r="AB81" s="36">
        <v>121.97</v>
      </c>
      <c r="AC81" s="31">
        <v>1.1299999999999999</v>
      </c>
      <c r="AD81" s="31">
        <v>1081</v>
      </c>
      <c r="AE81" s="37" t="str">
        <f>IF(Table5[[#This Row],[Cost2]]="ML","Yes",IF(Table5[[#This Row],[Cost4]]&gt;=Table5[[#This Row],[Cost2]],"Yes","No"))</f>
        <v>Yes</v>
      </c>
      <c r="AF81" s="36">
        <v>119.44</v>
      </c>
      <c r="AG81" s="31">
        <v>1.1000000000000001</v>
      </c>
      <c r="AH81" s="31">
        <v>1072</v>
      </c>
      <c r="AI81" s="7" t="str">
        <f>IF(Table5[[#This Row],[Cost2]]="ML","Yes",IF(Table5[[#This Row],[Cost6]]&gt;=Table5[[#This Row],[Cost2]],"Yes","No"))</f>
        <v>Yes</v>
      </c>
      <c r="AJ81" s="46">
        <f xml:space="preserve"> (Table5[[#This Row],[Cost3]]/Table5[[#This Row],[Cost2]])-1</f>
        <v>6.0557296519014203E-2</v>
      </c>
      <c r="AK81" s="47">
        <f xml:space="preserve"> (Table5[[#This Row],[Cost9]]/Table5[[#This Row],[Cost2]])-1</f>
        <v>5.217244007791999E-2</v>
      </c>
      <c r="AL81" s="47">
        <f xml:space="preserve"> (Table5[[#This Row],[Cost4]]/Table5[[#This Row],[Cost2]])-1</f>
        <v>3.3031252646735121E-2</v>
      </c>
      <c r="AM81" s="47">
        <f xml:space="preserve"> (Table5[[#This Row],[Cost6]]/Table5[[#This Row],[Cost2]])-1</f>
        <v>1.1603286186160799E-2</v>
      </c>
      <c r="AN81" s="46">
        <f>Table5[[#This Row],[GA1/BB]]-Table5[[#This Row],[Best]]</f>
        <v>4.8954010332853404E-2</v>
      </c>
      <c r="AO81" s="47">
        <f>Table5[[#This Row],[GA2/BB]]-Table5[[#This Row],[Best]]</f>
        <v>4.0569153891759191E-2</v>
      </c>
      <c r="AP81" s="47">
        <f>Table5[[#This Row],[GA3/BB]]-Table5[[#This Row],[Best]]</f>
        <v>2.1427966460574321E-2</v>
      </c>
      <c r="AQ81" s="47">
        <f>Table5[[#This Row],[GA4/BB]]-Table5[[#This Row],[Best]]</f>
        <v>0</v>
      </c>
      <c r="AR81" s="48">
        <f>MIN(Table5[[#This Row],[GA1/BB]:[GA4/BB]])</f>
        <v>1.1603286186160799E-2</v>
      </c>
      <c r="AS81" s="7"/>
      <c r="AT81"/>
      <c r="AU81"/>
      <c r="AV81"/>
    </row>
    <row r="82" spans="1:48" ht="18" customHeight="1" x14ac:dyDescent="0.25">
      <c r="A82" s="11">
        <v>6</v>
      </c>
      <c r="B82" s="7">
        <v>10</v>
      </c>
      <c r="C82" s="12">
        <v>4</v>
      </c>
      <c r="D82" s="17" t="s">
        <v>13</v>
      </c>
      <c r="E82" s="20">
        <v>50.99</v>
      </c>
      <c r="F82" s="7" t="s">
        <v>13</v>
      </c>
      <c r="G82" s="12" t="s">
        <v>13</v>
      </c>
      <c r="H82" s="17">
        <v>125.56</v>
      </c>
      <c r="I82" s="20">
        <v>92.8</v>
      </c>
      <c r="J82" s="7">
        <v>9309635</v>
      </c>
      <c r="K82" s="20">
        <v>135.38999999999999</v>
      </c>
      <c r="L82" s="12" t="str">
        <f>IF(Table5[[#This Row],[Status]]="Optimal",IF(D82=H82, "Yes","No" ),"Yes")</f>
        <v>Yes</v>
      </c>
      <c r="M82" s="17">
        <v>306.39999999999998</v>
      </c>
      <c r="N82" s="7">
        <v>0</v>
      </c>
      <c r="O82" s="7" t="str">
        <f>IF(Table5[[#This Row],[Cost2]]="ML","Yes",IF(Table5[[#This Row],[Cost5]]&gt;Table5[[#This Row],[Cost2]],"Yes","No"))</f>
        <v>Yes</v>
      </c>
      <c r="P82">
        <v>144.63</v>
      </c>
      <c r="Q82">
        <v>0.36</v>
      </c>
      <c r="R82">
        <v>25851</v>
      </c>
      <c r="S82" s="7" t="str">
        <f>IF(Table5[[#This Row],[Cost2]]="ML","Yes",IF(Table5[[#This Row],[Cost7]]&gt;=Table5[[#This Row],[Cost2]],"Yes","No"))</f>
        <v>Yes</v>
      </c>
      <c r="T82" s="36">
        <v>128.13999999999999</v>
      </c>
      <c r="U82" s="31">
        <v>0.56000000000000005</v>
      </c>
      <c r="V82" s="31">
        <v>1239</v>
      </c>
      <c r="W82" s="37" t="str">
        <f>IF(Table5[[#This Row],[Cost2]]="ML","Yes",IF(Table5[[#This Row],[Cost3]]&gt;=Table5[[#This Row],[Cost2]],"Yes","No"))</f>
        <v>Yes</v>
      </c>
      <c r="X82" s="36">
        <v>132.85</v>
      </c>
      <c r="Y82" s="31">
        <v>2.0099999999999998</v>
      </c>
      <c r="Z82" s="31">
        <v>3047</v>
      </c>
      <c r="AA82" s="37" t="str">
        <f>IF(Table5[[#This Row],[Cost2]]="ML","Yes",IF(Table5[[#This Row],[Cost9]]&gt;=Table5[[#This Row],[Cost2]],"Yes","No"))</f>
        <v>Yes</v>
      </c>
      <c r="AB82" s="36">
        <v>128.84</v>
      </c>
      <c r="AC82" s="31">
        <v>1.39</v>
      </c>
      <c r="AD82" s="31">
        <v>1237</v>
      </c>
      <c r="AE82" s="37" t="str">
        <f>IF(Table5[[#This Row],[Cost2]]="ML","Yes",IF(Table5[[#This Row],[Cost4]]&gt;=Table5[[#This Row],[Cost2]],"Yes","No"))</f>
        <v>Yes</v>
      </c>
      <c r="AF82" s="36">
        <v>130.11000000000001</v>
      </c>
      <c r="AG82" s="31">
        <v>1.95</v>
      </c>
      <c r="AH82" s="31">
        <v>1732</v>
      </c>
      <c r="AI82" s="7" t="str">
        <f>IF(Table5[[#This Row],[Cost2]]="ML","Yes",IF(Table5[[#This Row],[Cost6]]&gt;=Table5[[#This Row],[Cost2]],"Yes","No"))</f>
        <v>Yes</v>
      </c>
      <c r="AJ82" s="46">
        <f xml:space="preserve"> (Table5[[#This Row],[Cost3]]/Table5[[#This Row],[Cost2]])-1</f>
        <v>2.0547945205479312E-2</v>
      </c>
      <c r="AK82" s="47">
        <f xml:space="preserve"> (Table5[[#This Row],[Cost9]]/Table5[[#This Row],[Cost2]])-1</f>
        <v>5.8059891685249942E-2</v>
      </c>
      <c r="AL82" s="47">
        <f xml:space="preserve"> (Table5[[#This Row],[Cost4]]/Table5[[#This Row],[Cost2]])-1</f>
        <v>2.6122969098439031E-2</v>
      </c>
      <c r="AM82" s="47">
        <f xml:space="preserve"> (Table5[[#This Row],[Cost6]]/Table5[[#This Row],[Cost2]])-1</f>
        <v>3.6237655304237171E-2</v>
      </c>
      <c r="AN82" s="46">
        <f>Table5[[#This Row],[GA1/BB]]-Table5[[#This Row],[Best]]</f>
        <v>0</v>
      </c>
      <c r="AO82" s="47">
        <f>Table5[[#This Row],[GA2/BB]]-Table5[[#This Row],[Best]]</f>
        <v>3.751194647977063E-2</v>
      </c>
      <c r="AP82" s="47">
        <f>Table5[[#This Row],[GA3/BB]]-Table5[[#This Row],[Best]]</f>
        <v>5.5750238929597185E-3</v>
      </c>
      <c r="AQ82" s="47">
        <f>Table5[[#This Row],[GA4/BB]]-Table5[[#This Row],[Best]]</f>
        <v>1.5689710098757859E-2</v>
      </c>
      <c r="AR82" s="48">
        <f>MIN(Table5[[#This Row],[GA1/BB]:[GA4/BB]])</f>
        <v>2.0547945205479312E-2</v>
      </c>
      <c r="AS82" s="7"/>
      <c r="AT82"/>
      <c r="AU82"/>
      <c r="AV82"/>
    </row>
    <row r="83" spans="1:48" ht="18" customHeight="1" x14ac:dyDescent="0.25">
      <c r="A83" s="11">
        <v>22</v>
      </c>
      <c r="B83" s="7">
        <v>10</v>
      </c>
      <c r="C83" s="12">
        <v>4</v>
      </c>
      <c r="D83" s="17" t="s">
        <v>13</v>
      </c>
      <c r="E83" s="20">
        <v>55.6</v>
      </c>
      <c r="F83" s="7" t="s">
        <v>13</v>
      </c>
      <c r="G83" s="12" t="s">
        <v>13</v>
      </c>
      <c r="H83" s="17">
        <v>108.93</v>
      </c>
      <c r="I83" s="20">
        <v>57.64</v>
      </c>
      <c r="J83" s="7">
        <v>4427831</v>
      </c>
      <c r="K83" s="20">
        <v>117.89</v>
      </c>
      <c r="L83" s="12" t="str">
        <f>IF(Table5[[#This Row],[Status]]="Optimal",IF(D83=H83, "Yes","No" ),"Yes")</f>
        <v>Yes</v>
      </c>
      <c r="M83" s="17">
        <v>303.45</v>
      </c>
      <c r="N83" s="7">
        <v>0</v>
      </c>
      <c r="O83" s="7" t="str">
        <f>IF(Table5[[#This Row],[Cost2]]="ML","Yes",IF(Table5[[#This Row],[Cost5]]&gt;Table5[[#This Row],[Cost2]],"Yes","No"))</f>
        <v>Yes</v>
      </c>
      <c r="P83">
        <v>127.14</v>
      </c>
      <c r="Q83">
        <v>0.28999999999999998</v>
      </c>
      <c r="R83">
        <v>22297</v>
      </c>
      <c r="S83" s="7" t="str">
        <f>IF(Table5[[#This Row],[Cost2]]="ML","Yes",IF(Table5[[#This Row],[Cost7]]&gt;=Table5[[#This Row],[Cost2]],"Yes","No"))</f>
        <v>Yes</v>
      </c>
      <c r="T83" s="36">
        <v>111.65</v>
      </c>
      <c r="U83" s="31">
        <v>0.57999999999999996</v>
      </c>
      <c r="V83" s="31">
        <v>1337</v>
      </c>
      <c r="W83" s="37" t="str">
        <f>IF(Table5[[#This Row],[Cost2]]="ML","Yes",IF(Table5[[#This Row],[Cost3]]&gt;=Table5[[#This Row],[Cost2]],"Yes","No"))</f>
        <v>Yes</v>
      </c>
      <c r="X83" s="36">
        <v>112.44</v>
      </c>
      <c r="Y83" s="31">
        <v>1.33</v>
      </c>
      <c r="Z83" s="31">
        <v>2089</v>
      </c>
      <c r="AA83" s="37" t="str">
        <f>IF(Table5[[#This Row],[Cost2]]="ML","Yes",IF(Table5[[#This Row],[Cost9]]&gt;=Table5[[#This Row],[Cost2]],"Yes","No"))</f>
        <v>Yes</v>
      </c>
      <c r="AB83" s="36">
        <v>111.87</v>
      </c>
      <c r="AC83" s="31">
        <v>1.21</v>
      </c>
      <c r="AD83" s="31">
        <v>1081</v>
      </c>
      <c r="AE83" s="37" t="str">
        <f>IF(Table5[[#This Row],[Cost2]]="ML","Yes",IF(Table5[[#This Row],[Cost4]]&gt;=Table5[[#This Row],[Cost2]],"Yes","No"))</f>
        <v>Yes</v>
      </c>
      <c r="AF83" s="36">
        <v>110.96</v>
      </c>
      <c r="AG83" s="31">
        <v>1.21</v>
      </c>
      <c r="AH83" s="31">
        <v>1084</v>
      </c>
      <c r="AI83" s="7" t="str">
        <f>IF(Table5[[#This Row],[Cost2]]="ML","Yes",IF(Table5[[#This Row],[Cost6]]&gt;=Table5[[#This Row],[Cost2]],"Yes","No"))</f>
        <v>Yes</v>
      </c>
      <c r="AJ83" s="46">
        <f xml:space="preserve"> (Table5[[#This Row],[Cost3]]/Table5[[#This Row],[Cost2]])-1</f>
        <v>2.497016432571364E-2</v>
      </c>
      <c r="AK83" s="47">
        <f xml:space="preserve"> (Table5[[#This Row],[Cost9]]/Table5[[#This Row],[Cost2]])-1</f>
        <v>3.2222528229137959E-2</v>
      </c>
      <c r="AL83" s="47">
        <f xml:space="preserve"> (Table5[[#This Row],[Cost4]]/Table5[[#This Row],[Cost2]])-1</f>
        <v>2.6989809969705236E-2</v>
      </c>
      <c r="AM83" s="47">
        <f xml:space="preserve"> (Table5[[#This Row],[Cost6]]/Table5[[#This Row],[Cost2]])-1</f>
        <v>1.8635821169558309E-2</v>
      </c>
      <c r="AN83" s="46">
        <f>Table5[[#This Row],[GA1/BB]]-Table5[[#This Row],[Best]]</f>
        <v>6.3343431561553309E-3</v>
      </c>
      <c r="AO83" s="47">
        <f>Table5[[#This Row],[GA2/BB]]-Table5[[#This Row],[Best]]</f>
        <v>1.358670705957965E-2</v>
      </c>
      <c r="AP83" s="47">
        <f>Table5[[#This Row],[GA3/BB]]-Table5[[#This Row],[Best]]</f>
        <v>8.3539888001469276E-3</v>
      </c>
      <c r="AQ83" s="47">
        <f>Table5[[#This Row],[GA4/BB]]-Table5[[#This Row],[Best]]</f>
        <v>0</v>
      </c>
      <c r="AR83" s="48">
        <f>MIN(Table5[[#This Row],[GA1/BB]:[GA4/BB]])</f>
        <v>1.8635821169558309E-2</v>
      </c>
      <c r="AS83" s="7"/>
      <c r="AT83"/>
      <c r="AU83"/>
      <c r="AV83"/>
    </row>
    <row r="84" spans="1:48" ht="18" customHeight="1" x14ac:dyDescent="0.25">
      <c r="A84" s="11">
        <v>39</v>
      </c>
      <c r="B84" s="7">
        <v>10</v>
      </c>
      <c r="C84" s="12">
        <v>5</v>
      </c>
      <c r="D84" s="17" t="s">
        <v>13</v>
      </c>
      <c r="E84" s="20">
        <v>54.1</v>
      </c>
      <c r="F84" s="7" t="s">
        <v>13</v>
      </c>
      <c r="G84" s="12" t="s">
        <v>13</v>
      </c>
      <c r="H84" s="17">
        <v>92.09</v>
      </c>
      <c r="I84" s="20">
        <v>13.87</v>
      </c>
      <c r="J84" s="7">
        <v>490906</v>
      </c>
      <c r="K84" s="20">
        <v>109.99</v>
      </c>
      <c r="L84" s="12" t="str">
        <f>IF(Table5[[#This Row],[Status]]="Optimal",IF(D84=H84, "Yes","No" ),"Yes")</f>
        <v>Yes</v>
      </c>
      <c r="M84" s="17">
        <v>273.29000000000002</v>
      </c>
      <c r="N84" s="7">
        <v>0</v>
      </c>
      <c r="O84" s="7" t="str">
        <f>IF(Table5[[#This Row],[Cost2]]="ML","Yes",IF(Table5[[#This Row],[Cost5]]&gt;Table5[[#This Row],[Cost2]],"Yes","No"))</f>
        <v>Yes</v>
      </c>
      <c r="P84">
        <v>123.79</v>
      </c>
      <c r="Q84">
        <v>0.18</v>
      </c>
      <c r="R84">
        <v>14906</v>
      </c>
      <c r="S84" s="7" t="str">
        <f>IF(Table5[[#This Row],[Cost2]]="ML","Yes",IF(Table5[[#This Row],[Cost7]]&gt;=Table5[[#This Row],[Cost2]],"Yes","No"))</f>
        <v>Yes</v>
      </c>
      <c r="T84" s="36">
        <v>97.6</v>
      </c>
      <c r="U84" s="31">
        <v>0.5</v>
      </c>
      <c r="V84" s="31">
        <v>1096</v>
      </c>
      <c r="W84" s="37" t="str">
        <f>IF(Table5[[#This Row],[Cost2]]="ML","Yes",IF(Table5[[#This Row],[Cost3]]&gt;=Table5[[#This Row],[Cost2]],"Yes","No"))</f>
        <v>Yes</v>
      </c>
      <c r="X84" s="36">
        <v>100.37</v>
      </c>
      <c r="Y84" s="31">
        <v>0.84</v>
      </c>
      <c r="Z84" s="31">
        <v>1447</v>
      </c>
      <c r="AA84" s="37" t="str">
        <f>IF(Table5[[#This Row],[Cost2]]="ML","Yes",IF(Table5[[#This Row],[Cost9]]&gt;=Table5[[#This Row],[Cost2]],"Yes","No"))</f>
        <v>Yes</v>
      </c>
      <c r="AB84" s="36">
        <v>94.54</v>
      </c>
      <c r="AC84" s="31">
        <v>1.3</v>
      </c>
      <c r="AD84" s="31">
        <v>1178</v>
      </c>
      <c r="AE84" s="37" t="str">
        <f>IF(Table5[[#This Row],[Cost2]]="ML","Yes",IF(Table5[[#This Row],[Cost4]]&gt;=Table5[[#This Row],[Cost2]],"Yes","No"))</f>
        <v>Yes</v>
      </c>
      <c r="AF84" s="36">
        <v>95.96</v>
      </c>
      <c r="AG84" s="31">
        <v>1.5</v>
      </c>
      <c r="AH84" s="31">
        <v>1341</v>
      </c>
      <c r="AI84" s="7" t="str">
        <f>IF(Table5[[#This Row],[Cost2]]="ML","Yes",IF(Table5[[#This Row],[Cost6]]&gt;=Table5[[#This Row],[Cost2]],"Yes","No"))</f>
        <v>Yes</v>
      </c>
      <c r="AJ84" s="46">
        <f xml:space="preserve"> (Table5[[#This Row],[Cost3]]/Table5[[#This Row],[Cost2]])-1</f>
        <v>5.9832772287979008E-2</v>
      </c>
      <c r="AK84" s="47">
        <f xml:space="preserve"> (Table5[[#This Row],[Cost9]]/Table5[[#This Row],[Cost2]])-1</f>
        <v>8.9912042567053874E-2</v>
      </c>
      <c r="AL84" s="47">
        <f xml:space="preserve"> (Table5[[#This Row],[Cost4]]/Table5[[#This Row],[Cost2]])-1</f>
        <v>2.6604408730589668E-2</v>
      </c>
      <c r="AM84" s="47">
        <f xml:space="preserve"> (Table5[[#This Row],[Cost6]]/Table5[[#This Row],[Cost2]])-1</f>
        <v>4.2024106851992427E-2</v>
      </c>
      <c r="AN84" s="46">
        <f>Table5[[#This Row],[GA1/BB]]-Table5[[#This Row],[Best]]</f>
        <v>3.322836355738934E-2</v>
      </c>
      <c r="AO84" s="47">
        <f>Table5[[#This Row],[GA2/BB]]-Table5[[#This Row],[Best]]</f>
        <v>6.3307633836464206E-2</v>
      </c>
      <c r="AP84" s="47">
        <f>Table5[[#This Row],[GA3/BB]]-Table5[[#This Row],[Best]]</f>
        <v>0</v>
      </c>
      <c r="AQ84" s="47">
        <f>Table5[[#This Row],[GA4/BB]]-Table5[[#This Row],[Best]]</f>
        <v>1.5419698121402758E-2</v>
      </c>
      <c r="AR84" s="48">
        <f>MIN(Table5[[#This Row],[GA1/BB]:[GA4/BB]])</f>
        <v>2.6604408730589668E-2</v>
      </c>
      <c r="AS84" s="7"/>
      <c r="AT84"/>
      <c r="AU84"/>
      <c r="AV84"/>
    </row>
    <row r="85" spans="1:48" ht="18" customHeight="1" x14ac:dyDescent="0.25">
      <c r="A85" s="11">
        <v>87</v>
      </c>
      <c r="B85" s="7">
        <v>10</v>
      </c>
      <c r="C85" s="12">
        <v>5</v>
      </c>
      <c r="D85" s="17" t="s">
        <v>13</v>
      </c>
      <c r="E85" s="20">
        <v>67.959999999999994</v>
      </c>
      <c r="F85" s="7" t="s">
        <v>13</v>
      </c>
      <c r="G85" s="12" t="s">
        <v>13</v>
      </c>
      <c r="H85" s="17">
        <v>91.61</v>
      </c>
      <c r="I85" s="20">
        <v>6.38</v>
      </c>
      <c r="J85" s="7">
        <v>230798</v>
      </c>
      <c r="K85" s="20">
        <v>102.93</v>
      </c>
      <c r="L85" s="12" t="str">
        <f>IF(Table5[[#This Row],[Status]]="Optimal",IF(D85=H85, "Yes","No" ),"Yes")</f>
        <v>Yes</v>
      </c>
      <c r="M85" s="17">
        <v>311.17</v>
      </c>
      <c r="N85" s="7">
        <v>0</v>
      </c>
      <c r="O85" s="7" t="str">
        <f>IF(Table5[[#This Row],[Cost2]]="ML","Yes",IF(Table5[[#This Row],[Cost5]]&gt;Table5[[#This Row],[Cost2]],"Yes","No"))</f>
        <v>Yes</v>
      </c>
      <c r="P85">
        <v>116.41</v>
      </c>
      <c r="Q85">
        <v>0.8</v>
      </c>
      <c r="R85">
        <v>44217</v>
      </c>
      <c r="S85" s="7" t="str">
        <f>IF(Table5[[#This Row],[Cost2]]="ML","Yes",IF(Table5[[#This Row],[Cost7]]&gt;=Table5[[#This Row],[Cost2]],"Yes","No"))</f>
        <v>Yes</v>
      </c>
      <c r="T85" s="36">
        <v>97.93</v>
      </c>
      <c r="U85" s="31">
        <v>0.68</v>
      </c>
      <c r="V85" s="31">
        <v>1499</v>
      </c>
      <c r="W85" s="37" t="str">
        <f>IF(Table5[[#This Row],[Cost2]]="ML","Yes",IF(Table5[[#This Row],[Cost3]]&gt;=Table5[[#This Row],[Cost2]],"Yes","No"))</f>
        <v>Yes</v>
      </c>
      <c r="X85" s="36">
        <v>101.31</v>
      </c>
      <c r="Y85" s="31">
        <v>0.68</v>
      </c>
      <c r="Z85" s="31">
        <v>1393</v>
      </c>
      <c r="AA85" s="37" t="str">
        <f>IF(Table5[[#This Row],[Cost2]]="ML","Yes",IF(Table5[[#This Row],[Cost9]]&gt;=Table5[[#This Row],[Cost2]],"Yes","No"))</f>
        <v>Yes</v>
      </c>
      <c r="AB85" s="36">
        <v>93.37</v>
      </c>
      <c r="AC85" s="31">
        <v>1.1000000000000001</v>
      </c>
      <c r="AD85" s="31">
        <v>1073</v>
      </c>
      <c r="AE85" s="37" t="str">
        <f>IF(Table5[[#This Row],[Cost2]]="ML","Yes",IF(Table5[[#This Row],[Cost4]]&gt;=Table5[[#This Row],[Cost2]],"Yes","No"))</f>
        <v>Yes</v>
      </c>
      <c r="AF85" s="36">
        <v>94.35</v>
      </c>
      <c r="AG85" s="31">
        <v>1.1100000000000001</v>
      </c>
      <c r="AH85" s="31">
        <v>1078</v>
      </c>
      <c r="AI85" s="7" t="str">
        <f>IF(Table5[[#This Row],[Cost2]]="ML","Yes",IF(Table5[[#This Row],[Cost6]]&gt;=Table5[[#This Row],[Cost2]],"Yes","No"))</f>
        <v>Yes</v>
      </c>
      <c r="AJ85" s="46">
        <f xml:space="preserve"> (Table5[[#This Row],[Cost3]]/Table5[[#This Row],[Cost2]])-1</f>
        <v>6.8988101735618423E-2</v>
      </c>
      <c r="AK85" s="47">
        <f xml:space="preserve"> (Table5[[#This Row],[Cost9]]/Table5[[#This Row],[Cost2]])-1</f>
        <v>0.10588363715751559</v>
      </c>
      <c r="AL85" s="47">
        <f xml:space="preserve"> (Table5[[#This Row],[Cost4]]/Table5[[#This Row],[Cost2]])-1</f>
        <v>1.9211876432703834E-2</v>
      </c>
      <c r="AM85" s="47">
        <f xml:space="preserve"> (Table5[[#This Row],[Cost6]]/Table5[[#This Row],[Cost2]])-1</f>
        <v>2.9909398537277587E-2</v>
      </c>
      <c r="AN85" s="46">
        <f>Table5[[#This Row],[GA1/BB]]-Table5[[#This Row],[Best]]</f>
        <v>4.977622530291459E-2</v>
      </c>
      <c r="AO85" s="47">
        <f>Table5[[#This Row],[GA2/BB]]-Table5[[#This Row],[Best]]</f>
        <v>8.6671760724811753E-2</v>
      </c>
      <c r="AP85" s="47">
        <f>Table5[[#This Row],[GA3/BB]]-Table5[[#This Row],[Best]]</f>
        <v>0</v>
      </c>
      <c r="AQ85" s="47">
        <f>Table5[[#This Row],[GA4/BB]]-Table5[[#This Row],[Best]]</f>
        <v>1.0697522104573753E-2</v>
      </c>
      <c r="AR85" s="48">
        <f>MIN(Table5[[#This Row],[GA1/BB]:[GA4/BB]])</f>
        <v>1.9211876432703834E-2</v>
      </c>
      <c r="AS85" s="7"/>
      <c r="AT85"/>
      <c r="AU85"/>
      <c r="AV85"/>
    </row>
    <row r="86" spans="1:48" ht="18" customHeight="1" x14ac:dyDescent="0.25">
      <c r="A86" s="11">
        <v>68</v>
      </c>
      <c r="B86" s="7">
        <v>10</v>
      </c>
      <c r="C86" s="12">
        <v>6</v>
      </c>
      <c r="D86" s="17" t="s">
        <v>13</v>
      </c>
      <c r="E86" s="20">
        <v>50.06</v>
      </c>
      <c r="F86" s="7" t="s">
        <v>13</v>
      </c>
      <c r="G86" s="12" t="s">
        <v>13</v>
      </c>
      <c r="H86" s="17">
        <v>105.67</v>
      </c>
      <c r="I86" s="20">
        <v>36.58</v>
      </c>
      <c r="J86" s="7">
        <v>1306155</v>
      </c>
      <c r="K86" s="20">
        <v>117.75</v>
      </c>
      <c r="L86" s="12" t="str">
        <f>IF(Table5[[#This Row],[Status]]="Optimal",IF(D86=H86, "Yes","No" ),"Yes")</f>
        <v>Yes</v>
      </c>
      <c r="M86" s="17">
        <v>278.81</v>
      </c>
      <c r="N86" s="7">
        <v>0</v>
      </c>
      <c r="O86" s="7" t="str">
        <f>IF(Table5[[#This Row],[Cost2]]="ML","Yes",IF(Table5[[#This Row],[Cost5]]&gt;Table5[[#This Row],[Cost2]],"Yes","No"))</f>
        <v>Yes</v>
      </c>
      <c r="P86">
        <v>119.66</v>
      </c>
      <c r="Q86">
        <v>0.74</v>
      </c>
      <c r="R86">
        <v>35794</v>
      </c>
      <c r="S86" s="7" t="str">
        <f>IF(Table5[[#This Row],[Cost2]]="ML","Yes",IF(Table5[[#This Row],[Cost7]]&gt;=Table5[[#This Row],[Cost2]],"Yes","No"))</f>
        <v>Yes</v>
      </c>
      <c r="T86" s="36">
        <v>109.18</v>
      </c>
      <c r="U86" s="31">
        <v>0.56000000000000005</v>
      </c>
      <c r="V86" s="31">
        <v>1164</v>
      </c>
      <c r="W86" s="37" t="str">
        <f>IF(Table5[[#This Row],[Cost2]]="ML","Yes",IF(Table5[[#This Row],[Cost3]]&gt;=Table5[[#This Row],[Cost2]],"Yes","No"))</f>
        <v>Yes</v>
      </c>
      <c r="X86" s="36">
        <v>111.31</v>
      </c>
      <c r="Y86" s="31">
        <v>1.1299999999999999</v>
      </c>
      <c r="Z86" s="31">
        <v>1927</v>
      </c>
      <c r="AA86" s="37" t="str">
        <f>IF(Table5[[#This Row],[Cost2]]="ML","Yes",IF(Table5[[#This Row],[Cost9]]&gt;=Table5[[#This Row],[Cost2]],"Yes","No"))</f>
        <v>Yes</v>
      </c>
      <c r="AB86" s="36">
        <v>107.46</v>
      </c>
      <c r="AC86" s="31">
        <v>1.27</v>
      </c>
      <c r="AD86" s="31">
        <v>1179</v>
      </c>
      <c r="AE86" s="37" t="str">
        <f>IF(Table5[[#This Row],[Cost2]]="ML","Yes",IF(Table5[[#This Row],[Cost4]]&gt;=Table5[[#This Row],[Cost2]],"Yes","No"))</f>
        <v>Yes</v>
      </c>
      <c r="AF86" s="36">
        <v>108.54</v>
      </c>
      <c r="AG86" s="31">
        <v>1.45</v>
      </c>
      <c r="AH86" s="31">
        <v>1386</v>
      </c>
      <c r="AI86" s="7" t="str">
        <f>IF(Table5[[#This Row],[Cost2]]="ML","Yes",IF(Table5[[#This Row],[Cost6]]&gt;=Table5[[#This Row],[Cost2]],"Yes","No"))</f>
        <v>Yes</v>
      </c>
      <c r="AJ86" s="46">
        <f xml:space="preserve"> (Table5[[#This Row],[Cost3]]/Table5[[#This Row],[Cost2]])-1</f>
        <v>3.3216617772310109E-2</v>
      </c>
      <c r="AK86" s="47">
        <f xml:space="preserve"> (Table5[[#This Row],[Cost9]]/Table5[[#This Row],[Cost2]])-1</f>
        <v>5.3373710608498159E-2</v>
      </c>
      <c r="AL86" s="47">
        <f xml:space="preserve"> (Table5[[#This Row],[Cost4]]/Table5[[#This Row],[Cost2]])-1</f>
        <v>1.6939528721491293E-2</v>
      </c>
      <c r="AM86" s="47">
        <f xml:space="preserve"> (Table5[[#This Row],[Cost6]]/Table5[[#This Row],[Cost2]])-1</f>
        <v>2.7160026497586864E-2</v>
      </c>
      <c r="AN86" s="46">
        <f>Table5[[#This Row],[GA1/BB]]-Table5[[#This Row],[Best]]</f>
        <v>1.6277089050818816E-2</v>
      </c>
      <c r="AO86" s="47">
        <f>Table5[[#This Row],[GA2/BB]]-Table5[[#This Row],[Best]]</f>
        <v>3.6434181887006867E-2</v>
      </c>
      <c r="AP86" s="47">
        <f>Table5[[#This Row],[GA3/BB]]-Table5[[#This Row],[Best]]</f>
        <v>0</v>
      </c>
      <c r="AQ86" s="47">
        <f>Table5[[#This Row],[GA4/BB]]-Table5[[#This Row],[Best]]</f>
        <v>1.0220497776095572E-2</v>
      </c>
      <c r="AR86" s="48">
        <f>MIN(Table5[[#This Row],[GA1/BB]:[GA4/BB]])</f>
        <v>1.6939528721491293E-2</v>
      </c>
      <c r="AS86" s="7"/>
      <c r="AT86"/>
      <c r="AU86"/>
      <c r="AV86"/>
    </row>
    <row r="87" spans="1:48" ht="18" customHeight="1" x14ac:dyDescent="0.25">
      <c r="A87" s="11">
        <v>55</v>
      </c>
      <c r="B87" s="7">
        <v>10</v>
      </c>
      <c r="C87" s="12">
        <v>7</v>
      </c>
      <c r="D87" s="17" t="s">
        <v>13</v>
      </c>
      <c r="E87" s="20">
        <v>57.25</v>
      </c>
      <c r="F87" s="7" t="s">
        <v>13</v>
      </c>
      <c r="G87" s="12" t="s">
        <v>13</v>
      </c>
      <c r="H87" s="17">
        <v>97.28</v>
      </c>
      <c r="I87" s="20">
        <v>7.5</v>
      </c>
      <c r="J87" s="7">
        <v>201990</v>
      </c>
      <c r="K87" s="20">
        <v>133.32</v>
      </c>
      <c r="L87" s="12" t="str">
        <f>IF(Table5[[#This Row],[Status]]="Optimal",IF(D87=H87, "Yes","No" ),"Yes")</f>
        <v>Yes</v>
      </c>
      <c r="M87" s="17">
        <v>314.85000000000002</v>
      </c>
      <c r="N87" s="7">
        <v>0</v>
      </c>
      <c r="O87" s="7" t="str">
        <f>IF(Table5[[#This Row],[Cost2]]="ML","Yes",IF(Table5[[#This Row],[Cost5]]&gt;Table5[[#This Row],[Cost2]],"Yes","No"))</f>
        <v>Yes</v>
      </c>
      <c r="P87">
        <v>120.14</v>
      </c>
      <c r="Q87">
        <v>1.19</v>
      </c>
      <c r="R87">
        <v>44216</v>
      </c>
      <c r="S87" s="7" t="str">
        <f>IF(Table5[[#This Row],[Cost2]]="ML","Yes",IF(Table5[[#This Row],[Cost7]]&gt;=Table5[[#This Row],[Cost2]],"Yes","No"))</f>
        <v>Yes</v>
      </c>
      <c r="T87" s="36">
        <v>104.73</v>
      </c>
      <c r="U87" s="31">
        <v>1.04</v>
      </c>
      <c r="V87" s="31">
        <v>2183</v>
      </c>
      <c r="W87" s="37" t="str">
        <f>IF(Table5[[#This Row],[Cost2]]="ML","Yes",IF(Table5[[#This Row],[Cost3]]&gt;=Table5[[#This Row],[Cost2]],"Yes","No"))</f>
        <v>Yes</v>
      </c>
      <c r="X87" s="36">
        <v>103.4</v>
      </c>
      <c r="Y87" s="31">
        <v>0.95</v>
      </c>
      <c r="Z87" s="31">
        <v>1655</v>
      </c>
      <c r="AA87" s="37" t="str">
        <f>IF(Table5[[#This Row],[Cost2]]="ML","Yes",IF(Table5[[#This Row],[Cost9]]&gt;=Table5[[#This Row],[Cost2]],"Yes","No"))</f>
        <v>Yes</v>
      </c>
      <c r="AB87" s="36">
        <v>107.67</v>
      </c>
      <c r="AC87" s="31">
        <v>1.31</v>
      </c>
      <c r="AD87" s="31">
        <v>1238</v>
      </c>
      <c r="AE87" s="37" t="str">
        <f>IF(Table5[[#This Row],[Cost2]]="ML","Yes",IF(Table5[[#This Row],[Cost4]]&gt;=Table5[[#This Row],[Cost2]],"Yes","No"))</f>
        <v>Yes</v>
      </c>
      <c r="AF87" s="36">
        <v>107.72</v>
      </c>
      <c r="AG87" s="31">
        <v>1.51</v>
      </c>
      <c r="AH87" s="31">
        <v>1441</v>
      </c>
      <c r="AI87" s="7" t="str">
        <f>IF(Table5[[#This Row],[Cost2]]="ML","Yes",IF(Table5[[#This Row],[Cost6]]&gt;=Table5[[#This Row],[Cost2]],"Yes","No"))</f>
        <v>Yes</v>
      </c>
      <c r="AJ87" s="46">
        <f xml:space="preserve"> (Table5[[#This Row],[Cost3]]/Table5[[#This Row],[Cost2]])-1</f>
        <v>7.6583059210526327E-2</v>
      </c>
      <c r="AK87" s="47">
        <f xml:space="preserve"> (Table5[[#This Row],[Cost9]]/Table5[[#This Row],[Cost2]])-1</f>
        <v>6.2911184210526327E-2</v>
      </c>
      <c r="AL87" s="47">
        <f xml:space="preserve"> (Table5[[#This Row],[Cost4]]/Table5[[#This Row],[Cost2]])-1</f>
        <v>0.10680509868421062</v>
      </c>
      <c r="AM87" s="47">
        <f xml:space="preserve"> (Table5[[#This Row],[Cost6]]/Table5[[#This Row],[Cost2]])-1</f>
        <v>0.10731907894736836</v>
      </c>
      <c r="AN87" s="46">
        <f>Table5[[#This Row],[GA1/BB]]-Table5[[#This Row],[Best]]</f>
        <v>1.3671875E-2</v>
      </c>
      <c r="AO87" s="47">
        <f>Table5[[#This Row],[GA2/BB]]-Table5[[#This Row],[Best]]</f>
        <v>0</v>
      </c>
      <c r="AP87" s="47">
        <f>Table5[[#This Row],[GA3/BB]]-Table5[[#This Row],[Best]]</f>
        <v>4.3893914473684292E-2</v>
      </c>
      <c r="AQ87" s="47">
        <f>Table5[[#This Row],[GA4/BB]]-Table5[[#This Row],[Best]]</f>
        <v>4.4407894736842035E-2</v>
      </c>
      <c r="AR87" s="48">
        <f>MIN(Table5[[#This Row],[GA1/BB]:[GA4/BB]])</f>
        <v>6.2911184210526327E-2</v>
      </c>
      <c r="AS87" s="7"/>
      <c r="AT87"/>
      <c r="AU87"/>
      <c r="AV87"/>
    </row>
    <row r="88" spans="1:48" ht="18" customHeight="1" x14ac:dyDescent="0.25">
      <c r="A88" s="11">
        <v>7</v>
      </c>
      <c r="B88" s="7">
        <v>10</v>
      </c>
      <c r="C88" s="12">
        <v>8</v>
      </c>
      <c r="D88" s="17" t="s">
        <v>13</v>
      </c>
      <c r="E88" s="20">
        <v>87.73</v>
      </c>
      <c r="F88" s="7" t="s">
        <v>13</v>
      </c>
      <c r="G88" s="12" t="s">
        <v>13</v>
      </c>
      <c r="H88" s="17">
        <v>129.65</v>
      </c>
      <c r="I88" s="20">
        <v>112.74</v>
      </c>
      <c r="J88" s="7">
        <v>3585941</v>
      </c>
      <c r="K88" s="20">
        <v>146.68</v>
      </c>
      <c r="L88" s="12" t="str">
        <f>IF(Table5[[#This Row],[Status]]="Optimal",IF(D88=H88, "Yes","No" ),"Yes")</f>
        <v>Yes</v>
      </c>
      <c r="M88" s="17">
        <v>307.60000000000002</v>
      </c>
      <c r="N88" s="7">
        <v>0</v>
      </c>
      <c r="O88" s="7" t="str">
        <f>IF(Table5[[#This Row],[Cost2]]="ML","Yes",IF(Table5[[#This Row],[Cost5]]&gt;Table5[[#This Row],[Cost2]],"Yes","No"))</f>
        <v>Yes</v>
      </c>
      <c r="P88">
        <v>160.71</v>
      </c>
      <c r="Q88">
        <v>0.3</v>
      </c>
      <c r="R88">
        <v>16363</v>
      </c>
      <c r="S88" s="7" t="str">
        <f>IF(Table5[[#This Row],[Cost2]]="ML","Yes",IF(Table5[[#This Row],[Cost7]]&gt;=Table5[[#This Row],[Cost2]],"Yes","No"))</f>
        <v>Yes</v>
      </c>
      <c r="T88" s="36">
        <v>131.85</v>
      </c>
      <c r="U88" s="31">
        <v>0.72</v>
      </c>
      <c r="V88" s="31">
        <v>1356</v>
      </c>
      <c r="W88" s="37" t="str">
        <f>IF(Table5[[#This Row],[Cost2]]="ML","Yes",IF(Table5[[#This Row],[Cost3]]&gt;=Table5[[#This Row],[Cost2]],"Yes","No"))</f>
        <v>Yes</v>
      </c>
      <c r="X88" s="36">
        <v>132.51</v>
      </c>
      <c r="Y88" s="31">
        <v>1.1599999999999999</v>
      </c>
      <c r="Z88" s="31">
        <v>1911</v>
      </c>
      <c r="AA88" s="37" t="str">
        <f>IF(Table5[[#This Row],[Cost2]]="ML","Yes",IF(Table5[[#This Row],[Cost9]]&gt;=Table5[[#This Row],[Cost2]],"Yes","No"))</f>
        <v>Yes</v>
      </c>
      <c r="AB88" s="36">
        <v>134.53</v>
      </c>
      <c r="AC88" s="31">
        <v>1.41</v>
      </c>
      <c r="AD88" s="31">
        <v>1227</v>
      </c>
      <c r="AE88" s="37" t="str">
        <f>IF(Table5[[#This Row],[Cost2]]="ML","Yes",IF(Table5[[#This Row],[Cost4]]&gt;=Table5[[#This Row],[Cost2]],"Yes","No"))</f>
        <v>Yes</v>
      </c>
      <c r="AF88" s="36">
        <v>133.15</v>
      </c>
      <c r="AG88" s="31">
        <v>1.55</v>
      </c>
      <c r="AH88" s="31">
        <v>1355</v>
      </c>
      <c r="AI88" s="7" t="str">
        <f>IF(Table5[[#This Row],[Cost2]]="ML","Yes",IF(Table5[[#This Row],[Cost6]]&gt;=Table5[[#This Row],[Cost2]],"Yes","No"))</f>
        <v>Yes</v>
      </c>
      <c r="AJ88" s="46">
        <f xml:space="preserve"> (Table5[[#This Row],[Cost3]]/Table5[[#This Row],[Cost2]])-1</f>
        <v>1.6968762051677411E-2</v>
      </c>
      <c r="AK88" s="47">
        <f xml:space="preserve"> (Table5[[#This Row],[Cost9]]/Table5[[#This Row],[Cost2]])-1</f>
        <v>2.2059390667180656E-2</v>
      </c>
      <c r="AL88" s="47">
        <f xml:space="preserve"> (Table5[[#This Row],[Cost4]]/Table5[[#This Row],[Cost2]])-1</f>
        <v>3.7639799460084777E-2</v>
      </c>
      <c r="AM88" s="47">
        <f xml:space="preserve"> (Table5[[#This Row],[Cost6]]/Table5[[#This Row],[Cost2]])-1</f>
        <v>2.6995757809487042E-2</v>
      </c>
      <c r="AN88" s="46">
        <f>Table5[[#This Row],[GA1/BB]]-Table5[[#This Row],[Best]]</f>
        <v>0</v>
      </c>
      <c r="AO88" s="47">
        <f>Table5[[#This Row],[GA2/BB]]-Table5[[#This Row],[Best]]</f>
        <v>5.0906286155032454E-3</v>
      </c>
      <c r="AP88" s="47">
        <f>Table5[[#This Row],[GA3/BB]]-Table5[[#This Row],[Best]]</f>
        <v>2.0671037408407367E-2</v>
      </c>
      <c r="AQ88" s="47">
        <f>Table5[[#This Row],[GA4/BB]]-Table5[[#This Row],[Best]]</f>
        <v>1.0026995757809631E-2</v>
      </c>
      <c r="AR88" s="48">
        <f>MIN(Table5[[#This Row],[GA1/BB]:[GA4/BB]])</f>
        <v>1.6968762051677411E-2</v>
      </c>
      <c r="AS88" s="7"/>
      <c r="AT88"/>
      <c r="AU88"/>
      <c r="AV88"/>
    </row>
    <row r="89" spans="1:48" ht="18" customHeight="1" x14ac:dyDescent="0.25">
      <c r="A89" s="11">
        <v>23</v>
      </c>
      <c r="B89" s="7">
        <v>10</v>
      </c>
      <c r="C89" s="12">
        <v>8</v>
      </c>
      <c r="D89" s="17" t="s">
        <v>13</v>
      </c>
      <c r="E89" s="20">
        <v>134.9</v>
      </c>
      <c r="F89" s="7" t="s">
        <v>13</v>
      </c>
      <c r="G89" s="12" t="s">
        <v>13</v>
      </c>
      <c r="H89" s="17">
        <v>100.43</v>
      </c>
      <c r="I89" s="20">
        <v>33</v>
      </c>
      <c r="J89" s="7">
        <v>1082185</v>
      </c>
      <c r="K89" s="20">
        <v>117.64</v>
      </c>
      <c r="L89" s="12" t="str">
        <f>IF(Table5[[#This Row],[Status]]="Optimal",IF(D89=H89, "Yes","No" ),"Yes")</f>
        <v>Yes</v>
      </c>
      <c r="M89" s="17">
        <v>274.12</v>
      </c>
      <c r="N89" s="7">
        <v>0</v>
      </c>
      <c r="O89" s="7" t="str">
        <f>IF(Table5[[#This Row],[Cost2]]="ML","Yes",IF(Table5[[#This Row],[Cost5]]&gt;Table5[[#This Row],[Cost2]],"Yes","No"))</f>
        <v>Yes</v>
      </c>
      <c r="P89">
        <v>112.32</v>
      </c>
      <c r="Q89">
        <v>0.96</v>
      </c>
      <c r="R89">
        <v>37709</v>
      </c>
      <c r="S89" s="7" t="str">
        <f>IF(Table5[[#This Row],[Cost2]]="ML","Yes",IF(Table5[[#This Row],[Cost7]]&gt;=Table5[[#This Row],[Cost2]],"Yes","No"))</f>
        <v>Yes</v>
      </c>
      <c r="T89" s="36">
        <v>105.06</v>
      </c>
      <c r="U89" s="31">
        <v>0.85</v>
      </c>
      <c r="V89" s="31">
        <v>1528</v>
      </c>
      <c r="W89" s="37" t="str">
        <f>IF(Table5[[#This Row],[Cost2]]="ML","Yes",IF(Table5[[#This Row],[Cost3]]&gt;=Table5[[#This Row],[Cost2]],"Yes","No"))</f>
        <v>Yes</v>
      </c>
      <c r="X89" s="36">
        <v>116.49</v>
      </c>
      <c r="Y89" s="31">
        <v>0.92</v>
      </c>
      <c r="Z89" s="31">
        <v>1519</v>
      </c>
      <c r="AA89" s="37" t="str">
        <f>IF(Table5[[#This Row],[Cost2]]="ML","Yes",IF(Table5[[#This Row],[Cost9]]&gt;=Table5[[#This Row],[Cost2]],"Yes","No"))</f>
        <v>Yes</v>
      </c>
      <c r="AB89" s="36">
        <v>105.56</v>
      </c>
      <c r="AC89" s="31">
        <v>1.95</v>
      </c>
      <c r="AD89" s="31">
        <v>1707</v>
      </c>
      <c r="AE89" s="37" t="str">
        <f>IF(Table5[[#This Row],[Cost2]]="ML","Yes",IF(Table5[[#This Row],[Cost4]]&gt;=Table5[[#This Row],[Cost2]],"Yes","No"))</f>
        <v>Yes</v>
      </c>
      <c r="AF89" s="36">
        <v>105.89</v>
      </c>
      <c r="AG89" s="31">
        <v>1.26</v>
      </c>
      <c r="AH89" s="31">
        <v>1114</v>
      </c>
      <c r="AI89" s="7" t="str">
        <f>IF(Table5[[#This Row],[Cost2]]="ML","Yes",IF(Table5[[#This Row],[Cost6]]&gt;=Table5[[#This Row],[Cost2]],"Yes","No"))</f>
        <v>Yes</v>
      </c>
      <c r="AJ89" s="46">
        <f xml:space="preserve"> (Table5[[#This Row],[Cost3]]/Table5[[#This Row],[Cost2]])-1</f>
        <v>4.6101762421587145E-2</v>
      </c>
      <c r="AK89" s="47">
        <f xml:space="preserve"> (Table5[[#This Row],[Cost9]]/Table5[[#This Row],[Cost2]])-1</f>
        <v>0.15991237677984649</v>
      </c>
      <c r="AL89" s="47">
        <f xml:space="preserve"> (Table5[[#This Row],[Cost4]]/Table5[[#This Row],[Cost2]])-1</f>
        <v>5.1080354475754097E-2</v>
      </c>
      <c r="AM89" s="47">
        <f xml:space="preserve"> (Table5[[#This Row],[Cost6]]/Table5[[#This Row],[Cost2]])-1</f>
        <v>5.4366225231504473E-2</v>
      </c>
      <c r="AN89" s="46">
        <f>Table5[[#This Row],[GA1/BB]]-Table5[[#This Row],[Best]]</f>
        <v>0</v>
      </c>
      <c r="AO89" s="47">
        <f>Table5[[#This Row],[GA2/BB]]-Table5[[#This Row],[Best]]</f>
        <v>0.11381061435825934</v>
      </c>
      <c r="AP89" s="47">
        <f>Table5[[#This Row],[GA3/BB]]-Table5[[#This Row],[Best]]</f>
        <v>4.9785920541669526E-3</v>
      </c>
      <c r="AQ89" s="47">
        <f>Table5[[#This Row],[GA4/BB]]-Table5[[#This Row],[Best]]</f>
        <v>8.2644628099173278E-3</v>
      </c>
      <c r="AR89" s="48">
        <f>MIN(Table5[[#This Row],[GA1/BB]:[GA4/BB]])</f>
        <v>4.6101762421587145E-2</v>
      </c>
      <c r="AS89" s="7"/>
      <c r="AT89"/>
      <c r="AU89"/>
      <c r="AV89"/>
    </row>
    <row r="90" spans="1:48" ht="18" customHeight="1" x14ac:dyDescent="0.25">
      <c r="A90" s="11">
        <v>36</v>
      </c>
      <c r="B90" s="7">
        <v>10</v>
      </c>
      <c r="C90" s="12">
        <v>9</v>
      </c>
      <c r="D90" s="17" t="s">
        <v>13</v>
      </c>
      <c r="E90" s="20">
        <v>180.2</v>
      </c>
      <c r="F90" s="7" t="s">
        <v>13</v>
      </c>
      <c r="G90" s="12" t="s">
        <v>13</v>
      </c>
      <c r="H90" s="17">
        <v>88.65</v>
      </c>
      <c r="I90" s="20">
        <v>10.41</v>
      </c>
      <c r="J90" s="7">
        <v>314657</v>
      </c>
      <c r="K90" s="20">
        <v>106.09</v>
      </c>
      <c r="L90" s="12" t="str">
        <f>IF(Table5[[#This Row],[Status]]="Optimal",IF(D90=H90, "Yes","No" ),"Yes")</f>
        <v>Yes</v>
      </c>
      <c r="M90" s="17">
        <v>315.69</v>
      </c>
      <c r="N90" s="7">
        <v>0</v>
      </c>
      <c r="O90" s="7" t="str">
        <f>IF(Table5[[#This Row],[Cost2]]="ML","Yes",IF(Table5[[#This Row],[Cost5]]&gt;Table5[[#This Row],[Cost2]],"Yes","No"))</f>
        <v>Yes</v>
      </c>
      <c r="P90">
        <v>100.65</v>
      </c>
      <c r="Q90">
        <v>0.78</v>
      </c>
      <c r="R90">
        <v>23996</v>
      </c>
      <c r="S90" s="7" t="str">
        <f>IF(Table5[[#This Row],[Cost2]]="ML","Yes",IF(Table5[[#This Row],[Cost7]]&gt;=Table5[[#This Row],[Cost2]],"Yes","No"))</f>
        <v>Yes</v>
      </c>
      <c r="T90" s="36">
        <v>94.47</v>
      </c>
      <c r="U90" s="31">
        <v>0.78</v>
      </c>
      <c r="V90" s="31">
        <v>1246</v>
      </c>
      <c r="W90" s="37" t="str">
        <f>IF(Table5[[#This Row],[Cost2]]="ML","Yes",IF(Table5[[#This Row],[Cost3]]&gt;=Table5[[#This Row],[Cost2]],"Yes","No"))</f>
        <v>Yes</v>
      </c>
      <c r="X90" s="36">
        <v>96.9</v>
      </c>
      <c r="Y90" s="31">
        <v>0.91</v>
      </c>
      <c r="Z90" s="31">
        <v>1811</v>
      </c>
      <c r="AA90" s="37" t="str">
        <f>IF(Table5[[#This Row],[Cost2]]="ML","Yes",IF(Table5[[#This Row],[Cost9]]&gt;=Table5[[#This Row],[Cost2]],"Yes","No"))</f>
        <v>Yes</v>
      </c>
      <c r="AB90" s="36">
        <v>92.83</v>
      </c>
      <c r="AC90" s="31">
        <v>1.26</v>
      </c>
      <c r="AD90" s="31">
        <v>1085</v>
      </c>
      <c r="AE90" s="37" t="str">
        <f>IF(Table5[[#This Row],[Cost2]]="ML","Yes",IF(Table5[[#This Row],[Cost4]]&gt;=Table5[[#This Row],[Cost2]],"Yes","No"))</f>
        <v>Yes</v>
      </c>
      <c r="AF90" s="36">
        <v>92.45</v>
      </c>
      <c r="AG90" s="31">
        <v>1.48</v>
      </c>
      <c r="AH90" s="31">
        <v>1245</v>
      </c>
      <c r="AI90" s="7" t="str">
        <f>IF(Table5[[#This Row],[Cost2]]="ML","Yes",IF(Table5[[#This Row],[Cost6]]&gt;=Table5[[#This Row],[Cost2]],"Yes","No"))</f>
        <v>Yes</v>
      </c>
      <c r="AJ90" s="46">
        <f xml:space="preserve"> (Table5[[#This Row],[Cost3]]/Table5[[#This Row],[Cost2]])-1</f>
        <v>6.5651438240270643E-2</v>
      </c>
      <c r="AK90" s="47">
        <f xml:space="preserve"> (Table5[[#This Row],[Cost9]]/Table5[[#This Row],[Cost2]])-1</f>
        <v>9.3062605752961103E-2</v>
      </c>
      <c r="AL90" s="47">
        <f xml:space="preserve"> (Table5[[#This Row],[Cost4]]/Table5[[#This Row],[Cost2]])-1</f>
        <v>4.7151720248166828E-2</v>
      </c>
      <c r="AM90" s="47">
        <f xml:space="preserve"> (Table5[[#This Row],[Cost6]]/Table5[[#This Row],[Cost2]])-1</f>
        <v>4.2865200225606248E-2</v>
      </c>
      <c r="AN90" s="46">
        <f>Table5[[#This Row],[GA1/BB]]-Table5[[#This Row],[Best]]</f>
        <v>2.2786238014664395E-2</v>
      </c>
      <c r="AO90" s="47">
        <f>Table5[[#This Row],[GA2/BB]]-Table5[[#This Row],[Best]]</f>
        <v>5.0197405527354855E-2</v>
      </c>
      <c r="AP90" s="47">
        <f>Table5[[#This Row],[GA3/BB]]-Table5[[#This Row],[Best]]</f>
        <v>4.2865200225605804E-3</v>
      </c>
      <c r="AQ90" s="47">
        <f>Table5[[#This Row],[GA4/BB]]-Table5[[#This Row],[Best]]</f>
        <v>0</v>
      </c>
      <c r="AR90" s="48">
        <f>MIN(Table5[[#This Row],[GA1/BB]:[GA4/BB]])</f>
        <v>4.2865200225606248E-2</v>
      </c>
      <c r="AS90" s="7"/>
      <c r="AT90"/>
      <c r="AU90"/>
      <c r="AV90"/>
    </row>
    <row r="91" spans="1:48" ht="18" customHeight="1" x14ac:dyDescent="0.25">
      <c r="A91" s="11">
        <v>84</v>
      </c>
      <c r="B91" s="7">
        <v>10</v>
      </c>
      <c r="C91" s="12">
        <v>9</v>
      </c>
      <c r="D91" s="17" t="s">
        <v>13</v>
      </c>
      <c r="E91" s="20">
        <v>55.64</v>
      </c>
      <c r="F91" s="7" t="s">
        <v>13</v>
      </c>
      <c r="G91" s="12" t="s">
        <v>13</v>
      </c>
      <c r="H91" s="17">
        <v>95.35</v>
      </c>
      <c r="I91" s="20">
        <v>14.54</v>
      </c>
      <c r="J91" s="7">
        <v>379880</v>
      </c>
      <c r="K91" s="20">
        <v>126.96</v>
      </c>
      <c r="L91" s="12" t="str">
        <f>IF(Table5[[#This Row],[Status]]="Optimal",IF(D91=H91, "Yes","No" ),"Yes")</f>
        <v>Yes</v>
      </c>
      <c r="M91" s="17">
        <v>280.83999999999997</v>
      </c>
      <c r="N91" s="7">
        <v>0</v>
      </c>
      <c r="O91" s="7" t="str">
        <f>IF(Table5[[#This Row],[Cost2]]="ML","Yes",IF(Table5[[#This Row],[Cost5]]&gt;Table5[[#This Row],[Cost2]],"Yes","No"))</f>
        <v>Yes</v>
      </c>
      <c r="P91">
        <v>113.79</v>
      </c>
      <c r="Q91">
        <v>1.51</v>
      </c>
      <c r="R91">
        <v>49462</v>
      </c>
      <c r="S91" s="7" t="str">
        <f>IF(Table5[[#This Row],[Cost2]]="ML","Yes",IF(Table5[[#This Row],[Cost7]]&gt;=Table5[[#This Row],[Cost2]],"Yes","No"))</f>
        <v>Yes</v>
      </c>
      <c r="T91" s="36">
        <v>103.87</v>
      </c>
      <c r="U91" s="31">
        <v>0.7</v>
      </c>
      <c r="V91" s="31">
        <v>1281</v>
      </c>
      <c r="W91" s="37" t="str">
        <f>IF(Table5[[#This Row],[Cost2]]="ML","Yes",IF(Table5[[#This Row],[Cost3]]&gt;=Table5[[#This Row],[Cost2]],"Yes","No"))</f>
        <v>Yes</v>
      </c>
      <c r="X91" s="36">
        <v>103</v>
      </c>
      <c r="Y91" s="31">
        <v>1.0900000000000001</v>
      </c>
      <c r="Z91" s="31">
        <v>1918</v>
      </c>
      <c r="AA91" s="37" t="str">
        <f>IF(Table5[[#This Row],[Cost2]]="ML","Yes",IF(Table5[[#This Row],[Cost9]]&gt;=Table5[[#This Row],[Cost2]],"Yes","No"))</f>
        <v>Yes</v>
      </c>
      <c r="AB91" s="36">
        <v>105.57</v>
      </c>
      <c r="AC91" s="31">
        <v>1.17</v>
      </c>
      <c r="AD91" s="31">
        <v>1130</v>
      </c>
      <c r="AE91" s="37" t="str">
        <f>IF(Table5[[#This Row],[Cost2]]="ML","Yes",IF(Table5[[#This Row],[Cost4]]&gt;=Table5[[#This Row],[Cost2]],"Yes","No"))</f>
        <v>Yes</v>
      </c>
      <c r="AF91" s="36">
        <v>104.74</v>
      </c>
      <c r="AG91" s="31">
        <v>1.36</v>
      </c>
      <c r="AH91" s="31">
        <v>1322</v>
      </c>
      <c r="AI91" s="7" t="str">
        <f>IF(Table5[[#This Row],[Cost2]]="ML","Yes",IF(Table5[[#This Row],[Cost6]]&gt;=Table5[[#This Row],[Cost2]],"Yes","No"))</f>
        <v>Yes</v>
      </c>
      <c r="AJ91" s="46">
        <f xml:space="preserve"> (Table5[[#This Row],[Cost3]]/Table5[[#This Row],[Cost2]])-1</f>
        <v>8.9355007865757896E-2</v>
      </c>
      <c r="AK91" s="47">
        <f xml:space="preserve"> (Table5[[#This Row],[Cost9]]/Table5[[#This Row],[Cost2]])-1</f>
        <v>8.0230728893550207E-2</v>
      </c>
      <c r="AL91" s="47">
        <f xml:space="preserve"> (Table5[[#This Row],[Cost4]]/Table5[[#This Row],[Cost2]])-1</f>
        <v>0.10718405873099113</v>
      </c>
      <c r="AM91" s="47">
        <f xml:space="preserve"> (Table5[[#This Row],[Cost6]]/Table5[[#This Row],[Cost2]])-1</f>
        <v>9.8479286837965363E-2</v>
      </c>
      <c r="AN91" s="46">
        <f>Table5[[#This Row],[GA1/BB]]-Table5[[#This Row],[Best]]</f>
        <v>9.1242789722076889E-3</v>
      </c>
      <c r="AO91" s="47">
        <f>Table5[[#This Row],[GA2/BB]]-Table5[[#This Row],[Best]]</f>
        <v>0</v>
      </c>
      <c r="AP91" s="47">
        <f>Table5[[#This Row],[GA3/BB]]-Table5[[#This Row],[Best]]</f>
        <v>2.695332983744092E-2</v>
      </c>
      <c r="AQ91" s="47">
        <f>Table5[[#This Row],[GA4/BB]]-Table5[[#This Row],[Best]]</f>
        <v>1.8248557944415156E-2</v>
      </c>
      <c r="AR91" s="48">
        <f>MIN(Table5[[#This Row],[GA1/BB]:[GA4/BB]])</f>
        <v>8.0230728893550207E-2</v>
      </c>
      <c r="AS91" s="7"/>
      <c r="AT91"/>
      <c r="AU91"/>
      <c r="AV91"/>
    </row>
    <row r="92" spans="1:48" ht="18" customHeight="1" x14ac:dyDescent="0.25">
      <c r="A92" s="11">
        <v>85</v>
      </c>
      <c r="B92" s="7">
        <v>11</v>
      </c>
      <c r="C92" s="12">
        <v>4</v>
      </c>
      <c r="D92" s="17" t="s">
        <v>13</v>
      </c>
      <c r="E92" s="20">
        <v>96.8</v>
      </c>
      <c r="F92" s="7" t="s">
        <v>13</v>
      </c>
      <c r="G92" s="12" t="s">
        <v>13</v>
      </c>
      <c r="H92" s="17">
        <v>118.39</v>
      </c>
      <c r="I92" s="20">
        <v>10133.93</v>
      </c>
      <c r="J92" s="7">
        <v>82958981</v>
      </c>
      <c r="K92" s="20">
        <v>132.99</v>
      </c>
      <c r="L92" s="12" t="str">
        <f>IF(Table5[[#This Row],[Status]]="Optimal",IF(D92=H92, "Yes","No" ),"Yes")</f>
        <v>Yes</v>
      </c>
      <c r="M92" s="17">
        <v>323.41000000000003</v>
      </c>
      <c r="N92" s="7">
        <v>0</v>
      </c>
      <c r="O92" s="7" t="str">
        <f>IF(Table5[[#This Row],[Cost2]]="ML","Yes",IF(Table5[[#This Row],[Cost5]]&gt;Table5[[#This Row],[Cost2]],"Yes","No"))</f>
        <v>Yes</v>
      </c>
      <c r="P92">
        <v>137.44999999999999</v>
      </c>
      <c r="Q92">
        <v>0.37</v>
      </c>
      <c r="R92">
        <v>23101</v>
      </c>
      <c r="S92" s="7" t="str">
        <f>IF(Table5[[#This Row],[Cost2]]="ML","Yes",IF(Table5[[#This Row],[Cost7]]&gt;=Table5[[#This Row],[Cost2]],"Yes","No"))</f>
        <v>Yes</v>
      </c>
      <c r="T92" s="36">
        <v>125.71</v>
      </c>
      <c r="U92" s="31">
        <v>0.73</v>
      </c>
      <c r="V92" s="31">
        <v>1687</v>
      </c>
      <c r="W92" s="37" t="str">
        <f>IF(Table5[[#This Row],[Cost2]]="ML","Yes",IF(Table5[[#This Row],[Cost3]]&gt;=Table5[[#This Row],[Cost2]],"Yes","No"))</f>
        <v>Yes</v>
      </c>
      <c r="X92" s="36">
        <v>132.19</v>
      </c>
      <c r="Y92" s="31">
        <v>0.73</v>
      </c>
      <c r="Z92" s="31">
        <v>1282</v>
      </c>
      <c r="AA92" s="37" t="str">
        <f>IF(Table5[[#This Row],[Cost2]]="ML","Yes",IF(Table5[[#This Row],[Cost9]]&gt;=Table5[[#This Row],[Cost2]],"Yes","No"))</f>
        <v>Yes</v>
      </c>
      <c r="AB92" s="36">
        <v>122.74</v>
      </c>
      <c r="AC92" s="31">
        <v>1.2</v>
      </c>
      <c r="AD92" s="31">
        <v>1101</v>
      </c>
      <c r="AE92" s="37" t="str">
        <f>IF(Table5[[#This Row],[Cost2]]="ML","Yes",IF(Table5[[#This Row],[Cost4]]&gt;=Table5[[#This Row],[Cost2]],"Yes","No"))</f>
        <v>Yes</v>
      </c>
      <c r="AF92" s="36">
        <v>122.66</v>
      </c>
      <c r="AG92" s="31">
        <v>1.21</v>
      </c>
      <c r="AH92" s="31">
        <v>1107</v>
      </c>
      <c r="AI92" s="7" t="str">
        <f>IF(Table5[[#This Row],[Cost2]]="ML","Yes",IF(Table5[[#This Row],[Cost6]]&gt;=Table5[[#This Row],[Cost2]],"Yes","No"))</f>
        <v>Yes</v>
      </c>
      <c r="AJ92" s="46">
        <f xml:space="preserve"> (Table5[[#This Row],[Cost3]]/Table5[[#This Row],[Cost2]])-1</f>
        <v>6.1829546414392977E-2</v>
      </c>
      <c r="AK92" s="47">
        <f xml:space="preserve"> (Table5[[#This Row],[Cost9]]/Table5[[#This Row],[Cost2]])-1</f>
        <v>0.11656389897795427</v>
      </c>
      <c r="AL92" s="47">
        <f xml:space="preserve"> (Table5[[#This Row],[Cost4]]/Table5[[#This Row],[Cost2]])-1</f>
        <v>3.6742968156094236E-2</v>
      </c>
      <c r="AM92" s="47">
        <f xml:space="preserve"> (Table5[[#This Row],[Cost6]]/Table5[[#This Row],[Cost2]])-1</f>
        <v>3.6067235408395959E-2</v>
      </c>
      <c r="AN92" s="46">
        <f>Table5[[#This Row],[GA1/BB]]-Table5[[#This Row],[Best]]</f>
        <v>2.5762311005997018E-2</v>
      </c>
      <c r="AO92" s="47">
        <f>Table5[[#This Row],[GA2/BB]]-Table5[[#This Row],[Best]]</f>
        <v>8.0496663569558313E-2</v>
      </c>
      <c r="AP92" s="47">
        <f>Table5[[#This Row],[GA3/BB]]-Table5[[#This Row],[Best]]</f>
        <v>6.7573274769827663E-4</v>
      </c>
      <c r="AQ92" s="47">
        <f>Table5[[#This Row],[GA4/BB]]-Table5[[#This Row],[Best]]</f>
        <v>0</v>
      </c>
      <c r="AR92" s="48">
        <f>MIN(Table5[[#This Row],[GA1/BB]:[GA4/BB]])</f>
        <v>3.6067235408395959E-2</v>
      </c>
      <c r="AS92" s="7"/>
      <c r="AT92"/>
      <c r="AU92"/>
      <c r="AV92"/>
    </row>
    <row r="93" spans="1:48" ht="18" customHeight="1" x14ac:dyDescent="0.25">
      <c r="A93" s="11">
        <v>4</v>
      </c>
      <c r="B93" s="7">
        <v>11</v>
      </c>
      <c r="C93" s="12">
        <v>5</v>
      </c>
      <c r="D93" s="17" t="s">
        <v>13</v>
      </c>
      <c r="E93" s="20">
        <v>179.91</v>
      </c>
      <c r="F93" s="7" t="s">
        <v>13</v>
      </c>
      <c r="G93" s="12" t="s">
        <v>13</v>
      </c>
      <c r="H93" s="17" t="s">
        <v>13</v>
      </c>
      <c r="I93" s="20">
        <v>558.4</v>
      </c>
      <c r="J93" s="7">
        <v>3331987</v>
      </c>
      <c r="K93" s="20">
        <v>134.15</v>
      </c>
      <c r="L93" s="12" t="str">
        <f>IF(Table5[[#This Row],[Status]]="Optimal",IF(D93=H93, "Yes","No" ),"Yes")</f>
        <v>Yes</v>
      </c>
      <c r="M93" s="17">
        <v>247.22</v>
      </c>
      <c r="N93" s="7">
        <v>0</v>
      </c>
      <c r="O93" s="7" t="str">
        <f>IF(Table5[[#This Row],[Cost2]]="ML","Yes",IF(Table5[[#This Row],[Cost5]]&gt;Table5[[#This Row],[Cost2]],"Yes","No"))</f>
        <v>Yes</v>
      </c>
      <c r="P93">
        <v>143.34</v>
      </c>
      <c r="Q93">
        <v>0.48</v>
      </c>
      <c r="R93">
        <v>25258</v>
      </c>
      <c r="S93" s="7" t="str">
        <f>IF(Table5[[#This Row],[Cost2]]="ML","Yes",IF(Table5[[#This Row],[Cost7]]&gt;=Table5[[#This Row],[Cost2]],"Yes","No"))</f>
        <v>Yes</v>
      </c>
      <c r="T93" s="36">
        <v>115.75</v>
      </c>
      <c r="U93" s="31">
        <v>0.59</v>
      </c>
      <c r="V93" s="31">
        <v>1153</v>
      </c>
      <c r="W93" s="37" t="str">
        <f>IF(Table5[[#This Row],[Cost2]]="ML","Yes",IF(Table5[[#This Row],[Cost3]]&gt;=Table5[[#This Row],[Cost2]],"Yes","No"))</f>
        <v>Yes</v>
      </c>
      <c r="X93" s="36">
        <v>124.93</v>
      </c>
      <c r="Y93" s="31">
        <v>0.97</v>
      </c>
      <c r="Z93" s="31">
        <v>1385</v>
      </c>
      <c r="AA93" s="37" t="str">
        <f>IF(Table5[[#This Row],[Cost2]]="ML","Yes",IF(Table5[[#This Row],[Cost9]]&gt;=Table5[[#This Row],[Cost2]],"Yes","No"))</f>
        <v>Yes</v>
      </c>
      <c r="AB93" s="36">
        <v>120.96</v>
      </c>
      <c r="AC93" s="31">
        <v>1.96</v>
      </c>
      <c r="AD93" s="31">
        <v>1527</v>
      </c>
      <c r="AE93" s="37" t="str">
        <f>IF(Table5[[#This Row],[Cost2]]="ML","Yes",IF(Table5[[#This Row],[Cost4]]&gt;=Table5[[#This Row],[Cost2]],"Yes","No"))</f>
        <v>Yes</v>
      </c>
      <c r="AF93" s="36">
        <v>121.05</v>
      </c>
      <c r="AG93" s="31">
        <v>1.9</v>
      </c>
      <c r="AH93" s="31">
        <v>1485</v>
      </c>
      <c r="AI93" s="7" t="str">
        <f>IF(Table5[[#This Row],[Cost2]]="ML","Yes",IF(Table5[[#This Row],[Cost6]]&gt;=Table5[[#This Row],[Cost2]],"Yes","No"))</f>
        <v>Yes</v>
      </c>
      <c r="AJ93" s="46" t="e">
        <f xml:space="preserve"> (Table5[[#This Row],[Cost3]]/Table5[[#This Row],[Cost2]])-1</f>
        <v>#VALUE!</v>
      </c>
      <c r="AK93" s="47" t="e">
        <f xml:space="preserve"> (Table5[[#This Row],[Cost9]]/Table5[[#This Row],[Cost2]])-1</f>
        <v>#VALUE!</v>
      </c>
      <c r="AL93" s="47" t="e">
        <f xml:space="preserve"> (Table5[[#This Row],[Cost4]]/Table5[[#This Row],[Cost2]])-1</f>
        <v>#VALUE!</v>
      </c>
      <c r="AM93" s="47" t="e">
        <f xml:space="preserve"> (Table5[[#This Row],[Cost6]]/Table5[[#This Row],[Cost2]])-1</f>
        <v>#VALUE!</v>
      </c>
      <c r="AN93" s="46" t="e">
        <f>Table5[[#This Row],[GA1/BB]]-Table5[[#This Row],[Best]]</f>
        <v>#VALUE!</v>
      </c>
      <c r="AO93" s="47" t="e">
        <f>Table5[[#This Row],[GA2/BB]]-Table5[[#This Row],[Best]]</f>
        <v>#VALUE!</v>
      </c>
      <c r="AP93" s="47" t="e">
        <f>Table5[[#This Row],[GA3/BB]]-Table5[[#This Row],[Best]]</f>
        <v>#VALUE!</v>
      </c>
      <c r="AQ93" s="47" t="e">
        <f>Table5[[#This Row],[GA4/BB]]-Table5[[#This Row],[Best]]</f>
        <v>#VALUE!</v>
      </c>
      <c r="AR93" s="48" t="e">
        <f>MIN(Table5[[#This Row],[GA1/BB]:[GA4/BB]])</f>
        <v>#VALUE!</v>
      </c>
      <c r="AS93" s="7"/>
      <c r="AT93"/>
      <c r="AU93"/>
      <c r="AV93"/>
    </row>
    <row r="94" spans="1:48" ht="18" customHeight="1" x14ac:dyDescent="0.25">
      <c r="A94" s="11">
        <v>20</v>
      </c>
      <c r="B94" s="7">
        <v>11</v>
      </c>
      <c r="C94" s="12">
        <v>5</v>
      </c>
      <c r="D94" s="17" t="s">
        <v>13</v>
      </c>
      <c r="E94" s="20">
        <v>88.9</v>
      </c>
      <c r="F94" s="7" t="s">
        <v>13</v>
      </c>
      <c r="G94" s="12" t="s">
        <v>13</v>
      </c>
      <c r="H94" s="17">
        <v>108.23</v>
      </c>
      <c r="I94" s="20">
        <v>103.92</v>
      </c>
      <c r="J94" s="7">
        <v>3052124</v>
      </c>
      <c r="K94" s="20">
        <v>119.31</v>
      </c>
      <c r="L94" s="12" t="str">
        <f>IF(Table5[[#This Row],[Status]]="Optimal",IF(D94=H94, "Yes","No" ),"Yes")</f>
        <v>Yes</v>
      </c>
      <c r="M94" s="17">
        <v>382.14</v>
      </c>
      <c r="N94" s="7">
        <v>0</v>
      </c>
      <c r="O94" s="7" t="str">
        <f>IF(Table5[[#This Row],[Cost2]]="ML","Yes",IF(Table5[[#This Row],[Cost5]]&gt;Table5[[#This Row],[Cost2]],"Yes","No"))</f>
        <v>Yes</v>
      </c>
      <c r="P94">
        <v>127.33</v>
      </c>
      <c r="Q94">
        <v>2.33</v>
      </c>
      <c r="R94">
        <v>88510</v>
      </c>
      <c r="S94" s="7" t="str">
        <f>IF(Table5[[#This Row],[Cost2]]="ML","Yes",IF(Table5[[#This Row],[Cost7]]&gt;=Table5[[#This Row],[Cost2]],"Yes","No"))</f>
        <v>Yes</v>
      </c>
      <c r="T94" s="36">
        <v>109.81</v>
      </c>
      <c r="U94" s="31">
        <v>0.72</v>
      </c>
      <c r="V94" s="31">
        <v>1533</v>
      </c>
      <c r="W94" s="37" t="str">
        <f>IF(Table5[[#This Row],[Cost2]]="ML","Yes",IF(Table5[[#This Row],[Cost3]]&gt;=Table5[[#This Row],[Cost2]],"Yes","No"))</f>
        <v>Yes</v>
      </c>
      <c r="X94" s="36">
        <v>127.58</v>
      </c>
      <c r="Y94" s="31">
        <v>0.92</v>
      </c>
      <c r="Z94" s="31">
        <v>1514</v>
      </c>
      <c r="AA94" s="37" t="str">
        <f>IF(Table5[[#This Row],[Cost2]]="ML","Yes",IF(Table5[[#This Row],[Cost9]]&gt;=Table5[[#This Row],[Cost2]],"Yes","No"))</f>
        <v>Yes</v>
      </c>
      <c r="AB94" s="36">
        <v>111.24</v>
      </c>
      <c r="AC94" s="31">
        <v>1.37</v>
      </c>
      <c r="AD94" s="31">
        <v>1134</v>
      </c>
      <c r="AE94" s="37" t="str">
        <f>IF(Table5[[#This Row],[Cost2]]="ML","Yes",IF(Table5[[#This Row],[Cost4]]&gt;=Table5[[#This Row],[Cost2]],"Yes","No"))</f>
        <v>Yes</v>
      </c>
      <c r="AF94" s="36">
        <v>111.6</v>
      </c>
      <c r="AG94" s="31">
        <v>1.65</v>
      </c>
      <c r="AH94" s="31">
        <v>1356</v>
      </c>
      <c r="AI94" s="7" t="str">
        <f>IF(Table5[[#This Row],[Cost2]]="ML","Yes",IF(Table5[[#This Row],[Cost6]]&gt;=Table5[[#This Row],[Cost2]],"Yes","No"))</f>
        <v>Yes</v>
      </c>
      <c r="AJ94" s="46">
        <f xml:space="preserve"> (Table5[[#This Row],[Cost3]]/Table5[[#This Row],[Cost2]])-1</f>
        <v>1.4598540145985384E-2</v>
      </c>
      <c r="AK94" s="47">
        <f xml:space="preserve"> (Table5[[#This Row],[Cost9]]/Table5[[#This Row],[Cost2]])-1</f>
        <v>0.17878591887646667</v>
      </c>
      <c r="AL94" s="47">
        <f xml:space="preserve"> (Table5[[#This Row],[Cost4]]/Table5[[#This Row],[Cost2]])-1</f>
        <v>2.7811142936339239E-2</v>
      </c>
      <c r="AM94" s="47">
        <f xml:space="preserve"> (Table5[[#This Row],[Cost6]]/Table5[[#This Row],[Cost2]])-1</f>
        <v>3.1137392589854818E-2</v>
      </c>
      <c r="AN94" s="46">
        <f>Table5[[#This Row],[GA1/BB]]-Table5[[#This Row],[Best]]</f>
        <v>0</v>
      </c>
      <c r="AO94" s="47">
        <f>Table5[[#This Row],[GA2/BB]]-Table5[[#This Row],[Best]]</f>
        <v>0.16418737873048128</v>
      </c>
      <c r="AP94" s="47">
        <f>Table5[[#This Row],[GA3/BB]]-Table5[[#This Row],[Best]]</f>
        <v>1.3212602790353856E-2</v>
      </c>
      <c r="AQ94" s="47">
        <f>Table5[[#This Row],[GA4/BB]]-Table5[[#This Row],[Best]]</f>
        <v>1.6538852443869434E-2</v>
      </c>
      <c r="AR94" s="48">
        <f>MIN(Table5[[#This Row],[GA1/BB]:[GA4/BB]])</f>
        <v>1.4598540145985384E-2</v>
      </c>
      <c r="AS94" s="7"/>
      <c r="AT94"/>
      <c r="AU94"/>
      <c r="AV94"/>
    </row>
    <row r="95" spans="1:48" ht="18" customHeight="1" x14ac:dyDescent="0.25">
      <c r="A95" s="11">
        <v>37</v>
      </c>
      <c r="B95" s="7">
        <v>11</v>
      </c>
      <c r="C95" s="12">
        <v>6</v>
      </c>
      <c r="D95" s="17" t="s">
        <v>13</v>
      </c>
      <c r="E95" s="20">
        <v>71.95</v>
      </c>
      <c r="F95" s="7" t="s">
        <v>13</v>
      </c>
      <c r="G95" s="12" t="s">
        <v>13</v>
      </c>
      <c r="H95" s="17" t="s">
        <v>13</v>
      </c>
      <c r="I95" s="20">
        <v>928.76</v>
      </c>
      <c r="J95" s="7">
        <v>3246526</v>
      </c>
      <c r="K95" s="20">
        <v>165.9</v>
      </c>
      <c r="L95" s="12" t="str">
        <f>IF(Table5[[#This Row],[Status]]="Optimal",IF(D95=H95, "Yes","No" ),"Yes")</f>
        <v>Yes</v>
      </c>
      <c r="M95" s="17">
        <v>384.85</v>
      </c>
      <c r="N95" s="7">
        <v>0</v>
      </c>
      <c r="O95" s="7" t="str">
        <f>IF(Table5[[#This Row],[Cost2]]="ML","Yes",IF(Table5[[#This Row],[Cost5]]&gt;Table5[[#This Row],[Cost2]],"Yes","No"))</f>
        <v>Yes</v>
      </c>
      <c r="P95">
        <v>162.97</v>
      </c>
      <c r="Q95">
        <v>5.35</v>
      </c>
      <c r="R95">
        <v>216482</v>
      </c>
      <c r="S95" s="7" t="str">
        <f>IF(Table5[[#This Row],[Cost2]]="ML","Yes",IF(Table5[[#This Row],[Cost7]]&gt;=Table5[[#This Row],[Cost2]],"Yes","No"))</f>
        <v>Yes</v>
      </c>
      <c r="T95" s="36">
        <v>155.53</v>
      </c>
      <c r="U95" s="31">
        <v>1.01</v>
      </c>
      <c r="V95" s="31">
        <v>1728</v>
      </c>
      <c r="W95" s="37" t="str">
        <f>IF(Table5[[#This Row],[Cost2]]="ML","Yes",IF(Table5[[#This Row],[Cost3]]&gt;=Table5[[#This Row],[Cost2]],"Yes","No"))</f>
        <v>Yes</v>
      </c>
      <c r="X95" s="36">
        <v>157.69</v>
      </c>
      <c r="Y95" s="31">
        <v>0.87</v>
      </c>
      <c r="Z95" s="31">
        <v>1303</v>
      </c>
      <c r="AA95" s="37" t="str">
        <f>IF(Table5[[#This Row],[Cost2]]="ML","Yes",IF(Table5[[#This Row],[Cost9]]&gt;=Table5[[#This Row],[Cost2]],"Yes","No"))</f>
        <v>Yes</v>
      </c>
      <c r="AB95" s="36">
        <v>151.82</v>
      </c>
      <c r="AC95" s="31">
        <v>1.4</v>
      </c>
      <c r="AD95" s="31">
        <v>1128</v>
      </c>
      <c r="AE95" s="37" t="str">
        <f>IF(Table5[[#This Row],[Cost2]]="ML","Yes",IF(Table5[[#This Row],[Cost4]]&gt;=Table5[[#This Row],[Cost2]],"Yes","No"))</f>
        <v>Yes</v>
      </c>
      <c r="AF95" s="36">
        <v>151.80000000000001</v>
      </c>
      <c r="AG95" s="31">
        <v>1.51</v>
      </c>
      <c r="AH95" s="31">
        <v>1208</v>
      </c>
      <c r="AI95" s="7" t="str">
        <f>IF(Table5[[#This Row],[Cost2]]="ML","Yes",IF(Table5[[#This Row],[Cost6]]&gt;=Table5[[#This Row],[Cost2]],"Yes","No"))</f>
        <v>Yes</v>
      </c>
      <c r="AJ95" s="46" t="e">
        <f xml:space="preserve"> (Table5[[#This Row],[Cost3]]/Table5[[#This Row],[Cost2]])-1</f>
        <v>#VALUE!</v>
      </c>
      <c r="AK95" s="47" t="e">
        <f xml:space="preserve"> (Table5[[#This Row],[Cost9]]/Table5[[#This Row],[Cost2]])-1</f>
        <v>#VALUE!</v>
      </c>
      <c r="AL95" s="47" t="e">
        <f xml:space="preserve"> (Table5[[#This Row],[Cost4]]/Table5[[#This Row],[Cost2]])-1</f>
        <v>#VALUE!</v>
      </c>
      <c r="AM95" s="47" t="e">
        <f xml:space="preserve"> (Table5[[#This Row],[Cost6]]/Table5[[#This Row],[Cost2]])-1</f>
        <v>#VALUE!</v>
      </c>
      <c r="AN95" s="46" t="e">
        <f>Table5[[#This Row],[GA1/BB]]-Table5[[#This Row],[Best]]</f>
        <v>#VALUE!</v>
      </c>
      <c r="AO95" s="47" t="e">
        <f>Table5[[#This Row],[GA2/BB]]-Table5[[#This Row],[Best]]</f>
        <v>#VALUE!</v>
      </c>
      <c r="AP95" s="47" t="e">
        <f>Table5[[#This Row],[GA3/BB]]-Table5[[#This Row],[Best]]</f>
        <v>#VALUE!</v>
      </c>
      <c r="AQ95" s="47" t="e">
        <f>Table5[[#This Row],[GA4/BB]]-Table5[[#This Row],[Best]]</f>
        <v>#VALUE!</v>
      </c>
      <c r="AR95" s="48" t="e">
        <f>MIN(Table5[[#This Row],[GA1/BB]:[GA4/BB]])</f>
        <v>#VALUE!</v>
      </c>
      <c r="AS95" s="7"/>
      <c r="AT95"/>
      <c r="AU95"/>
      <c r="AV95"/>
    </row>
    <row r="96" spans="1:48" ht="18" customHeight="1" x14ac:dyDescent="0.25">
      <c r="A96" s="11">
        <v>53</v>
      </c>
      <c r="B96" s="7">
        <v>11</v>
      </c>
      <c r="C96" s="12">
        <v>6</v>
      </c>
      <c r="D96" s="17" t="s">
        <v>13</v>
      </c>
      <c r="E96" s="20">
        <v>98.94</v>
      </c>
      <c r="F96" s="7" t="s">
        <v>13</v>
      </c>
      <c r="G96" s="12" t="s">
        <v>13</v>
      </c>
      <c r="H96" s="17">
        <v>116.65</v>
      </c>
      <c r="I96" s="20">
        <v>111.06</v>
      </c>
      <c r="J96" s="7">
        <v>2680609</v>
      </c>
      <c r="K96" s="20">
        <v>143.77000000000001</v>
      </c>
      <c r="L96" s="12" t="str">
        <f>IF(Table5[[#This Row],[Status]]="Optimal",IF(D96=H96, "Yes","No" ),"Yes")</f>
        <v>Yes</v>
      </c>
      <c r="M96" s="17">
        <v>335.05</v>
      </c>
      <c r="N96" s="7">
        <v>0</v>
      </c>
      <c r="O96" s="7" t="str">
        <f>IF(Table5[[#This Row],[Cost2]]="ML","Yes",IF(Table5[[#This Row],[Cost5]]&gt;Table5[[#This Row],[Cost2]],"Yes","No"))</f>
        <v>Yes</v>
      </c>
      <c r="P96">
        <v>152.1</v>
      </c>
      <c r="Q96">
        <v>0.36</v>
      </c>
      <c r="R96">
        <v>21448</v>
      </c>
      <c r="S96" s="7" t="str">
        <f>IF(Table5[[#This Row],[Cost2]]="ML","Yes",IF(Table5[[#This Row],[Cost7]]&gt;=Table5[[#This Row],[Cost2]],"Yes","No"))</f>
        <v>Yes</v>
      </c>
      <c r="T96" s="36">
        <v>125.98</v>
      </c>
      <c r="U96" s="31">
        <v>0.87</v>
      </c>
      <c r="V96" s="31">
        <v>1683</v>
      </c>
      <c r="W96" s="37" t="str">
        <f>IF(Table5[[#This Row],[Cost2]]="ML","Yes",IF(Table5[[#This Row],[Cost3]]&gt;=Table5[[#This Row],[Cost2]],"Yes","No"))</f>
        <v>Yes</v>
      </c>
      <c r="X96" s="36">
        <v>128.15</v>
      </c>
      <c r="Y96" s="31">
        <v>0.88</v>
      </c>
      <c r="Z96" s="31">
        <v>1391</v>
      </c>
      <c r="AA96" s="37" t="str">
        <f>IF(Table5[[#This Row],[Cost2]]="ML","Yes",IF(Table5[[#This Row],[Cost9]]&gt;=Table5[[#This Row],[Cost2]],"Yes","No"))</f>
        <v>Yes</v>
      </c>
      <c r="AB96" s="36">
        <v>125.93</v>
      </c>
      <c r="AC96" s="31">
        <v>1.48</v>
      </c>
      <c r="AD96" s="31">
        <v>1315</v>
      </c>
      <c r="AE96" s="37" t="str">
        <f>IF(Table5[[#This Row],[Cost2]]="ML","Yes",IF(Table5[[#This Row],[Cost4]]&gt;=Table5[[#This Row],[Cost2]],"Yes","No"))</f>
        <v>Yes</v>
      </c>
      <c r="AF96" s="36">
        <v>129.19999999999999</v>
      </c>
      <c r="AG96" s="31">
        <v>1.67</v>
      </c>
      <c r="AH96" s="31">
        <v>1510</v>
      </c>
      <c r="AI96" s="7" t="str">
        <f>IF(Table5[[#This Row],[Cost2]]="ML","Yes",IF(Table5[[#This Row],[Cost6]]&gt;=Table5[[#This Row],[Cost2]],"Yes","No"))</f>
        <v>Yes</v>
      </c>
      <c r="AJ96" s="46">
        <f xml:space="preserve"> (Table5[[#This Row],[Cost3]]/Table5[[#This Row],[Cost2]])-1</f>
        <v>7.9982854693527727E-2</v>
      </c>
      <c r="AK96" s="47">
        <f xml:space="preserve"> (Table5[[#This Row],[Cost9]]/Table5[[#This Row],[Cost2]])-1</f>
        <v>9.8585512216030846E-2</v>
      </c>
      <c r="AL96" s="47">
        <f xml:space="preserve"> (Table5[[#This Row],[Cost4]]/Table5[[#This Row],[Cost2]])-1</f>
        <v>7.9554222031718913E-2</v>
      </c>
      <c r="AM96" s="47">
        <f xml:space="preserve"> (Table5[[#This Row],[Cost6]]/Table5[[#This Row],[Cost2]])-1</f>
        <v>0.10758679811401617</v>
      </c>
      <c r="AN96" s="46">
        <f>Table5[[#This Row],[GA1/BB]]-Table5[[#This Row],[Best]]</f>
        <v>4.2863266180881432E-4</v>
      </c>
      <c r="AO96" s="47">
        <f>Table5[[#This Row],[GA2/BB]]-Table5[[#This Row],[Best]]</f>
        <v>1.9031290184311933E-2</v>
      </c>
      <c r="AP96" s="47">
        <f>Table5[[#This Row],[GA3/BB]]-Table5[[#This Row],[Best]]</f>
        <v>0</v>
      </c>
      <c r="AQ96" s="47">
        <f>Table5[[#This Row],[GA4/BB]]-Table5[[#This Row],[Best]]</f>
        <v>2.8032576082297256E-2</v>
      </c>
      <c r="AR96" s="48">
        <f>MIN(Table5[[#This Row],[GA1/BB]:[GA4/BB]])</f>
        <v>7.9554222031718913E-2</v>
      </c>
      <c r="AS96" s="7"/>
      <c r="AT96"/>
      <c r="AU96"/>
      <c r="AV96"/>
    </row>
    <row r="97" spans="1:48" ht="18" customHeight="1" x14ac:dyDescent="0.25">
      <c r="A97" s="11">
        <v>5</v>
      </c>
      <c r="B97" s="7">
        <v>11</v>
      </c>
      <c r="C97" s="12">
        <v>7</v>
      </c>
      <c r="D97" s="17" t="s">
        <v>13</v>
      </c>
      <c r="E97" s="20">
        <v>100.02</v>
      </c>
      <c r="F97" s="7" t="s">
        <v>13</v>
      </c>
      <c r="G97" s="12" t="s">
        <v>13</v>
      </c>
      <c r="H97" s="17" t="s">
        <v>13</v>
      </c>
      <c r="I97" s="20">
        <v>1852.38</v>
      </c>
      <c r="J97" s="7">
        <v>4251151</v>
      </c>
      <c r="K97" s="20">
        <v>146.29</v>
      </c>
      <c r="L97" s="12" t="str">
        <f>IF(Table5[[#This Row],[Status]]="Optimal",IF(D97=H97, "Yes","No" ),"Yes")</f>
        <v>Yes</v>
      </c>
      <c r="M97" s="17">
        <v>323.76</v>
      </c>
      <c r="N97" s="7">
        <v>0</v>
      </c>
      <c r="O97" s="7" t="str">
        <f>IF(Table5[[#This Row],[Cost2]]="ML","Yes",IF(Table5[[#This Row],[Cost5]]&gt;Table5[[#This Row],[Cost2]],"Yes","No"))</f>
        <v>Yes</v>
      </c>
      <c r="P97">
        <v>152.57</v>
      </c>
      <c r="Q97">
        <v>0.51</v>
      </c>
      <c r="R97">
        <v>23328</v>
      </c>
      <c r="S97" s="7" t="str">
        <f>IF(Table5[[#This Row],[Cost2]]="ML","Yes",IF(Table5[[#This Row],[Cost7]]&gt;=Table5[[#This Row],[Cost2]],"Yes","No"))</f>
        <v>Yes</v>
      </c>
      <c r="T97" s="36">
        <v>129.75</v>
      </c>
      <c r="U97" s="31">
        <v>0.68</v>
      </c>
      <c r="V97" s="31">
        <v>1272</v>
      </c>
      <c r="W97" s="37" t="str">
        <f>IF(Table5[[#This Row],[Cost2]]="ML","Yes",IF(Table5[[#This Row],[Cost3]]&gt;=Table5[[#This Row],[Cost2]],"Yes","No"))</f>
        <v>Yes</v>
      </c>
      <c r="X97" s="36">
        <v>141.94</v>
      </c>
      <c r="Y97" s="31">
        <v>0.82</v>
      </c>
      <c r="Z97" s="31">
        <v>1430</v>
      </c>
      <c r="AA97" s="37" t="str">
        <f>IF(Table5[[#This Row],[Cost2]]="ML","Yes",IF(Table5[[#This Row],[Cost9]]&gt;=Table5[[#This Row],[Cost2]],"Yes","No"))</f>
        <v>Yes</v>
      </c>
      <c r="AB97" s="36">
        <v>136.41999999999999</v>
      </c>
      <c r="AC97" s="31">
        <v>1.87</v>
      </c>
      <c r="AD97" s="31">
        <v>1503</v>
      </c>
      <c r="AE97" s="37" t="str">
        <f>IF(Table5[[#This Row],[Cost2]]="ML","Yes",IF(Table5[[#This Row],[Cost4]]&gt;=Table5[[#This Row],[Cost2]],"Yes","No"))</f>
        <v>Yes</v>
      </c>
      <c r="AF97" s="36">
        <v>134.72999999999999</v>
      </c>
      <c r="AG97" s="31">
        <v>1.7</v>
      </c>
      <c r="AH97" s="31">
        <v>1356</v>
      </c>
      <c r="AI97" s="7" t="str">
        <f>IF(Table5[[#This Row],[Cost2]]="ML","Yes",IF(Table5[[#This Row],[Cost6]]&gt;=Table5[[#This Row],[Cost2]],"Yes","No"))</f>
        <v>Yes</v>
      </c>
      <c r="AJ97" s="46" t="e">
        <f xml:space="preserve"> (Table5[[#This Row],[Cost3]]/Table5[[#This Row],[Cost2]])-1</f>
        <v>#VALUE!</v>
      </c>
      <c r="AK97" s="47" t="e">
        <f xml:space="preserve"> (Table5[[#This Row],[Cost9]]/Table5[[#This Row],[Cost2]])-1</f>
        <v>#VALUE!</v>
      </c>
      <c r="AL97" s="47" t="e">
        <f xml:space="preserve"> (Table5[[#This Row],[Cost4]]/Table5[[#This Row],[Cost2]])-1</f>
        <v>#VALUE!</v>
      </c>
      <c r="AM97" s="47" t="e">
        <f xml:space="preserve"> (Table5[[#This Row],[Cost6]]/Table5[[#This Row],[Cost2]])-1</f>
        <v>#VALUE!</v>
      </c>
      <c r="AN97" s="46" t="e">
        <f>Table5[[#This Row],[GA1/BB]]-Table5[[#This Row],[Best]]</f>
        <v>#VALUE!</v>
      </c>
      <c r="AO97" s="47" t="e">
        <f>Table5[[#This Row],[GA2/BB]]-Table5[[#This Row],[Best]]</f>
        <v>#VALUE!</v>
      </c>
      <c r="AP97" s="47" t="e">
        <f>Table5[[#This Row],[GA3/BB]]-Table5[[#This Row],[Best]]</f>
        <v>#VALUE!</v>
      </c>
      <c r="AQ97" s="47" t="e">
        <f>Table5[[#This Row],[GA4/BB]]-Table5[[#This Row],[Best]]</f>
        <v>#VALUE!</v>
      </c>
      <c r="AR97" s="48" t="e">
        <f>MIN(Table5[[#This Row],[GA1/BB]:[GA4/BB]])</f>
        <v>#VALUE!</v>
      </c>
      <c r="AS97" s="7"/>
      <c r="AT97"/>
      <c r="AU97"/>
      <c r="AV97"/>
    </row>
    <row r="98" spans="1:48" ht="18" customHeight="1" x14ac:dyDescent="0.25">
      <c r="A98" s="11">
        <v>74</v>
      </c>
      <c r="B98" s="7">
        <v>11</v>
      </c>
      <c r="C98" s="12">
        <v>7</v>
      </c>
      <c r="D98" s="17" t="s">
        <v>13</v>
      </c>
      <c r="E98" s="20">
        <v>113.69</v>
      </c>
      <c r="F98" s="7" t="s">
        <v>13</v>
      </c>
      <c r="G98" s="12" t="s">
        <v>13</v>
      </c>
      <c r="H98" s="17">
        <v>100.88</v>
      </c>
      <c r="I98" s="20">
        <v>48.56</v>
      </c>
      <c r="J98" s="7">
        <v>1044818</v>
      </c>
      <c r="K98" s="20">
        <v>134.77000000000001</v>
      </c>
      <c r="L98" s="12" t="str">
        <f>IF(Table5[[#This Row],[Status]]="Optimal",IF(D98=H98, "Yes","No" ),"Yes")</f>
        <v>Yes</v>
      </c>
      <c r="M98" s="17">
        <v>300.11</v>
      </c>
      <c r="N98" s="7">
        <v>0</v>
      </c>
      <c r="O98" s="7" t="str">
        <f>IF(Table5[[#This Row],[Cost2]]="ML","Yes",IF(Table5[[#This Row],[Cost5]]&gt;Table5[[#This Row],[Cost2]],"Yes","No"))</f>
        <v>Yes</v>
      </c>
      <c r="P98">
        <v>129.15</v>
      </c>
      <c r="Q98">
        <v>0.61</v>
      </c>
      <c r="R98">
        <v>27877</v>
      </c>
      <c r="S98" s="7" t="str">
        <f>IF(Table5[[#This Row],[Cost2]]="ML","Yes",IF(Table5[[#This Row],[Cost7]]&gt;=Table5[[#This Row],[Cost2]],"Yes","No"))</f>
        <v>Yes</v>
      </c>
      <c r="T98" s="36">
        <v>115.72</v>
      </c>
      <c r="U98" s="31">
        <v>0.67</v>
      </c>
      <c r="V98" s="31">
        <v>1217</v>
      </c>
      <c r="W98" s="37" t="str">
        <f>IF(Table5[[#This Row],[Cost2]]="ML","Yes",IF(Table5[[#This Row],[Cost3]]&gt;=Table5[[#This Row],[Cost2]],"Yes","No"))</f>
        <v>Yes</v>
      </c>
      <c r="X98" s="36">
        <v>113.34</v>
      </c>
      <c r="Y98" s="31">
        <v>0.81</v>
      </c>
      <c r="Z98" s="31">
        <v>1579</v>
      </c>
      <c r="AA98" s="37" t="str">
        <f>IF(Table5[[#This Row],[Cost2]]="ML","Yes",IF(Table5[[#This Row],[Cost9]]&gt;=Table5[[#This Row],[Cost2]],"Yes","No"))</f>
        <v>Yes</v>
      </c>
      <c r="AB98" s="36">
        <v>105.89</v>
      </c>
      <c r="AC98" s="31">
        <v>1.41</v>
      </c>
      <c r="AD98" s="31">
        <v>1258</v>
      </c>
      <c r="AE98" s="37" t="str">
        <f>IF(Table5[[#This Row],[Cost2]]="ML","Yes",IF(Table5[[#This Row],[Cost4]]&gt;=Table5[[#This Row],[Cost2]],"Yes","No"))</f>
        <v>Yes</v>
      </c>
      <c r="AF98" s="36">
        <v>108.03</v>
      </c>
      <c r="AG98" s="31">
        <v>1.37</v>
      </c>
      <c r="AH98" s="31">
        <v>1224</v>
      </c>
      <c r="AI98" s="7" t="str">
        <f>IF(Table5[[#This Row],[Cost2]]="ML","Yes",IF(Table5[[#This Row],[Cost6]]&gt;=Table5[[#This Row],[Cost2]],"Yes","No"))</f>
        <v>Yes</v>
      </c>
      <c r="AJ98" s="46">
        <f xml:space="preserve"> (Table5[[#This Row],[Cost3]]/Table5[[#This Row],[Cost2]])-1</f>
        <v>0.14710547184774003</v>
      </c>
      <c r="AK98" s="47">
        <f xml:space="preserve"> (Table5[[#This Row],[Cost9]]/Table5[[#This Row],[Cost2]])-1</f>
        <v>0.12351308485329104</v>
      </c>
      <c r="AL98" s="47">
        <f xml:space="preserve"> (Table5[[#This Row],[Cost4]]/Table5[[#This Row],[Cost2]])-1</f>
        <v>4.9662965900079348E-2</v>
      </c>
      <c r="AM98" s="47">
        <f xml:space="preserve"> (Table5[[#This Row],[Cost6]]/Table5[[#This Row],[Cost2]])-1</f>
        <v>7.0876288659793785E-2</v>
      </c>
      <c r="AN98" s="46">
        <f>Table5[[#This Row],[GA1/BB]]-Table5[[#This Row],[Best]]</f>
        <v>9.7442505947660685E-2</v>
      </c>
      <c r="AO98" s="47">
        <f>Table5[[#This Row],[GA2/BB]]-Table5[[#This Row],[Best]]</f>
        <v>7.3850118953211696E-2</v>
      </c>
      <c r="AP98" s="47">
        <f>Table5[[#This Row],[GA3/BB]]-Table5[[#This Row],[Best]]</f>
        <v>0</v>
      </c>
      <c r="AQ98" s="47">
        <f>Table5[[#This Row],[GA4/BB]]-Table5[[#This Row],[Best]]</f>
        <v>2.1213322759714437E-2</v>
      </c>
      <c r="AR98" s="48">
        <f>MIN(Table5[[#This Row],[GA1/BB]:[GA4/BB]])</f>
        <v>4.9662965900079348E-2</v>
      </c>
      <c r="AS98" s="7"/>
      <c r="AT98"/>
      <c r="AU98"/>
      <c r="AV98"/>
    </row>
    <row r="99" spans="1:48" ht="18" customHeight="1" x14ac:dyDescent="0.25">
      <c r="A99" s="11">
        <v>42</v>
      </c>
      <c r="B99" s="7">
        <v>11</v>
      </c>
      <c r="C99" s="12">
        <v>8</v>
      </c>
      <c r="D99" s="17" t="s">
        <v>13</v>
      </c>
      <c r="E99" s="20">
        <v>46.1</v>
      </c>
      <c r="F99" s="7" t="s">
        <v>13</v>
      </c>
      <c r="G99" s="12" t="s">
        <v>13</v>
      </c>
      <c r="H99" s="17">
        <v>105.68</v>
      </c>
      <c r="I99" s="20">
        <v>19.510000000000002</v>
      </c>
      <c r="J99" s="7">
        <v>398245</v>
      </c>
      <c r="K99" s="20">
        <v>137.80000000000001</v>
      </c>
      <c r="L99" s="12" t="str">
        <f>IF(Table5[[#This Row],[Status]]="Optimal",IF(D99=H99, "Yes","No" ),"Yes")</f>
        <v>Yes</v>
      </c>
      <c r="M99" s="17">
        <v>350.25</v>
      </c>
      <c r="N99" s="7">
        <v>0</v>
      </c>
      <c r="O99" s="7" t="str">
        <f>IF(Table5[[#This Row],[Cost2]]="ML","Yes",IF(Table5[[#This Row],[Cost5]]&gt;Table5[[#This Row],[Cost2]],"Yes","No"))</f>
        <v>Yes</v>
      </c>
      <c r="P99">
        <v>117.89</v>
      </c>
      <c r="Q99">
        <v>1.87</v>
      </c>
      <c r="R99">
        <v>53173</v>
      </c>
      <c r="S99" s="7" t="str">
        <f>IF(Table5[[#This Row],[Cost2]]="ML","Yes",IF(Table5[[#This Row],[Cost7]]&gt;=Table5[[#This Row],[Cost2]],"Yes","No"))</f>
        <v>Yes</v>
      </c>
      <c r="T99" s="36">
        <v>110.03</v>
      </c>
      <c r="U99" s="31">
        <v>0.8</v>
      </c>
      <c r="V99" s="31">
        <v>1310</v>
      </c>
      <c r="W99" s="37" t="str">
        <f>IF(Table5[[#This Row],[Cost2]]="ML","Yes",IF(Table5[[#This Row],[Cost3]]&gt;=Table5[[#This Row],[Cost2]],"Yes","No"))</f>
        <v>Yes</v>
      </c>
      <c r="X99" s="36">
        <v>117.67</v>
      </c>
      <c r="Y99" s="31">
        <v>1.38</v>
      </c>
      <c r="Z99" s="31">
        <v>1941</v>
      </c>
      <c r="AA99" s="37" t="str">
        <f>IF(Table5[[#This Row],[Cost2]]="ML","Yes",IF(Table5[[#This Row],[Cost9]]&gt;=Table5[[#This Row],[Cost2]],"Yes","No"))</f>
        <v>Yes</v>
      </c>
      <c r="AB99" s="36">
        <v>111.83</v>
      </c>
      <c r="AC99" s="31">
        <v>1.87</v>
      </c>
      <c r="AD99" s="31">
        <v>1460</v>
      </c>
      <c r="AE99" s="37" t="str">
        <f>IF(Table5[[#This Row],[Cost2]]="ML","Yes",IF(Table5[[#This Row],[Cost4]]&gt;=Table5[[#This Row],[Cost2]],"Yes","No"))</f>
        <v>Yes</v>
      </c>
      <c r="AF99" s="36">
        <v>110.98</v>
      </c>
      <c r="AG99" s="31">
        <v>1.78</v>
      </c>
      <c r="AH99" s="31">
        <v>1387</v>
      </c>
      <c r="AI99" s="7" t="str">
        <f>IF(Table5[[#This Row],[Cost2]]="ML","Yes",IF(Table5[[#This Row],[Cost6]]&gt;=Table5[[#This Row],[Cost2]],"Yes","No"))</f>
        <v>Yes</v>
      </c>
      <c r="AJ99" s="46">
        <f xml:space="preserve"> (Table5[[#This Row],[Cost3]]/Table5[[#This Row],[Cost2]])-1</f>
        <v>4.1161998485995444E-2</v>
      </c>
      <c r="AK99" s="47">
        <f xml:space="preserve"> (Table5[[#This Row],[Cost9]]/Table5[[#This Row],[Cost2]])-1</f>
        <v>0.11345571536714605</v>
      </c>
      <c r="AL99" s="47">
        <f xml:space="preserve"> (Table5[[#This Row],[Cost4]]/Table5[[#This Row],[Cost2]])-1</f>
        <v>5.8194549583648669E-2</v>
      </c>
      <c r="AM99" s="47">
        <f xml:space="preserve"> (Table5[[#This Row],[Cost6]]/Table5[[#This Row],[Cost2]])-1</f>
        <v>5.0151400454201411E-2</v>
      </c>
      <c r="AN99" s="46">
        <f>Table5[[#This Row],[GA1/BB]]-Table5[[#This Row],[Best]]</f>
        <v>0</v>
      </c>
      <c r="AO99" s="47">
        <f>Table5[[#This Row],[GA2/BB]]-Table5[[#This Row],[Best]]</f>
        <v>7.2293716881150605E-2</v>
      </c>
      <c r="AP99" s="47">
        <f>Table5[[#This Row],[GA3/BB]]-Table5[[#This Row],[Best]]</f>
        <v>1.7032551097653226E-2</v>
      </c>
      <c r="AQ99" s="47">
        <f>Table5[[#This Row],[GA4/BB]]-Table5[[#This Row],[Best]]</f>
        <v>8.9894019682059678E-3</v>
      </c>
      <c r="AR99" s="48">
        <f>MIN(Table5[[#This Row],[GA1/BB]:[GA4/BB]])</f>
        <v>4.1161998485995444E-2</v>
      </c>
      <c r="AS99" s="7"/>
      <c r="AT99"/>
      <c r="AU99"/>
      <c r="AV99"/>
    </row>
    <row r="100" spans="1:48" ht="18" customHeight="1" x14ac:dyDescent="0.25">
      <c r="A100" s="11">
        <v>90</v>
      </c>
      <c r="B100" s="7">
        <v>11</v>
      </c>
      <c r="C100" s="12">
        <v>8</v>
      </c>
      <c r="D100" s="17" t="s">
        <v>13</v>
      </c>
      <c r="E100" s="20">
        <v>130.02000000000001</v>
      </c>
      <c r="F100" s="7" t="s">
        <v>13</v>
      </c>
      <c r="G100" s="12" t="s">
        <v>13</v>
      </c>
      <c r="H100" s="17" t="s">
        <v>13</v>
      </c>
      <c r="I100" s="20">
        <v>809.8</v>
      </c>
      <c r="J100" s="7">
        <v>3443758</v>
      </c>
      <c r="K100" s="20">
        <v>157.03</v>
      </c>
      <c r="L100" s="12" t="str">
        <f>IF(Table5[[#This Row],[Status]]="Optimal",IF(D100=H100, "Yes","No" ),"Yes")</f>
        <v>Yes</v>
      </c>
      <c r="M100" s="17">
        <v>324.81</v>
      </c>
      <c r="N100" s="7">
        <v>0</v>
      </c>
      <c r="O100" s="7" t="str">
        <f>IF(Table5[[#This Row],[Cost2]]="ML","Yes",IF(Table5[[#This Row],[Cost5]]&gt;Table5[[#This Row],[Cost2]],"Yes","No"))</f>
        <v>Yes</v>
      </c>
      <c r="P100">
        <v>173.8</v>
      </c>
      <c r="Q100">
        <v>0.27</v>
      </c>
      <c r="R100">
        <v>14562</v>
      </c>
      <c r="S100" s="7" t="str">
        <f>IF(Table5[[#This Row],[Cost2]]="ML","Yes",IF(Table5[[#This Row],[Cost7]]&gt;=Table5[[#This Row],[Cost2]],"Yes","No"))</f>
        <v>Yes</v>
      </c>
      <c r="T100" s="36">
        <v>146.46</v>
      </c>
      <c r="U100" s="31">
        <v>0.6</v>
      </c>
      <c r="V100" s="31">
        <v>1033</v>
      </c>
      <c r="W100" s="37" t="str">
        <f>IF(Table5[[#This Row],[Cost2]]="ML","Yes",IF(Table5[[#This Row],[Cost3]]&gt;=Table5[[#This Row],[Cost2]],"Yes","No"))</f>
        <v>Yes</v>
      </c>
      <c r="X100" s="36">
        <v>147.81</v>
      </c>
      <c r="Y100" s="31">
        <v>1.1299999999999999</v>
      </c>
      <c r="Z100" s="31">
        <v>1746</v>
      </c>
      <c r="AA100" s="37" t="str">
        <f>IF(Table5[[#This Row],[Cost2]]="ML","Yes",IF(Table5[[#This Row],[Cost9]]&gt;=Table5[[#This Row],[Cost2]],"Yes","No"))</f>
        <v>Yes</v>
      </c>
      <c r="AB100" s="36">
        <v>145.41</v>
      </c>
      <c r="AC100" s="31">
        <v>1.47</v>
      </c>
      <c r="AD100" s="31">
        <v>1316</v>
      </c>
      <c r="AE100" s="37" t="str">
        <f>IF(Table5[[#This Row],[Cost2]]="ML","Yes",IF(Table5[[#This Row],[Cost4]]&gt;=Table5[[#This Row],[Cost2]],"Yes","No"))</f>
        <v>Yes</v>
      </c>
      <c r="AF100" s="36">
        <v>143.63999999999999</v>
      </c>
      <c r="AG100" s="31">
        <v>1.47</v>
      </c>
      <c r="AH100" s="31">
        <v>1308</v>
      </c>
      <c r="AI100" s="7" t="str">
        <f>IF(Table5[[#This Row],[Cost2]]="ML","Yes",IF(Table5[[#This Row],[Cost6]]&gt;=Table5[[#This Row],[Cost2]],"Yes","No"))</f>
        <v>Yes</v>
      </c>
      <c r="AJ100" s="46" t="e">
        <f xml:space="preserve"> (Table5[[#This Row],[Cost3]]/Table5[[#This Row],[Cost2]])-1</f>
        <v>#VALUE!</v>
      </c>
      <c r="AK100" s="47" t="e">
        <f xml:space="preserve"> (Table5[[#This Row],[Cost9]]/Table5[[#This Row],[Cost2]])-1</f>
        <v>#VALUE!</v>
      </c>
      <c r="AL100" s="47" t="e">
        <f xml:space="preserve"> (Table5[[#This Row],[Cost4]]/Table5[[#This Row],[Cost2]])-1</f>
        <v>#VALUE!</v>
      </c>
      <c r="AM100" s="47" t="e">
        <f xml:space="preserve"> (Table5[[#This Row],[Cost6]]/Table5[[#This Row],[Cost2]])-1</f>
        <v>#VALUE!</v>
      </c>
      <c r="AN100" s="46" t="e">
        <f>Table5[[#This Row],[GA1/BB]]-Table5[[#This Row],[Best]]</f>
        <v>#VALUE!</v>
      </c>
      <c r="AO100" s="47" t="e">
        <f>Table5[[#This Row],[GA2/BB]]-Table5[[#This Row],[Best]]</f>
        <v>#VALUE!</v>
      </c>
      <c r="AP100" s="47" t="e">
        <f>Table5[[#This Row],[GA3/BB]]-Table5[[#This Row],[Best]]</f>
        <v>#VALUE!</v>
      </c>
      <c r="AQ100" s="47" t="e">
        <f>Table5[[#This Row],[GA4/BB]]-Table5[[#This Row],[Best]]</f>
        <v>#VALUE!</v>
      </c>
      <c r="AR100" s="48" t="e">
        <f>MIN(Table5[[#This Row],[GA1/BB]:[GA4/BB]])</f>
        <v>#VALUE!</v>
      </c>
      <c r="AS100" s="7"/>
      <c r="AT100"/>
      <c r="AU100"/>
      <c r="AV100"/>
    </row>
    <row r="101" spans="1:48" ht="18" customHeight="1" x14ac:dyDescent="0.25">
      <c r="A101" s="11">
        <v>21</v>
      </c>
      <c r="B101" s="7">
        <v>11</v>
      </c>
      <c r="C101" s="12">
        <v>9</v>
      </c>
      <c r="D101" s="17" t="s">
        <v>13</v>
      </c>
      <c r="E101" s="20">
        <v>85.88</v>
      </c>
      <c r="F101" s="7" t="s">
        <v>13</v>
      </c>
      <c r="G101" s="12" t="s">
        <v>13</v>
      </c>
      <c r="H101" s="17" t="s">
        <v>13</v>
      </c>
      <c r="I101" s="20">
        <v>3771.95</v>
      </c>
      <c r="J101" s="7">
        <v>3911854</v>
      </c>
      <c r="K101" s="20">
        <v>135.94999999999999</v>
      </c>
      <c r="L101" s="12" t="str">
        <f>IF(Table5[[#This Row],[Status]]="Optimal",IF(D101=H101, "Yes","No" ),"Yes")</f>
        <v>Yes</v>
      </c>
      <c r="M101" s="17">
        <v>311.31</v>
      </c>
      <c r="N101" s="7">
        <v>0</v>
      </c>
      <c r="O101" s="7" t="str">
        <f>IF(Table5[[#This Row],[Cost2]]="ML","Yes",IF(Table5[[#This Row],[Cost5]]&gt;Table5[[#This Row],[Cost2]],"Yes","No"))</f>
        <v>Yes</v>
      </c>
      <c r="P101">
        <v>134.38</v>
      </c>
      <c r="Q101">
        <v>0.51</v>
      </c>
      <c r="R101">
        <v>20942</v>
      </c>
      <c r="S101" s="7" t="str">
        <f>IF(Table5[[#This Row],[Cost2]]="ML","Yes",IF(Table5[[#This Row],[Cost7]]&gt;=Table5[[#This Row],[Cost2]],"Yes","No"))</f>
        <v>Yes</v>
      </c>
      <c r="T101" s="36">
        <v>119.83</v>
      </c>
      <c r="U101" s="31">
        <v>0.64</v>
      </c>
      <c r="V101" s="31">
        <v>1073</v>
      </c>
      <c r="W101" s="37" t="str">
        <f>IF(Table5[[#This Row],[Cost2]]="ML","Yes",IF(Table5[[#This Row],[Cost3]]&gt;=Table5[[#This Row],[Cost2]],"Yes","No"))</f>
        <v>Yes</v>
      </c>
      <c r="X101" s="36">
        <v>124.2</v>
      </c>
      <c r="Y101" s="31">
        <v>0.66</v>
      </c>
      <c r="Z101" s="31">
        <v>1217</v>
      </c>
      <c r="AA101" s="37" t="str">
        <f>IF(Table5[[#This Row],[Cost2]]="ML","Yes",IF(Table5[[#This Row],[Cost9]]&gt;=Table5[[#This Row],[Cost2]],"Yes","No"))</f>
        <v>Yes</v>
      </c>
      <c r="AB101" s="36">
        <v>121.2</v>
      </c>
      <c r="AC101" s="31">
        <v>1.84</v>
      </c>
      <c r="AD101" s="31">
        <v>1506</v>
      </c>
      <c r="AE101" s="37" t="str">
        <f>IF(Table5[[#This Row],[Cost2]]="ML","Yes",IF(Table5[[#This Row],[Cost4]]&gt;=Table5[[#This Row],[Cost2]],"Yes","No"))</f>
        <v>Yes</v>
      </c>
      <c r="AF101" s="36">
        <v>119.73</v>
      </c>
      <c r="AG101" s="31">
        <v>1.77</v>
      </c>
      <c r="AH101" s="31">
        <v>1447</v>
      </c>
      <c r="AI101" s="7" t="str">
        <f>IF(Table5[[#This Row],[Cost2]]="ML","Yes",IF(Table5[[#This Row],[Cost6]]&gt;=Table5[[#This Row],[Cost2]],"Yes","No"))</f>
        <v>Yes</v>
      </c>
      <c r="AJ101" s="46" t="e">
        <f xml:space="preserve"> (Table5[[#This Row],[Cost3]]/Table5[[#This Row],[Cost2]])-1</f>
        <v>#VALUE!</v>
      </c>
      <c r="AK101" s="47" t="e">
        <f xml:space="preserve"> (Table5[[#This Row],[Cost9]]/Table5[[#This Row],[Cost2]])-1</f>
        <v>#VALUE!</v>
      </c>
      <c r="AL101" s="47" t="e">
        <f xml:space="preserve"> (Table5[[#This Row],[Cost4]]/Table5[[#This Row],[Cost2]])-1</f>
        <v>#VALUE!</v>
      </c>
      <c r="AM101" s="47" t="e">
        <f xml:space="preserve"> (Table5[[#This Row],[Cost6]]/Table5[[#This Row],[Cost2]])-1</f>
        <v>#VALUE!</v>
      </c>
      <c r="AN101" s="46" t="e">
        <f>Table5[[#This Row],[GA1/BB]]-Table5[[#This Row],[Best]]</f>
        <v>#VALUE!</v>
      </c>
      <c r="AO101" s="47" t="e">
        <f>Table5[[#This Row],[GA2/BB]]-Table5[[#This Row],[Best]]</f>
        <v>#VALUE!</v>
      </c>
      <c r="AP101" s="47" t="e">
        <f>Table5[[#This Row],[GA3/BB]]-Table5[[#This Row],[Best]]</f>
        <v>#VALUE!</v>
      </c>
      <c r="AQ101" s="47" t="e">
        <f>Table5[[#This Row],[GA4/BB]]-Table5[[#This Row],[Best]]</f>
        <v>#VALUE!</v>
      </c>
      <c r="AR101" s="48" t="e">
        <f>MIN(Table5[[#This Row],[GA1/BB]:[GA4/BB]])</f>
        <v>#VALUE!</v>
      </c>
      <c r="AS101" s="7"/>
      <c r="AT101"/>
      <c r="AU101"/>
      <c r="AV101"/>
    </row>
    <row r="102" spans="1:48" ht="18" customHeight="1" thickBot="1" x14ac:dyDescent="0.3">
      <c r="A102" s="13">
        <v>52</v>
      </c>
      <c r="B102" s="14">
        <v>11</v>
      </c>
      <c r="C102" s="15">
        <v>9</v>
      </c>
      <c r="D102" s="18" t="s">
        <v>13</v>
      </c>
      <c r="E102" s="21">
        <v>71.739999999999995</v>
      </c>
      <c r="F102" s="14" t="s">
        <v>13</v>
      </c>
      <c r="G102" s="15" t="s">
        <v>13</v>
      </c>
      <c r="H102" s="18">
        <v>128.74</v>
      </c>
      <c r="I102" s="21">
        <v>203.23</v>
      </c>
      <c r="J102" s="14">
        <v>4315558</v>
      </c>
      <c r="K102" s="21">
        <v>147.12</v>
      </c>
      <c r="L102" s="15" t="str">
        <f>IF(Table5[[#This Row],[Status]]="Optimal",IF(D102=H102, "Yes","No" ),"Yes")</f>
        <v>Yes</v>
      </c>
      <c r="M102" s="18">
        <v>366.94</v>
      </c>
      <c r="N102" s="14">
        <v>0</v>
      </c>
      <c r="O102" s="14" t="str">
        <f>IF(Table5[[#This Row],[Cost2]]="ML","Yes",IF(Table5[[#This Row],[Cost5]]&gt;Table5[[#This Row],[Cost2]],"Yes","No"))</f>
        <v>Yes</v>
      </c>
      <c r="P102">
        <v>147.72</v>
      </c>
      <c r="Q102">
        <v>2.36</v>
      </c>
      <c r="R102">
        <v>77522</v>
      </c>
      <c r="S102" s="7" t="str">
        <f>IF(Table5[[#This Row],[Cost2]]="ML","Yes",IF(Table5[[#This Row],[Cost7]]&gt;=Table5[[#This Row],[Cost2]],"Yes","No"))</f>
        <v>Yes</v>
      </c>
      <c r="T102" s="38">
        <v>136.09</v>
      </c>
      <c r="U102" s="32">
        <v>0.68</v>
      </c>
      <c r="V102" s="32">
        <v>1194</v>
      </c>
      <c r="W102" s="39" t="str">
        <f>IF(Table5[[#This Row],[Cost2]]="ML","Yes",IF(Table5[[#This Row],[Cost3]]&gt;=Table5[[#This Row],[Cost2]],"Yes","No"))</f>
        <v>Yes</v>
      </c>
      <c r="X102" s="38">
        <v>139.18</v>
      </c>
      <c r="Y102" s="32">
        <v>1.47</v>
      </c>
      <c r="Z102" s="32">
        <v>2195</v>
      </c>
      <c r="AA102" s="39" t="str">
        <f>IF(Table5[[#This Row],[Cost2]]="ML","Yes",IF(Table5[[#This Row],[Cost9]]&gt;=Table5[[#This Row],[Cost2]],"Yes","No"))</f>
        <v>Yes</v>
      </c>
      <c r="AB102" s="38">
        <v>143.11000000000001</v>
      </c>
      <c r="AC102" s="32">
        <v>1.86</v>
      </c>
      <c r="AD102" s="32">
        <v>1583</v>
      </c>
      <c r="AE102" s="39" t="str">
        <f>IF(Table5[[#This Row],[Cost2]]="ML","Yes",IF(Table5[[#This Row],[Cost4]]&gt;=Table5[[#This Row],[Cost2]],"Yes","No"))</f>
        <v>Yes</v>
      </c>
      <c r="AF102" s="38">
        <v>139.96</v>
      </c>
      <c r="AG102" s="32">
        <v>1.77</v>
      </c>
      <c r="AH102" s="32">
        <v>1507</v>
      </c>
      <c r="AI102" s="41" t="str">
        <f>IF(Table5[[#This Row],[Cost2]]="ML","Yes",IF(Table5[[#This Row],[Cost6]]&gt;=Table5[[#This Row],[Cost2]],"Yes","No"))</f>
        <v>Yes</v>
      </c>
      <c r="AJ102" s="49">
        <f xml:space="preserve"> (Table5[[#This Row],[Cost3]]/Table5[[#This Row],[Cost2]])-1</f>
        <v>5.7091812956346022E-2</v>
      </c>
      <c r="AK102" s="50">
        <f xml:space="preserve"> (Table5[[#This Row],[Cost9]]/Table5[[#This Row],[Cost2]])-1</f>
        <v>8.1093677178809997E-2</v>
      </c>
      <c r="AL102" s="50">
        <f xml:space="preserve"> (Table5[[#This Row],[Cost4]]/Table5[[#This Row],[Cost2]])-1</f>
        <v>0.11162032002485622</v>
      </c>
      <c r="AM102" s="50">
        <f xml:space="preserve"> (Table5[[#This Row],[Cost6]]/Table5[[#This Row],[Cost2]])-1</f>
        <v>8.7152400186422341E-2</v>
      </c>
      <c r="AN102" s="49">
        <f>Table5[[#This Row],[GA1/BB]]-Table5[[#This Row],[Best]]</f>
        <v>0</v>
      </c>
      <c r="AO102" s="50">
        <f>Table5[[#This Row],[GA2/BB]]-Table5[[#This Row],[Best]]</f>
        <v>2.4001864222463976E-2</v>
      </c>
      <c r="AP102" s="50">
        <f>Table5[[#This Row],[GA3/BB]]-Table5[[#This Row],[Best]]</f>
        <v>5.4528507068510201E-2</v>
      </c>
      <c r="AQ102" s="50">
        <f>Table5[[#This Row],[GA4/BB]]-Table5[[#This Row],[Best]]</f>
        <v>3.0060587230076319E-2</v>
      </c>
      <c r="AR102" s="51">
        <f>MIN(Table5[[#This Row],[GA1/BB]:[GA4/BB]])</f>
        <v>5.7091812956346022E-2</v>
      </c>
      <c r="AS102" s="7"/>
      <c r="AT102"/>
      <c r="AU102"/>
      <c r="AV102"/>
    </row>
    <row r="103" spans="1:48" ht="18" customHeight="1" x14ac:dyDescent="0.25">
      <c r="AT103"/>
      <c r="AU103"/>
      <c r="AV103"/>
    </row>
    <row r="104" spans="1:48" ht="18" customHeight="1" x14ac:dyDescent="0.25">
      <c r="AT104"/>
      <c r="AU104"/>
      <c r="AV104"/>
    </row>
    <row r="105" spans="1:48" ht="18" customHeight="1" x14ac:dyDescent="0.25">
      <c r="AT105"/>
      <c r="AU105"/>
      <c r="AV105"/>
    </row>
    <row r="106" spans="1:48" ht="18" customHeight="1" x14ac:dyDescent="0.25">
      <c r="AT106"/>
      <c r="AU106"/>
      <c r="AV106"/>
    </row>
    <row r="107" spans="1:48" ht="18" customHeight="1" x14ac:dyDescent="0.25">
      <c r="AT107"/>
      <c r="AU107"/>
      <c r="AV107"/>
    </row>
    <row r="108" spans="1:48" ht="18" customHeight="1" x14ac:dyDescent="0.25">
      <c r="AT108"/>
      <c r="AU108"/>
      <c r="AV108"/>
    </row>
    <row r="109" spans="1:48" ht="18" customHeight="1" x14ac:dyDescent="0.25">
      <c r="AT109"/>
      <c r="AU109"/>
      <c r="AV109"/>
    </row>
    <row r="110" spans="1:48" ht="18" customHeight="1" x14ac:dyDescent="0.25">
      <c r="AT110"/>
      <c r="AU110"/>
      <c r="AV110"/>
    </row>
    <row r="111" spans="1:48" ht="18" customHeight="1" x14ac:dyDescent="0.25">
      <c r="AT111"/>
      <c r="AU111"/>
      <c r="AV111"/>
    </row>
    <row r="112" spans="1:48" ht="18" customHeight="1" x14ac:dyDescent="0.25">
      <c r="AT112"/>
      <c r="AU112"/>
      <c r="AV112"/>
    </row>
    <row r="113" spans="46:48" ht="18" customHeight="1" x14ac:dyDescent="0.25">
      <c r="AT113"/>
      <c r="AU113"/>
      <c r="AV113"/>
    </row>
    <row r="114" spans="46:48" ht="18" customHeight="1" x14ac:dyDescent="0.25">
      <c r="AT114"/>
      <c r="AU114"/>
      <c r="AV114"/>
    </row>
    <row r="115" spans="46:48" ht="18" customHeight="1" x14ac:dyDescent="0.25">
      <c r="AT115"/>
      <c r="AU115"/>
      <c r="AV115"/>
    </row>
    <row r="116" spans="46:48" ht="18" customHeight="1" x14ac:dyDescent="0.25">
      <c r="AT116"/>
      <c r="AU116"/>
      <c r="AV116"/>
    </row>
    <row r="117" spans="46:48" ht="18" customHeight="1" x14ac:dyDescent="0.25">
      <c r="AT117"/>
      <c r="AU117"/>
      <c r="AV117"/>
    </row>
    <row r="118" spans="46:48" ht="18" customHeight="1" x14ac:dyDescent="0.25">
      <c r="AT118"/>
      <c r="AU118"/>
      <c r="AV118"/>
    </row>
    <row r="119" spans="46:48" ht="18" customHeight="1" x14ac:dyDescent="0.25">
      <c r="AT119"/>
      <c r="AU119"/>
      <c r="AV119"/>
    </row>
    <row r="120" spans="46:48" ht="18" customHeight="1" x14ac:dyDescent="0.25">
      <c r="AT120"/>
      <c r="AU120"/>
      <c r="AV120"/>
    </row>
    <row r="121" spans="46:48" ht="18" customHeight="1" x14ac:dyDescent="0.25">
      <c r="AT121"/>
      <c r="AU121"/>
      <c r="AV121"/>
    </row>
    <row r="122" spans="46:48" ht="18" customHeight="1" x14ac:dyDescent="0.25">
      <c r="AT122"/>
      <c r="AU122"/>
      <c r="AV122"/>
    </row>
    <row r="123" spans="46:48" ht="18" customHeight="1" x14ac:dyDescent="0.25">
      <c r="AT123"/>
      <c r="AU123"/>
      <c r="AV123"/>
    </row>
    <row r="124" spans="46:48" ht="18" customHeight="1" x14ac:dyDescent="0.25">
      <c r="AT124"/>
      <c r="AU124"/>
      <c r="AV124"/>
    </row>
    <row r="125" spans="46:48" ht="18" customHeight="1" x14ac:dyDescent="0.25">
      <c r="AT125"/>
      <c r="AU125"/>
      <c r="AV125"/>
    </row>
    <row r="126" spans="46:48" ht="18" customHeight="1" x14ac:dyDescent="0.25">
      <c r="AT126"/>
      <c r="AU126"/>
      <c r="AV126"/>
    </row>
    <row r="127" spans="46:48" ht="18" customHeight="1" x14ac:dyDescent="0.25">
      <c r="AT127"/>
      <c r="AU127"/>
      <c r="AV127"/>
    </row>
    <row r="128" spans="46:48" ht="18" customHeight="1" x14ac:dyDescent="0.25">
      <c r="AT128"/>
      <c r="AU128"/>
      <c r="AV128"/>
    </row>
    <row r="129" spans="46:48" ht="18" customHeight="1" x14ac:dyDescent="0.25">
      <c r="AT129"/>
      <c r="AU129"/>
      <c r="AV129"/>
    </row>
    <row r="130" spans="46:48" ht="18" customHeight="1" x14ac:dyDescent="0.25">
      <c r="AT130"/>
      <c r="AU130"/>
      <c r="AV130"/>
    </row>
    <row r="131" spans="46:48" ht="18" customHeight="1" x14ac:dyDescent="0.25">
      <c r="AT131"/>
      <c r="AU131"/>
      <c r="AV131"/>
    </row>
    <row r="132" spans="46:48" ht="18" customHeight="1" x14ac:dyDescent="0.25">
      <c r="AT132"/>
      <c r="AU132"/>
      <c r="AV132"/>
    </row>
    <row r="133" spans="46:48" ht="18" customHeight="1" x14ac:dyDescent="0.25">
      <c r="AT133"/>
      <c r="AU133"/>
      <c r="AV133"/>
    </row>
    <row r="134" spans="46:48" ht="18" customHeight="1" x14ac:dyDescent="0.25">
      <c r="AT134"/>
      <c r="AU134"/>
      <c r="AV134"/>
    </row>
    <row r="135" spans="46:48" ht="18" customHeight="1" x14ac:dyDescent="0.25">
      <c r="AT135"/>
      <c r="AU135"/>
      <c r="AV135"/>
    </row>
    <row r="136" spans="46:48" ht="18" customHeight="1" x14ac:dyDescent="0.25">
      <c r="AT136"/>
      <c r="AU136"/>
      <c r="AV136"/>
    </row>
    <row r="137" spans="46:48" ht="18" customHeight="1" x14ac:dyDescent="0.25">
      <c r="AT137"/>
      <c r="AU137"/>
      <c r="AV137"/>
    </row>
    <row r="138" spans="46:48" ht="18" customHeight="1" x14ac:dyDescent="0.25">
      <c r="AT138"/>
      <c r="AU138"/>
      <c r="AV138"/>
    </row>
    <row r="139" spans="46:48" ht="18" customHeight="1" x14ac:dyDescent="0.25">
      <c r="AT139"/>
      <c r="AU139"/>
      <c r="AV139"/>
    </row>
    <row r="140" spans="46:48" ht="18" customHeight="1" x14ac:dyDescent="0.25">
      <c r="AT140"/>
      <c r="AU140"/>
      <c r="AV140"/>
    </row>
    <row r="141" spans="46:48" ht="18" customHeight="1" x14ac:dyDescent="0.25">
      <c r="AT141"/>
      <c r="AU141"/>
      <c r="AV141"/>
    </row>
    <row r="142" spans="46:48" ht="18" customHeight="1" x14ac:dyDescent="0.25">
      <c r="AT142"/>
      <c r="AU142"/>
      <c r="AV142"/>
    </row>
    <row r="143" spans="46:48" ht="18" customHeight="1" x14ac:dyDescent="0.25">
      <c r="AT143"/>
      <c r="AU143"/>
      <c r="AV143"/>
    </row>
    <row r="144" spans="46:48" ht="18" customHeight="1" x14ac:dyDescent="0.25">
      <c r="AT144"/>
      <c r="AU144"/>
      <c r="AV144"/>
    </row>
    <row r="145" spans="46:48" ht="18" customHeight="1" x14ac:dyDescent="0.25">
      <c r="AT145"/>
      <c r="AU145"/>
      <c r="AV145"/>
    </row>
    <row r="146" spans="46:48" ht="18" customHeight="1" x14ac:dyDescent="0.25">
      <c r="AT146"/>
      <c r="AU146"/>
      <c r="AV146"/>
    </row>
    <row r="147" spans="46:48" ht="18" customHeight="1" x14ac:dyDescent="0.25">
      <c r="AT147"/>
      <c r="AU147"/>
      <c r="AV147"/>
    </row>
    <row r="148" spans="46:48" ht="18" customHeight="1" x14ac:dyDescent="0.25">
      <c r="AT148"/>
      <c r="AU148"/>
      <c r="AV148"/>
    </row>
    <row r="149" spans="46:48" ht="18" customHeight="1" x14ac:dyDescent="0.25">
      <c r="AT149"/>
      <c r="AU149"/>
      <c r="AV149"/>
    </row>
    <row r="150" spans="46:48" ht="18" customHeight="1" x14ac:dyDescent="0.25">
      <c r="AT150"/>
      <c r="AU150"/>
      <c r="AV150"/>
    </row>
    <row r="151" spans="46:48" ht="18" customHeight="1" x14ac:dyDescent="0.25">
      <c r="AT151"/>
      <c r="AU151"/>
      <c r="AV151"/>
    </row>
    <row r="152" spans="46:48" ht="18" customHeight="1" x14ac:dyDescent="0.25">
      <c r="AT152"/>
      <c r="AU152"/>
      <c r="AV152"/>
    </row>
    <row r="153" spans="46:48" ht="18" customHeight="1" x14ac:dyDescent="0.25">
      <c r="AT153"/>
      <c r="AU153"/>
      <c r="AV153"/>
    </row>
    <row r="154" spans="46:48" ht="18" customHeight="1" x14ac:dyDescent="0.25">
      <c r="AT154"/>
      <c r="AU154"/>
      <c r="AV154"/>
    </row>
    <row r="155" spans="46:48" ht="18" customHeight="1" x14ac:dyDescent="0.25">
      <c r="AT155"/>
      <c r="AU155"/>
      <c r="AV155"/>
    </row>
    <row r="156" spans="46:48" ht="18" customHeight="1" x14ac:dyDescent="0.25">
      <c r="AT156"/>
      <c r="AU156"/>
      <c r="AV156"/>
    </row>
    <row r="157" spans="46:48" ht="18" customHeight="1" x14ac:dyDescent="0.25">
      <c r="AT157"/>
      <c r="AU157"/>
      <c r="AV157"/>
    </row>
    <row r="158" spans="46:48" ht="18" customHeight="1" x14ac:dyDescent="0.25">
      <c r="AT158"/>
      <c r="AU158"/>
      <c r="AV158"/>
    </row>
    <row r="159" spans="46:48" ht="18" customHeight="1" x14ac:dyDescent="0.25">
      <c r="AT159"/>
      <c r="AU159"/>
      <c r="AV159"/>
    </row>
    <row r="160" spans="46:48" ht="18" customHeight="1" x14ac:dyDescent="0.25">
      <c r="AT160"/>
      <c r="AU160"/>
      <c r="AV160"/>
    </row>
    <row r="161" spans="46:48" ht="18" customHeight="1" x14ac:dyDescent="0.25">
      <c r="AT161"/>
      <c r="AU161"/>
      <c r="AV161"/>
    </row>
    <row r="162" spans="46:48" ht="18" customHeight="1" x14ac:dyDescent="0.25">
      <c r="AT162"/>
      <c r="AU162"/>
      <c r="AV162"/>
    </row>
    <row r="163" spans="46:48" ht="18" customHeight="1" x14ac:dyDescent="0.25">
      <c r="AT163"/>
      <c r="AU163"/>
      <c r="AV163"/>
    </row>
    <row r="164" spans="46:48" ht="18" customHeight="1" x14ac:dyDescent="0.25">
      <c r="AT164"/>
      <c r="AU164"/>
      <c r="AV164"/>
    </row>
    <row r="165" spans="46:48" ht="18" customHeight="1" x14ac:dyDescent="0.25">
      <c r="AT165"/>
      <c r="AU165"/>
      <c r="AV165"/>
    </row>
    <row r="166" spans="46:48" ht="18" customHeight="1" x14ac:dyDescent="0.25">
      <c r="AT166"/>
      <c r="AU166"/>
      <c r="AV166"/>
    </row>
    <row r="167" spans="46:48" ht="18" customHeight="1" x14ac:dyDescent="0.25">
      <c r="AT167"/>
      <c r="AU167"/>
      <c r="AV167"/>
    </row>
    <row r="168" spans="46:48" ht="18" customHeight="1" x14ac:dyDescent="0.25">
      <c r="AT168"/>
      <c r="AU168"/>
      <c r="AV168"/>
    </row>
    <row r="169" spans="46:48" ht="18" customHeight="1" x14ac:dyDescent="0.25">
      <c r="AT169"/>
      <c r="AU169"/>
      <c r="AV169"/>
    </row>
    <row r="170" spans="46:48" ht="18" customHeight="1" x14ac:dyDescent="0.25">
      <c r="AT170"/>
      <c r="AU170"/>
      <c r="AV170"/>
    </row>
    <row r="171" spans="46:48" ht="18" customHeight="1" x14ac:dyDescent="0.25">
      <c r="AT171"/>
      <c r="AU171"/>
      <c r="AV171"/>
    </row>
    <row r="172" spans="46:48" ht="18" customHeight="1" x14ac:dyDescent="0.25">
      <c r="AT172"/>
      <c r="AU172"/>
      <c r="AV172"/>
    </row>
    <row r="173" spans="46:48" ht="18" customHeight="1" x14ac:dyDescent="0.25">
      <c r="AT173"/>
      <c r="AU173"/>
      <c r="AV173"/>
    </row>
    <row r="174" spans="46:48" ht="18" customHeight="1" x14ac:dyDescent="0.25">
      <c r="AT174"/>
      <c r="AU174"/>
      <c r="AV174"/>
    </row>
    <row r="175" spans="46:48" ht="18" customHeight="1" x14ac:dyDescent="0.25">
      <c r="AT175"/>
      <c r="AU175"/>
      <c r="AV175"/>
    </row>
    <row r="176" spans="46:48" ht="18" customHeight="1" x14ac:dyDescent="0.25">
      <c r="AT176"/>
      <c r="AU176"/>
      <c r="AV176"/>
    </row>
    <row r="177" spans="46:48" ht="18" customHeight="1" x14ac:dyDescent="0.25">
      <c r="AT177"/>
      <c r="AU177"/>
      <c r="AV177"/>
    </row>
    <row r="178" spans="46:48" ht="18" customHeight="1" x14ac:dyDescent="0.25">
      <c r="AT178"/>
      <c r="AU178"/>
      <c r="AV178"/>
    </row>
    <row r="179" spans="46:48" ht="18" customHeight="1" x14ac:dyDescent="0.25">
      <c r="AT179"/>
      <c r="AU179"/>
      <c r="AV179"/>
    </row>
    <row r="180" spans="46:48" ht="18" customHeight="1" x14ac:dyDescent="0.25">
      <c r="AT180"/>
      <c r="AU180"/>
      <c r="AV180"/>
    </row>
    <row r="181" spans="46:48" ht="18" customHeight="1" x14ac:dyDescent="0.25">
      <c r="AT181"/>
      <c r="AU181"/>
      <c r="AV181"/>
    </row>
    <row r="182" spans="46:48" ht="18" customHeight="1" x14ac:dyDescent="0.25">
      <c r="AT182"/>
      <c r="AU182"/>
      <c r="AV182"/>
    </row>
    <row r="183" spans="46:48" ht="18" customHeight="1" x14ac:dyDescent="0.25">
      <c r="AT183"/>
      <c r="AU183"/>
      <c r="AV183"/>
    </row>
    <row r="184" spans="46:48" ht="18" customHeight="1" x14ac:dyDescent="0.25">
      <c r="AT184"/>
      <c r="AU184"/>
      <c r="AV184"/>
    </row>
    <row r="185" spans="46:48" ht="18" customHeight="1" x14ac:dyDescent="0.25">
      <c r="AT185"/>
      <c r="AU185"/>
      <c r="AV185"/>
    </row>
    <row r="186" spans="46:48" ht="18" customHeight="1" x14ac:dyDescent="0.25">
      <c r="AT186"/>
      <c r="AU186"/>
      <c r="AV186"/>
    </row>
    <row r="187" spans="46:48" ht="18" customHeight="1" x14ac:dyDescent="0.25">
      <c r="AT187"/>
      <c r="AU187"/>
      <c r="AV187"/>
    </row>
    <row r="188" spans="46:48" ht="18" customHeight="1" x14ac:dyDescent="0.25">
      <c r="AT188"/>
      <c r="AU188"/>
      <c r="AV188"/>
    </row>
    <row r="189" spans="46:48" ht="18" customHeight="1" x14ac:dyDescent="0.25">
      <c r="AT189"/>
      <c r="AU189"/>
      <c r="AV189"/>
    </row>
    <row r="190" spans="46:48" ht="18" customHeight="1" x14ac:dyDescent="0.25">
      <c r="AT190"/>
      <c r="AU190"/>
      <c r="AV190"/>
    </row>
    <row r="191" spans="46:48" ht="18" customHeight="1" x14ac:dyDescent="0.25">
      <c r="AT191"/>
      <c r="AU191"/>
      <c r="AV191"/>
    </row>
    <row r="192" spans="46:48" ht="18" customHeight="1" x14ac:dyDescent="0.25">
      <c r="AT192"/>
      <c r="AU192"/>
      <c r="AV192"/>
    </row>
    <row r="193" spans="46:48" ht="18" customHeight="1" x14ac:dyDescent="0.25">
      <c r="AT193"/>
      <c r="AU193"/>
      <c r="AV193"/>
    </row>
    <row r="194" spans="46:48" ht="18" customHeight="1" x14ac:dyDescent="0.25">
      <c r="AT194"/>
      <c r="AU194"/>
      <c r="AV194"/>
    </row>
    <row r="195" spans="46:48" ht="18" customHeight="1" x14ac:dyDescent="0.25">
      <c r="AT195"/>
      <c r="AU195"/>
      <c r="AV195"/>
    </row>
    <row r="196" spans="46:48" ht="18" customHeight="1" x14ac:dyDescent="0.25">
      <c r="AT196"/>
      <c r="AU196"/>
      <c r="AV196"/>
    </row>
    <row r="197" spans="46:48" ht="18" customHeight="1" x14ac:dyDescent="0.25">
      <c r="AT197"/>
      <c r="AU197"/>
      <c r="AV197"/>
    </row>
    <row r="198" spans="46:48" ht="18" customHeight="1" x14ac:dyDescent="0.25">
      <c r="AT198"/>
      <c r="AU198"/>
      <c r="AV198"/>
    </row>
    <row r="199" spans="46:48" ht="18" customHeight="1" x14ac:dyDescent="0.25">
      <c r="AT199"/>
      <c r="AU199"/>
      <c r="AV199"/>
    </row>
    <row r="200" spans="46:48" ht="18" customHeight="1" x14ac:dyDescent="0.25">
      <c r="AT200"/>
      <c r="AU200"/>
      <c r="AV200"/>
    </row>
    <row r="201" spans="46:48" ht="18" customHeight="1" x14ac:dyDescent="0.25">
      <c r="AT201"/>
      <c r="AU201"/>
      <c r="AV201"/>
    </row>
    <row r="202" spans="46:48" ht="18" customHeight="1" x14ac:dyDescent="0.25">
      <c r="AT202"/>
      <c r="AU202"/>
      <c r="AV202"/>
    </row>
    <row r="203" spans="46:48" ht="18" customHeight="1" x14ac:dyDescent="0.25">
      <c r="AT203"/>
      <c r="AU203"/>
      <c r="AV203"/>
    </row>
    <row r="204" spans="46:48" ht="18" customHeight="1" x14ac:dyDescent="0.25">
      <c r="AT204"/>
      <c r="AU204"/>
      <c r="AV204"/>
    </row>
    <row r="205" spans="46:48" ht="18" customHeight="1" x14ac:dyDescent="0.25">
      <c r="AT205"/>
      <c r="AU205"/>
      <c r="AV205"/>
    </row>
    <row r="206" spans="46:48" ht="18" customHeight="1" x14ac:dyDescent="0.25">
      <c r="AT206"/>
      <c r="AU206"/>
      <c r="AV206"/>
    </row>
    <row r="207" spans="46:48" ht="18" customHeight="1" x14ac:dyDescent="0.25">
      <c r="AT207"/>
      <c r="AU207"/>
      <c r="AV207"/>
    </row>
    <row r="208" spans="46:48" ht="18" customHeight="1" x14ac:dyDescent="0.25">
      <c r="AT208"/>
      <c r="AU208"/>
      <c r="AV208"/>
    </row>
    <row r="209" spans="46:48" ht="18" customHeight="1" x14ac:dyDescent="0.25">
      <c r="AT209"/>
      <c r="AU209"/>
      <c r="AV209"/>
    </row>
    <row r="210" spans="46:48" ht="18" customHeight="1" x14ac:dyDescent="0.25">
      <c r="AT210"/>
      <c r="AU210"/>
      <c r="AV210"/>
    </row>
    <row r="211" spans="46:48" ht="18" customHeight="1" x14ac:dyDescent="0.25">
      <c r="AT211"/>
      <c r="AU211"/>
      <c r="AV211"/>
    </row>
    <row r="212" spans="46:48" ht="18" customHeight="1" x14ac:dyDescent="0.25">
      <c r="AT212"/>
      <c r="AU212"/>
      <c r="AV212"/>
    </row>
    <row r="213" spans="46:48" ht="18" customHeight="1" x14ac:dyDescent="0.25">
      <c r="AT213"/>
      <c r="AU213"/>
      <c r="AV213"/>
    </row>
    <row r="214" spans="46:48" ht="18" customHeight="1" x14ac:dyDescent="0.25">
      <c r="AT214"/>
      <c r="AU214"/>
      <c r="AV214"/>
    </row>
    <row r="215" spans="46:48" ht="18" customHeight="1" x14ac:dyDescent="0.25">
      <c r="AT215"/>
      <c r="AU215"/>
      <c r="AV215"/>
    </row>
    <row r="216" spans="46:48" ht="18" customHeight="1" x14ac:dyDescent="0.25">
      <c r="AT216"/>
      <c r="AU216"/>
      <c r="AV216"/>
    </row>
    <row r="217" spans="46:48" ht="18" customHeight="1" x14ac:dyDescent="0.25">
      <c r="AT217"/>
      <c r="AU217"/>
      <c r="AV217"/>
    </row>
    <row r="218" spans="46:48" ht="18" customHeight="1" x14ac:dyDescent="0.25">
      <c r="AT218"/>
      <c r="AU218"/>
      <c r="AV218"/>
    </row>
    <row r="219" spans="46:48" ht="18" customHeight="1" x14ac:dyDescent="0.25">
      <c r="AT219"/>
      <c r="AU219"/>
      <c r="AV219"/>
    </row>
    <row r="220" spans="46:48" ht="18" customHeight="1" x14ac:dyDescent="0.25">
      <c r="AT220"/>
      <c r="AU220"/>
      <c r="AV220"/>
    </row>
    <row r="221" spans="46:48" ht="18" customHeight="1" x14ac:dyDescent="0.25">
      <c r="AT221"/>
      <c r="AU221"/>
      <c r="AV221"/>
    </row>
    <row r="222" spans="46:48" ht="18" customHeight="1" x14ac:dyDescent="0.25">
      <c r="AT222"/>
      <c r="AU222"/>
      <c r="AV222"/>
    </row>
    <row r="223" spans="46:48" ht="18" customHeight="1" x14ac:dyDescent="0.25">
      <c r="AT223"/>
      <c r="AU223"/>
      <c r="AV223"/>
    </row>
    <row r="224" spans="46:48" ht="18" customHeight="1" x14ac:dyDescent="0.25">
      <c r="AT224"/>
      <c r="AU224"/>
      <c r="AV224"/>
    </row>
    <row r="225" spans="46:48" ht="18" customHeight="1" x14ac:dyDescent="0.25">
      <c r="AT225"/>
      <c r="AU225"/>
      <c r="AV225"/>
    </row>
    <row r="226" spans="46:48" ht="18" customHeight="1" x14ac:dyDescent="0.25">
      <c r="AT226"/>
      <c r="AU226"/>
      <c r="AV226"/>
    </row>
    <row r="227" spans="46:48" ht="18" customHeight="1" x14ac:dyDescent="0.25">
      <c r="AT227"/>
      <c r="AU227"/>
      <c r="AV227"/>
    </row>
    <row r="228" spans="46:48" ht="18" customHeight="1" x14ac:dyDescent="0.25">
      <c r="AT228"/>
      <c r="AU228"/>
      <c r="AV228"/>
    </row>
    <row r="229" spans="46:48" ht="18" customHeight="1" x14ac:dyDescent="0.25">
      <c r="AT229"/>
      <c r="AU229"/>
      <c r="AV229"/>
    </row>
    <row r="230" spans="46:48" ht="18" customHeight="1" x14ac:dyDescent="0.25">
      <c r="AT230"/>
      <c r="AU230"/>
      <c r="AV230"/>
    </row>
    <row r="231" spans="46:48" ht="18" customHeight="1" x14ac:dyDescent="0.25">
      <c r="AT231"/>
      <c r="AU231"/>
      <c r="AV231"/>
    </row>
    <row r="232" spans="46:48" ht="18" customHeight="1" x14ac:dyDescent="0.25">
      <c r="AT232"/>
      <c r="AU232"/>
      <c r="AV232"/>
    </row>
    <row r="233" spans="46:48" ht="18" customHeight="1" x14ac:dyDescent="0.25">
      <c r="AT233"/>
      <c r="AU233"/>
      <c r="AV233"/>
    </row>
    <row r="234" spans="46:48" ht="18" customHeight="1" x14ac:dyDescent="0.25">
      <c r="AT234"/>
      <c r="AU234"/>
      <c r="AV234"/>
    </row>
    <row r="235" spans="46:48" ht="18" customHeight="1" x14ac:dyDescent="0.25">
      <c r="AT235"/>
      <c r="AU235"/>
      <c r="AV235"/>
    </row>
    <row r="236" spans="46:48" ht="18" customHeight="1" x14ac:dyDescent="0.25">
      <c r="AT236"/>
      <c r="AU236"/>
      <c r="AV236"/>
    </row>
    <row r="237" spans="46:48" ht="18" customHeight="1" x14ac:dyDescent="0.25">
      <c r="AT237"/>
      <c r="AU237"/>
      <c r="AV237"/>
    </row>
    <row r="238" spans="46:48" ht="18" customHeight="1" x14ac:dyDescent="0.25">
      <c r="AT238"/>
      <c r="AU238"/>
      <c r="AV238"/>
    </row>
    <row r="239" spans="46:48" ht="18" customHeight="1" x14ac:dyDescent="0.25">
      <c r="AT239"/>
      <c r="AU239"/>
      <c r="AV239"/>
    </row>
    <row r="240" spans="46:48" ht="18" customHeight="1" x14ac:dyDescent="0.25">
      <c r="AT240"/>
      <c r="AU240"/>
      <c r="AV240"/>
    </row>
    <row r="241" spans="46:48" ht="18" customHeight="1" x14ac:dyDescent="0.25">
      <c r="AT241"/>
      <c r="AU241"/>
      <c r="AV241"/>
    </row>
    <row r="242" spans="46:48" ht="18" customHeight="1" x14ac:dyDescent="0.25">
      <c r="AT242"/>
      <c r="AU242"/>
      <c r="AV242"/>
    </row>
    <row r="243" spans="46:48" ht="18" customHeight="1" x14ac:dyDescent="0.25">
      <c r="AT243"/>
      <c r="AU243"/>
      <c r="AV243"/>
    </row>
    <row r="244" spans="46:48" ht="18" customHeight="1" x14ac:dyDescent="0.25">
      <c r="AT244"/>
      <c r="AU244"/>
      <c r="AV244"/>
    </row>
    <row r="245" spans="46:48" ht="18" customHeight="1" x14ac:dyDescent="0.25">
      <c r="AT245"/>
      <c r="AU245"/>
      <c r="AV245"/>
    </row>
    <row r="246" spans="46:48" ht="18" customHeight="1" x14ac:dyDescent="0.25">
      <c r="AT246"/>
      <c r="AU246"/>
      <c r="AV246"/>
    </row>
    <row r="247" spans="46:48" ht="18" customHeight="1" x14ac:dyDescent="0.25">
      <c r="AT247"/>
      <c r="AU247"/>
      <c r="AV247"/>
    </row>
    <row r="248" spans="46:48" ht="18" customHeight="1" x14ac:dyDescent="0.25">
      <c r="AT248"/>
      <c r="AU248"/>
      <c r="AV248"/>
    </row>
    <row r="249" spans="46:48" ht="18" customHeight="1" x14ac:dyDescent="0.25">
      <c r="AT249"/>
      <c r="AU249"/>
      <c r="AV249"/>
    </row>
    <row r="250" spans="46:48" ht="18" customHeight="1" x14ac:dyDescent="0.25">
      <c r="AT250"/>
      <c r="AU250"/>
      <c r="AV250"/>
    </row>
    <row r="251" spans="46:48" ht="18" customHeight="1" x14ac:dyDescent="0.25">
      <c r="AT251"/>
      <c r="AU251"/>
      <c r="AV251"/>
    </row>
    <row r="252" spans="46:48" ht="18" customHeight="1" x14ac:dyDescent="0.25">
      <c r="AT252"/>
      <c r="AU252"/>
      <c r="AV252"/>
    </row>
    <row r="253" spans="46:48" ht="18" customHeight="1" x14ac:dyDescent="0.25">
      <c r="AT253"/>
      <c r="AU253"/>
      <c r="AV253"/>
    </row>
    <row r="254" spans="46:48" ht="18" customHeight="1" x14ac:dyDescent="0.25">
      <c r="AT254"/>
      <c r="AU254"/>
      <c r="AV254"/>
    </row>
    <row r="255" spans="46:48" ht="18" customHeight="1" x14ac:dyDescent="0.25">
      <c r="AT255"/>
      <c r="AU255"/>
      <c r="AV255"/>
    </row>
    <row r="256" spans="46:48" ht="18" customHeight="1" x14ac:dyDescent="0.25">
      <c r="AT256"/>
      <c r="AU256"/>
      <c r="AV256"/>
    </row>
    <row r="257" spans="46:48" ht="18" customHeight="1" x14ac:dyDescent="0.25">
      <c r="AT257"/>
      <c r="AU257"/>
      <c r="AV257"/>
    </row>
    <row r="258" spans="46:48" ht="18" customHeight="1" x14ac:dyDescent="0.25">
      <c r="AT258"/>
      <c r="AU258"/>
      <c r="AV258"/>
    </row>
    <row r="259" spans="46:48" ht="18" customHeight="1" x14ac:dyDescent="0.25">
      <c r="AT259"/>
      <c r="AU259"/>
      <c r="AV259"/>
    </row>
    <row r="260" spans="46:48" ht="18" customHeight="1" x14ac:dyDescent="0.25">
      <c r="AT260"/>
      <c r="AU260"/>
      <c r="AV260"/>
    </row>
    <row r="261" spans="46:48" ht="18" customHeight="1" x14ac:dyDescent="0.25">
      <c r="AT261"/>
      <c r="AU261"/>
      <c r="AV261"/>
    </row>
    <row r="262" spans="46:48" ht="18" customHeight="1" x14ac:dyDescent="0.25">
      <c r="AT262"/>
      <c r="AU262"/>
      <c r="AV262"/>
    </row>
    <row r="263" spans="46:48" ht="18" customHeight="1" x14ac:dyDescent="0.25">
      <c r="AT263"/>
      <c r="AU263"/>
      <c r="AV263"/>
    </row>
    <row r="264" spans="46:48" ht="18" customHeight="1" x14ac:dyDescent="0.25">
      <c r="AT264"/>
      <c r="AU264"/>
      <c r="AV264"/>
    </row>
    <row r="265" spans="46:48" ht="18" customHeight="1" x14ac:dyDescent="0.25">
      <c r="AT265"/>
      <c r="AU265"/>
      <c r="AV265"/>
    </row>
    <row r="266" spans="46:48" ht="18" customHeight="1" x14ac:dyDescent="0.25">
      <c r="AT266"/>
      <c r="AU266"/>
      <c r="AV266"/>
    </row>
    <row r="267" spans="46:48" ht="18" customHeight="1" x14ac:dyDescent="0.25">
      <c r="AT267"/>
      <c r="AU267"/>
      <c r="AV267"/>
    </row>
    <row r="268" spans="46:48" ht="18" customHeight="1" x14ac:dyDescent="0.25">
      <c r="AT268"/>
      <c r="AU268"/>
      <c r="AV268"/>
    </row>
    <row r="269" spans="46:48" ht="18" customHeight="1" x14ac:dyDescent="0.25">
      <c r="AT269"/>
      <c r="AU269"/>
      <c r="AV269"/>
    </row>
    <row r="270" spans="46:48" ht="18" customHeight="1" x14ac:dyDescent="0.25">
      <c r="AT270"/>
      <c r="AU270"/>
      <c r="AV270"/>
    </row>
    <row r="271" spans="46:48" ht="18" customHeight="1" x14ac:dyDescent="0.25">
      <c r="AT271"/>
      <c r="AU271"/>
      <c r="AV271"/>
    </row>
    <row r="272" spans="46:48" ht="18" customHeight="1" x14ac:dyDescent="0.25">
      <c r="AT272"/>
      <c r="AU272"/>
      <c r="AV272"/>
    </row>
    <row r="273" spans="46:48" ht="18" customHeight="1" x14ac:dyDescent="0.25">
      <c r="AT273"/>
      <c r="AU273"/>
      <c r="AV273"/>
    </row>
    <row r="274" spans="46:48" ht="18" customHeight="1" x14ac:dyDescent="0.25">
      <c r="AT274"/>
      <c r="AU274"/>
      <c r="AV274"/>
    </row>
    <row r="275" spans="46:48" ht="18" customHeight="1" x14ac:dyDescent="0.25">
      <c r="AT275"/>
      <c r="AU275"/>
      <c r="AV275"/>
    </row>
    <row r="276" spans="46:48" ht="18" customHeight="1" x14ac:dyDescent="0.25">
      <c r="AT276"/>
      <c r="AU276"/>
      <c r="AV276"/>
    </row>
    <row r="277" spans="46:48" ht="18" customHeight="1" x14ac:dyDescent="0.25">
      <c r="AT277"/>
      <c r="AU277"/>
      <c r="AV277"/>
    </row>
    <row r="278" spans="46:48" ht="18" customHeight="1" x14ac:dyDescent="0.25">
      <c r="AT278"/>
      <c r="AU278"/>
      <c r="AV278"/>
    </row>
    <row r="279" spans="46:48" ht="18" customHeight="1" x14ac:dyDescent="0.25">
      <c r="AT279"/>
      <c r="AU279"/>
      <c r="AV279"/>
    </row>
    <row r="280" spans="46:48" ht="18" customHeight="1" x14ac:dyDescent="0.25">
      <c r="AT280"/>
      <c r="AU280"/>
      <c r="AV280"/>
    </row>
    <row r="281" spans="46:48" ht="18" customHeight="1" x14ac:dyDescent="0.25">
      <c r="AT281"/>
      <c r="AU281"/>
      <c r="AV281"/>
    </row>
    <row r="282" spans="46:48" ht="18" customHeight="1" x14ac:dyDescent="0.25">
      <c r="AT282"/>
      <c r="AU282"/>
      <c r="AV282"/>
    </row>
    <row r="283" spans="46:48" ht="18" customHeight="1" x14ac:dyDescent="0.25">
      <c r="AT283"/>
      <c r="AU283"/>
      <c r="AV283"/>
    </row>
    <row r="284" spans="46:48" ht="18" customHeight="1" x14ac:dyDescent="0.25">
      <c r="AT284"/>
      <c r="AU284"/>
      <c r="AV284"/>
    </row>
    <row r="285" spans="46:48" ht="18" customHeight="1" x14ac:dyDescent="0.25">
      <c r="AT285"/>
      <c r="AU285"/>
      <c r="AV285"/>
    </row>
    <row r="286" spans="46:48" ht="18" customHeight="1" x14ac:dyDescent="0.25">
      <c r="AT286"/>
      <c r="AU286"/>
      <c r="AV286"/>
    </row>
    <row r="287" spans="46:48" ht="18" customHeight="1" x14ac:dyDescent="0.25">
      <c r="AT287"/>
      <c r="AU287"/>
      <c r="AV287"/>
    </row>
    <row r="288" spans="46:48" ht="18" customHeight="1" x14ac:dyDescent="0.25">
      <c r="AT288"/>
      <c r="AU288"/>
      <c r="AV288"/>
    </row>
    <row r="289" spans="46:48" ht="18" customHeight="1" x14ac:dyDescent="0.25">
      <c r="AT289"/>
      <c r="AU289"/>
      <c r="AV289"/>
    </row>
    <row r="290" spans="46:48" ht="18" customHeight="1" x14ac:dyDescent="0.25">
      <c r="AT290"/>
      <c r="AU290"/>
      <c r="AV290"/>
    </row>
    <row r="291" spans="46:48" ht="18" customHeight="1" x14ac:dyDescent="0.25">
      <c r="AT291"/>
      <c r="AU291"/>
      <c r="AV291"/>
    </row>
    <row r="292" spans="46:48" ht="18" customHeight="1" x14ac:dyDescent="0.25">
      <c r="AT292"/>
      <c r="AU292"/>
      <c r="AV292"/>
    </row>
    <row r="293" spans="46:48" ht="18" customHeight="1" x14ac:dyDescent="0.25">
      <c r="AT293"/>
      <c r="AU293"/>
      <c r="AV293"/>
    </row>
    <row r="294" spans="46:48" ht="18" customHeight="1" x14ac:dyDescent="0.25">
      <c r="AT294"/>
      <c r="AU294"/>
      <c r="AV294"/>
    </row>
    <row r="295" spans="46:48" ht="18" customHeight="1" x14ac:dyDescent="0.25">
      <c r="AT295"/>
      <c r="AU295"/>
      <c r="AV295"/>
    </row>
    <row r="296" spans="46:48" ht="18" customHeight="1" x14ac:dyDescent="0.25">
      <c r="AT296"/>
      <c r="AU296"/>
      <c r="AV296"/>
    </row>
    <row r="297" spans="46:48" ht="18" customHeight="1" x14ac:dyDescent="0.25">
      <c r="AT297"/>
      <c r="AU297"/>
      <c r="AV297"/>
    </row>
    <row r="298" spans="46:48" ht="18" customHeight="1" x14ac:dyDescent="0.25">
      <c r="AT298"/>
      <c r="AU298"/>
      <c r="AV298"/>
    </row>
    <row r="299" spans="46:48" ht="18" customHeight="1" x14ac:dyDescent="0.25">
      <c r="AT299"/>
      <c r="AU299"/>
      <c r="AV299"/>
    </row>
    <row r="300" spans="46:48" ht="18" customHeight="1" x14ac:dyDescent="0.25">
      <c r="AT300"/>
      <c r="AU300"/>
      <c r="AV300"/>
    </row>
    <row r="301" spans="46:48" ht="18" customHeight="1" x14ac:dyDescent="0.25">
      <c r="AT301"/>
      <c r="AU301"/>
      <c r="AV301"/>
    </row>
    <row r="302" spans="46:48" ht="18" customHeight="1" x14ac:dyDescent="0.25">
      <c r="AT302"/>
      <c r="AU302"/>
      <c r="AV302"/>
    </row>
    <row r="303" spans="46:48" ht="18" customHeight="1" x14ac:dyDescent="0.25">
      <c r="AT303"/>
      <c r="AU303"/>
      <c r="AV303"/>
    </row>
    <row r="304" spans="46:48" ht="18" customHeight="1" x14ac:dyDescent="0.25">
      <c r="AT304"/>
      <c r="AU304"/>
      <c r="AV304"/>
    </row>
    <row r="305" spans="46:48" ht="18" customHeight="1" x14ac:dyDescent="0.25">
      <c r="AT305"/>
      <c r="AU305"/>
      <c r="AV305"/>
    </row>
    <row r="306" spans="46:48" ht="18" customHeight="1" x14ac:dyDescent="0.25">
      <c r="AT306"/>
      <c r="AU306"/>
      <c r="AV306"/>
    </row>
    <row r="307" spans="46:48" ht="18" customHeight="1" x14ac:dyDescent="0.25">
      <c r="AT307"/>
      <c r="AU307"/>
      <c r="AV307"/>
    </row>
    <row r="308" spans="46:48" ht="18" customHeight="1" x14ac:dyDescent="0.25">
      <c r="AT308"/>
      <c r="AU308"/>
      <c r="AV308"/>
    </row>
    <row r="309" spans="46:48" ht="18" customHeight="1" x14ac:dyDescent="0.25">
      <c r="AT309"/>
      <c r="AU309"/>
      <c r="AV309"/>
    </row>
    <row r="310" spans="46:48" ht="18" customHeight="1" x14ac:dyDescent="0.25">
      <c r="AT310"/>
      <c r="AU310"/>
      <c r="AV310"/>
    </row>
    <row r="311" spans="46:48" ht="18" customHeight="1" x14ac:dyDescent="0.25">
      <c r="AT311"/>
      <c r="AU311"/>
      <c r="AV311"/>
    </row>
    <row r="312" spans="46:48" ht="18" customHeight="1" x14ac:dyDescent="0.25">
      <c r="AT312"/>
      <c r="AU312"/>
      <c r="AV312"/>
    </row>
    <row r="313" spans="46:48" ht="18" customHeight="1" x14ac:dyDescent="0.25">
      <c r="AT313"/>
      <c r="AU313"/>
      <c r="AV313"/>
    </row>
    <row r="314" spans="46:48" ht="18" customHeight="1" x14ac:dyDescent="0.25">
      <c r="AT314"/>
      <c r="AU314"/>
      <c r="AV314"/>
    </row>
    <row r="315" spans="46:48" ht="18" customHeight="1" x14ac:dyDescent="0.25">
      <c r="AT315"/>
      <c r="AU315"/>
      <c r="AV315"/>
    </row>
    <row r="316" spans="46:48" ht="18" customHeight="1" x14ac:dyDescent="0.25">
      <c r="AT316"/>
      <c r="AU316"/>
      <c r="AV316"/>
    </row>
    <row r="317" spans="46:48" ht="18" customHeight="1" x14ac:dyDescent="0.25">
      <c r="AT317"/>
      <c r="AU317"/>
      <c r="AV317"/>
    </row>
    <row r="318" spans="46:48" ht="18" customHeight="1" x14ac:dyDescent="0.25">
      <c r="AT318"/>
      <c r="AU318"/>
      <c r="AV318"/>
    </row>
    <row r="319" spans="46:48" ht="18" customHeight="1" x14ac:dyDescent="0.25">
      <c r="AT319"/>
      <c r="AU319"/>
      <c r="AV319"/>
    </row>
    <row r="320" spans="46:48" ht="18" customHeight="1" x14ac:dyDescent="0.25">
      <c r="AT320"/>
      <c r="AU320"/>
      <c r="AV320"/>
    </row>
    <row r="321" spans="46:48" ht="18" customHeight="1" x14ac:dyDescent="0.25">
      <c r="AT321"/>
      <c r="AU321"/>
      <c r="AV321"/>
    </row>
    <row r="322" spans="46:48" ht="18" customHeight="1" x14ac:dyDescent="0.25">
      <c r="AT322"/>
      <c r="AU322"/>
      <c r="AV322"/>
    </row>
    <row r="323" spans="46:48" ht="18" customHeight="1" x14ac:dyDescent="0.25">
      <c r="AT323"/>
      <c r="AU323"/>
      <c r="AV323"/>
    </row>
    <row r="324" spans="46:48" ht="18" customHeight="1" x14ac:dyDescent="0.25">
      <c r="AT324"/>
      <c r="AU324"/>
      <c r="AV324"/>
    </row>
    <row r="325" spans="46:48" ht="18" customHeight="1" x14ac:dyDescent="0.25">
      <c r="AT325"/>
      <c r="AU325"/>
      <c r="AV325"/>
    </row>
    <row r="326" spans="46:48" ht="18" customHeight="1" x14ac:dyDescent="0.25">
      <c r="AT326"/>
      <c r="AU326"/>
      <c r="AV326"/>
    </row>
    <row r="327" spans="46:48" ht="18" customHeight="1" x14ac:dyDescent="0.25">
      <c r="AT327"/>
      <c r="AU327"/>
      <c r="AV327"/>
    </row>
    <row r="328" spans="46:48" ht="18" customHeight="1" x14ac:dyDescent="0.25">
      <c r="AT328"/>
      <c r="AU328"/>
      <c r="AV328"/>
    </row>
    <row r="329" spans="46:48" ht="18" customHeight="1" x14ac:dyDescent="0.25">
      <c r="AT329"/>
      <c r="AU329"/>
      <c r="AV329"/>
    </row>
    <row r="330" spans="46:48" ht="18" customHeight="1" x14ac:dyDescent="0.25">
      <c r="AT330"/>
      <c r="AU330"/>
      <c r="AV330"/>
    </row>
    <row r="331" spans="46:48" ht="18" customHeight="1" x14ac:dyDescent="0.25">
      <c r="AT331"/>
      <c r="AU331"/>
      <c r="AV331"/>
    </row>
    <row r="332" spans="46:48" ht="18" customHeight="1" x14ac:dyDescent="0.25">
      <c r="AT332"/>
      <c r="AU332"/>
      <c r="AV332"/>
    </row>
    <row r="333" spans="46:48" ht="18" customHeight="1" x14ac:dyDescent="0.25">
      <c r="AT333"/>
      <c r="AU333"/>
      <c r="AV333"/>
    </row>
    <row r="334" spans="46:48" ht="18" customHeight="1" x14ac:dyDescent="0.25">
      <c r="AT334"/>
      <c r="AU334"/>
      <c r="AV334"/>
    </row>
    <row r="335" spans="46:48" ht="18" customHeight="1" x14ac:dyDescent="0.25">
      <c r="AT335"/>
      <c r="AU335"/>
      <c r="AV335"/>
    </row>
    <row r="336" spans="46:48" ht="18" customHeight="1" x14ac:dyDescent="0.25">
      <c r="AT336"/>
      <c r="AU336"/>
      <c r="AV336"/>
    </row>
    <row r="337" spans="46:48" ht="18" customHeight="1" x14ac:dyDescent="0.25">
      <c r="AT337"/>
      <c r="AU337"/>
      <c r="AV337"/>
    </row>
    <row r="338" spans="46:48" ht="18" customHeight="1" x14ac:dyDescent="0.25">
      <c r="AT338"/>
      <c r="AU338"/>
      <c r="AV338"/>
    </row>
    <row r="339" spans="46:48" ht="18" customHeight="1" x14ac:dyDescent="0.25">
      <c r="AT339"/>
      <c r="AU339"/>
      <c r="AV339"/>
    </row>
    <row r="340" spans="46:48" ht="18" customHeight="1" x14ac:dyDescent="0.25">
      <c r="AT340"/>
      <c r="AU340"/>
      <c r="AV340"/>
    </row>
    <row r="341" spans="46:48" ht="18" customHeight="1" x14ac:dyDescent="0.25">
      <c r="AT341"/>
      <c r="AU341"/>
      <c r="AV341"/>
    </row>
    <row r="342" spans="46:48" ht="18" customHeight="1" x14ac:dyDescent="0.25">
      <c r="AT342"/>
      <c r="AU342"/>
      <c r="AV342"/>
    </row>
    <row r="343" spans="46:48" ht="18" customHeight="1" x14ac:dyDescent="0.25">
      <c r="AT343"/>
      <c r="AU343"/>
      <c r="AV343"/>
    </row>
    <row r="344" spans="46:48" ht="18" customHeight="1" x14ac:dyDescent="0.25">
      <c r="AT344"/>
      <c r="AU344"/>
      <c r="AV344"/>
    </row>
    <row r="345" spans="46:48" ht="18" customHeight="1" x14ac:dyDescent="0.25">
      <c r="AT345"/>
      <c r="AU345"/>
      <c r="AV345"/>
    </row>
    <row r="346" spans="46:48" ht="18" customHeight="1" x14ac:dyDescent="0.25">
      <c r="AT346"/>
      <c r="AU346"/>
      <c r="AV346"/>
    </row>
    <row r="347" spans="46:48" ht="18" customHeight="1" x14ac:dyDescent="0.25">
      <c r="AT347"/>
      <c r="AU347"/>
      <c r="AV347"/>
    </row>
    <row r="348" spans="46:48" ht="18" customHeight="1" x14ac:dyDescent="0.25">
      <c r="AT348"/>
      <c r="AU348"/>
      <c r="AV348"/>
    </row>
    <row r="349" spans="46:48" ht="18" customHeight="1" x14ac:dyDescent="0.25">
      <c r="AT349"/>
      <c r="AU349"/>
      <c r="AV349"/>
    </row>
    <row r="350" spans="46:48" ht="18" customHeight="1" x14ac:dyDescent="0.25">
      <c r="AT350"/>
      <c r="AU350"/>
      <c r="AV350"/>
    </row>
    <row r="351" spans="46:48" ht="18" customHeight="1" x14ac:dyDescent="0.25">
      <c r="AT351"/>
      <c r="AU351"/>
      <c r="AV351"/>
    </row>
    <row r="352" spans="46:48" ht="18" customHeight="1" x14ac:dyDescent="0.25">
      <c r="AT352"/>
      <c r="AU352"/>
      <c r="AV352"/>
    </row>
    <row r="353" spans="46:48" ht="18" customHeight="1" x14ac:dyDescent="0.25">
      <c r="AT353"/>
      <c r="AU353"/>
      <c r="AV353"/>
    </row>
    <row r="354" spans="46:48" ht="18" customHeight="1" x14ac:dyDescent="0.25">
      <c r="AT354"/>
      <c r="AU354"/>
      <c r="AV354"/>
    </row>
    <row r="355" spans="46:48" ht="18" customHeight="1" x14ac:dyDescent="0.25">
      <c r="AT355"/>
      <c r="AU355"/>
      <c r="AV355"/>
    </row>
    <row r="356" spans="46:48" ht="18" customHeight="1" x14ac:dyDescent="0.25">
      <c r="AT356"/>
      <c r="AU356"/>
      <c r="AV356"/>
    </row>
    <row r="357" spans="46:48" ht="18" customHeight="1" x14ac:dyDescent="0.25">
      <c r="AT357"/>
      <c r="AU357"/>
      <c r="AV357"/>
    </row>
    <row r="358" spans="46:48" ht="18" customHeight="1" x14ac:dyDescent="0.25">
      <c r="AT358"/>
      <c r="AU358"/>
      <c r="AV358"/>
    </row>
    <row r="359" spans="46:48" ht="18" customHeight="1" x14ac:dyDescent="0.25">
      <c r="AT359"/>
      <c r="AU359"/>
      <c r="AV359"/>
    </row>
    <row r="360" spans="46:48" ht="18" customHeight="1" x14ac:dyDescent="0.25">
      <c r="AT360"/>
      <c r="AU360"/>
      <c r="AV360"/>
    </row>
    <row r="361" spans="46:48" ht="18" customHeight="1" x14ac:dyDescent="0.25">
      <c r="AT361"/>
      <c r="AU361"/>
      <c r="AV361"/>
    </row>
    <row r="362" spans="46:48" ht="18" customHeight="1" x14ac:dyDescent="0.25">
      <c r="AT362"/>
      <c r="AU362"/>
      <c r="AV362"/>
    </row>
    <row r="363" spans="46:48" ht="18" customHeight="1" x14ac:dyDescent="0.25">
      <c r="AT363"/>
      <c r="AU363"/>
      <c r="AV363"/>
    </row>
    <row r="364" spans="46:48" ht="18" customHeight="1" x14ac:dyDescent="0.25">
      <c r="AT364"/>
      <c r="AU364"/>
      <c r="AV364"/>
    </row>
    <row r="365" spans="46:48" ht="18" customHeight="1" x14ac:dyDescent="0.25">
      <c r="AT365"/>
      <c r="AU365"/>
      <c r="AV365"/>
    </row>
    <row r="366" spans="46:48" ht="18" customHeight="1" x14ac:dyDescent="0.25">
      <c r="AT366"/>
      <c r="AU366"/>
      <c r="AV366"/>
    </row>
    <row r="367" spans="46:48" ht="18" customHeight="1" x14ac:dyDescent="0.25">
      <c r="AT367"/>
      <c r="AU367"/>
      <c r="AV367"/>
    </row>
    <row r="368" spans="46:48" ht="18" customHeight="1" x14ac:dyDescent="0.25">
      <c r="AT368"/>
      <c r="AU368"/>
      <c r="AV368"/>
    </row>
    <row r="369" spans="46:48" ht="18" customHeight="1" x14ac:dyDescent="0.25">
      <c r="AT369"/>
      <c r="AU369"/>
      <c r="AV369"/>
    </row>
    <row r="370" spans="46:48" ht="18" customHeight="1" x14ac:dyDescent="0.25">
      <c r="AT370"/>
      <c r="AU370"/>
      <c r="AV370"/>
    </row>
    <row r="371" spans="46:48" ht="18" customHeight="1" x14ac:dyDescent="0.25">
      <c r="AT371"/>
      <c r="AU371"/>
      <c r="AV371"/>
    </row>
    <row r="372" spans="46:48" ht="18" customHeight="1" x14ac:dyDescent="0.25">
      <c r="AT372"/>
      <c r="AU372"/>
      <c r="AV372"/>
    </row>
    <row r="373" spans="46:48" ht="18" customHeight="1" x14ac:dyDescent="0.25">
      <c r="AT373"/>
      <c r="AU373"/>
      <c r="AV373"/>
    </row>
    <row r="374" spans="46:48" ht="18" customHeight="1" x14ac:dyDescent="0.25">
      <c r="AT374"/>
      <c r="AU374"/>
      <c r="AV374"/>
    </row>
    <row r="375" spans="46:48" ht="18" customHeight="1" x14ac:dyDescent="0.25">
      <c r="AT375"/>
      <c r="AU375"/>
      <c r="AV375"/>
    </row>
    <row r="376" spans="46:48" ht="18" customHeight="1" x14ac:dyDescent="0.25">
      <c r="AT376"/>
      <c r="AU376"/>
      <c r="AV376"/>
    </row>
    <row r="377" spans="46:48" ht="18" customHeight="1" x14ac:dyDescent="0.25">
      <c r="AT377"/>
      <c r="AU377"/>
      <c r="AV377"/>
    </row>
    <row r="378" spans="46:48" ht="18" customHeight="1" x14ac:dyDescent="0.25">
      <c r="AT378"/>
      <c r="AU378"/>
      <c r="AV378"/>
    </row>
    <row r="379" spans="46:48" ht="18" customHeight="1" x14ac:dyDescent="0.25">
      <c r="AT379"/>
      <c r="AU379"/>
      <c r="AV379"/>
    </row>
    <row r="380" spans="46:48" ht="18" customHeight="1" x14ac:dyDescent="0.25">
      <c r="AT380"/>
      <c r="AU380"/>
      <c r="AV380"/>
    </row>
    <row r="381" spans="46:48" ht="18" customHeight="1" x14ac:dyDescent="0.25">
      <c r="AT381"/>
      <c r="AU381"/>
      <c r="AV381"/>
    </row>
    <row r="382" spans="46:48" ht="18" customHeight="1" x14ac:dyDescent="0.25">
      <c r="AT382"/>
      <c r="AU382"/>
      <c r="AV382"/>
    </row>
    <row r="383" spans="46:48" ht="18" customHeight="1" x14ac:dyDescent="0.25">
      <c r="AT383"/>
      <c r="AU383"/>
      <c r="AV383"/>
    </row>
    <row r="384" spans="46:48" ht="18" customHeight="1" x14ac:dyDescent="0.25">
      <c r="AT384"/>
      <c r="AU384"/>
      <c r="AV384"/>
    </row>
    <row r="385" spans="46:48" ht="18" customHeight="1" x14ac:dyDescent="0.25">
      <c r="AT385"/>
      <c r="AU385"/>
      <c r="AV385"/>
    </row>
    <row r="386" spans="46:48" ht="18" customHeight="1" x14ac:dyDescent="0.25">
      <c r="AT386"/>
      <c r="AU386"/>
      <c r="AV386"/>
    </row>
    <row r="387" spans="46:48" ht="18" customHeight="1" x14ac:dyDescent="0.25">
      <c r="AT387"/>
      <c r="AU387"/>
      <c r="AV387"/>
    </row>
    <row r="388" spans="46:48" ht="18" customHeight="1" x14ac:dyDescent="0.25">
      <c r="AT388"/>
      <c r="AU388"/>
      <c r="AV388"/>
    </row>
    <row r="389" spans="46:48" ht="18" customHeight="1" x14ac:dyDescent="0.25">
      <c r="AT389"/>
      <c r="AU389"/>
      <c r="AV389"/>
    </row>
    <row r="390" spans="46:48" ht="18" customHeight="1" x14ac:dyDescent="0.25">
      <c r="AT390"/>
      <c r="AU390"/>
      <c r="AV390"/>
    </row>
    <row r="391" spans="46:48" ht="18" customHeight="1" x14ac:dyDescent="0.25">
      <c r="AT391"/>
      <c r="AU391"/>
      <c r="AV391"/>
    </row>
    <row r="392" spans="46:48" ht="18" customHeight="1" x14ac:dyDescent="0.25">
      <c r="AT392"/>
      <c r="AU392"/>
      <c r="AV392"/>
    </row>
    <row r="393" spans="46:48" ht="18" customHeight="1" x14ac:dyDescent="0.25">
      <c r="AT393"/>
      <c r="AU393"/>
      <c r="AV393"/>
    </row>
    <row r="394" spans="46:48" ht="18" customHeight="1" x14ac:dyDescent="0.25">
      <c r="AT394"/>
      <c r="AU394"/>
      <c r="AV394"/>
    </row>
    <row r="395" spans="46:48" ht="18" customHeight="1" x14ac:dyDescent="0.25">
      <c r="AT395"/>
      <c r="AU395"/>
      <c r="AV395"/>
    </row>
    <row r="396" spans="46:48" ht="18" customHeight="1" x14ac:dyDescent="0.25">
      <c r="AT396"/>
      <c r="AU396"/>
      <c r="AV396"/>
    </row>
    <row r="397" spans="46:48" ht="18" customHeight="1" x14ac:dyDescent="0.25">
      <c r="AT397"/>
      <c r="AU397"/>
      <c r="AV397"/>
    </row>
    <row r="398" spans="46:48" ht="18" customHeight="1" x14ac:dyDescent="0.25">
      <c r="AT398"/>
      <c r="AU398"/>
      <c r="AV398"/>
    </row>
    <row r="399" spans="46:48" ht="18" customHeight="1" x14ac:dyDescent="0.25">
      <c r="AT399"/>
      <c r="AU399"/>
      <c r="AV399"/>
    </row>
    <row r="400" spans="46:48" ht="18" customHeight="1" x14ac:dyDescent="0.25">
      <c r="AT400"/>
      <c r="AU400"/>
      <c r="AV400"/>
    </row>
    <row r="401" spans="46:48" ht="18" customHeight="1" x14ac:dyDescent="0.25">
      <c r="AT401"/>
      <c r="AU401"/>
      <c r="AV401"/>
    </row>
    <row r="402" spans="46:48" ht="18" customHeight="1" x14ac:dyDescent="0.25">
      <c r="AT402"/>
      <c r="AU402"/>
      <c r="AV402"/>
    </row>
    <row r="403" spans="46:48" ht="18" customHeight="1" x14ac:dyDescent="0.25">
      <c r="AT403"/>
      <c r="AU403"/>
      <c r="AV403"/>
    </row>
    <row r="404" spans="46:48" ht="18" customHeight="1" x14ac:dyDescent="0.25">
      <c r="AT404"/>
      <c r="AU404"/>
      <c r="AV404"/>
    </row>
    <row r="405" spans="46:48" ht="18" customHeight="1" x14ac:dyDescent="0.25">
      <c r="AT405"/>
      <c r="AU405"/>
      <c r="AV405"/>
    </row>
    <row r="406" spans="46:48" ht="18" customHeight="1" x14ac:dyDescent="0.25">
      <c r="AT406"/>
      <c r="AU406"/>
      <c r="AV406"/>
    </row>
    <row r="407" spans="46:48" ht="18" customHeight="1" x14ac:dyDescent="0.25">
      <c r="AT407"/>
      <c r="AU407"/>
      <c r="AV407"/>
    </row>
    <row r="408" spans="46:48" ht="18" customHeight="1" x14ac:dyDescent="0.25">
      <c r="AT408"/>
      <c r="AU408"/>
      <c r="AV408"/>
    </row>
    <row r="409" spans="46:48" ht="18" customHeight="1" x14ac:dyDescent="0.25">
      <c r="AT409"/>
      <c r="AU409"/>
      <c r="AV409"/>
    </row>
    <row r="410" spans="46:48" ht="18" customHeight="1" x14ac:dyDescent="0.25">
      <c r="AT410"/>
      <c r="AU410"/>
      <c r="AV410"/>
    </row>
    <row r="411" spans="46:48" ht="18" customHeight="1" x14ac:dyDescent="0.25">
      <c r="AT411"/>
      <c r="AU411"/>
      <c r="AV411"/>
    </row>
    <row r="412" spans="46:48" ht="18" customHeight="1" x14ac:dyDescent="0.25">
      <c r="AT412"/>
      <c r="AU412"/>
      <c r="AV412"/>
    </row>
    <row r="413" spans="46:48" ht="18" customHeight="1" x14ac:dyDescent="0.25">
      <c r="AT413"/>
      <c r="AU413"/>
      <c r="AV413"/>
    </row>
    <row r="414" spans="46:48" ht="18" customHeight="1" x14ac:dyDescent="0.25">
      <c r="AT414"/>
      <c r="AU414"/>
      <c r="AV414"/>
    </row>
    <row r="415" spans="46:48" ht="18" customHeight="1" x14ac:dyDescent="0.25">
      <c r="AT415"/>
      <c r="AU415"/>
      <c r="AV415"/>
    </row>
    <row r="416" spans="46:48" ht="18" customHeight="1" x14ac:dyDescent="0.25">
      <c r="AT416"/>
      <c r="AU416"/>
      <c r="AV416"/>
    </row>
    <row r="417" spans="46:48" ht="18" customHeight="1" x14ac:dyDescent="0.25">
      <c r="AT417"/>
      <c r="AU417"/>
      <c r="AV417"/>
    </row>
    <row r="418" spans="46:48" ht="18" customHeight="1" x14ac:dyDescent="0.25">
      <c r="AT418"/>
      <c r="AU418"/>
      <c r="AV418"/>
    </row>
    <row r="419" spans="46:48" ht="18" customHeight="1" x14ac:dyDescent="0.25">
      <c r="AT419"/>
      <c r="AU419"/>
      <c r="AV419"/>
    </row>
    <row r="420" spans="46:48" ht="18" customHeight="1" x14ac:dyDescent="0.25">
      <c r="AT420"/>
      <c r="AU420"/>
      <c r="AV420"/>
    </row>
    <row r="421" spans="46:48" ht="18" customHeight="1" x14ac:dyDescent="0.25">
      <c r="AT421"/>
      <c r="AU421"/>
      <c r="AV421"/>
    </row>
    <row r="422" spans="46:48" ht="18" customHeight="1" x14ac:dyDescent="0.25">
      <c r="AT422"/>
      <c r="AU422"/>
      <c r="AV422"/>
    </row>
    <row r="423" spans="46:48" ht="18" customHeight="1" x14ac:dyDescent="0.25">
      <c r="AT423"/>
      <c r="AU423"/>
      <c r="AV423"/>
    </row>
    <row r="424" spans="46:48" ht="18" customHeight="1" x14ac:dyDescent="0.25">
      <c r="AT424"/>
      <c r="AU424"/>
      <c r="AV424"/>
    </row>
    <row r="425" spans="46:48" ht="18" customHeight="1" x14ac:dyDescent="0.25">
      <c r="AT425"/>
      <c r="AU425"/>
      <c r="AV425"/>
    </row>
    <row r="426" spans="46:48" ht="18" customHeight="1" x14ac:dyDescent="0.25">
      <c r="AT426"/>
      <c r="AU426"/>
      <c r="AV426"/>
    </row>
    <row r="427" spans="46:48" ht="18" customHeight="1" x14ac:dyDescent="0.25">
      <c r="AT427"/>
      <c r="AU427"/>
      <c r="AV427"/>
    </row>
    <row r="428" spans="46:48" ht="18" customHeight="1" x14ac:dyDescent="0.25">
      <c r="AT428"/>
      <c r="AU428"/>
      <c r="AV428"/>
    </row>
    <row r="429" spans="46:48" ht="18" customHeight="1" x14ac:dyDescent="0.25">
      <c r="AT429"/>
      <c r="AU429"/>
      <c r="AV429"/>
    </row>
    <row r="430" spans="46:48" ht="18" customHeight="1" x14ac:dyDescent="0.25">
      <c r="AT430"/>
      <c r="AU430"/>
      <c r="AV430"/>
    </row>
    <row r="431" spans="46:48" ht="18" customHeight="1" x14ac:dyDescent="0.25">
      <c r="AT431"/>
      <c r="AU431"/>
      <c r="AV431"/>
    </row>
    <row r="432" spans="46:48" ht="18" customHeight="1" x14ac:dyDescent="0.25">
      <c r="AT432"/>
      <c r="AU432"/>
      <c r="AV432"/>
    </row>
    <row r="433" spans="46:48" ht="18" customHeight="1" x14ac:dyDescent="0.25">
      <c r="AT433"/>
      <c r="AU433"/>
      <c r="AV433"/>
    </row>
    <row r="434" spans="46:48" ht="18" customHeight="1" x14ac:dyDescent="0.25">
      <c r="AT434"/>
      <c r="AU434"/>
      <c r="AV434"/>
    </row>
    <row r="435" spans="46:48" ht="18" customHeight="1" x14ac:dyDescent="0.25">
      <c r="AT435"/>
      <c r="AU435"/>
      <c r="AV435"/>
    </row>
    <row r="436" spans="46:48" ht="18" customHeight="1" x14ac:dyDescent="0.25">
      <c r="AT436"/>
      <c r="AU436"/>
      <c r="AV436"/>
    </row>
    <row r="437" spans="46:48" ht="18" customHeight="1" x14ac:dyDescent="0.25">
      <c r="AT437"/>
      <c r="AU437"/>
      <c r="AV437"/>
    </row>
    <row r="438" spans="46:48" ht="18" customHeight="1" x14ac:dyDescent="0.25">
      <c r="AT438"/>
      <c r="AU438"/>
      <c r="AV438"/>
    </row>
    <row r="439" spans="46:48" ht="18" customHeight="1" x14ac:dyDescent="0.25">
      <c r="AT439"/>
      <c r="AU439"/>
      <c r="AV439"/>
    </row>
    <row r="440" spans="46:48" ht="18" customHeight="1" x14ac:dyDescent="0.25">
      <c r="AT440"/>
      <c r="AU440"/>
      <c r="AV440"/>
    </row>
    <row r="441" spans="46:48" ht="18" customHeight="1" x14ac:dyDescent="0.25">
      <c r="AT441"/>
      <c r="AU441"/>
      <c r="AV441"/>
    </row>
    <row r="442" spans="46:48" ht="18" customHeight="1" x14ac:dyDescent="0.25">
      <c r="AT442"/>
      <c r="AU442"/>
      <c r="AV442"/>
    </row>
    <row r="443" spans="46:48" ht="18" customHeight="1" x14ac:dyDescent="0.25">
      <c r="AT443"/>
      <c r="AU443"/>
      <c r="AV443"/>
    </row>
    <row r="444" spans="46:48" ht="18" customHeight="1" x14ac:dyDescent="0.25">
      <c r="AT444"/>
      <c r="AU444"/>
      <c r="AV444"/>
    </row>
    <row r="445" spans="46:48" ht="18" customHeight="1" x14ac:dyDescent="0.25">
      <c r="AT445"/>
      <c r="AU445"/>
      <c r="AV445"/>
    </row>
    <row r="446" spans="46:48" ht="18" customHeight="1" x14ac:dyDescent="0.25">
      <c r="AT446"/>
      <c r="AU446"/>
      <c r="AV446"/>
    </row>
    <row r="447" spans="46:48" ht="18" customHeight="1" x14ac:dyDescent="0.25">
      <c r="AT447"/>
      <c r="AU447"/>
      <c r="AV447"/>
    </row>
    <row r="448" spans="46:48" ht="18" customHeight="1" x14ac:dyDescent="0.25">
      <c r="AT448"/>
      <c r="AU448"/>
      <c r="AV448"/>
    </row>
    <row r="449" spans="46:48" ht="18" customHeight="1" x14ac:dyDescent="0.25">
      <c r="AT449"/>
      <c r="AU449"/>
      <c r="AV449"/>
    </row>
    <row r="450" spans="46:48" ht="18" customHeight="1" x14ac:dyDescent="0.25">
      <c r="AT450"/>
      <c r="AU450"/>
      <c r="AV450"/>
    </row>
    <row r="451" spans="46:48" ht="18" customHeight="1" x14ac:dyDescent="0.25">
      <c r="AT451"/>
      <c r="AU451"/>
      <c r="AV451"/>
    </row>
    <row r="452" spans="46:48" ht="18" customHeight="1" x14ac:dyDescent="0.25">
      <c r="AT452"/>
      <c r="AU452"/>
      <c r="AV452"/>
    </row>
    <row r="453" spans="46:48" ht="18" customHeight="1" x14ac:dyDescent="0.25">
      <c r="AT453"/>
      <c r="AU453"/>
      <c r="AV453"/>
    </row>
    <row r="454" spans="46:48" ht="18" customHeight="1" x14ac:dyDescent="0.25">
      <c r="AT454"/>
      <c r="AU454"/>
      <c r="AV454"/>
    </row>
    <row r="455" spans="46:48" ht="18" customHeight="1" x14ac:dyDescent="0.25">
      <c r="AT455"/>
      <c r="AU455"/>
      <c r="AV455"/>
    </row>
    <row r="456" spans="46:48" ht="18" customHeight="1" x14ac:dyDescent="0.25">
      <c r="AT456"/>
      <c r="AU456"/>
      <c r="AV456"/>
    </row>
    <row r="457" spans="46:48" ht="18" customHeight="1" x14ac:dyDescent="0.25">
      <c r="AT457"/>
      <c r="AU457"/>
      <c r="AV457"/>
    </row>
    <row r="458" spans="46:48" ht="18" customHeight="1" x14ac:dyDescent="0.25">
      <c r="AT458"/>
      <c r="AU458"/>
      <c r="AV458"/>
    </row>
    <row r="459" spans="46:48" ht="18" customHeight="1" x14ac:dyDescent="0.25">
      <c r="AT459"/>
      <c r="AU459"/>
      <c r="AV459"/>
    </row>
    <row r="460" spans="46:48" ht="18" customHeight="1" x14ac:dyDescent="0.25">
      <c r="AT460"/>
      <c r="AU460"/>
      <c r="AV460"/>
    </row>
    <row r="461" spans="46:48" ht="18" customHeight="1" x14ac:dyDescent="0.25">
      <c r="AT461"/>
      <c r="AU461"/>
      <c r="AV461"/>
    </row>
    <row r="462" spans="46:48" ht="18" customHeight="1" x14ac:dyDescent="0.25">
      <c r="AT462"/>
      <c r="AU462"/>
      <c r="AV462"/>
    </row>
    <row r="463" spans="46:48" ht="18" customHeight="1" x14ac:dyDescent="0.25">
      <c r="AT463"/>
      <c r="AU463"/>
      <c r="AV463"/>
    </row>
    <row r="464" spans="46:48" ht="18" customHeight="1" x14ac:dyDescent="0.25">
      <c r="AT464"/>
      <c r="AU464"/>
      <c r="AV464"/>
    </row>
    <row r="465" spans="46:48" ht="18" customHeight="1" x14ac:dyDescent="0.25">
      <c r="AT465"/>
      <c r="AU465"/>
      <c r="AV465"/>
    </row>
    <row r="466" spans="46:48" ht="18" customHeight="1" x14ac:dyDescent="0.25">
      <c r="AT466"/>
      <c r="AU466"/>
      <c r="AV466"/>
    </row>
    <row r="467" spans="46:48" ht="18" customHeight="1" x14ac:dyDescent="0.25">
      <c r="AT467"/>
      <c r="AU467"/>
      <c r="AV467"/>
    </row>
    <row r="468" spans="46:48" ht="18" customHeight="1" x14ac:dyDescent="0.25">
      <c r="AT468"/>
      <c r="AU468"/>
      <c r="AV468"/>
    </row>
    <row r="469" spans="46:48" ht="18" customHeight="1" x14ac:dyDescent="0.25">
      <c r="AT469"/>
      <c r="AU469"/>
      <c r="AV469"/>
    </row>
    <row r="470" spans="46:48" ht="18" customHeight="1" x14ac:dyDescent="0.25">
      <c r="AT470"/>
      <c r="AU470"/>
      <c r="AV470"/>
    </row>
    <row r="471" spans="46:48" ht="18" customHeight="1" x14ac:dyDescent="0.25">
      <c r="AT471"/>
      <c r="AU471"/>
      <c r="AV471"/>
    </row>
    <row r="472" spans="46:48" ht="18" customHeight="1" x14ac:dyDescent="0.25">
      <c r="AT472"/>
      <c r="AU472"/>
      <c r="AV472"/>
    </row>
    <row r="473" spans="46:48" ht="18" customHeight="1" x14ac:dyDescent="0.25">
      <c r="AT473"/>
      <c r="AU473"/>
      <c r="AV473"/>
    </row>
    <row r="474" spans="46:48" ht="18" customHeight="1" x14ac:dyDescent="0.25">
      <c r="AT474"/>
      <c r="AU474"/>
      <c r="AV474"/>
    </row>
    <row r="475" spans="46:48" ht="18" customHeight="1" x14ac:dyDescent="0.25">
      <c r="AT475"/>
      <c r="AU475"/>
      <c r="AV475"/>
    </row>
    <row r="476" spans="46:48" ht="18" customHeight="1" x14ac:dyDescent="0.25">
      <c r="AT476"/>
      <c r="AU476"/>
      <c r="AV476"/>
    </row>
    <row r="477" spans="46:48" ht="18" customHeight="1" x14ac:dyDescent="0.25">
      <c r="AT477"/>
      <c r="AU477"/>
      <c r="AV477"/>
    </row>
    <row r="478" spans="46:48" ht="18" customHeight="1" x14ac:dyDescent="0.25">
      <c r="AT478"/>
      <c r="AU478"/>
      <c r="AV478"/>
    </row>
    <row r="479" spans="46:48" ht="18" customHeight="1" x14ac:dyDescent="0.25">
      <c r="AT479"/>
      <c r="AU479"/>
      <c r="AV479"/>
    </row>
    <row r="480" spans="46:48" ht="18" customHeight="1" x14ac:dyDescent="0.25">
      <c r="AT480"/>
      <c r="AU480"/>
      <c r="AV480"/>
    </row>
    <row r="481" spans="46:48" ht="18" customHeight="1" x14ac:dyDescent="0.25">
      <c r="AT481"/>
      <c r="AU481"/>
      <c r="AV481"/>
    </row>
    <row r="482" spans="46:48" ht="18" customHeight="1" x14ac:dyDescent="0.25">
      <c r="AT482"/>
      <c r="AU482"/>
      <c r="AV482"/>
    </row>
    <row r="483" spans="46:48" ht="18" customHeight="1" x14ac:dyDescent="0.25">
      <c r="AT483"/>
      <c r="AU483"/>
      <c r="AV483"/>
    </row>
    <row r="484" spans="46:48" ht="18" customHeight="1" x14ac:dyDescent="0.25">
      <c r="AT484"/>
      <c r="AU484"/>
      <c r="AV484"/>
    </row>
    <row r="485" spans="46:48" ht="18" customHeight="1" x14ac:dyDescent="0.25">
      <c r="AT485"/>
      <c r="AU485"/>
      <c r="AV485"/>
    </row>
    <row r="486" spans="46:48" ht="18" customHeight="1" x14ac:dyDescent="0.25">
      <c r="AT486"/>
      <c r="AU486"/>
      <c r="AV486"/>
    </row>
    <row r="487" spans="46:48" ht="18" customHeight="1" x14ac:dyDescent="0.25">
      <c r="AT487"/>
      <c r="AU487"/>
      <c r="AV487"/>
    </row>
    <row r="488" spans="46:48" ht="18" customHeight="1" x14ac:dyDescent="0.25">
      <c r="AT488"/>
      <c r="AU488"/>
      <c r="AV488"/>
    </row>
    <row r="489" spans="46:48" ht="18" customHeight="1" x14ac:dyDescent="0.25">
      <c r="AT489"/>
      <c r="AU489"/>
      <c r="AV489"/>
    </row>
    <row r="490" spans="46:48" ht="18" customHeight="1" x14ac:dyDescent="0.25">
      <c r="AT490"/>
      <c r="AU490"/>
      <c r="AV490"/>
    </row>
    <row r="491" spans="46:48" ht="18" customHeight="1" x14ac:dyDescent="0.25">
      <c r="AT491"/>
      <c r="AU491"/>
      <c r="AV491"/>
    </row>
    <row r="492" spans="46:48" ht="18" customHeight="1" x14ac:dyDescent="0.25">
      <c r="AT492"/>
      <c r="AU492"/>
      <c r="AV492"/>
    </row>
    <row r="493" spans="46:48" ht="18" customHeight="1" x14ac:dyDescent="0.25">
      <c r="AT493"/>
      <c r="AU493"/>
      <c r="AV493"/>
    </row>
    <row r="494" spans="46:48" ht="18" customHeight="1" x14ac:dyDescent="0.25">
      <c r="AT494"/>
      <c r="AU494"/>
      <c r="AV494"/>
    </row>
    <row r="495" spans="46:48" ht="18" customHeight="1" x14ac:dyDescent="0.25">
      <c r="AT495"/>
      <c r="AU495"/>
      <c r="AV495"/>
    </row>
    <row r="496" spans="46:48" ht="18" customHeight="1" x14ac:dyDescent="0.25">
      <c r="AT496"/>
      <c r="AU496"/>
      <c r="AV496"/>
    </row>
    <row r="497" spans="46:48" ht="18" customHeight="1" x14ac:dyDescent="0.25">
      <c r="AT497"/>
      <c r="AU497"/>
      <c r="AV497"/>
    </row>
    <row r="498" spans="46:48" ht="18" customHeight="1" x14ac:dyDescent="0.25">
      <c r="AT498"/>
      <c r="AU498"/>
      <c r="AV498"/>
    </row>
    <row r="499" spans="46:48" ht="18" customHeight="1" x14ac:dyDescent="0.25">
      <c r="AT499"/>
      <c r="AU499"/>
      <c r="AV499"/>
    </row>
    <row r="500" spans="46:48" ht="18" customHeight="1" x14ac:dyDescent="0.25">
      <c r="AT500"/>
      <c r="AU500"/>
      <c r="AV500"/>
    </row>
    <row r="501" spans="46:48" ht="18" customHeight="1" x14ac:dyDescent="0.25">
      <c r="AT501"/>
      <c r="AU501"/>
      <c r="AV501"/>
    </row>
    <row r="502" spans="46:48" ht="18" customHeight="1" x14ac:dyDescent="0.25">
      <c r="AT502"/>
      <c r="AU502"/>
      <c r="AV502"/>
    </row>
    <row r="503" spans="46:48" ht="18" customHeight="1" x14ac:dyDescent="0.25">
      <c r="AT503"/>
      <c r="AU503"/>
      <c r="AV503"/>
    </row>
    <row r="504" spans="46:48" ht="18" customHeight="1" x14ac:dyDescent="0.25">
      <c r="AT504"/>
      <c r="AU504"/>
      <c r="AV504"/>
    </row>
    <row r="505" spans="46:48" ht="18" customHeight="1" x14ac:dyDescent="0.25">
      <c r="AT505"/>
      <c r="AU505"/>
      <c r="AV505"/>
    </row>
    <row r="506" spans="46:48" ht="18" customHeight="1" x14ac:dyDescent="0.25">
      <c r="AT506"/>
      <c r="AU506"/>
      <c r="AV506"/>
    </row>
    <row r="507" spans="46:48" ht="18" customHeight="1" x14ac:dyDescent="0.25">
      <c r="AT507"/>
      <c r="AU507"/>
      <c r="AV507"/>
    </row>
    <row r="508" spans="46:48" ht="18" customHeight="1" x14ac:dyDescent="0.25">
      <c r="AT508"/>
      <c r="AU508"/>
      <c r="AV508"/>
    </row>
    <row r="509" spans="46:48" ht="18" customHeight="1" x14ac:dyDescent="0.25">
      <c r="AT509"/>
      <c r="AU509"/>
      <c r="AV509"/>
    </row>
    <row r="510" spans="46:48" ht="18" customHeight="1" x14ac:dyDescent="0.25">
      <c r="AT510"/>
      <c r="AU510"/>
      <c r="AV510"/>
    </row>
    <row r="511" spans="46:48" ht="18" customHeight="1" x14ac:dyDescent="0.25">
      <c r="AT511"/>
      <c r="AU511"/>
      <c r="AV511"/>
    </row>
    <row r="512" spans="46:48" ht="18" customHeight="1" x14ac:dyDescent="0.25">
      <c r="AT512"/>
      <c r="AU512"/>
      <c r="AV512"/>
    </row>
    <row r="513" spans="46:48" ht="18" customHeight="1" x14ac:dyDescent="0.25">
      <c r="AT513"/>
      <c r="AU513"/>
      <c r="AV513"/>
    </row>
    <row r="514" spans="46:48" ht="18" customHeight="1" x14ac:dyDescent="0.25">
      <c r="AT514"/>
      <c r="AU514"/>
      <c r="AV514"/>
    </row>
    <row r="515" spans="46:48" ht="18" customHeight="1" x14ac:dyDescent="0.25">
      <c r="AT515"/>
      <c r="AU515"/>
      <c r="AV515"/>
    </row>
    <row r="516" spans="46:48" ht="18" customHeight="1" x14ac:dyDescent="0.25">
      <c r="AT516"/>
      <c r="AU516"/>
      <c r="AV516"/>
    </row>
    <row r="517" spans="46:48" ht="18" customHeight="1" x14ac:dyDescent="0.25">
      <c r="AT517"/>
      <c r="AU517"/>
      <c r="AV517"/>
    </row>
    <row r="518" spans="46:48" ht="18" customHeight="1" x14ac:dyDescent="0.25">
      <c r="AT518"/>
      <c r="AU518"/>
      <c r="AV518"/>
    </row>
    <row r="519" spans="46:48" ht="18" customHeight="1" x14ac:dyDescent="0.25">
      <c r="AT519"/>
      <c r="AU519"/>
      <c r="AV519"/>
    </row>
    <row r="520" spans="46:48" ht="18" customHeight="1" x14ac:dyDescent="0.25">
      <c r="AT520"/>
      <c r="AU520"/>
      <c r="AV520"/>
    </row>
    <row r="521" spans="46:48" ht="18" customHeight="1" x14ac:dyDescent="0.25">
      <c r="AT521"/>
      <c r="AU521"/>
      <c r="AV521"/>
    </row>
    <row r="522" spans="46:48" ht="18" customHeight="1" x14ac:dyDescent="0.25">
      <c r="AT522"/>
      <c r="AU522"/>
      <c r="AV522"/>
    </row>
    <row r="523" spans="46:48" ht="18" customHeight="1" x14ac:dyDescent="0.25">
      <c r="AT523"/>
      <c r="AU523"/>
      <c r="AV523"/>
    </row>
    <row r="524" spans="46:48" ht="18" customHeight="1" x14ac:dyDescent="0.25">
      <c r="AT524"/>
      <c r="AU524"/>
      <c r="AV524"/>
    </row>
    <row r="525" spans="46:48" ht="18" customHeight="1" x14ac:dyDescent="0.25">
      <c r="AT525"/>
      <c r="AU525"/>
      <c r="AV525"/>
    </row>
    <row r="526" spans="46:48" ht="18" customHeight="1" x14ac:dyDescent="0.25">
      <c r="AT526"/>
      <c r="AU526"/>
      <c r="AV526"/>
    </row>
    <row r="527" spans="46:48" ht="18" customHeight="1" x14ac:dyDescent="0.25">
      <c r="AT527"/>
      <c r="AU527"/>
      <c r="AV527"/>
    </row>
    <row r="528" spans="46:48" ht="18" customHeight="1" x14ac:dyDescent="0.25">
      <c r="AT528"/>
      <c r="AU528"/>
      <c r="AV528"/>
    </row>
    <row r="529" spans="46:48" ht="18" customHeight="1" x14ac:dyDescent="0.25">
      <c r="AT529"/>
      <c r="AU529"/>
      <c r="AV529"/>
    </row>
    <row r="530" spans="46:48" ht="18" customHeight="1" x14ac:dyDescent="0.25">
      <c r="AT530"/>
      <c r="AU530"/>
      <c r="AV530"/>
    </row>
    <row r="531" spans="46:48" ht="18" customHeight="1" x14ac:dyDescent="0.25">
      <c r="AT531"/>
      <c r="AU531"/>
      <c r="AV531"/>
    </row>
    <row r="532" spans="46:48" ht="18" customHeight="1" x14ac:dyDescent="0.25">
      <c r="AT532"/>
      <c r="AU532"/>
      <c r="AV532"/>
    </row>
    <row r="533" spans="46:48" ht="18" customHeight="1" x14ac:dyDescent="0.25">
      <c r="AT533"/>
      <c r="AU533"/>
      <c r="AV533"/>
    </row>
    <row r="534" spans="46:48" ht="18" customHeight="1" x14ac:dyDescent="0.25">
      <c r="AT534"/>
      <c r="AU534"/>
      <c r="AV534"/>
    </row>
    <row r="535" spans="46:48" ht="18" customHeight="1" x14ac:dyDescent="0.25">
      <c r="AT535"/>
      <c r="AU535"/>
      <c r="AV535"/>
    </row>
    <row r="536" spans="46:48" ht="18" customHeight="1" x14ac:dyDescent="0.25">
      <c r="AT536"/>
      <c r="AU536"/>
      <c r="AV536"/>
    </row>
    <row r="537" spans="46:48" ht="18" customHeight="1" x14ac:dyDescent="0.25">
      <c r="AT537"/>
      <c r="AU537"/>
      <c r="AV537"/>
    </row>
    <row r="538" spans="46:48" ht="18" customHeight="1" x14ac:dyDescent="0.25">
      <c r="AT538"/>
      <c r="AU538"/>
      <c r="AV538"/>
    </row>
    <row r="539" spans="46:48" ht="18" customHeight="1" x14ac:dyDescent="0.25">
      <c r="AT539"/>
      <c r="AU539"/>
      <c r="AV539"/>
    </row>
    <row r="540" spans="46:48" ht="18" customHeight="1" x14ac:dyDescent="0.25">
      <c r="AT540"/>
      <c r="AU540"/>
      <c r="AV540"/>
    </row>
    <row r="541" spans="46:48" ht="18" customHeight="1" x14ac:dyDescent="0.25">
      <c r="AT541"/>
      <c r="AU541"/>
      <c r="AV541"/>
    </row>
    <row r="542" spans="46:48" ht="18" customHeight="1" x14ac:dyDescent="0.25">
      <c r="AT542"/>
      <c r="AU542"/>
      <c r="AV542"/>
    </row>
    <row r="543" spans="46:48" ht="18" customHeight="1" x14ac:dyDescent="0.25">
      <c r="AT543"/>
      <c r="AU543"/>
      <c r="AV543"/>
    </row>
    <row r="544" spans="46:48" ht="18" customHeight="1" x14ac:dyDescent="0.25">
      <c r="AT544"/>
      <c r="AU544"/>
      <c r="AV544"/>
    </row>
    <row r="545" spans="46:48" ht="18" customHeight="1" x14ac:dyDescent="0.25">
      <c r="AT545"/>
      <c r="AU545"/>
      <c r="AV545"/>
    </row>
    <row r="546" spans="46:48" ht="18" customHeight="1" x14ac:dyDescent="0.25">
      <c r="AT546"/>
      <c r="AU546"/>
      <c r="AV546"/>
    </row>
    <row r="547" spans="46:48" ht="18" customHeight="1" x14ac:dyDescent="0.25">
      <c r="AT547"/>
      <c r="AU547"/>
      <c r="AV547"/>
    </row>
    <row r="548" spans="46:48" ht="18" customHeight="1" x14ac:dyDescent="0.25">
      <c r="AT548"/>
      <c r="AU548"/>
      <c r="AV548"/>
    </row>
    <row r="549" spans="46:48" ht="18" customHeight="1" x14ac:dyDescent="0.25">
      <c r="AT549"/>
      <c r="AU549"/>
      <c r="AV549"/>
    </row>
    <row r="550" spans="46:48" ht="18" customHeight="1" x14ac:dyDescent="0.25">
      <c r="AT550"/>
      <c r="AU550"/>
      <c r="AV550"/>
    </row>
    <row r="551" spans="46:48" ht="18" customHeight="1" x14ac:dyDescent="0.25">
      <c r="AT551"/>
      <c r="AU551"/>
      <c r="AV551"/>
    </row>
    <row r="552" spans="46:48" ht="18" customHeight="1" x14ac:dyDescent="0.25">
      <c r="AT552"/>
      <c r="AU552"/>
      <c r="AV552"/>
    </row>
    <row r="553" spans="46:48" ht="18" customHeight="1" x14ac:dyDescent="0.25">
      <c r="AT553"/>
      <c r="AU553"/>
      <c r="AV553"/>
    </row>
    <row r="554" spans="46:48" ht="18" customHeight="1" x14ac:dyDescent="0.25">
      <c r="AT554"/>
      <c r="AU554"/>
      <c r="AV554"/>
    </row>
    <row r="555" spans="46:48" ht="18" customHeight="1" x14ac:dyDescent="0.25">
      <c r="AT555"/>
      <c r="AU555"/>
      <c r="AV555"/>
    </row>
    <row r="556" spans="46:48" ht="18" customHeight="1" x14ac:dyDescent="0.25">
      <c r="AT556"/>
      <c r="AU556"/>
      <c r="AV556"/>
    </row>
    <row r="557" spans="46:48" ht="18" customHeight="1" x14ac:dyDescent="0.25">
      <c r="AT557"/>
      <c r="AU557"/>
      <c r="AV557"/>
    </row>
    <row r="558" spans="46:48" ht="18" customHeight="1" x14ac:dyDescent="0.25">
      <c r="AT558"/>
      <c r="AU558"/>
      <c r="AV558"/>
    </row>
    <row r="559" spans="46:48" ht="18" customHeight="1" x14ac:dyDescent="0.25">
      <c r="AT559"/>
      <c r="AU559"/>
      <c r="AV559"/>
    </row>
    <row r="560" spans="46:48" ht="18" customHeight="1" x14ac:dyDescent="0.25">
      <c r="AT560"/>
      <c r="AU560"/>
      <c r="AV560"/>
    </row>
    <row r="561" spans="46:48" ht="18" customHeight="1" x14ac:dyDescent="0.25">
      <c r="AT561"/>
      <c r="AU561"/>
      <c r="AV561"/>
    </row>
    <row r="562" spans="46:48" ht="18" customHeight="1" x14ac:dyDescent="0.25">
      <c r="AT562"/>
      <c r="AU562"/>
      <c r="AV562"/>
    </row>
    <row r="563" spans="46:48" ht="18" customHeight="1" x14ac:dyDescent="0.25">
      <c r="AT563"/>
      <c r="AU563"/>
      <c r="AV563"/>
    </row>
    <row r="564" spans="46:48" ht="18" customHeight="1" x14ac:dyDescent="0.25">
      <c r="AT564"/>
      <c r="AU564"/>
      <c r="AV564"/>
    </row>
    <row r="565" spans="46:48" ht="18" customHeight="1" x14ac:dyDescent="0.25">
      <c r="AT565"/>
      <c r="AU565"/>
      <c r="AV565"/>
    </row>
    <row r="566" spans="46:48" ht="18" customHeight="1" x14ac:dyDescent="0.25">
      <c r="AT566"/>
      <c r="AU566"/>
      <c r="AV566"/>
    </row>
    <row r="567" spans="46:48" ht="18" customHeight="1" x14ac:dyDescent="0.25">
      <c r="AT567"/>
      <c r="AU567"/>
      <c r="AV567"/>
    </row>
    <row r="568" spans="46:48" ht="18" customHeight="1" x14ac:dyDescent="0.25">
      <c r="AT568"/>
      <c r="AU568"/>
      <c r="AV568"/>
    </row>
    <row r="569" spans="46:48" ht="18" customHeight="1" x14ac:dyDescent="0.25">
      <c r="AT569"/>
      <c r="AU569"/>
      <c r="AV569"/>
    </row>
    <row r="570" spans="46:48" ht="18" customHeight="1" x14ac:dyDescent="0.25">
      <c r="AT570"/>
      <c r="AU570"/>
      <c r="AV570"/>
    </row>
    <row r="571" spans="46:48" ht="18" customHeight="1" x14ac:dyDescent="0.25">
      <c r="AT571"/>
      <c r="AU571"/>
      <c r="AV571"/>
    </row>
    <row r="572" spans="46:48" ht="18" customHeight="1" x14ac:dyDescent="0.25">
      <c r="AT572"/>
      <c r="AU572"/>
      <c r="AV572"/>
    </row>
    <row r="573" spans="46:48" ht="18" customHeight="1" x14ac:dyDescent="0.25">
      <c r="AT573"/>
      <c r="AU573"/>
      <c r="AV573"/>
    </row>
    <row r="574" spans="46:48" ht="18" customHeight="1" x14ac:dyDescent="0.25">
      <c r="AT574"/>
      <c r="AU574"/>
      <c r="AV574"/>
    </row>
    <row r="575" spans="46:48" ht="18" customHeight="1" x14ac:dyDescent="0.25">
      <c r="AT575"/>
      <c r="AU575"/>
      <c r="AV575"/>
    </row>
    <row r="576" spans="46:48" ht="18" customHeight="1" x14ac:dyDescent="0.25">
      <c r="AT576"/>
      <c r="AU576"/>
      <c r="AV576"/>
    </row>
    <row r="577" spans="46:48" ht="18" customHeight="1" x14ac:dyDescent="0.25">
      <c r="AT577"/>
      <c r="AU577"/>
      <c r="AV577"/>
    </row>
    <row r="578" spans="46:48" ht="18" customHeight="1" x14ac:dyDescent="0.25">
      <c r="AT578"/>
      <c r="AU578"/>
      <c r="AV578"/>
    </row>
    <row r="579" spans="46:48" ht="18" customHeight="1" x14ac:dyDescent="0.25">
      <c r="AT579"/>
      <c r="AU579"/>
      <c r="AV579"/>
    </row>
    <row r="580" spans="46:48" ht="18" customHeight="1" x14ac:dyDescent="0.25">
      <c r="AT580"/>
      <c r="AU580"/>
      <c r="AV580"/>
    </row>
    <row r="581" spans="46:48" ht="18" customHeight="1" x14ac:dyDescent="0.25">
      <c r="AT581"/>
      <c r="AU581"/>
      <c r="AV581"/>
    </row>
    <row r="582" spans="46:48" ht="18" customHeight="1" x14ac:dyDescent="0.25">
      <c r="AT582"/>
      <c r="AU582"/>
      <c r="AV582"/>
    </row>
    <row r="583" spans="46:48" ht="18" customHeight="1" x14ac:dyDescent="0.25">
      <c r="AT583"/>
      <c r="AU583"/>
      <c r="AV583"/>
    </row>
    <row r="584" spans="46:48" ht="18" customHeight="1" x14ac:dyDescent="0.25">
      <c r="AT584"/>
      <c r="AU584"/>
      <c r="AV584"/>
    </row>
    <row r="585" spans="46:48" ht="18" customHeight="1" x14ac:dyDescent="0.25">
      <c r="AT585"/>
      <c r="AU585"/>
      <c r="AV585"/>
    </row>
    <row r="586" spans="46:48" ht="18" customHeight="1" x14ac:dyDescent="0.25">
      <c r="AT586"/>
      <c r="AU586"/>
      <c r="AV586"/>
    </row>
    <row r="587" spans="46:48" ht="18" customHeight="1" x14ac:dyDescent="0.25">
      <c r="AT587"/>
      <c r="AU587"/>
      <c r="AV587"/>
    </row>
    <row r="588" spans="46:48" ht="18" customHeight="1" x14ac:dyDescent="0.25">
      <c r="AT588"/>
      <c r="AU588"/>
      <c r="AV588"/>
    </row>
    <row r="589" spans="46:48" ht="18" customHeight="1" x14ac:dyDescent="0.25">
      <c r="AT589"/>
      <c r="AU589"/>
      <c r="AV589"/>
    </row>
    <row r="590" spans="46:48" ht="18" customHeight="1" x14ac:dyDescent="0.25">
      <c r="AT590"/>
      <c r="AU590"/>
      <c r="AV590"/>
    </row>
    <row r="591" spans="46:48" ht="18" customHeight="1" x14ac:dyDescent="0.25">
      <c r="AT591"/>
      <c r="AU591"/>
      <c r="AV591"/>
    </row>
    <row r="592" spans="46:48" ht="18" customHeight="1" x14ac:dyDescent="0.25">
      <c r="AT592"/>
      <c r="AU592"/>
      <c r="AV592"/>
    </row>
    <row r="593" spans="46:48" ht="18" customHeight="1" x14ac:dyDescent="0.25">
      <c r="AT593"/>
      <c r="AU593"/>
      <c r="AV593"/>
    </row>
    <row r="594" spans="46:48" ht="18" customHeight="1" x14ac:dyDescent="0.25">
      <c r="AT594"/>
      <c r="AU594"/>
      <c r="AV594"/>
    </row>
    <row r="595" spans="46:48" ht="18" customHeight="1" x14ac:dyDescent="0.25">
      <c r="AT595"/>
      <c r="AU595"/>
      <c r="AV595"/>
    </row>
    <row r="596" spans="46:48" ht="18" customHeight="1" x14ac:dyDescent="0.25">
      <c r="AT596"/>
      <c r="AU596"/>
      <c r="AV596"/>
    </row>
    <row r="597" spans="46:48" ht="18" customHeight="1" x14ac:dyDescent="0.25">
      <c r="AT597"/>
      <c r="AU597"/>
      <c r="AV597"/>
    </row>
    <row r="598" spans="46:48" ht="18" customHeight="1" x14ac:dyDescent="0.25">
      <c r="AT598"/>
      <c r="AU598"/>
      <c r="AV598"/>
    </row>
    <row r="599" spans="46:48" ht="18" customHeight="1" x14ac:dyDescent="0.25">
      <c r="AT599"/>
      <c r="AU599"/>
      <c r="AV599"/>
    </row>
    <row r="600" spans="46:48" ht="18" customHeight="1" x14ac:dyDescent="0.25">
      <c r="AT600"/>
      <c r="AU600"/>
      <c r="AV600"/>
    </row>
    <row r="601" spans="46:48" ht="18" customHeight="1" x14ac:dyDescent="0.25">
      <c r="AT601"/>
      <c r="AU601"/>
      <c r="AV601"/>
    </row>
    <row r="602" spans="46:48" ht="18" customHeight="1" x14ac:dyDescent="0.25">
      <c r="AT602"/>
      <c r="AU602"/>
      <c r="AV602"/>
    </row>
  </sheetData>
  <mergeCells count="11">
    <mergeCell ref="A1:C1"/>
    <mergeCell ref="D1:G1"/>
    <mergeCell ref="H1:L1"/>
    <mergeCell ref="M1:O1"/>
    <mergeCell ref="T1:W1"/>
    <mergeCell ref="P1:S1"/>
    <mergeCell ref="AN1:AR1"/>
    <mergeCell ref="AB1:AE1"/>
    <mergeCell ref="X1:AA1"/>
    <mergeCell ref="AF1:AI1"/>
    <mergeCell ref="AJ1:AM1"/>
  </mergeCells>
  <conditionalFormatting sqref="L3:L102">
    <cfRule type="cellIs" dxfId="20" priority="29" operator="equal">
      <formula>"Yes"</formula>
    </cfRule>
    <cfRule type="cellIs" dxfId="19" priority="31" operator="equal">
      <formula>"""Yes"""</formula>
    </cfRule>
  </conditionalFormatting>
  <conditionalFormatting sqref="L3">
    <cfRule type="cellIs" dxfId="18" priority="30" operator="equal">
      <formula>"""Yes:"</formula>
    </cfRule>
  </conditionalFormatting>
  <conditionalFormatting sqref="O3:O102 S3:S102">
    <cfRule type="cellIs" dxfId="17" priority="28" operator="equal">
      <formula>"Yes"</formula>
    </cfRule>
  </conditionalFormatting>
  <conditionalFormatting sqref="W3:W102 AS3:AS102 AI3:AM102">
    <cfRule type="cellIs" dxfId="16" priority="26" operator="equal">
      <formula>"No"</formula>
    </cfRule>
    <cfRule type="cellIs" dxfId="15" priority="27" operator="equal">
      <formula>"Yes"</formula>
    </cfRule>
  </conditionalFormatting>
  <conditionalFormatting sqref="G3:G102">
    <cfRule type="cellIs" dxfId="14" priority="23" operator="equal">
      <formula>"Feasible"</formula>
    </cfRule>
    <cfRule type="cellIs" dxfId="13" priority="24" operator="equal">
      <formula>"ML"</formula>
    </cfRule>
    <cfRule type="cellIs" dxfId="12" priority="25" operator="equal">
      <formula>"Optimal"</formula>
    </cfRule>
  </conditionalFormatting>
  <conditionalFormatting sqref="H1:H1048576">
    <cfRule type="cellIs" dxfId="11" priority="22" operator="equal">
      <formula>"ML"</formula>
    </cfRule>
  </conditionalFormatting>
  <conditionalFormatting sqref="AE3:AE102">
    <cfRule type="cellIs" dxfId="10" priority="12" operator="equal">
      <formula>"No"</formula>
    </cfRule>
    <cfRule type="cellIs" dxfId="9" priority="13" operator="equal">
      <formula>"Yes"</formula>
    </cfRule>
  </conditionalFormatting>
  <conditionalFormatting sqref="AA3:AA102">
    <cfRule type="cellIs" dxfId="8" priority="20" operator="equal">
      <formula>"No"</formula>
    </cfRule>
    <cfRule type="cellIs" dxfId="7" priority="21" operator="equal">
      <formula>"Yes"</formula>
    </cfRule>
  </conditionalFormatting>
  <conditionalFormatting sqref="AR3:AR102">
    <cfRule type="cellIs" dxfId="6" priority="5" operator="equal">
      <formula>"No"</formula>
    </cfRule>
    <cfRule type="cellIs" dxfId="5" priority="6" operator="equal">
      <formula>"Yes"</formula>
    </cfRule>
  </conditionalFormatting>
  <conditionalFormatting sqref="AR3:AR10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{1B567050-5F83-42FD-B7ED-B5B03DBE903A}</x14:id>
        </ext>
      </extLst>
    </cfRule>
  </conditionalFormatting>
  <conditionalFormatting sqref="AJ3:AM10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{18EF5346-9AF6-41F3-BBBA-85B047EF3818}</x14:id>
        </ext>
      </extLst>
    </cfRule>
  </conditionalFormatting>
  <conditionalFormatting sqref="AN3:AQ102">
    <cfRule type="cellIs" dxfId="4" priority="1" operator="equal">
      <formula>0</formula>
    </cfRule>
    <cfRule type="cellIs" dxfId="3" priority="2" operator="equal">
      <formula>0</formula>
    </cfRule>
    <cfRule type="cellIs" dxfId="2" priority="3" operator="equal">
      <formula>0.119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67050-5F83-42FD-B7ED-B5B03DBE9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AR3:AR102</xm:sqref>
        </x14:conditionalFormatting>
        <x14:conditionalFormatting xmlns:xm="http://schemas.microsoft.com/office/excel/2006/main">
          <x14:cfRule type="dataBar" id="{18EF5346-9AF6-41F3-BBBA-85B047EF3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AJ3:AM102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IRANDOOST</dc:creator>
  <cp:lastModifiedBy>IMAN IRANDOOST</cp:lastModifiedBy>
  <dcterms:created xsi:type="dcterms:W3CDTF">2016-10-11T09:25:05Z</dcterms:created>
  <dcterms:modified xsi:type="dcterms:W3CDTF">2016-10-26T06:53:04Z</dcterms:modified>
</cp:coreProperties>
</file>