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RemoteLabs_Supervisor_PCB\RemoteLabs_supervisor_PCB\"/>
    </mc:Choice>
  </mc:AlternateContent>
  <bookViews>
    <workbookView xWindow="0" yWindow="0" windowWidth="28800" windowHeight="12300"/>
  </bookViews>
  <sheets>
    <sheet name="RemoteLabs_supervisor_PCB" sheetId="1" r:id="rId1"/>
  </sheets>
  <calcPr calcId="162913"/>
</workbook>
</file>

<file path=xl/calcChain.xml><?xml version="1.0" encoding="utf-8"?>
<calcChain xmlns="http://schemas.openxmlformats.org/spreadsheetml/2006/main">
  <c r="K68" i="1" l="1"/>
  <c r="I24" i="1" l="1"/>
  <c r="K24" i="1" s="1"/>
  <c r="I23" i="1"/>
  <c r="J23" i="1" s="1"/>
  <c r="K23" i="1" s="1"/>
  <c r="I5" i="1"/>
  <c r="K5" i="1" s="1"/>
  <c r="I7" i="1"/>
  <c r="K7" i="1" s="1"/>
  <c r="I9" i="1"/>
  <c r="K9" i="1" s="1"/>
  <c r="I12" i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I10" i="1"/>
  <c r="J10" i="1" s="1"/>
  <c r="K10" i="1" s="1"/>
  <c r="I20" i="1"/>
  <c r="J20" i="1" s="1"/>
  <c r="K20" i="1" s="1"/>
  <c r="I21" i="1"/>
  <c r="J21" i="1" s="1"/>
  <c r="K21" i="1" s="1"/>
  <c r="I22" i="1"/>
  <c r="J22" i="1" s="1"/>
  <c r="K22" i="1" s="1"/>
  <c r="I26" i="1"/>
  <c r="J26" i="1" s="1"/>
  <c r="K26" i="1" s="1"/>
  <c r="I27" i="1"/>
  <c r="J27" i="1" s="1"/>
  <c r="K27" i="1" s="1"/>
  <c r="I28" i="1"/>
  <c r="J28" i="1" s="1"/>
  <c r="K28" i="1" s="1"/>
  <c r="I29" i="1"/>
  <c r="I31" i="1"/>
  <c r="J31" i="1" s="1"/>
  <c r="K31" i="1" s="1"/>
  <c r="I32" i="1"/>
  <c r="J32" i="1" s="1"/>
  <c r="K32" i="1" s="1"/>
  <c r="I33" i="1"/>
  <c r="K33" i="1" s="1"/>
  <c r="I34" i="1"/>
  <c r="J34" i="1" s="1"/>
  <c r="K34" i="1" s="1"/>
  <c r="I35" i="1"/>
  <c r="J35" i="1" s="1"/>
  <c r="K35" i="1" s="1"/>
  <c r="I38" i="1"/>
  <c r="K38" i="1" s="1"/>
  <c r="I39" i="1"/>
  <c r="K39" i="1" s="1"/>
  <c r="I40" i="1"/>
  <c r="J40" i="1" s="1"/>
  <c r="K40" i="1" s="1"/>
  <c r="I41" i="1"/>
  <c r="J41" i="1" s="1"/>
  <c r="K41" i="1" s="1"/>
  <c r="I42" i="1"/>
  <c r="J42" i="1" s="1"/>
  <c r="K42" i="1" s="1"/>
  <c r="I46" i="1"/>
  <c r="J46" i="1" s="1"/>
  <c r="K46" i="1" s="1"/>
  <c r="I47" i="1"/>
  <c r="J47" i="1" s="1"/>
  <c r="K47" i="1" s="1"/>
  <c r="I48" i="1"/>
  <c r="J48" i="1" s="1"/>
  <c r="K48" i="1" s="1"/>
  <c r="I52" i="1"/>
  <c r="J52" i="1" s="1"/>
  <c r="K52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2" i="1"/>
  <c r="J62" i="1" s="1"/>
  <c r="K62" i="1" s="1"/>
  <c r="I63" i="1"/>
  <c r="K63" i="1" s="1"/>
  <c r="I66" i="1"/>
  <c r="J66" i="1" s="1"/>
  <c r="K66" i="1" s="1"/>
  <c r="I68" i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7" i="1"/>
  <c r="J77" i="1" s="1"/>
  <c r="K77" i="1" s="1"/>
  <c r="I3" i="1"/>
  <c r="K3" i="1" s="1"/>
  <c r="J17" i="1" l="1"/>
  <c r="K17" i="1" s="1"/>
  <c r="K83" i="1" l="1"/>
</calcChain>
</file>

<file path=xl/sharedStrings.xml><?xml version="1.0" encoding="utf-8"?>
<sst xmlns="http://schemas.openxmlformats.org/spreadsheetml/2006/main" count="412" uniqueCount="314">
  <si>
    <t>Ref</t>
  </si>
  <si>
    <t>Qnty</t>
  </si>
  <si>
    <t>Value</t>
  </si>
  <si>
    <t>Cmp name</t>
  </si>
  <si>
    <t>Footprint</t>
  </si>
  <si>
    <t>Description</t>
  </si>
  <si>
    <t xml:space="preserve">A1, A2, </t>
  </si>
  <si>
    <t>Arduino_Nano_33_IoT</t>
  </si>
  <si>
    <t>Module:Arduino_Nano</t>
  </si>
  <si>
    <t>Arduino Nano v2.x</t>
  </si>
  <si>
    <t xml:space="preserve">A3, </t>
  </si>
  <si>
    <t>Infineon Motor Shield Uno</t>
  </si>
  <si>
    <t>Module:Arduino_UNO_R3</t>
  </si>
  <si>
    <t>Arduino UNO Microcontroller Module, release 3</t>
  </si>
  <si>
    <t xml:space="preserve">A4, </t>
  </si>
  <si>
    <t>DRV8825 High Current Stepper Motor Driver Module</t>
  </si>
  <si>
    <t>10u</t>
  </si>
  <si>
    <t>Polarized capacitor</t>
  </si>
  <si>
    <t>100p</t>
  </si>
  <si>
    <t>Capacitor_SMD:C_0805_2012Metric_Pad1.18x1.45mm_HandSolder</t>
  </si>
  <si>
    <t>Unpolarized capacitor</t>
  </si>
  <si>
    <t>100n</t>
  </si>
  <si>
    <t xml:space="preserve">C3, C13, </t>
  </si>
  <si>
    <t>4n7</t>
  </si>
  <si>
    <t xml:space="preserve">C4, C5, C14, C15, </t>
  </si>
  <si>
    <t>9pF</t>
  </si>
  <si>
    <t xml:space="preserve">C7, C17, </t>
  </si>
  <si>
    <t>1u</t>
  </si>
  <si>
    <t xml:space="preserve">C8, C9, C11, C12, C18, C19, C21, C22, C24, C25, C26, C27, C28, C29, C30, C31, C32, C33, C34, C35, C38, C39, C40, C41, C42, C43, </t>
  </si>
  <si>
    <t>100u</t>
  </si>
  <si>
    <t xml:space="preserve">D1, </t>
  </si>
  <si>
    <t>BZV55B9V1</t>
  </si>
  <si>
    <t>Diode_SMD:D_MiniMELF</t>
  </si>
  <si>
    <t>9.1V, 500mW, 2%, Zener diode, MiniMELF</t>
  </si>
  <si>
    <t xml:space="preserve">D3, D4, </t>
  </si>
  <si>
    <t>PRTR5V0U2X</t>
  </si>
  <si>
    <t>Package_TO_SOT_SMD:SOT-143</t>
  </si>
  <si>
    <t>Ultra low capacitance double rail-to-rail ESD protection diode, SOT-143</t>
  </si>
  <si>
    <t xml:space="preserve">F1, </t>
  </si>
  <si>
    <t>20A</t>
  </si>
  <si>
    <t>Fuse</t>
  </si>
  <si>
    <t>Fuse:Fuseholder_Cylinder-5x20mm_Stelvio-Kontek_PTF78_Horizontal_Open</t>
  </si>
  <si>
    <t xml:space="preserve">F2, </t>
  </si>
  <si>
    <t>2A</t>
  </si>
  <si>
    <t>Connector_PinHeader_2.54mm:PinHeader_1x05_P2.54mm_Vertical</t>
  </si>
  <si>
    <t>Connector_PinHeader_2.54mm:PinHeader_1x03_P2.54mm_Vertical</t>
  </si>
  <si>
    <t>Generic connector, single row, 01x03, script generated (kicad-library-utils/schlib/autogen/connector/)</t>
  </si>
  <si>
    <t xml:space="preserve">J3, </t>
  </si>
  <si>
    <t>XT60_connector_DC_60A_male</t>
  </si>
  <si>
    <t>Connector_AMASS:AMASS_XT60PW-M</t>
  </si>
  <si>
    <t>Generic connector, single row, 01x02, script generated (kicad-library-utils/schlib/autogen/connector/)</t>
  </si>
  <si>
    <t>Connector_PinHeader_1.27mm:PinHeader_1x02_P1.27mm_Vertical</t>
  </si>
  <si>
    <t xml:space="preserve">J5, J6, </t>
  </si>
  <si>
    <t>USB_A</t>
  </si>
  <si>
    <t>Connector_USB:USB_A_Molex_67643_Horizontal</t>
  </si>
  <si>
    <t>USB Type A connector</t>
  </si>
  <si>
    <t xml:space="preserve">J7, J13, </t>
  </si>
  <si>
    <t>USB_B_Mini</t>
  </si>
  <si>
    <t>Connector_USB:USB_Mini-B_Lumberg_2486_01_Horizontal</t>
  </si>
  <si>
    <t>USB Mini Type B connector</t>
  </si>
  <si>
    <t>Connector_PinHeader_2.54mm:PinHeader_1x08_P2.54mm_Vertical</t>
  </si>
  <si>
    <t>Conn_01x04_Male</t>
  </si>
  <si>
    <t>Connector_PinHeader_2.54mm:PinHeader_1x04_P2.54mm_Vertical</t>
  </si>
  <si>
    <t>Generic connector, single row, 01x04, script generated (kicad-library-utils/schlib/autogen/connector/)</t>
  </si>
  <si>
    <t>TerminalBlock:TerminalBlock_Altech_AK300-2_P5.00mm</t>
  </si>
  <si>
    <t>Generic screw terminal, single row, 01x02, script generated (kicad-library-utils/schlib/autogen/connector/)</t>
  </si>
  <si>
    <t>TerminalBlock:TerminalBlock_Altech_AK300-3_P5.00mm</t>
  </si>
  <si>
    <t>Generic screw terminal, single row, 01x03, script generated (kicad-library-utils/schlib/autogen/connector/)</t>
  </si>
  <si>
    <t xml:space="preserve">J19, </t>
  </si>
  <si>
    <t>Stepper Motor Output</t>
  </si>
  <si>
    <t xml:space="preserve">J29, </t>
  </si>
  <si>
    <t>3V3 PWR SRC</t>
  </si>
  <si>
    <t xml:space="preserve">L1, L2, </t>
  </si>
  <si>
    <t>10uH</t>
  </si>
  <si>
    <t>INDUCTOR</t>
  </si>
  <si>
    <t>Inductor_SMD:L_0805_2012Metric_Pad1.15x1.40mm_HandSolder</t>
  </si>
  <si>
    <t>Inductor symbol for simulation only</t>
  </si>
  <si>
    <t xml:space="preserve">Q1, </t>
  </si>
  <si>
    <t>IRF5305_PBF</t>
  </si>
  <si>
    <t>Package_TO_SOT_SMD:TO-263-2</t>
  </si>
  <si>
    <t>-31A Id, -55V Vds, Single P-Channel HEXFET Power MOSFET, 60mOhm Ron, TO-220AB</t>
  </si>
  <si>
    <t xml:space="preserve">R1, R3, </t>
  </si>
  <si>
    <t>2k2</t>
  </si>
  <si>
    <t>Resistor_SMD:R_0805_2012Metric_Pad1.20x1.40mm_HandSolder</t>
  </si>
  <si>
    <t>Resistor</t>
  </si>
  <si>
    <t>330r</t>
  </si>
  <si>
    <t xml:space="preserve">R7, R8, R14, </t>
  </si>
  <si>
    <t>1M</t>
  </si>
  <si>
    <t>1k</t>
  </si>
  <si>
    <t xml:space="preserve">R12, R13, </t>
  </si>
  <si>
    <t>470r</t>
  </si>
  <si>
    <t xml:space="preserve">R15, R16, R18, R20, </t>
  </si>
  <si>
    <t>10k</t>
  </si>
  <si>
    <t xml:space="preserve">R17, R19, R21, </t>
  </si>
  <si>
    <t>2k7</t>
  </si>
  <si>
    <t xml:space="preserve">SW1, </t>
  </si>
  <si>
    <t>Stepper_Mode</t>
  </si>
  <si>
    <t>Button_Switch_SMD:SW_DIP_SPSTx03_Slide_6.7x9.18mm_W6.73mm_P2.54mm_LowProfile_JPin</t>
  </si>
  <si>
    <t>3x DIP Switch, Single Pole Single Throw (SPST) switch, small symbol</t>
  </si>
  <si>
    <t xml:space="preserve">U1, U2, </t>
  </si>
  <si>
    <t>LM2596S DC-DC Module</t>
  </si>
  <si>
    <t>Package_TO_SOT_SMD:TO-263-5_TabPin3</t>
  </si>
  <si>
    <t>5V 3A Step-Down Voltage Regulator, TO-263</t>
  </si>
  <si>
    <t xml:space="preserve">U3, </t>
  </si>
  <si>
    <t>AMS1117-3.3</t>
  </si>
  <si>
    <t>1A Low Dropout regulator, positive, 3.3V fixed output, SOT-223</t>
  </si>
  <si>
    <t xml:space="preserve">U5, U7, </t>
  </si>
  <si>
    <t>Package_DIP:SMDIP-18_W9.53mm</t>
  </si>
  <si>
    <t>8-bit serial in/out Shift Register 3-State Outputs</t>
  </si>
  <si>
    <t xml:space="preserve">U8, </t>
  </si>
  <si>
    <t>Package_DIP:SMDIP-14_W9.53mm</t>
  </si>
  <si>
    <t>Hex inverter</t>
  </si>
  <si>
    <t xml:space="preserve">U9, U10, U11, U12, </t>
  </si>
  <si>
    <t>Quad And 2 inputs</t>
  </si>
  <si>
    <t xml:space="preserve">U13, U14, </t>
  </si>
  <si>
    <t>74HC86</t>
  </si>
  <si>
    <t>Quad 2-input XOR</t>
  </si>
  <si>
    <t xml:space="preserve">U19, </t>
  </si>
  <si>
    <t>AD8497</t>
  </si>
  <si>
    <t>Package_SO:MSOP-8_3x3mm_P0.65mm</t>
  </si>
  <si>
    <t>Precision Thermocouple Amplifiers with Cold Junction Compensation, K-Type Thermocouple, 25 to 100C, MSOP-8</t>
  </si>
  <si>
    <t xml:space="preserve">U20, U21, U22, </t>
  </si>
  <si>
    <t>74LS07</t>
  </si>
  <si>
    <t>74LS07_17</t>
  </si>
  <si>
    <t>Hex Buffers and Drivers With Open Collector High Voltage Outputs</t>
  </si>
  <si>
    <t xml:space="preserve">U23, U24, U25, </t>
  </si>
  <si>
    <t xml:space="preserve">Y1, Y2, </t>
  </si>
  <si>
    <t>32.768 kHz</t>
  </si>
  <si>
    <t>Crystal_Small</t>
  </si>
  <si>
    <t>Crystal:Crystal_SMD_SeikoEpson_MC405-2Pin_9.6x4.1mm_HandSoldering</t>
  </si>
  <si>
    <t>Two pin crystal, small symbol</t>
  </si>
  <si>
    <t>Price Per unit</t>
  </si>
  <si>
    <t>Vendor Option A</t>
  </si>
  <si>
    <t>Delivery Expected</t>
  </si>
  <si>
    <t>Vendor B</t>
  </si>
  <si>
    <t>https://uk.rs-online.com/web/p/buffers/8270301</t>
  </si>
  <si>
    <t>IN STOCK</t>
  </si>
  <si>
    <t>https://uk.rs-online.com/web/p/counter-ics/0526717</t>
  </si>
  <si>
    <t>Notes</t>
  </si>
  <si>
    <t>https://uk.farnell.com/nexperia/hef4094bt/ic-4000-locmos-smd-4094-soic16/dp/1201297?st=4094</t>
  </si>
  <si>
    <t>https://uk.rs-online.com/web/p/logic-gates/1868320</t>
  </si>
  <si>
    <t>https://uk.farnell.com/nexperia/hef4069ubt/ic-4000-locmos-smd-4069-soic14/dp/1201295?st=4069</t>
  </si>
  <si>
    <t>https://uk.farnell.com/nexperia/hef4081bt/ic-4000-locmos-smd-4081-soic14/dp/1085290?st=4081</t>
  </si>
  <si>
    <t>https://uk.farnell.com/nexperia/74hc86d/ic-74hc-cmos-smd-74hc86-soic14/dp/1085331?st=74hc86</t>
  </si>
  <si>
    <t>NOT IN STOCK</t>
  </si>
  <si>
    <t>https://www.az-delivery.de/en/products/drv8825-schrittmotor-treiber-modul-mit-kuhlkorper?variant=37100118866</t>
  </si>
  <si>
    <t>https://uk.farnell.com/kemet/exv106m025a9baa/cap-10-f-25v-radial-smd/dp/2069174?st=10uf</t>
  </si>
  <si>
    <t>https://uk.farnell.com/avx/08055a101jat2a/cap-100pf-50v-5-c0g-np0-0805/dp/2280669?st=100p%200805</t>
  </si>
  <si>
    <t xml:space="preserve">C1A1, C2A1, </t>
  </si>
  <si>
    <t xml:space="preserve">C1B1, C2B1, </t>
  </si>
  <si>
    <t>https://uk.farnell.com/avx/08055c104kat4a/cap-0-1-f-50v-10-x7r-0805/dp/2332787?st=100n%200805</t>
  </si>
  <si>
    <t xml:space="preserve"> </t>
  </si>
  <si>
    <t xml:space="preserve">J17, J18, </t>
  </si>
  <si>
    <t>Generic Pin Headers</t>
  </si>
  <si>
    <t>Motor PWR Terminal</t>
  </si>
  <si>
    <t>Quantity Boards</t>
  </si>
  <si>
    <t xml:space="preserve">D2, D5, </t>
  </si>
  <si>
    <t>PMEG6020ER</t>
  </si>
  <si>
    <t>Diode_SMD:Nexperia_CFP3_SOD-123W</t>
  </si>
  <si>
    <t>60V, 2A low Vf MEGA Schottky barrier rectifier, SOD-123W</t>
  </si>
  <si>
    <t xml:space="preserve">FB1, FB2, </t>
  </si>
  <si>
    <t>BLM18PG471</t>
  </si>
  <si>
    <t>FerriteBead_Small</t>
  </si>
  <si>
    <t>Inductor_SMD:L_0805_2012Metric_Pad1.05x1.20mm_HandSolder</t>
  </si>
  <si>
    <t>Ferrite bead, small symbol</t>
  </si>
  <si>
    <t>ReplaCED WITH Ferrite as per Arduino Nano IoT</t>
  </si>
  <si>
    <t>MEC 5E single pole normally-open tactile switch</t>
  </si>
  <si>
    <t>Reset</t>
  </si>
  <si>
    <t xml:space="preserve">SW2, SW3, </t>
  </si>
  <si>
    <t>must be 1%</t>
  </si>
  <si>
    <t>Total Parts Cost</t>
  </si>
  <si>
    <t>Total Q Part</t>
  </si>
  <si>
    <t>https://uk.rs-online.com/web/p/arduino/1927585</t>
  </si>
  <si>
    <t>https://uk.rs-online.com/web/p/shields-for-arduino/9062874</t>
  </si>
  <si>
    <t>https://uk.farnell.com/kemet/c0805c472k5ractu/cap-4700pf-50v-10-x7r-0805/dp/1414696?st=4n7%200805</t>
  </si>
  <si>
    <t>https://uk.farnell.com/multicomp/mc0805n9r0d500ct/cap-9pf-50v-c0g-np0-0805/dp/1759189?st=9pf%200805</t>
  </si>
  <si>
    <t>https://uk.farnell.com/avx/tajr105k020rnj/cap-1-f-20v-10-0805-smd/dp/1432430?st=1u+0805+tantlium</t>
  </si>
  <si>
    <t>LOW ESR capacitor</t>
  </si>
  <si>
    <t>119 in stock</t>
  </si>
  <si>
    <t>https://uk.farnell.com/avx/tajr105k016rnj/cap-1-f-16v-10-0805-smd/dp/1658936RL?st=1u+0805+tantlium</t>
  </si>
  <si>
    <t>55 in stock</t>
  </si>
  <si>
    <t>https://uk.farnell.com/kemet/edk107m035a9haa/cap-100-f-35v-radial-smd-reel/dp/2068675?st=100uf</t>
  </si>
  <si>
    <t>add 5%</t>
  </si>
  <si>
    <t>https://uk.farnell.com/nexperia/bzv55-b9v1-115/diode-zener-9-1v-500mw-sod-80c/dp/2319152?st=bzv55b9v1</t>
  </si>
  <si>
    <t>https://uk.farnell.com/nexperia/pmeg6020er-115/diode-schottky-2a-60v-sod-123w/dp/1829206RL?st=pmeg6020er</t>
  </si>
  <si>
    <t>https://uk.farnell.com/nexperia/prtr5v0u2x-215/diode-tvs-dual-sot-143b/dp/1524157RL?st=prtr5v0u2x</t>
  </si>
  <si>
    <t>https://uk.farnell.com/littelfuse/65600001009/fuseholder-5x20mm-pcb-mount/dp/1597013</t>
  </si>
  <si>
    <t>10A Holder</t>
  </si>
  <si>
    <t>https://uk.rs-online.com/web/p/ferrite-beads/1048535</t>
  </si>
  <si>
    <t>1 pack of 200</t>
  </si>
  <si>
    <t>Needs to be populated</t>
  </si>
  <si>
    <t>https://uk.farnell.com/molex/22-27-2051/connector-header-5pos-1row-2-54mm/dp/9731679?st=2.54mm%20pin%20header</t>
  </si>
  <si>
    <t>https://uk.farnell.com/harwin/m20-9990345/header-straight-2-54mm-1row-3way/dp/1022248?st=2.54mm%20pin%20header</t>
  </si>
  <si>
    <t>https://uk.rs-online.com/web/p/compact-power-connectors/1805375</t>
  </si>
  <si>
    <t>XT45 - need footprint</t>
  </si>
  <si>
    <t>https://uk.farnell.com/gct-global-connector-technology/usb1035-gf-p-0-b-b/usb-conn-dual-rcpt-2-0-2port-8pos/dp/2784974?st=usb%20a</t>
  </si>
  <si>
    <t>Dual Stacked Instead only 80 needed (get 100 due pack size)</t>
  </si>
  <si>
    <t>https://uk.farnell.com/gct-global-connector-technology/usb2066-05-rbhm-15-stb-00-00-a/mini-usb-2-0-type-b-receptacle/dp/2293774?st=usb%20a</t>
  </si>
  <si>
    <t>J16, J22, J30, J31,</t>
  </si>
  <si>
    <t>2 Pin Terminal Blocks</t>
  </si>
  <si>
    <t>https://uk.farnell.com/multicomp/mc000048/terminal-block-wire-to-brd-2pos/dp/2008019?st=screw%20terminal%20block</t>
  </si>
  <si>
    <t>https://uk.farnell.com/multicomp/mc000049/terminal-block-wire-to-brd-3pos/dp/2008020?st=screw%20terminal%20block</t>
  </si>
  <si>
    <t>https://uk.farnell.com/molex/22-23-2021/connector-header-2pos-1row-2-54mm/dp/1462926</t>
  </si>
  <si>
    <t>J4, J23, J24</t>
  </si>
  <si>
    <t>Strip Lighting &amp; Limit Switches</t>
  </si>
  <si>
    <t>Accounted for above</t>
  </si>
  <si>
    <t>D6,</t>
  </si>
  <si>
    <t>D7,</t>
  </si>
  <si>
    <t>12v Power Led</t>
  </si>
  <si>
    <t>3V3 Power Led</t>
  </si>
  <si>
    <t>RED or BLUE</t>
  </si>
  <si>
    <t>Orange</t>
  </si>
  <si>
    <t xml:space="preserve">R2, R4, R5, R6, </t>
  </si>
  <si>
    <t>R9, R10, R11, R22, R23, R24, R25, R26, R27, R28, R29, R30, R31, R32, R33, R34, R35, R36,</t>
  </si>
  <si>
    <t>https://uk.farnell.com/molex/22-23-2031/connector-header-3pos-1row-2-54mm/dp/1462950?st=2.54mm%20pin%20header%203%20pin</t>
  </si>
  <si>
    <t xml:space="preserve">J2, J20, J21, </t>
  </si>
  <si>
    <t>WS2821B &amp; servo Headers</t>
  </si>
  <si>
    <t xml:space="preserve">J1, J25,  J26, </t>
  </si>
  <si>
    <t>prog headers &amp; OE</t>
  </si>
  <si>
    <t>https://uk.rs-online.com/web/p/pcb-headers/8201551</t>
  </si>
  <si>
    <t>Generic Pin Headers for Motor Shield &amp; Other Modules</t>
  </si>
  <si>
    <t>Generic Pin Sockets for Motor Shield, IoT board &amp; Other Modules</t>
  </si>
  <si>
    <t>https://uk.farnell.com/harwin/m20-9992046/header-1row-20way/dp/1022262</t>
  </si>
  <si>
    <t>Pin Headers</t>
  </si>
  <si>
    <t>Pin Sockets</t>
  </si>
  <si>
    <t>https://uk.farnell.com/multicomp/2212s-20sg-85/socket-pcb-1-row-20way/dp/1593469</t>
  </si>
  <si>
    <t>https://uk.farnell.com/multicomp-pro/mp008292/led-blue-210mcd-475nm-0805/dp/3796324?st=led</t>
  </si>
  <si>
    <t>https://uk.farnell.com/kingbright/kp-2012seck/led-0805-250mcd-orange/dp/2290332?st=orange%20led%200805</t>
  </si>
  <si>
    <t>https://uk.farnell.com/infineon/irf5305pbf/mosfet-p-55v-31a-to-220/dp/8648255</t>
  </si>
  <si>
    <t>https://uk.farnell.com/multicomp/mchp05w4f2201t5e/res-2k2-1-0-25w-0805-thick-film/dp/1576464?st=2k2%200805</t>
  </si>
  <si>
    <t>https://uk.farnell.com/multicomp/mchp05w4f3300t5e/res-330r-1-0-25w-0805-thick-film/dp/1576452?st=330r%200805</t>
  </si>
  <si>
    <t>https://uk.farnell.com/te-connectivity/crgcq0805f1m0/res-1m-1-0805-thick-film/dp/2861558?st=1m%200805</t>
  </si>
  <si>
    <t>https://uk.farnell.com/te-connectivity/crgh0805f1k0/res-1k-1-0-33w-0805-thick-film/dp/2332071?st=1k%200805</t>
  </si>
  <si>
    <t>https://uk.farnell.com/walsin/wf08p4700ftl/res-470r-1-0-25w-0805-thick-film/dp/2670094?st=470r%200805</t>
  </si>
  <si>
    <t>https://uk.farnell.com/multicomp/mcwr08x1002ftl/res-10k-1-0-125w-0805-thick-film/dp/2447553RL?st=10k%200805</t>
  </si>
  <si>
    <t>1 reel of 500</t>
  </si>
  <si>
    <t>https://uk.farnell.com/multicomp/mcwr08x2701ftl/res-2k7-1-0-125w-thick-film/dp/2447627?st=2k7%200805</t>
  </si>
  <si>
    <t>https://uk.farnell.com/cts/219-3lpstr/dip-switch-0-1a-50vdc-3pos-smd/dp/3778050?st=dipswitches</t>
  </si>
  <si>
    <t>https://uk.farnell.com/c-k-components/pts645sm43smtr92lfs/switch-spst-0-05a-12vdc-smd-4/dp/2320087RL</t>
  </si>
  <si>
    <t>https://www.az-delivery.de/en/products/lm2596s-dc-dc-step-down-modul-1</t>
  </si>
  <si>
    <t>41 IN STOCK</t>
  </si>
  <si>
    <t>https://hobbycomponents.com/power/215-lm2596-dc-dc-3-35v-adjustable-step-down-power-supply-module</t>
  </si>
  <si>
    <t>Some IN STOCK</t>
  </si>
  <si>
    <t>NCS21874DR2G</t>
  </si>
  <si>
    <t>TL0 UNSUITABLE</t>
  </si>
  <si>
    <t>https://uk.farnell.com/on-semiconductor/ncs20074dr2g/op-amp-quad-3mhz-2-8v-us-soic/dp/2774608?st=ncs20074</t>
  </si>
  <si>
    <t>NCS20074D - Op amp</t>
  </si>
  <si>
    <t>NCS20074D</t>
  </si>
  <si>
    <t>quad rail-to-rail output opamp vfa</t>
  </si>
  <si>
    <t>https://uk.farnell.com/abracon/asdk-32-768khz-lrt/osc-32-768khz-2-5mm-x-2mm-cmos/dp/2849469?</t>
  </si>
  <si>
    <t>20 IN STOCK</t>
  </si>
  <si>
    <t>https://uk.farnell.com/abracon/asek-32-768khz-lrt/osc-32-768khz-3-2-x-2-5mm-lvcmos/dp/2467903?st=32.768%20khz%20oscillator</t>
  </si>
  <si>
    <t>https://uk.rs-online.com/web/p/voltage-regulators/9210701</t>
  </si>
  <si>
    <t>https://uk.farnell.com/on-semiconductor/ncp1117st33t3g/ic-linear-voltage-regulator/dp/1652366RL?st=ldo</t>
  </si>
  <si>
    <t>Estimated Total</t>
  </si>
  <si>
    <t>192-7585</t>
  </si>
  <si>
    <t>906-2874</t>
  </si>
  <si>
    <t>104-8535</t>
  </si>
  <si>
    <t>180-5375</t>
  </si>
  <si>
    <t>827-0301</t>
  </si>
  <si>
    <t>820-1551</t>
  </si>
  <si>
    <t>RS Order Code</t>
  </si>
  <si>
    <t>FARNELL OC</t>
  </si>
  <si>
    <t>SMD Multilayer Ceramic Capacitor, 100 pF, 50 V, 0805 [2012 Metric], ± 5%, C0G / NP0</t>
  </si>
  <si>
    <t>SMD Aluminium Electrolytic Capacitor, Radial Can - SMD, 10 µF, 25 V, 3000 hours @ 105°C, Polar</t>
  </si>
  <si>
    <t>SMD Multilayer Ceramic Capacitor, 0.1 µF, 50 V, 0805 [2012 Metric], ± 10%, X7R</t>
  </si>
  <si>
    <t>SMD Multilayer Ceramic Capacitor, 4700 pF, 50 V, 0805 [2012 Metric], ± 10%, X7R, C Series KEMET</t>
  </si>
  <si>
    <t>SMD Multilayer Ceramic Capacitor, 9 pF, 50 V, 0805 [2012 Metric], ± 0.5pF, C0G / NP0, MC</t>
  </si>
  <si>
    <t>Surface Mount Tantalum Capacitor, 1 µF, 20 V, 0805 [2012 Metric], ± 10%, 20 ohm, R</t>
  </si>
  <si>
    <t>Surface Mount Tantalum Capacitor, 1 µF, 16 V, 0805 [2012 Metric], ± 10%, 20 ohm, R</t>
  </si>
  <si>
    <t>1658936RL</t>
  </si>
  <si>
    <t>SMD Aluminium Electrolytic Capacitor, Radial Can - SMD, 100 µF, 35 V, 2000 hours @ 85°C, Polar</t>
  </si>
  <si>
    <t>Zener Single Diode, 9.1 V, 400 mW, SOD-80C, 2 %, 2 Pins, 200 °C</t>
  </si>
  <si>
    <t>ESD Protection Device, TVS, 7.5 V, SOT-143B, 4 Pins, 5.5 V, PRTR5</t>
  </si>
  <si>
    <t>1524157RL</t>
  </si>
  <si>
    <t>LED, Blue, SMD, 0805 [2012 Metric], 20 mA, 3.4 V, 475 nm</t>
  </si>
  <si>
    <t>LED, Low Power, Orange, SMD, 0805 [2012 Metric], 20 mA, 2.1 V, 601 nm</t>
  </si>
  <si>
    <t>Fuseholder, Open Design, 250V, 10A, 5 x 20mm, Through Hole, Black</t>
  </si>
  <si>
    <t>Pin Header, Square Pin, Signal, Wire-to-Board, 2.54 mm, 1 Rows, 5 Contacts, Through Hole Straight</t>
  </si>
  <si>
    <t>Pin Header, Straight, Board-to-Board, 2.54 mm, 1 Rows, 3 Contacts, Through Hole, M20</t>
  </si>
  <si>
    <t>Pin Header, Board-to-Board, 2.54 mm, 1 Rows, 20 Contacts, Through Hole, M20</t>
  </si>
  <si>
    <t>PCB Receptacle, Board-to-Board, 2.54 mm, 1 Rows, 20 Contacts, Through Hole Mount, 2212S</t>
  </si>
  <si>
    <t>USB Stacked Connector, USB Type A, USB 2.0, 4 Ways, Right Angle, Brass, Gold Plated Contacts</t>
  </si>
  <si>
    <t>USB Connector, Mini USB Type B, USB 2.0, Receptacle, 5 Ways, Surface Mount, Right Angle</t>
  </si>
  <si>
    <t>Wire-To-Board Terminal Block, 5.08 mm, 2 Ways, 26 AWG, 12 AWG, Screw</t>
  </si>
  <si>
    <t>Wire-To-Board Terminal Block, 5.08 mm, 3 Ways, 26 AWG, 12 AWG, Screw</t>
  </si>
  <si>
    <t>Pin Header, Signal, Wire-to-Board, 2.54 mm, 1 Rows, 2 Contacts, Through Hole Straight, KK 254 6373</t>
  </si>
  <si>
    <t>Pin Header, Signal, Wire-to-Board, 2.54 mm, 1 Rows, 3 Contacts, Through Hole Straight, KK 254 6373</t>
  </si>
  <si>
    <t>Power MOSFET, P Channel, 55 V, 31 A, 0.06 ohm, TO-220AB, Through Hole</t>
  </si>
  <si>
    <t>SMD Chip Resistor, 2.2 kohm, ± 1%, 250 mW, 0805 [2012 Metric], Thick Film, High Power</t>
  </si>
  <si>
    <t>SMD Chip Resistor, 330 ohm, ± 1%, 250 mW, 0805 [2012 Metric], Thick Film, High Power</t>
  </si>
  <si>
    <t>SMD Chip Resistor, 1 Mohm, ± 1%, 125 mW, 0805 [2012 Metric], Thick Film, General Purpose</t>
  </si>
  <si>
    <t>SMD Chip Resistor, 1 kohm, ± 1%, 333.3 mW, 0805 [2012 Metric], Thick Film, General Purpose</t>
  </si>
  <si>
    <t>SMD Chip Resistor, 470 ohm, ± 1%, 250 mW, 0805 [2012 Metric], Thick Film, High Power</t>
  </si>
  <si>
    <t>SMD Chip Resistor, 10 kohm, ± 1%, 125 mW, 0805 [2012 Metric], Thick Film, General Purpose</t>
  </si>
  <si>
    <t>2447553RL</t>
  </si>
  <si>
    <t>SMD Chip Resistor, 2.7 kohm, ± 1%, 125 mW, 0805 [2012 Metric], Thick Film, General Purpose</t>
  </si>
  <si>
    <t>DIP / SIP Switch, 3 Circuits, Flush Slide, Surface Mount, SPST, 50 V, 100 mA</t>
  </si>
  <si>
    <t>Tactile Switch, PT645, Top Actuated, Surface Mount, Round Button, 160 gf, 50mA at 12VDC</t>
  </si>
  <si>
    <t>2320087RL</t>
  </si>
  <si>
    <t>Fixed LDO Voltage Regulator, 3.5V to 20V, 1.07V Dropout, 3.3Vout, 1Aout, SOT-223-3</t>
  </si>
  <si>
    <t>1652366RL</t>
  </si>
  <si>
    <t>Shift Register, HEF4094, 1 Element, 8 bit, SOIC, 16 Pins</t>
  </si>
  <si>
    <t>Logic IC, Inverter, Hex, 1 Inputs, 14 Pins, SOIC, 4069</t>
  </si>
  <si>
    <t>Logic IC, AND Gate, Quad, 2 Inputs, 14 Pins, SOIC, 4081</t>
  </si>
  <si>
    <t>Logic IC, XOR (Exclusive OR), Quad, 2 Inputs, 14 Pins, SOIC, 74HC86</t>
  </si>
  <si>
    <t>Operational Amplifier, Rail-to-Rail O/P, 4 Amplifier, 3 MHz, 2.8 V/µs</t>
  </si>
  <si>
    <t>Accounted For Below</t>
  </si>
  <si>
    <t>added extra for pin 13 LED</t>
  </si>
  <si>
    <t xml:space="preserve">EC1, EC2, EC3, EC4, EC5, EC6, EC7, EC8, </t>
  </si>
  <si>
    <t>EC9, EC10, EC11</t>
  </si>
  <si>
    <t>Capacitor_SMD:CP_Elec_4x5.4</t>
  </si>
  <si>
    <t>Capacitor_SMD:CP_Elec_6.3x7.7</t>
  </si>
  <si>
    <t>Q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</si>
</sst>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9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44" fontId="16" fillId="0" borderId="0" xfId="42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44" fontId="0" fillId="0" borderId="0" xfId="42" applyFont="1" applyAlignment="1">
      <alignment vertical="center"/>
    </xf>
    <xf numFmtId="0" fontId="18" fillId="0" borderId="0" xfId="43" applyAlignment="1">
      <alignment vertical="center"/>
    </xf>
    <xf numFmtId="14" fontId="0" fillId="0" borderId="0" xfId="0" applyNumberFormat="1" applyAlignment="1">
      <alignment vertical="center"/>
    </xf>
    <xf numFmtId="0" fontId="0" fillId="33" borderId="0" xfId="0" applyFill="1" applyAlignment="1">
      <alignment vertical="center"/>
    </xf>
    <xf numFmtId="0" fontId="0" fillId="39" borderId="0" xfId="0" applyFill="1" applyAlignment="1">
      <alignment vertical="center" wrapText="1"/>
    </xf>
    <xf numFmtId="0" fontId="0" fillId="39" borderId="0" xfId="0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34" borderId="0" xfId="0" applyFill="1" applyAlignment="1">
      <alignment vertical="center" wrapText="1"/>
    </xf>
    <xf numFmtId="0" fontId="0" fillId="34" borderId="0" xfId="0" applyFill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vertical="center"/>
    </xf>
    <xf numFmtId="44" fontId="0" fillId="0" borderId="13" xfId="42" applyFont="1" applyBorder="1" applyAlignment="1">
      <alignment vertical="center"/>
    </xf>
    <xf numFmtId="0" fontId="18" fillId="0" borderId="13" xfId="43" applyBorder="1" applyAlignment="1">
      <alignment vertical="center"/>
    </xf>
    <xf numFmtId="0" fontId="0" fillId="38" borderId="13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14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38" borderId="14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44" fontId="0" fillId="0" borderId="14" xfId="42" applyFont="1" applyBorder="1" applyAlignment="1">
      <alignment vertical="center"/>
    </xf>
    <xf numFmtId="0" fontId="18" fillId="0" borderId="14" xfId="43" applyBorder="1" applyAlignment="1">
      <alignment vertical="center"/>
    </xf>
    <xf numFmtId="0" fontId="19" fillId="0" borderId="13" xfId="0" applyFont="1" applyBorder="1" applyAlignment="1">
      <alignment vertical="center"/>
    </xf>
    <xf numFmtId="0" fontId="0" fillId="36" borderId="14" xfId="0" applyFill="1" applyBorder="1" applyAlignment="1">
      <alignment vertical="center" wrapText="1"/>
    </xf>
    <xf numFmtId="0" fontId="0" fillId="36" borderId="14" xfId="0" applyFill="1" applyBorder="1" applyAlignment="1">
      <alignment horizontal="center" vertical="center"/>
    </xf>
    <xf numFmtId="0" fontId="0" fillId="36" borderId="14" xfId="0" applyFill="1" applyBorder="1" applyAlignment="1">
      <alignment horizontal="left" vertical="center"/>
    </xf>
    <xf numFmtId="0" fontId="0" fillId="36" borderId="14" xfId="0" applyFill="1" applyBorder="1" applyAlignment="1">
      <alignment vertical="center"/>
    </xf>
    <xf numFmtId="44" fontId="0" fillId="36" borderId="14" xfId="42" applyFont="1" applyFill="1" applyBorder="1" applyAlignment="1">
      <alignment vertical="center"/>
    </xf>
    <xf numFmtId="0" fontId="18" fillId="36" borderId="14" xfId="43" applyFill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0" fillId="33" borderId="14" xfId="0" applyFill="1" applyBorder="1" applyAlignment="1">
      <alignment vertical="center"/>
    </xf>
    <xf numFmtId="0" fontId="0" fillId="40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14" fontId="0" fillId="0" borderId="14" xfId="0" applyNumberFormat="1" applyBorder="1" applyAlignment="1">
      <alignment vertical="center"/>
    </xf>
    <xf numFmtId="0" fontId="0" fillId="33" borderId="13" xfId="0" applyFill="1" applyBorder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2" tint="-0.89996032593768116"/>
      </font>
      <fill>
        <patternFill patternType="none">
          <bgColor auto="1"/>
        </patternFill>
      </fill>
    </dxf>
    <dxf>
      <font>
        <color rgb="FFC0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k.rs-online.com/web/p/pcb-headers/8201551" TargetMode="External"/><Relationship Id="rId18" Type="http://schemas.openxmlformats.org/officeDocument/2006/relationships/hyperlink" Target="https://uk.farnell.com/multicomp/mc0805n9r0d500ct/cap-9pf-50v-c0g-np0-0805/dp/1759189?st=9pf%200805" TargetMode="External"/><Relationship Id="rId26" Type="http://schemas.openxmlformats.org/officeDocument/2006/relationships/hyperlink" Target="https://uk.farnell.com/littelfuse/65600001009/fuseholder-5x20mm-pcb-mount/dp/1597013" TargetMode="External"/><Relationship Id="rId39" Type="http://schemas.openxmlformats.org/officeDocument/2006/relationships/hyperlink" Target="https://uk.farnell.com/multicomp/mcwr08x1002ftl/res-10k-1-0-125w-0805-thick-film/dp/2447553RL?st=10k%200805" TargetMode="External"/><Relationship Id="rId3" Type="http://schemas.openxmlformats.org/officeDocument/2006/relationships/hyperlink" Target="https://uk.farnell.com/molex/22-27-2051/connector-header-5pos-1row-2-54mm/dp/9731679?st=2.54mm%20pin%20header" TargetMode="External"/><Relationship Id="rId21" Type="http://schemas.openxmlformats.org/officeDocument/2006/relationships/hyperlink" Target="https://uk.farnell.com/kemet/edk107m035a9haa/cap-100-f-35v-radial-smd-reel/dp/2068675?st=100uf" TargetMode="External"/><Relationship Id="rId34" Type="http://schemas.openxmlformats.org/officeDocument/2006/relationships/hyperlink" Target="https://uk.farnell.com/multicomp/mchp05w4f2201t5e/res-2k2-1-0-25w-0805-thick-film/dp/1576464?st=2k2%200805" TargetMode="External"/><Relationship Id="rId42" Type="http://schemas.openxmlformats.org/officeDocument/2006/relationships/hyperlink" Target="https://uk.farnell.com/c-k-components/pts645sm43smtr92lfs/switch-spst-0-05a-12vdc-smd-4/dp/2320087RL" TargetMode="External"/><Relationship Id="rId47" Type="http://schemas.openxmlformats.org/officeDocument/2006/relationships/hyperlink" Target="https://uk.farnell.com/nexperia/74hc86d/ic-74hc-cmos-smd-74hc86-soic14/dp/1085331?st=74hc86" TargetMode="External"/><Relationship Id="rId50" Type="http://schemas.openxmlformats.org/officeDocument/2006/relationships/hyperlink" Target="https://hobbycomponents.com/power/215-lm2596-dc-dc-3-35v-adjustable-step-down-power-supply-module" TargetMode="External"/><Relationship Id="rId7" Type="http://schemas.openxmlformats.org/officeDocument/2006/relationships/hyperlink" Target="https://uk.rs-online.com/web/p/shields-for-arduino/9062874" TargetMode="External"/><Relationship Id="rId12" Type="http://schemas.openxmlformats.org/officeDocument/2006/relationships/hyperlink" Target="https://uk.rs-online.com/web/p/buffers/8270301" TargetMode="External"/><Relationship Id="rId17" Type="http://schemas.openxmlformats.org/officeDocument/2006/relationships/hyperlink" Target="https://uk.farnell.com/kemet/c0805c472k5ractu/cap-4700pf-50v-10-x7r-0805/dp/1414696?st=4n7%200805" TargetMode="External"/><Relationship Id="rId25" Type="http://schemas.openxmlformats.org/officeDocument/2006/relationships/hyperlink" Target="https://uk.farnell.com/kingbright/kp-2012seck/led-0805-250mcd-orange/dp/2290332?st=orange%20led%200805" TargetMode="External"/><Relationship Id="rId33" Type="http://schemas.openxmlformats.org/officeDocument/2006/relationships/hyperlink" Target="https://uk.farnell.com/infineon/irf5305pbf/mosfet-p-55v-31a-to-220/dp/8648255" TargetMode="External"/><Relationship Id="rId38" Type="http://schemas.openxmlformats.org/officeDocument/2006/relationships/hyperlink" Target="https://uk.farnell.com/walsin/wf08p4700ftl/res-470r-1-0-25w-0805-thick-film/dp/2670094?st=470r%200805" TargetMode="External"/><Relationship Id="rId46" Type="http://schemas.openxmlformats.org/officeDocument/2006/relationships/hyperlink" Target="https://uk.farnell.com/nexperia/hef4081bt/ic-4000-locmos-smd-4081-soic14/dp/1085290?st=4081" TargetMode="External"/><Relationship Id="rId2" Type="http://schemas.openxmlformats.org/officeDocument/2006/relationships/hyperlink" Target="https://uk.farnell.com/multicomp/mc000048/terminal-block-wire-to-brd-2pos/dp/2008019?st=screw%20terminal%20block" TargetMode="External"/><Relationship Id="rId16" Type="http://schemas.openxmlformats.org/officeDocument/2006/relationships/hyperlink" Target="https://uk.farnell.com/avx/08055c104kat4a/cap-0-1-f-50v-10-x7r-0805/dp/2332787?st=100n%200805" TargetMode="External"/><Relationship Id="rId20" Type="http://schemas.openxmlformats.org/officeDocument/2006/relationships/hyperlink" Target="https://uk.farnell.com/avx/tajr105k016rnj/cap-1-f-16v-10-0805-smd/dp/1658936RL?st=1u+0805+tantlium" TargetMode="External"/><Relationship Id="rId29" Type="http://schemas.openxmlformats.org/officeDocument/2006/relationships/hyperlink" Target="https://uk.farnell.com/gct-global-connector-technology/usb2066-05-rbhm-15-stb-00-00-a/mini-usb-2-0-type-b-receptacle/dp/2293774?st=usb%20a" TargetMode="External"/><Relationship Id="rId41" Type="http://schemas.openxmlformats.org/officeDocument/2006/relationships/hyperlink" Target="https://uk.farnell.com/cts/219-3lpstr/dip-switch-0-1a-50vdc-3pos-smd/dp/3778050?st=dipswitches" TargetMode="External"/><Relationship Id="rId1" Type="http://schemas.openxmlformats.org/officeDocument/2006/relationships/hyperlink" Target="https://www.az-delivery.de/en/products/drv8825-schrittmotor-treiber-modul-mit-kuhlkorper?variant=37100118866" TargetMode="External"/><Relationship Id="rId6" Type="http://schemas.openxmlformats.org/officeDocument/2006/relationships/hyperlink" Target="https://uk.rs-online.com/web/p/arduino/1927585" TargetMode="External"/><Relationship Id="rId11" Type="http://schemas.openxmlformats.org/officeDocument/2006/relationships/hyperlink" Target="https://uk.rs-online.com/web/p/counter-ics/0526717" TargetMode="External"/><Relationship Id="rId24" Type="http://schemas.openxmlformats.org/officeDocument/2006/relationships/hyperlink" Target="https://uk.farnell.com/multicomp-pro/mp008292/led-blue-210mcd-475nm-0805/dp/3796324?st=led" TargetMode="External"/><Relationship Id="rId32" Type="http://schemas.openxmlformats.org/officeDocument/2006/relationships/hyperlink" Target="https://uk.farnell.com/molex/22-23-2031/connector-header-3pos-1row-2-54mm/dp/1462950?st=2.54mm%20pin%20header%203%20pin" TargetMode="External"/><Relationship Id="rId37" Type="http://schemas.openxmlformats.org/officeDocument/2006/relationships/hyperlink" Target="https://uk.farnell.com/te-connectivity/crgh0805f1k0/res-1k-1-0-33w-0805-thick-film/dp/2332071?st=1k%200805" TargetMode="External"/><Relationship Id="rId40" Type="http://schemas.openxmlformats.org/officeDocument/2006/relationships/hyperlink" Target="https://uk.farnell.com/multicomp/mcwr08x2701ftl/res-2k7-1-0-125w-thick-film/dp/2447627?st=2k7%200805" TargetMode="External"/><Relationship Id="rId45" Type="http://schemas.openxmlformats.org/officeDocument/2006/relationships/hyperlink" Target="https://uk.farnell.com/nexperia/hef4069ubt/ic-4000-locmos-smd-4069-soic14/dp/1201295?st=4069" TargetMode="External"/><Relationship Id="rId5" Type="http://schemas.openxmlformats.org/officeDocument/2006/relationships/hyperlink" Target="https://uk.farnell.com/harwin/m20-9992046/header-1row-20way/dp/1022262" TargetMode="External"/><Relationship Id="rId15" Type="http://schemas.openxmlformats.org/officeDocument/2006/relationships/hyperlink" Target="https://uk.farnell.com/avx/08055a101jat2a/cap-100pf-50v-5-c0g-np0-0805/dp/2280669?st=100p%200805" TargetMode="External"/><Relationship Id="rId23" Type="http://schemas.openxmlformats.org/officeDocument/2006/relationships/hyperlink" Target="https://uk.farnell.com/nexperia/prtr5v0u2x-215/diode-tvs-dual-sot-143b/dp/1524157RL?st=prtr5v0u2x" TargetMode="External"/><Relationship Id="rId28" Type="http://schemas.openxmlformats.org/officeDocument/2006/relationships/hyperlink" Target="https://uk.farnell.com/gct-global-connector-technology/usb1035-gf-p-0-b-b/usb-conn-dual-rcpt-2-0-2port-8pos/dp/2784974?st=usb%20a" TargetMode="External"/><Relationship Id="rId36" Type="http://schemas.openxmlformats.org/officeDocument/2006/relationships/hyperlink" Target="https://uk.farnell.com/te-connectivity/crgcq0805f1m0/res-1m-1-0805-thick-film/dp/2861558?st=1m%200805" TargetMode="External"/><Relationship Id="rId49" Type="http://schemas.openxmlformats.org/officeDocument/2006/relationships/hyperlink" Target="https://uk.farnell.com/abracon/asek-32-768khz-lrt/osc-32-768khz-3-2-x-2-5mm-lvcmos/dp/2467903?st=32.768%20khz%20oscillator" TargetMode="External"/><Relationship Id="rId10" Type="http://schemas.openxmlformats.org/officeDocument/2006/relationships/hyperlink" Target="https://uk.rs-online.com/web/p/voltage-regulators/9210701" TargetMode="External"/><Relationship Id="rId19" Type="http://schemas.openxmlformats.org/officeDocument/2006/relationships/hyperlink" Target="https://uk.farnell.com/avx/tajr105k020rnj/cap-1-f-20v-10-0805-smd/dp/1432430?st=1u+0805+tantlium" TargetMode="External"/><Relationship Id="rId31" Type="http://schemas.openxmlformats.org/officeDocument/2006/relationships/hyperlink" Target="https://uk.farnell.com/molex/22-23-2021/connector-header-2pos-1row-2-54mm/dp/1462926" TargetMode="External"/><Relationship Id="rId44" Type="http://schemas.openxmlformats.org/officeDocument/2006/relationships/hyperlink" Target="https://uk.farnell.com/nexperia/hef4094bt/ic-4000-locmos-smd-4094-soic16/dp/1201297?st=4094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uk.farnell.com/harwin/m20-9990345/header-straight-2-54mm-1row-3way/dp/1022248?st=2.54mm%20pin%20header" TargetMode="External"/><Relationship Id="rId9" Type="http://schemas.openxmlformats.org/officeDocument/2006/relationships/hyperlink" Target="https://uk.rs-online.com/web/p/compact-power-connectors/1805375" TargetMode="External"/><Relationship Id="rId14" Type="http://schemas.openxmlformats.org/officeDocument/2006/relationships/hyperlink" Target="https://uk.farnell.com/kemet/exv106m025a9baa/cap-10-f-25v-radial-smd/dp/2069174?st=10uf" TargetMode="External"/><Relationship Id="rId22" Type="http://schemas.openxmlformats.org/officeDocument/2006/relationships/hyperlink" Target="https://uk.farnell.com/nexperia/bzv55-b9v1-115/diode-zener-9-1v-500mw-sod-80c/dp/2319152?st=bzv55b9v1" TargetMode="External"/><Relationship Id="rId27" Type="http://schemas.openxmlformats.org/officeDocument/2006/relationships/hyperlink" Target="https://uk.farnell.com/multicomp/2212s-20sg-85/socket-pcb-1-row-20way/dp/1593469" TargetMode="External"/><Relationship Id="rId30" Type="http://schemas.openxmlformats.org/officeDocument/2006/relationships/hyperlink" Target="https://uk.farnell.com/multicomp/mc000049/terminal-block-wire-to-brd-3pos/dp/2008020?st=screw%20terminal%20block" TargetMode="External"/><Relationship Id="rId35" Type="http://schemas.openxmlformats.org/officeDocument/2006/relationships/hyperlink" Target="https://uk.farnell.com/multicomp/mchp05w4f3300t5e/res-330r-1-0-25w-0805-thick-film/dp/1576452?st=330r%200805" TargetMode="External"/><Relationship Id="rId43" Type="http://schemas.openxmlformats.org/officeDocument/2006/relationships/hyperlink" Target="https://uk.farnell.com/on-semiconductor/ncp1117st33t3g/ic-linear-voltage-regulator/dp/1652366RL?st=ldo" TargetMode="External"/><Relationship Id="rId48" Type="http://schemas.openxmlformats.org/officeDocument/2006/relationships/hyperlink" Target="https://uk.farnell.com/on-semiconductor/ncs20074dr2g/op-amp-quad-3mhz-2-8v-us-soic/dp/2774608?st=ncs20074" TargetMode="External"/><Relationship Id="rId8" Type="http://schemas.openxmlformats.org/officeDocument/2006/relationships/hyperlink" Target="https://uk.rs-online.com/web/p/ferrite-beads/1048535" TargetMode="External"/><Relationship Id="rId51" Type="http://schemas.openxmlformats.org/officeDocument/2006/relationships/hyperlink" Target="https://www.az-delivery.de/en/products/lm2596s-dc-dc-step-down-modul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abSelected="1" workbookViewId="0">
      <pane ySplit="1" topLeftCell="A29" activePane="bottomLeft" state="frozen"/>
      <selection pane="bottomLeft" activeCell="T47" sqref="T47"/>
    </sheetView>
  </sheetViews>
  <sheetFormatPr defaultRowHeight="15" x14ac:dyDescent="0.25"/>
  <cols>
    <col min="1" max="1" width="12" style="25" customWidth="1"/>
    <col min="2" max="2" width="5.85546875" style="6" customWidth="1"/>
    <col min="3" max="3" width="15.140625" style="2" customWidth="1"/>
    <col min="4" max="4" width="12.5703125" style="17" customWidth="1"/>
    <col min="5" max="5" width="7.7109375" style="17" customWidth="1"/>
    <col min="6" max="6" width="8.140625" style="17" customWidth="1"/>
    <col min="7" max="7" width="9.140625" style="17"/>
    <col min="8" max="8" width="2.85546875" style="17" customWidth="1"/>
    <col min="9" max="9" width="11.85546875" style="6" customWidth="1"/>
    <col min="10" max="10" width="12.5703125" style="6" customWidth="1"/>
    <col min="11" max="11" width="15.5703125" style="26" customWidth="1"/>
    <col min="12" max="12" width="10.28515625" style="17" bestFit="1" customWidth="1"/>
    <col min="13" max="13" width="16" style="17" bestFit="1" customWidth="1"/>
    <col min="14" max="14" width="10.85546875" style="17" customWidth="1"/>
    <col min="15" max="15" width="7.28515625" style="17" customWidth="1"/>
    <col min="16" max="16" width="8.28515625" style="17" customWidth="1"/>
    <col min="17" max="17" width="5.28515625" style="17" customWidth="1"/>
    <col min="18" max="18" width="4.5703125" style="17" customWidth="1"/>
    <col min="19" max="19" width="5.85546875" style="17" customWidth="1"/>
    <col min="20" max="20" width="9.85546875" style="17" customWidth="1"/>
    <col min="21" max="21" width="5" style="17" customWidth="1"/>
    <col min="22" max="22" width="9.140625" style="17"/>
    <col min="23" max="23" width="13.28515625" style="17" customWidth="1"/>
    <col min="24" max="16384" width="9.140625" style="17"/>
  </cols>
  <sheetData>
    <row r="1" spans="1:33" ht="15.75" thickBot="1" x14ac:dyDescent="0.3">
      <c r="A1" s="15" t="s">
        <v>0</v>
      </c>
      <c r="B1" s="5" t="s">
        <v>1</v>
      </c>
      <c r="C1" s="1" t="s">
        <v>2</v>
      </c>
      <c r="D1" s="16" t="s">
        <v>3</v>
      </c>
      <c r="E1" s="16" t="s">
        <v>4</v>
      </c>
      <c r="F1" s="16" t="s">
        <v>5</v>
      </c>
      <c r="I1" s="18" t="s">
        <v>171</v>
      </c>
      <c r="J1" s="19" t="s">
        <v>182</v>
      </c>
      <c r="K1" s="20" t="s">
        <v>170</v>
      </c>
      <c r="L1" s="21" t="s">
        <v>313</v>
      </c>
      <c r="M1" s="16" t="s">
        <v>132</v>
      </c>
      <c r="N1" s="22" t="s">
        <v>133</v>
      </c>
      <c r="O1" s="16" t="s">
        <v>131</v>
      </c>
      <c r="P1" s="22" t="s">
        <v>134</v>
      </c>
      <c r="Q1" s="23" t="s">
        <v>133</v>
      </c>
      <c r="S1" s="16" t="s">
        <v>131</v>
      </c>
      <c r="T1" s="24" t="s">
        <v>262</v>
      </c>
      <c r="U1" s="24" t="s">
        <v>261</v>
      </c>
      <c r="W1" s="24" t="s">
        <v>138</v>
      </c>
      <c r="AG1" s="21" t="s">
        <v>155</v>
      </c>
    </row>
    <row r="3" spans="1:33" s="39" customFormat="1" x14ac:dyDescent="0.25">
      <c r="A3" s="36" t="s">
        <v>6</v>
      </c>
      <c r="B3" s="43">
        <v>2</v>
      </c>
      <c r="C3" s="38" t="s">
        <v>7</v>
      </c>
      <c r="D3" s="39" t="s">
        <v>7</v>
      </c>
      <c r="E3" s="39" t="s">
        <v>8</v>
      </c>
      <c r="F3" s="39" t="s">
        <v>9</v>
      </c>
      <c r="I3" s="37">
        <f>B3*AG3</f>
        <v>160</v>
      </c>
      <c r="J3" s="37"/>
      <c r="K3" s="40">
        <f>I3*O3</f>
        <v>2702.4</v>
      </c>
      <c r="M3" s="41" t="s">
        <v>172</v>
      </c>
      <c r="N3" s="39" t="s">
        <v>136</v>
      </c>
      <c r="O3" s="39">
        <v>16.89</v>
      </c>
      <c r="U3" s="39" t="s">
        <v>255</v>
      </c>
      <c r="AG3" s="39">
        <v>80</v>
      </c>
    </row>
    <row r="5" spans="1:33" s="39" customFormat="1" x14ac:dyDescent="0.25">
      <c r="A5" s="36" t="s">
        <v>10</v>
      </c>
      <c r="B5" s="43">
        <v>1</v>
      </c>
      <c r="C5" s="38" t="s">
        <v>11</v>
      </c>
      <c r="D5" s="39" t="s">
        <v>11</v>
      </c>
      <c r="E5" s="39" t="s">
        <v>12</v>
      </c>
      <c r="F5" s="39" t="s">
        <v>13</v>
      </c>
      <c r="I5" s="37">
        <f>B5*AG5</f>
        <v>80</v>
      </c>
      <c r="J5" s="37"/>
      <c r="K5" s="40">
        <f>I5*O5</f>
        <v>1316.8000000000002</v>
      </c>
      <c r="M5" s="41" t="s">
        <v>173</v>
      </c>
      <c r="N5" s="44">
        <v>44701</v>
      </c>
      <c r="O5" s="39">
        <v>16.46</v>
      </c>
      <c r="U5" s="39" t="s">
        <v>256</v>
      </c>
      <c r="AG5" s="39">
        <v>80</v>
      </c>
    </row>
    <row r="7" spans="1:33" s="39" customFormat="1" x14ac:dyDescent="0.25">
      <c r="A7" s="36" t="s">
        <v>14</v>
      </c>
      <c r="B7" s="37">
        <v>1</v>
      </c>
      <c r="C7" s="38" t="s">
        <v>15</v>
      </c>
      <c r="D7" s="39" t="s">
        <v>15</v>
      </c>
      <c r="E7" s="39" t="s">
        <v>12</v>
      </c>
      <c r="F7" s="39" t="s">
        <v>15</v>
      </c>
      <c r="I7" s="37">
        <f>B7*AG7</f>
        <v>80</v>
      </c>
      <c r="J7" s="37"/>
      <c r="K7" s="40">
        <f>I7*O7</f>
        <v>560</v>
      </c>
      <c r="M7" s="41" t="s">
        <v>145</v>
      </c>
      <c r="N7" s="39" t="s">
        <v>136</v>
      </c>
      <c r="O7" s="39">
        <v>7</v>
      </c>
      <c r="AG7" s="39">
        <v>80</v>
      </c>
    </row>
    <row r="9" spans="1:33" s="39" customFormat="1" ht="60" x14ac:dyDescent="0.25">
      <c r="A9" s="36" t="s">
        <v>309</v>
      </c>
      <c r="B9" s="42">
        <v>8</v>
      </c>
      <c r="C9" s="38" t="s">
        <v>16</v>
      </c>
      <c r="D9" s="39" t="s">
        <v>264</v>
      </c>
      <c r="E9" s="39" t="s">
        <v>311</v>
      </c>
      <c r="F9" s="39" t="s">
        <v>17</v>
      </c>
      <c r="I9" s="37">
        <f>B9*AG9</f>
        <v>640</v>
      </c>
      <c r="J9" s="37">
        <v>670</v>
      </c>
      <c r="K9" s="40">
        <f>J9*O9</f>
        <v>100.5</v>
      </c>
      <c r="M9" s="41" t="s">
        <v>146</v>
      </c>
      <c r="N9" s="39" t="s">
        <v>136</v>
      </c>
      <c r="O9" s="39">
        <v>0.15</v>
      </c>
      <c r="T9" s="39">
        <v>2069174</v>
      </c>
      <c r="AG9" s="39">
        <v>80</v>
      </c>
    </row>
    <row r="10" spans="1:33" s="48" customFormat="1" ht="30" x14ac:dyDescent="0.25">
      <c r="A10" s="45" t="s">
        <v>310</v>
      </c>
      <c r="B10" s="46">
        <v>3</v>
      </c>
      <c r="C10" s="47" t="s">
        <v>29</v>
      </c>
      <c r="D10" s="48" t="s">
        <v>271</v>
      </c>
      <c r="E10" s="48" t="s">
        <v>312</v>
      </c>
      <c r="F10" s="48" t="s">
        <v>17</v>
      </c>
      <c r="I10" s="49">
        <f>B10*AG10</f>
        <v>240</v>
      </c>
      <c r="J10" s="49">
        <f>I10*1.05</f>
        <v>252</v>
      </c>
      <c r="K10" s="50">
        <f>J10*O10</f>
        <v>45.36</v>
      </c>
      <c r="M10" s="51" t="s">
        <v>181</v>
      </c>
      <c r="N10" s="48" t="s">
        <v>136</v>
      </c>
      <c r="O10" s="48">
        <v>0.18</v>
      </c>
      <c r="T10" s="48">
        <v>2068675</v>
      </c>
      <c r="AG10" s="48">
        <v>80</v>
      </c>
    </row>
    <row r="11" spans="1:33" x14ac:dyDescent="0.25">
      <c r="B11" s="8"/>
      <c r="M11" s="27"/>
    </row>
    <row r="12" spans="1:33" s="39" customFormat="1" x14ac:dyDescent="0.25">
      <c r="A12" s="36" t="s">
        <v>148</v>
      </c>
      <c r="B12" s="42">
        <v>2</v>
      </c>
      <c r="C12" s="38" t="s">
        <v>18</v>
      </c>
      <c r="D12" s="39" t="s">
        <v>263</v>
      </c>
      <c r="E12" s="39" t="s">
        <v>19</v>
      </c>
      <c r="F12" s="39" t="s">
        <v>20</v>
      </c>
      <c r="I12" s="37">
        <f>B12*AG12</f>
        <v>160</v>
      </c>
      <c r="J12" s="37">
        <v>170</v>
      </c>
      <c r="K12" s="40">
        <f>J12*O12</f>
        <v>8.5</v>
      </c>
      <c r="M12" s="41" t="s">
        <v>147</v>
      </c>
      <c r="N12" s="39" t="s">
        <v>136</v>
      </c>
      <c r="O12" s="39">
        <v>0.05</v>
      </c>
      <c r="T12" s="52">
        <v>2280669</v>
      </c>
      <c r="AG12" s="39">
        <v>80</v>
      </c>
    </row>
    <row r="13" spans="1:33" s="48" customFormat="1" x14ac:dyDescent="0.25">
      <c r="A13" s="53" t="s">
        <v>149</v>
      </c>
      <c r="B13" s="54">
        <v>2</v>
      </c>
      <c r="C13" s="55" t="s">
        <v>21</v>
      </c>
      <c r="D13" s="56" t="s">
        <v>265</v>
      </c>
      <c r="E13" s="56" t="s">
        <v>19</v>
      </c>
      <c r="F13" s="56" t="s">
        <v>20</v>
      </c>
      <c r="I13" s="54">
        <f>B13*AG13</f>
        <v>160</v>
      </c>
      <c r="J13" s="54">
        <f t="shared" ref="J13:J62" si="0">I13*1.05</f>
        <v>168</v>
      </c>
      <c r="K13" s="57">
        <f>J13*O13</f>
        <v>15.12</v>
      </c>
      <c r="M13" s="58" t="s">
        <v>150</v>
      </c>
      <c r="N13" s="56" t="s">
        <v>136</v>
      </c>
      <c r="O13" s="56">
        <v>0.09</v>
      </c>
      <c r="P13" s="56"/>
      <c r="Q13" s="56" t="s">
        <v>307</v>
      </c>
      <c r="R13" s="56"/>
      <c r="S13" s="56"/>
      <c r="T13" s="56">
        <v>2332787</v>
      </c>
      <c r="U13" s="56"/>
      <c r="W13" s="56"/>
      <c r="AG13" s="56">
        <v>80</v>
      </c>
    </row>
    <row r="14" spans="1:33" s="48" customFormat="1" x14ac:dyDescent="0.25">
      <c r="A14" s="45" t="s">
        <v>22</v>
      </c>
      <c r="B14" s="46">
        <v>2</v>
      </c>
      <c r="C14" s="47" t="s">
        <v>23</v>
      </c>
      <c r="D14" s="48" t="s">
        <v>266</v>
      </c>
      <c r="E14" s="48" t="s">
        <v>19</v>
      </c>
      <c r="F14" s="48" t="s">
        <v>20</v>
      </c>
      <c r="I14" s="49">
        <f>B14*AG14</f>
        <v>160</v>
      </c>
      <c r="J14" s="49">
        <f t="shared" si="0"/>
        <v>168</v>
      </c>
      <c r="K14" s="50">
        <f>J14*O14</f>
        <v>5.04</v>
      </c>
      <c r="M14" s="51" t="s">
        <v>174</v>
      </c>
      <c r="N14" s="48" t="s">
        <v>136</v>
      </c>
      <c r="O14" s="48">
        <v>0.03</v>
      </c>
      <c r="T14" s="59">
        <v>1414696</v>
      </c>
      <c r="AG14" s="48">
        <v>80</v>
      </c>
    </row>
    <row r="15" spans="1:33" s="48" customFormat="1" ht="30" x14ac:dyDescent="0.25">
      <c r="A15" s="45" t="s">
        <v>24</v>
      </c>
      <c r="B15" s="46">
        <v>4</v>
      </c>
      <c r="C15" s="47" t="s">
        <v>25</v>
      </c>
      <c r="D15" s="48" t="s">
        <v>267</v>
      </c>
      <c r="E15" s="48" t="s">
        <v>19</v>
      </c>
      <c r="F15" s="48" t="s">
        <v>20</v>
      </c>
      <c r="I15" s="49">
        <f>B15*AG15</f>
        <v>320</v>
      </c>
      <c r="J15" s="49">
        <f t="shared" si="0"/>
        <v>336</v>
      </c>
      <c r="K15" s="50">
        <f>J15*O15</f>
        <v>13.44</v>
      </c>
      <c r="M15" s="51" t="s">
        <v>175</v>
      </c>
      <c r="N15" s="48" t="s">
        <v>136</v>
      </c>
      <c r="O15" s="48">
        <v>0.04</v>
      </c>
      <c r="T15" s="48">
        <v>1759189</v>
      </c>
      <c r="AG15" s="48">
        <v>80</v>
      </c>
    </row>
    <row r="16" spans="1:33" s="48" customFormat="1" x14ac:dyDescent="0.25">
      <c r="A16" s="45" t="s">
        <v>26</v>
      </c>
      <c r="B16" s="46">
        <v>2</v>
      </c>
      <c r="C16" s="47" t="s">
        <v>27</v>
      </c>
      <c r="D16" s="48" t="s">
        <v>268</v>
      </c>
      <c r="E16" s="48" t="s">
        <v>19</v>
      </c>
      <c r="F16" s="60" t="s">
        <v>177</v>
      </c>
      <c r="I16" s="49">
        <f>B16*AG16</f>
        <v>160</v>
      </c>
      <c r="J16" s="49">
        <f t="shared" si="0"/>
        <v>168</v>
      </c>
      <c r="K16" s="50">
        <f>J16*O16</f>
        <v>30.24</v>
      </c>
      <c r="M16" s="51" t="s">
        <v>176</v>
      </c>
      <c r="N16" s="48" t="s">
        <v>178</v>
      </c>
      <c r="O16" s="48">
        <v>0.18</v>
      </c>
      <c r="P16" s="51" t="s">
        <v>179</v>
      </c>
      <c r="Q16" s="48" t="s">
        <v>180</v>
      </c>
      <c r="R16" s="48">
        <v>0.28000000000000003</v>
      </c>
      <c r="T16" s="48">
        <v>1432430</v>
      </c>
      <c r="U16" s="48" t="s">
        <v>269</v>
      </c>
      <c r="W16" s="48" t="s">
        <v>270</v>
      </c>
      <c r="AG16" s="48">
        <v>80</v>
      </c>
    </row>
    <row r="17" spans="1:33" s="39" customFormat="1" ht="195" x14ac:dyDescent="0.25">
      <c r="A17" s="36" t="s">
        <v>28</v>
      </c>
      <c r="B17" s="42">
        <v>28</v>
      </c>
      <c r="C17" s="38" t="s">
        <v>21</v>
      </c>
      <c r="D17" s="39" t="s">
        <v>265</v>
      </c>
      <c r="E17" s="39" t="s">
        <v>19</v>
      </c>
      <c r="F17" s="39" t="s">
        <v>20</v>
      </c>
      <c r="I17" s="37">
        <f>B17*AG17</f>
        <v>2240</v>
      </c>
      <c r="J17" s="37">
        <f t="shared" si="0"/>
        <v>2352</v>
      </c>
      <c r="K17" s="40">
        <f>J17*O17</f>
        <v>47.04</v>
      </c>
      <c r="M17" s="41" t="s">
        <v>150</v>
      </c>
      <c r="N17" s="39" t="s">
        <v>136</v>
      </c>
      <c r="O17" s="39">
        <v>0.02</v>
      </c>
      <c r="T17" s="39">
        <v>2280669</v>
      </c>
      <c r="AG17" s="39">
        <v>80</v>
      </c>
    </row>
    <row r="20" spans="1:33" s="39" customFormat="1" x14ac:dyDescent="0.25">
      <c r="A20" s="36" t="s">
        <v>30</v>
      </c>
      <c r="B20" s="61">
        <v>1</v>
      </c>
      <c r="C20" s="38" t="s">
        <v>31</v>
      </c>
      <c r="D20" s="39" t="s">
        <v>272</v>
      </c>
      <c r="E20" s="39" t="s">
        <v>32</v>
      </c>
      <c r="F20" s="39" t="s">
        <v>33</v>
      </c>
      <c r="I20" s="37">
        <f>B20*AG20</f>
        <v>80</v>
      </c>
      <c r="J20" s="37">
        <f t="shared" si="0"/>
        <v>84</v>
      </c>
      <c r="K20" s="40">
        <f>J20*O20</f>
        <v>11.760000000000002</v>
      </c>
      <c r="M20" s="41" t="s">
        <v>183</v>
      </c>
      <c r="N20" s="44">
        <v>44683</v>
      </c>
      <c r="O20" s="39">
        <v>0.14000000000000001</v>
      </c>
      <c r="T20" s="39">
        <v>2319152</v>
      </c>
      <c r="AG20" s="39">
        <v>80</v>
      </c>
    </row>
    <row r="21" spans="1:33" s="48" customFormat="1" x14ac:dyDescent="0.25">
      <c r="A21" s="45" t="s">
        <v>156</v>
      </c>
      <c r="B21" s="62">
        <v>2</v>
      </c>
      <c r="C21" s="47" t="s">
        <v>157</v>
      </c>
      <c r="D21" s="48" t="s">
        <v>157</v>
      </c>
      <c r="E21" s="48" t="s">
        <v>158</v>
      </c>
      <c r="F21" s="48" t="s">
        <v>159</v>
      </c>
      <c r="I21" s="49">
        <f>B21*AG21</f>
        <v>160</v>
      </c>
      <c r="J21" s="49">
        <f t="shared" si="0"/>
        <v>168</v>
      </c>
      <c r="K21" s="50">
        <f>J21*O21</f>
        <v>42</v>
      </c>
      <c r="M21" s="48" t="s">
        <v>184</v>
      </c>
      <c r="N21" s="63">
        <v>44833</v>
      </c>
      <c r="O21" s="48">
        <v>0.25</v>
      </c>
      <c r="AG21" s="48">
        <v>80</v>
      </c>
    </row>
    <row r="22" spans="1:33" s="48" customFormat="1" x14ac:dyDescent="0.25">
      <c r="A22" s="45" t="s">
        <v>34</v>
      </c>
      <c r="B22" s="46">
        <v>2</v>
      </c>
      <c r="C22" s="47" t="s">
        <v>35</v>
      </c>
      <c r="D22" s="48" t="s">
        <v>273</v>
      </c>
      <c r="E22" s="48" t="s">
        <v>36</v>
      </c>
      <c r="F22" s="48" t="s">
        <v>37</v>
      </c>
      <c r="I22" s="49">
        <f>B22*AG22</f>
        <v>160</v>
      </c>
      <c r="J22" s="49">
        <f t="shared" si="0"/>
        <v>168</v>
      </c>
      <c r="K22" s="50">
        <f>J22*O22</f>
        <v>52.08</v>
      </c>
      <c r="M22" s="51" t="s">
        <v>185</v>
      </c>
      <c r="N22" s="48" t="s">
        <v>136</v>
      </c>
      <c r="O22" s="48">
        <v>0.31</v>
      </c>
      <c r="T22" s="48" t="s">
        <v>274</v>
      </c>
      <c r="AG22" s="48">
        <v>80</v>
      </c>
    </row>
    <row r="23" spans="1:33" s="48" customFormat="1" x14ac:dyDescent="0.25">
      <c r="A23" s="45" t="s">
        <v>206</v>
      </c>
      <c r="B23" s="46">
        <v>3</v>
      </c>
      <c r="C23" s="47" t="s">
        <v>208</v>
      </c>
      <c r="D23" s="48" t="s">
        <v>275</v>
      </c>
      <c r="F23" s="48" t="s">
        <v>210</v>
      </c>
      <c r="I23" s="49">
        <f>B23*AG23</f>
        <v>240</v>
      </c>
      <c r="J23" s="49">
        <f t="shared" si="0"/>
        <v>252</v>
      </c>
      <c r="K23" s="50">
        <f>J23*O23</f>
        <v>25.200000000000003</v>
      </c>
      <c r="M23" s="51" t="s">
        <v>226</v>
      </c>
      <c r="N23" s="48" t="s">
        <v>136</v>
      </c>
      <c r="O23" s="48">
        <v>0.1</v>
      </c>
      <c r="Q23" s="48" t="s">
        <v>308</v>
      </c>
      <c r="T23" s="48">
        <v>3796324</v>
      </c>
      <c r="AG23" s="48">
        <v>80</v>
      </c>
    </row>
    <row r="24" spans="1:33" s="39" customFormat="1" x14ac:dyDescent="0.25">
      <c r="A24" s="36" t="s">
        <v>207</v>
      </c>
      <c r="B24" s="42">
        <v>1</v>
      </c>
      <c r="C24" s="38" t="s">
        <v>209</v>
      </c>
      <c r="D24" s="39" t="s">
        <v>276</v>
      </c>
      <c r="F24" s="39" t="s">
        <v>211</v>
      </c>
      <c r="I24" s="37">
        <f>B24*AG24</f>
        <v>80</v>
      </c>
      <c r="J24" s="37">
        <v>100</v>
      </c>
      <c r="K24" s="40">
        <f>J24*O24</f>
        <v>14.000000000000002</v>
      </c>
      <c r="M24" s="41" t="s">
        <v>227</v>
      </c>
      <c r="N24" s="39" t="s">
        <v>136</v>
      </c>
      <c r="O24" s="39">
        <v>0.14000000000000001</v>
      </c>
      <c r="T24" s="39">
        <v>2290332</v>
      </c>
      <c r="AG24" s="39">
        <v>80</v>
      </c>
    </row>
    <row r="26" spans="1:33" x14ac:dyDescent="0.25">
      <c r="A26" s="25" t="s">
        <v>38</v>
      </c>
      <c r="B26" s="8">
        <v>2</v>
      </c>
      <c r="C26" s="2" t="s">
        <v>39</v>
      </c>
      <c r="D26" s="17" t="s">
        <v>277</v>
      </c>
      <c r="E26" s="17" t="s">
        <v>41</v>
      </c>
      <c r="F26" s="17" t="s">
        <v>40</v>
      </c>
      <c r="I26" s="6">
        <f>B26*AG26</f>
        <v>160</v>
      </c>
      <c r="J26" s="6">
        <f t="shared" si="0"/>
        <v>168</v>
      </c>
      <c r="K26" s="26">
        <f>J26*O26</f>
        <v>223.44</v>
      </c>
      <c r="M26" s="27" t="s">
        <v>186</v>
      </c>
      <c r="N26" s="17" t="s">
        <v>136</v>
      </c>
      <c r="O26" s="17">
        <v>1.33</v>
      </c>
      <c r="T26" s="17">
        <v>1597013</v>
      </c>
      <c r="W26" s="17" t="s">
        <v>187</v>
      </c>
      <c r="AG26" s="17">
        <v>80</v>
      </c>
    </row>
    <row r="27" spans="1:33" x14ac:dyDescent="0.25">
      <c r="A27" s="30" t="s">
        <v>42</v>
      </c>
      <c r="B27" s="10">
        <v>1</v>
      </c>
      <c r="C27" s="3" t="s">
        <v>43</v>
      </c>
      <c r="D27" s="31" t="s">
        <v>277</v>
      </c>
      <c r="E27" s="17" t="s">
        <v>41</v>
      </c>
      <c r="F27" s="31" t="s">
        <v>40</v>
      </c>
      <c r="I27" s="6">
        <f>B27*AG27</f>
        <v>80</v>
      </c>
      <c r="J27" s="6">
        <f t="shared" si="0"/>
        <v>84</v>
      </c>
      <c r="K27" s="26">
        <f>J27*O27</f>
        <v>111.72</v>
      </c>
      <c r="M27" s="31" t="s">
        <v>186</v>
      </c>
      <c r="N27" s="31" t="s">
        <v>136</v>
      </c>
      <c r="O27" s="31">
        <v>1.33</v>
      </c>
      <c r="P27" s="31"/>
      <c r="Q27" s="31"/>
      <c r="R27" s="31" t="s">
        <v>205</v>
      </c>
      <c r="S27" s="31"/>
      <c r="T27" s="31">
        <v>1597013</v>
      </c>
      <c r="U27" s="31"/>
      <c r="W27" s="31" t="s">
        <v>187</v>
      </c>
      <c r="AG27" s="17">
        <v>80</v>
      </c>
    </row>
    <row r="28" spans="1:33" x14ac:dyDescent="0.25">
      <c r="I28" s="6">
        <f>B28*AG28</f>
        <v>0</v>
      </c>
      <c r="J28" s="6">
        <f t="shared" si="0"/>
        <v>0</v>
      </c>
      <c r="K28" s="26">
        <f>J28*O28</f>
        <v>0</v>
      </c>
      <c r="AG28" s="17">
        <v>80</v>
      </c>
    </row>
    <row r="29" spans="1:33" s="39" customFormat="1" x14ac:dyDescent="0.25">
      <c r="A29" s="36" t="s">
        <v>160</v>
      </c>
      <c r="B29" s="43">
        <v>2</v>
      </c>
      <c r="C29" s="38" t="s">
        <v>161</v>
      </c>
      <c r="D29" s="39" t="s">
        <v>162</v>
      </c>
      <c r="E29" s="39" t="s">
        <v>163</v>
      </c>
      <c r="F29" s="39" t="s">
        <v>164</v>
      </c>
      <c r="I29" s="37">
        <f>B29*AG29</f>
        <v>160</v>
      </c>
      <c r="J29" s="37" t="s">
        <v>189</v>
      </c>
      <c r="K29" s="40">
        <v>6.8</v>
      </c>
      <c r="M29" s="41" t="s">
        <v>188</v>
      </c>
      <c r="N29" s="39" t="s">
        <v>136</v>
      </c>
      <c r="O29" s="39">
        <v>3.4000000000000002E-2</v>
      </c>
      <c r="U29" s="39" t="s">
        <v>257</v>
      </c>
      <c r="AG29" s="39">
        <v>80</v>
      </c>
    </row>
    <row r="31" spans="1:33" ht="30" x14ac:dyDescent="0.25">
      <c r="A31" s="32" t="s">
        <v>153</v>
      </c>
      <c r="I31" s="6">
        <f>B31*AG31</f>
        <v>0</v>
      </c>
      <c r="J31" s="6">
        <f t="shared" si="0"/>
        <v>0</v>
      </c>
      <c r="K31" s="26">
        <f>J31*O31</f>
        <v>0</v>
      </c>
      <c r="AG31" s="17">
        <v>80</v>
      </c>
    </row>
    <row r="32" spans="1:33" s="39" customFormat="1" x14ac:dyDescent="0.25">
      <c r="A32" s="36" t="s">
        <v>217</v>
      </c>
      <c r="B32" s="42">
        <v>3</v>
      </c>
      <c r="C32" s="38" t="s">
        <v>218</v>
      </c>
      <c r="D32" s="39" t="s">
        <v>278</v>
      </c>
      <c r="E32" s="39" t="s">
        <v>44</v>
      </c>
      <c r="F32" s="64" t="s">
        <v>190</v>
      </c>
      <c r="I32" s="37">
        <f>B32*AG32</f>
        <v>240</v>
      </c>
      <c r="J32" s="37">
        <f t="shared" si="0"/>
        <v>252</v>
      </c>
      <c r="K32" s="40">
        <f>J32*O32</f>
        <v>128.52000000000001</v>
      </c>
      <c r="M32" s="41" t="s">
        <v>191</v>
      </c>
      <c r="N32" s="39" t="s">
        <v>136</v>
      </c>
      <c r="O32" s="39">
        <v>0.51</v>
      </c>
      <c r="T32" s="39">
        <v>9731679</v>
      </c>
      <c r="AG32" s="39">
        <v>80</v>
      </c>
    </row>
    <row r="33" spans="1:33" x14ac:dyDescent="0.25">
      <c r="A33" s="25" t="s">
        <v>70</v>
      </c>
      <c r="B33" s="8">
        <v>1</v>
      </c>
      <c r="C33" s="2" t="s">
        <v>71</v>
      </c>
      <c r="D33" s="17" t="s">
        <v>279</v>
      </c>
      <c r="E33" s="17" t="s">
        <v>45</v>
      </c>
      <c r="F33" s="29" t="s">
        <v>190</v>
      </c>
      <c r="I33" s="6">
        <f>B33*AG33</f>
        <v>80</v>
      </c>
      <c r="J33" s="6">
        <v>100</v>
      </c>
      <c r="K33" s="26">
        <f>J33*O33</f>
        <v>11</v>
      </c>
      <c r="M33" s="27" t="s">
        <v>192</v>
      </c>
      <c r="N33" s="17" t="s">
        <v>136</v>
      </c>
      <c r="O33" s="17">
        <v>0.11</v>
      </c>
      <c r="T33" s="17">
        <v>1022248</v>
      </c>
      <c r="AG33" s="17">
        <v>80</v>
      </c>
    </row>
    <row r="34" spans="1:33" ht="90" x14ac:dyDescent="0.25">
      <c r="A34" s="25" t="s">
        <v>220</v>
      </c>
      <c r="B34" s="8">
        <v>6</v>
      </c>
      <c r="C34" s="2" t="s">
        <v>223</v>
      </c>
      <c r="D34" s="17" t="s">
        <v>280</v>
      </c>
      <c r="E34" s="17" t="s">
        <v>44</v>
      </c>
      <c r="F34" s="33" t="s">
        <v>151</v>
      </c>
      <c r="I34" s="6">
        <f>B34*AG34</f>
        <v>480</v>
      </c>
      <c r="J34" s="6">
        <f t="shared" si="0"/>
        <v>504</v>
      </c>
      <c r="K34" s="26">
        <f>J34*O34</f>
        <v>241.92</v>
      </c>
      <c r="M34" s="27" t="s">
        <v>222</v>
      </c>
      <c r="N34" s="17" t="s">
        <v>136</v>
      </c>
      <c r="O34" s="17">
        <v>0.48</v>
      </c>
      <c r="T34" s="17">
        <v>1022262</v>
      </c>
      <c r="AG34" s="17">
        <v>80</v>
      </c>
    </row>
    <row r="35" spans="1:33" ht="105" x14ac:dyDescent="0.25">
      <c r="A35" s="25" t="s">
        <v>221</v>
      </c>
      <c r="B35" s="8">
        <v>6</v>
      </c>
      <c r="C35" s="2" t="s">
        <v>224</v>
      </c>
      <c r="D35" s="17" t="s">
        <v>281</v>
      </c>
      <c r="E35" s="17" t="s">
        <v>60</v>
      </c>
      <c r="F35" s="33" t="s">
        <v>151</v>
      </c>
      <c r="I35" s="6">
        <f>B35*AG35</f>
        <v>480</v>
      </c>
      <c r="J35" s="6">
        <f t="shared" si="0"/>
        <v>504</v>
      </c>
      <c r="K35" s="26">
        <f>J35*O35</f>
        <v>146.16</v>
      </c>
      <c r="M35" s="27" t="s">
        <v>225</v>
      </c>
      <c r="N35" s="17" t="s">
        <v>136</v>
      </c>
      <c r="O35" s="17">
        <v>0.28999999999999998</v>
      </c>
      <c r="T35" s="17">
        <v>1593469</v>
      </c>
      <c r="AG35" s="17">
        <v>80</v>
      </c>
    </row>
    <row r="37" spans="1:33" x14ac:dyDescent="0.25">
      <c r="A37" s="32"/>
    </row>
    <row r="38" spans="1:33" x14ac:dyDescent="0.25">
      <c r="A38" s="25" t="s">
        <v>47</v>
      </c>
      <c r="B38" s="7">
        <v>1</v>
      </c>
      <c r="C38" s="2" t="s">
        <v>48</v>
      </c>
      <c r="D38" s="17" t="s">
        <v>48</v>
      </c>
      <c r="E38" s="17" t="s">
        <v>49</v>
      </c>
      <c r="F38" s="17" t="s">
        <v>50</v>
      </c>
      <c r="I38" s="6">
        <f>B38*AG38</f>
        <v>80</v>
      </c>
      <c r="J38" s="6">
        <v>90</v>
      </c>
      <c r="K38" s="26">
        <f>J38*O38</f>
        <v>86.58</v>
      </c>
      <c r="M38" s="27" t="s">
        <v>193</v>
      </c>
      <c r="N38" s="17" t="s">
        <v>136</v>
      </c>
      <c r="O38" s="17">
        <v>0.96199999999999997</v>
      </c>
      <c r="P38" s="17" t="s">
        <v>194</v>
      </c>
      <c r="U38" s="17" t="s">
        <v>258</v>
      </c>
      <c r="AG38" s="17">
        <v>80</v>
      </c>
    </row>
    <row r="39" spans="1:33" x14ac:dyDescent="0.25">
      <c r="A39" s="25" t="s">
        <v>52</v>
      </c>
      <c r="B39" s="8">
        <v>1</v>
      </c>
      <c r="C39" s="2" t="s">
        <v>53</v>
      </c>
      <c r="D39" s="17" t="s">
        <v>282</v>
      </c>
      <c r="E39" s="17" t="s">
        <v>54</v>
      </c>
      <c r="F39" s="17" t="s">
        <v>55</v>
      </c>
      <c r="I39" s="6">
        <f>B39*AG39</f>
        <v>80</v>
      </c>
      <c r="J39" s="6">
        <v>100</v>
      </c>
      <c r="K39" s="26">
        <f>J39*O39</f>
        <v>44</v>
      </c>
      <c r="M39" s="27" t="s">
        <v>195</v>
      </c>
      <c r="N39" s="17" t="s">
        <v>136</v>
      </c>
      <c r="O39" s="17">
        <v>0.44</v>
      </c>
      <c r="P39" s="17" t="s">
        <v>196</v>
      </c>
      <c r="T39" s="17">
        <v>2784974</v>
      </c>
      <c r="AG39" s="17">
        <v>80</v>
      </c>
    </row>
    <row r="40" spans="1:33" x14ac:dyDescent="0.25">
      <c r="A40" s="25" t="s">
        <v>56</v>
      </c>
      <c r="B40" s="8">
        <v>2</v>
      </c>
      <c r="C40" s="2" t="s">
        <v>57</v>
      </c>
      <c r="D40" s="17" t="s">
        <v>283</v>
      </c>
      <c r="E40" s="17" t="s">
        <v>58</v>
      </c>
      <c r="F40" s="17" t="s">
        <v>59</v>
      </c>
      <c r="I40" s="6">
        <f>B40*AG40</f>
        <v>160</v>
      </c>
      <c r="J40" s="6">
        <f t="shared" si="0"/>
        <v>168</v>
      </c>
      <c r="K40" s="26">
        <f>J40*O40</f>
        <v>77.28</v>
      </c>
      <c r="M40" s="27" t="s">
        <v>197</v>
      </c>
      <c r="N40" s="17" t="s">
        <v>136</v>
      </c>
      <c r="O40" s="17">
        <v>0.46</v>
      </c>
      <c r="T40" s="17">
        <v>2293774</v>
      </c>
      <c r="AG40" s="17">
        <v>80</v>
      </c>
    </row>
    <row r="41" spans="1:33" ht="30" x14ac:dyDescent="0.25">
      <c r="A41" s="25" t="s">
        <v>198</v>
      </c>
      <c r="B41" s="8">
        <v>4</v>
      </c>
      <c r="C41" s="2" t="s">
        <v>199</v>
      </c>
      <c r="D41" s="17" t="s">
        <v>284</v>
      </c>
      <c r="E41" s="17" t="s">
        <v>64</v>
      </c>
      <c r="F41" s="17" t="s">
        <v>65</v>
      </c>
      <c r="I41" s="6">
        <f>B41*AG41</f>
        <v>320</v>
      </c>
      <c r="J41" s="6">
        <f t="shared" si="0"/>
        <v>336</v>
      </c>
      <c r="K41" s="26">
        <f>J41*O41</f>
        <v>87.36</v>
      </c>
      <c r="M41" s="27" t="s">
        <v>200</v>
      </c>
      <c r="N41" s="17" t="s">
        <v>136</v>
      </c>
      <c r="O41" s="17">
        <v>0.26</v>
      </c>
      <c r="T41" s="17">
        <v>2008019</v>
      </c>
      <c r="AG41" s="17">
        <v>80</v>
      </c>
    </row>
    <row r="42" spans="1:33" x14ac:dyDescent="0.25">
      <c r="A42" s="25" t="s">
        <v>152</v>
      </c>
      <c r="B42" s="8">
        <v>2</v>
      </c>
      <c r="C42" s="2" t="s">
        <v>154</v>
      </c>
      <c r="D42" s="17" t="s">
        <v>285</v>
      </c>
      <c r="E42" s="17" t="s">
        <v>66</v>
      </c>
      <c r="F42" s="17" t="s">
        <v>67</v>
      </c>
      <c r="I42" s="6">
        <f>B42*AG42</f>
        <v>160</v>
      </c>
      <c r="J42" s="6">
        <f t="shared" si="0"/>
        <v>168</v>
      </c>
      <c r="K42" s="26">
        <f>J42*O42</f>
        <v>75.600000000000009</v>
      </c>
      <c r="M42" s="27" t="s">
        <v>201</v>
      </c>
      <c r="N42" s="17" t="s">
        <v>136</v>
      </c>
      <c r="O42" s="17">
        <v>0.45</v>
      </c>
      <c r="T42" s="17">
        <v>2008020</v>
      </c>
      <c r="AG42" s="17">
        <v>80</v>
      </c>
    </row>
    <row r="45" spans="1:33" x14ac:dyDescent="0.25">
      <c r="A45" s="32"/>
    </row>
    <row r="46" spans="1:33" x14ac:dyDescent="0.25">
      <c r="A46" s="25" t="s">
        <v>203</v>
      </c>
      <c r="B46" s="8">
        <v>3</v>
      </c>
      <c r="C46" s="2" t="s">
        <v>204</v>
      </c>
      <c r="D46" s="17" t="s">
        <v>286</v>
      </c>
      <c r="E46" s="17" t="s">
        <v>51</v>
      </c>
      <c r="F46" s="17" t="s">
        <v>50</v>
      </c>
      <c r="I46" s="6">
        <f>B46*AG46</f>
        <v>240</v>
      </c>
      <c r="J46" s="6">
        <f t="shared" si="0"/>
        <v>252</v>
      </c>
      <c r="K46" s="26">
        <f>J46*O46</f>
        <v>40.32</v>
      </c>
      <c r="M46" s="27" t="s">
        <v>202</v>
      </c>
      <c r="N46" s="17" t="s">
        <v>136</v>
      </c>
      <c r="O46" s="17">
        <v>0.16</v>
      </c>
      <c r="T46" s="17">
        <v>1462926</v>
      </c>
      <c r="AG46" s="17">
        <v>80</v>
      </c>
    </row>
    <row r="47" spans="1:33" x14ac:dyDescent="0.25">
      <c r="A47" s="25" t="s">
        <v>215</v>
      </c>
      <c r="B47" s="8">
        <v>3</v>
      </c>
      <c r="C47" s="2" t="s">
        <v>216</v>
      </c>
      <c r="D47" s="17" t="s">
        <v>287</v>
      </c>
      <c r="E47" s="17" t="s">
        <v>45</v>
      </c>
      <c r="F47" s="17" t="s">
        <v>46</v>
      </c>
      <c r="I47" s="6">
        <f>B47*AG47</f>
        <v>240</v>
      </c>
      <c r="J47" s="6">
        <f t="shared" si="0"/>
        <v>252</v>
      </c>
      <c r="K47" s="26">
        <f>J47*O47</f>
        <v>42.84</v>
      </c>
      <c r="M47" s="27" t="s">
        <v>214</v>
      </c>
      <c r="N47" s="17" t="s">
        <v>136</v>
      </c>
      <c r="O47" s="17">
        <v>0.17</v>
      </c>
      <c r="T47" s="17">
        <v>1462950</v>
      </c>
      <c r="AG47" s="17">
        <v>80</v>
      </c>
    </row>
    <row r="48" spans="1:33" x14ac:dyDescent="0.25">
      <c r="A48" s="25" t="s">
        <v>68</v>
      </c>
      <c r="B48" s="11">
        <v>1</v>
      </c>
      <c r="C48" s="2" t="s">
        <v>69</v>
      </c>
      <c r="D48" s="17" t="s">
        <v>61</v>
      </c>
      <c r="E48" s="17" t="s">
        <v>62</v>
      </c>
      <c r="F48" s="17" t="s">
        <v>63</v>
      </c>
      <c r="I48" s="6">
        <f>B48*AG48</f>
        <v>80</v>
      </c>
      <c r="J48" s="6">
        <f t="shared" si="0"/>
        <v>84</v>
      </c>
      <c r="K48" s="26">
        <f>J48*O48</f>
        <v>32.591999999999999</v>
      </c>
      <c r="M48" s="27" t="s">
        <v>219</v>
      </c>
      <c r="N48" s="17" t="s">
        <v>136</v>
      </c>
      <c r="O48" s="17">
        <v>0.38800000000000001</v>
      </c>
      <c r="U48" s="17" t="s">
        <v>260</v>
      </c>
      <c r="AG48" s="17">
        <v>80</v>
      </c>
    </row>
    <row r="50" spans="1:33" x14ac:dyDescent="0.25">
      <c r="A50" s="34" t="s">
        <v>72</v>
      </c>
      <c r="B50" s="12">
        <v>2</v>
      </c>
      <c r="C50" s="4" t="s">
        <v>73</v>
      </c>
      <c r="D50" s="35" t="s">
        <v>74</v>
      </c>
      <c r="E50" s="35" t="s">
        <v>75</v>
      </c>
      <c r="F50" s="35" t="s">
        <v>76</v>
      </c>
      <c r="M50" s="35" t="s">
        <v>151</v>
      </c>
      <c r="N50" s="35"/>
      <c r="O50" s="35"/>
      <c r="P50" s="35"/>
      <c r="Q50" s="35"/>
      <c r="R50" s="35"/>
      <c r="S50" s="35"/>
      <c r="T50" s="35"/>
      <c r="U50" s="35"/>
      <c r="W50" s="35" t="s">
        <v>165</v>
      </c>
      <c r="AG50" s="17" t="s">
        <v>151</v>
      </c>
    </row>
    <row r="52" spans="1:33" x14ac:dyDescent="0.25">
      <c r="A52" s="25" t="s">
        <v>77</v>
      </c>
      <c r="B52" s="8">
        <v>1</v>
      </c>
      <c r="C52" s="2" t="s">
        <v>78</v>
      </c>
      <c r="D52" s="17" t="s">
        <v>288</v>
      </c>
      <c r="E52" s="17" t="s">
        <v>79</v>
      </c>
      <c r="F52" s="17" t="s">
        <v>80</v>
      </c>
      <c r="I52" s="6">
        <f>B52*AG52</f>
        <v>80</v>
      </c>
      <c r="J52" s="6">
        <f t="shared" si="0"/>
        <v>84</v>
      </c>
      <c r="K52" s="26">
        <f>J52*O52</f>
        <v>115.08000000000001</v>
      </c>
      <c r="M52" s="27" t="s">
        <v>228</v>
      </c>
      <c r="N52" s="17" t="s">
        <v>136</v>
      </c>
      <c r="O52" s="17">
        <v>1.37</v>
      </c>
      <c r="T52" s="17">
        <v>8648255</v>
      </c>
      <c r="AG52" s="17">
        <v>80</v>
      </c>
    </row>
    <row r="54" spans="1:33" x14ac:dyDescent="0.25">
      <c r="A54" s="25" t="s">
        <v>81</v>
      </c>
      <c r="B54" s="8">
        <v>2</v>
      </c>
      <c r="C54" s="2" t="s">
        <v>82</v>
      </c>
      <c r="D54" s="17" t="s">
        <v>289</v>
      </c>
      <c r="E54" s="17" t="s">
        <v>83</v>
      </c>
      <c r="F54" s="17" t="s">
        <v>84</v>
      </c>
      <c r="I54" s="6">
        <f>B54*AG54</f>
        <v>160</v>
      </c>
      <c r="J54" s="6">
        <f t="shared" si="0"/>
        <v>168</v>
      </c>
      <c r="K54" s="26">
        <f>J54*O54</f>
        <v>6.72</v>
      </c>
      <c r="M54" s="27" t="s">
        <v>229</v>
      </c>
      <c r="N54" s="17" t="s">
        <v>136</v>
      </c>
      <c r="O54" s="17">
        <v>0.04</v>
      </c>
      <c r="T54" s="17">
        <v>1576464</v>
      </c>
      <c r="AG54" s="17">
        <v>80</v>
      </c>
    </row>
    <row r="55" spans="1:33" ht="30" x14ac:dyDescent="0.25">
      <c r="A55" s="25" t="s">
        <v>212</v>
      </c>
      <c r="B55" s="13">
        <v>7</v>
      </c>
      <c r="C55" s="2" t="s">
        <v>85</v>
      </c>
      <c r="D55" s="17" t="s">
        <v>290</v>
      </c>
      <c r="E55" s="17" t="s">
        <v>83</v>
      </c>
      <c r="F55" s="17" t="s">
        <v>84</v>
      </c>
      <c r="I55" s="6">
        <f>B55*AG55</f>
        <v>560</v>
      </c>
      <c r="J55" s="6">
        <f t="shared" si="0"/>
        <v>588</v>
      </c>
      <c r="K55" s="26">
        <f>J55*O55</f>
        <v>23.52</v>
      </c>
      <c r="M55" s="27" t="s">
        <v>230</v>
      </c>
      <c r="N55" s="17" t="s">
        <v>136</v>
      </c>
      <c r="O55" s="17">
        <v>0.04</v>
      </c>
      <c r="T55" s="17">
        <v>1576452</v>
      </c>
      <c r="AG55" s="17">
        <v>80</v>
      </c>
    </row>
    <row r="56" spans="1:33" x14ac:dyDescent="0.25">
      <c r="A56" s="25" t="s">
        <v>86</v>
      </c>
      <c r="B56" s="8">
        <v>3</v>
      </c>
      <c r="C56" s="2" t="s">
        <v>87</v>
      </c>
      <c r="D56" s="17" t="s">
        <v>291</v>
      </c>
      <c r="E56" s="17" t="s">
        <v>83</v>
      </c>
      <c r="F56" s="17" t="s">
        <v>84</v>
      </c>
      <c r="I56" s="6">
        <f>B56*AG56</f>
        <v>240</v>
      </c>
      <c r="J56" s="6">
        <f t="shared" si="0"/>
        <v>252</v>
      </c>
      <c r="K56" s="26">
        <f>J56*O56</f>
        <v>5.04</v>
      </c>
      <c r="M56" s="27" t="s">
        <v>231</v>
      </c>
      <c r="N56" s="17" t="s">
        <v>136</v>
      </c>
      <c r="O56" s="17">
        <v>0.02</v>
      </c>
      <c r="T56" s="17">
        <v>2861558</v>
      </c>
      <c r="AG56" s="17">
        <v>80</v>
      </c>
    </row>
    <row r="57" spans="1:33" ht="135" x14ac:dyDescent="0.25">
      <c r="A57" s="25" t="s">
        <v>213</v>
      </c>
      <c r="B57" s="8">
        <v>18</v>
      </c>
      <c r="C57" s="2" t="s">
        <v>88</v>
      </c>
      <c r="D57" s="17" t="s">
        <v>292</v>
      </c>
      <c r="E57" s="17" t="s">
        <v>83</v>
      </c>
      <c r="F57" s="17" t="s">
        <v>84</v>
      </c>
      <c r="I57" s="6">
        <f>B57*AG57</f>
        <v>1440</v>
      </c>
      <c r="J57" s="6">
        <f t="shared" si="0"/>
        <v>1512</v>
      </c>
      <c r="K57" s="26">
        <f>J57*O57</f>
        <v>15.120000000000001</v>
      </c>
      <c r="M57" s="27" t="s">
        <v>232</v>
      </c>
      <c r="N57" s="17" t="s">
        <v>136</v>
      </c>
      <c r="O57" s="17">
        <v>0.01</v>
      </c>
      <c r="T57" s="17">
        <v>2332071</v>
      </c>
      <c r="AG57" s="17">
        <v>80</v>
      </c>
    </row>
    <row r="58" spans="1:33" x14ac:dyDescent="0.25">
      <c r="A58" s="25" t="s">
        <v>89</v>
      </c>
      <c r="B58" s="8">
        <v>2</v>
      </c>
      <c r="C58" s="2" t="s">
        <v>90</v>
      </c>
      <c r="D58" s="17" t="s">
        <v>293</v>
      </c>
      <c r="E58" s="17" t="s">
        <v>83</v>
      </c>
      <c r="F58" s="29" t="s">
        <v>169</v>
      </c>
      <c r="I58" s="6">
        <f>B58*AG58</f>
        <v>160</v>
      </c>
      <c r="J58" s="6">
        <f t="shared" si="0"/>
        <v>168</v>
      </c>
      <c r="K58" s="26">
        <f>J58*O58</f>
        <v>1.68</v>
      </c>
      <c r="M58" s="27" t="s">
        <v>233</v>
      </c>
      <c r="N58" s="17" t="s">
        <v>136</v>
      </c>
      <c r="O58" s="17">
        <v>0.01</v>
      </c>
      <c r="T58" s="17">
        <v>2670094</v>
      </c>
      <c r="AG58" s="17">
        <v>80</v>
      </c>
    </row>
    <row r="59" spans="1:33" ht="30" x14ac:dyDescent="0.25">
      <c r="A59" s="25" t="s">
        <v>91</v>
      </c>
      <c r="B59" s="8">
        <v>4</v>
      </c>
      <c r="C59" s="2" t="s">
        <v>92</v>
      </c>
      <c r="D59" s="17" t="s">
        <v>294</v>
      </c>
      <c r="E59" s="17" t="s">
        <v>83</v>
      </c>
      <c r="F59" s="17" t="s">
        <v>84</v>
      </c>
      <c r="I59" s="6">
        <f>B59*AG59</f>
        <v>320</v>
      </c>
      <c r="J59" s="6" t="s">
        <v>235</v>
      </c>
      <c r="K59" s="26">
        <v>3.6</v>
      </c>
      <c r="M59" s="27" t="s">
        <v>234</v>
      </c>
      <c r="N59" s="17" t="s">
        <v>136</v>
      </c>
      <c r="O59" s="17">
        <v>0.01</v>
      </c>
      <c r="T59" s="17" t="s">
        <v>295</v>
      </c>
      <c r="AG59" s="17">
        <v>80</v>
      </c>
    </row>
    <row r="60" spans="1:33" ht="30" x14ac:dyDescent="0.25">
      <c r="A60" s="25" t="s">
        <v>93</v>
      </c>
      <c r="B60" s="8">
        <v>3</v>
      </c>
      <c r="C60" s="2" t="s">
        <v>94</v>
      </c>
      <c r="D60" s="17" t="s">
        <v>296</v>
      </c>
      <c r="E60" s="17" t="s">
        <v>83</v>
      </c>
      <c r="F60" s="17" t="s">
        <v>84</v>
      </c>
      <c r="I60" s="6">
        <f>B60*AG60</f>
        <v>240</v>
      </c>
      <c r="J60" s="6">
        <f t="shared" si="0"/>
        <v>252</v>
      </c>
      <c r="K60" s="26">
        <f>J60*O60</f>
        <v>2.52</v>
      </c>
      <c r="M60" s="27" t="s">
        <v>236</v>
      </c>
      <c r="N60" s="17" t="s">
        <v>136</v>
      </c>
      <c r="O60" s="17">
        <v>0.01</v>
      </c>
      <c r="T60" s="17">
        <v>2447627</v>
      </c>
      <c r="AG60" s="17">
        <v>80</v>
      </c>
    </row>
    <row r="62" spans="1:33" x14ac:dyDescent="0.25">
      <c r="A62" s="25" t="s">
        <v>95</v>
      </c>
      <c r="B62" s="14">
        <v>1</v>
      </c>
      <c r="C62" s="2" t="s">
        <v>96</v>
      </c>
      <c r="D62" s="17" t="s">
        <v>297</v>
      </c>
      <c r="E62" s="17" t="s">
        <v>97</v>
      </c>
      <c r="F62" s="17" t="s">
        <v>98</v>
      </c>
      <c r="I62" s="6">
        <f>B62*AG62</f>
        <v>80</v>
      </c>
      <c r="J62" s="6">
        <f t="shared" si="0"/>
        <v>84</v>
      </c>
      <c r="K62" s="26">
        <f>J62*O62</f>
        <v>71.399999999999991</v>
      </c>
      <c r="M62" s="27" t="s">
        <v>237</v>
      </c>
      <c r="N62" s="28">
        <v>44823</v>
      </c>
      <c r="O62" s="17">
        <v>0.85</v>
      </c>
      <c r="T62" s="17">
        <v>3778050</v>
      </c>
      <c r="AG62" s="17">
        <v>80</v>
      </c>
    </row>
    <row r="63" spans="1:33" x14ac:dyDescent="0.25">
      <c r="A63" s="25" t="s">
        <v>168</v>
      </c>
      <c r="B63" s="8">
        <v>2</v>
      </c>
      <c r="C63" s="2" t="s">
        <v>167</v>
      </c>
      <c r="D63" s="17" t="s">
        <v>298</v>
      </c>
      <c r="F63" s="17" t="s">
        <v>166</v>
      </c>
      <c r="I63" s="6">
        <f>B63*AG63</f>
        <v>160</v>
      </c>
      <c r="J63" s="6">
        <v>200</v>
      </c>
      <c r="K63" s="26">
        <f>J63*O63</f>
        <v>42</v>
      </c>
      <c r="M63" s="27" t="s">
        <v>238</v>
      </c>
      <c r="N63" s="17" t="s">
        <v>136</v>
      </c>
      <c r="O63" s="17">
        <v>0.21</v>
      </c>
      <c r="T63" s="17" t="s">
        <v>299</v>
      </c>
      <c r="AG63" s="17">
        <v>80</v>
      </c>
    </row>
    <row r="66" spans="1:33" x14ac:dyDescent="0.25">
      <c r="A66" s="25" t="s">
        <v>99</v>
      </c>
      <c r="B66" s="6">
        <v>2</v>
      </c>
      <c r="C66" s="2" t="s">
        <v>100</v>
      </c>
      <c r="D66" s="17" t="s">
        <v>100</v>
      </c>
      <c r="E66" s="17" t="s">
        <v>101</v>
      </c>
      <c r="F66" s="17" t="s">
        <v>102</v>
      </c>
      <c r="I66" s="6">
        <f>B66*AG66</f>
        <v>160</v>
      </c>
      <c r="J66" s="6">
        <f t="shared" ref="J66:J77" si="1">I66*1.05</f>
        <v>168</v>
      </c>
      <c r="K66" s="26">
        <f>J66*O66</f>
        <v>672</v>
      </c>
      <c r="M66" s="27" t="s">
        <v>239</v>
      </c>
      <c r="N66" s="17" t="s">
        <v>240</v>
      </c>
      <c r="O66" s="17">
        <v>4</v>
      </c>
      <c r="P66" s="27" t="s">
        <v>241</v>
      </c>
      <c r="Q66" s="17" t="s">
        <v>242</v>
      </c>
      <c r="R66" s="17">
        <v>1.66</v>
      </c>
      <c r="AG66" s="17">
        <v>80</v>
      </c>
    </row>
    <row r="68" spans="1:33" x14ac:dyDescent="0.25">
      <c r="A68" s="25" t="s">
        <v>103</v>
      </c>
      <c r="B68" s="8">
        <v>1</v>
      </c>
      <c r="C68" s="2" t="s">
        <v>104</v>
      </c>
      <c r="D68" s="17" t="s">
        <v>300</v>
      </c>
      <c r="E68" s="17" t="s">
        <v>101</v>
      </c>
      <c r="F68" s="17" t="s">
        <v>105</v>
      </c>
      <c r="I68" s="6">
        <f>B68*AG68</f>
        <v>80</v>
      </c>
      <c r="J68" s="6">
        <v>100</v>
      </c>
      <c r="K68" s="26">
        <f>J68*R68</f>
        <v>40</v>
      </c>
      <c r="M68" s="27" t="s">
        <v>252</v>
      </c>
      <c r="N68" s="28">
        <v>44732</v>
      </c>
      <c r="O68" s="17">
        <v>8.5000000000000006E-2</v>
      </c>
      <c r="P68" s="27" t="s">
        <v>253</v>
      </c>
      <c r="Q68" s="17" t="s">
        <v>136</v>
      </c>
      <c r="R68" s="17">
        <v>0.4</v>
      </c>
      <c r="T68" s="17" t="s">
        <v>301</v>
      </c>
      <c r="AG68" s="17">
        <v>80</v>
      </c>
    </row>
    <row r="69" spans="1:33" x14ac:dyDescent="0.25">
      <c r="A69" s="25" t="s">
        <v>106</v>
      </c>
      <c r="B69" s="8">
        <v>2</v>
      </c>
      <c r="C69" s="2">
        <v>4094</v>
      </c>
      <c r="D69" s="17" t="s">
        <v>302</v>
      </c>
      <c r="E69" s="17" t="s">
        <v>107</v>
      </c>
      <c r="F69" s="17" t="s">
        <v>108</v>
      </c>
      <c r="I69" s="6">
        <f>B69*AG69</f>
        <v>160</v>
      </c>
      <c r="J69" s="6">
        <f t="shared" si="1"/>
        <v>168</v>
      </c>
      <c r="K69" s="26">
        <f>J69*O69</f>
        <v>79.128</v>
      </c>
      <c r="M69" s="27" t="s">
        <v>137</v>
      </c>
      <c r="N69" s="17" t="s">
        <v>136</v>
      </c>
      <c r="O69" s="17">
        <v>0.47099999999999997</v>
      </c>
      <c r="P69" s="27" t="s">
        <v>139</v>
      </c>
      <c r="Q69" s="17" t="s">
        <v>136</v>
      </c>
      <c r="R69" s="17">
        <v>0.55000000000000004</v>
      </c>
      <c r="T69" s="17">
        <v>1201297</v>
      </c>
      <c r="AG69" s="17">
        <v>80</v>
      </c>
    </row>
    <row r="70" spans="1:33" x14ac:dyDescent="0.25">
      <c r="A70" s="25" t="s">
        <v>109</v>
      </c>
      <c r="B70" s="8">
        <v>1</v>
      </c>
      <c r="C70" s="2">
        <v>4069</v>
      </c>
      <c r="D70" s="17" t="s">
        <v>303</v>
      </c>
      <c r="E70" s="17" t="s">
        <v>110</v>
      </c>
      <c r="F70" s="17" t="s">
        <v>111</v>
      </c>
      <c r="I70" s="6">
        <f>B70*AG70</f>
        <v>80</v>
      </c>
      <c r="J70" s="6">
        <f t="shared" si="1"/>
        <v>84</v>
      </c>
      <c r="K70" s="26">
        <f>J70*O70</f>
        <v>40.908000000000001</v>
      </c>
      <c r="M70" s="17" t="s">
        <v>140</v>
      </c>
      <c r="N70" s="17" t="s">
        <v>136</v>
      </c>
      <c r="O70" s="17">
        <v>0.48699999999999999</v>
      </c>
      <c r="P70" s="27" t="s">
        <v>141</v>
      </c>
      <c r="Q70" s="17" t="s">
        <v>136</v>
      </c>
      <c r="R70" s="17">
        <v>0.56999999999999995</v>
      </c>
      <c r="T70" s="17">
        <v>1201295</v>
      </c>
      <c r="AG70" s="17">
        <v>80</v>
      </c>
    </row>
    <row r="71" spans="1:33" ht="30" x14ac:dyDescent="0.25">
      <c r="A71" s="25" t="s">
        <v>112</v>
      </c>
      <c r="B71" s="8">
        <v>4</v>
      </c>
      <c r="C71" s="2">
        <v>4081</v>
      </c>
      <c r="D71" s="17" t="s">
        <v>304</v>
      </c>
      <c r="E71" s="17" t="s">
        <v>110</v>
      </c>
      <c r="F71" s="17" t="s">
        <v>113</v>
      </c>
      <c r="I71" s="6">
        <f>B71*AG71</f>
        <v>320</v>
      </c>
      <c r="J71" s="6">
        <f t="shared" si="1"/>
        <v>336</v>
      </c>
      <c r="K71" s="26">
        <f>J71*R71</f>
        <v>191.51999999999998</v>
      </c>
      <c r="P71" s="27" t="s">
        <v>142</v>
      </c>
      <c r="Q71" s="17" t="s">
        <v>136</v>
      </c>
      <c r="R71" s="17">
        <v>0.56999999999999995</v>
      </c>
      <c r="T71" s="17">
        <v>1085290</v>
      </c>
      <c r="AG71" s="17">
        <v>80</v>
      </c>
    </row>
    <row r="72" spans="1:33" x14ac:dyDescent="0.25">
      <c r="A72" s="25" t="s">
        <v>114</v>
      </c>
      <c r="B72" s="8">
        <v>2</v>
      </c>
      <c r="C72" s="2" t="s">
        <v>115</v>
      </c>
      <c r="D72" s="17" t="s">
        <v>305</v>
      </c>
      <c r="E72" s="17" t="s">
        <v>110</v>
      </c>
      <c r="F72" s="17" t="s">
        <v>116</v>
      </c>
      <c r="I72" s="6">
        <f>B72*AG72</f>
        <v>160</v>
      </c>
      <c r="J72" s="6">
        <f t="shared" si="1"/>
        <v>168</v>
      </c>
      <c r="K72" s="26">
        <f>J72*R72</f>
        <v>82.32</v>
      </c>
      <c r="P72" s="27" t="s">
        <v>143</v>
      </c>
      <c r="Q72" s="17" t="s">
        <v>136</v>
      </c>
      <c r="R72" s="17">
        <v>0.49</v>
      </c>
      <c r="T72" s="17">
        <v>1085331</v>
      </c>
      <c r="AG72" s="17">
        <v>80</v>
      </c>
    </row>
    <row r="73" spans="1:33" x14ac:dyDescent="0.25">
      <c r="A73" s="25" t="s">
        <v>117</v>
      </c>
      <c r="B73" s="9">
        <v>1</v>
      </c>
      <c r="C73" s="2" t="s">
        <v>118</v>
      </c>
      <c r="D73" s="17" t="s">
        <v>118</v>
      </c>
      <c r="E73" s="17" t="s">
        <v>119</v>
      </c>
      <c r="F73" s="17" t="s">
        <v>120</v>
      </c>
      <c r="I73" s="6">
        <f>B73*AG73</f>
        <v>80</v>
      </c>
      <c r="J73" s="6">
        <f t="shared" si="1"/>
        <v>84</v>
      </c>
      <c r="K73" s="26">
        <f>J73*O73</f>
        <v>0</v>
      </c>
      <c r="N73" s="17" t="s">
        <v>144</v>
      </c>
      <c r="AG73" s="17">
        <v>80</v>
      </c>
    </row>
    <row r="74" spans="1:33" ht="30" x14ac:dyDescent="0.25">
      <c r="A74" s="25" t="s">
        <v>121</v>
      </c>
      <c r="B74" s="7">
        <v>3</v>
      </c>
      <c r="C74" s="2" t="s">
        <v>122</v>
      </c>
      <c r="D74" s="17" t="s">
        <v>123</v>
      </c>
      <c r="E74" s="17" t="s">
        <v>110</v>
      </c>
      <c r="F74" s="17" t="s">
        <v>124</v>
      </c>
      <c r="I74" s="6">
        <f>B74*AG74</f>
        <v>240</v>
      </c>
      <c r="J74" s="6">
        <f t="shared" si="1"/>
        <v>252</v>
      </c>
      <c r="K74" s="26">
        <f>J74*O74</f>
        <v>72.575999999999993</v>
      </c>
      <c r="M74" s="27" t="s">
        <v>135</v>
      </c>
      <c r="N74" s="17" t="s">
        <v>136</v>
      </c>
      <c r="O74" s="17">
        <v>0.28799999999999998</v>
      </c>
      <c r="U74" s="17" t="s">
        <v>259</v>
      </c>
      <c r="AG74" s="17">
        <v>80</v>
      </c>
    </row>
    <row r="75" spans="1:33" ht="30" x14ac:dyDescent="0.25">
      <c r="A75" s="25" t="s">
        <v>125</v>
      </c>
      <c r="B75" s="8">
        <v>3</v>
      </c>
      <c r="C75" s="2" t="s">
        <v>247</v>
      </c>
      <c r="D75" s="17" t="s">
        <v>306</v>
      </c>
      <c r="E75" s="17" t="s">
        <v>110</v>
      </c>
      <c r="F75" s="17" t="s">
        <v>248</v>
      </c>
      <c r="I75" s="6">
        <f>B75*AG75</f>
        <v>240</v>
      </c>
      <c r="J75" s="6">
        <f t="shared" si="1"/>
        <v>252</v>
      </c>
      <c r="K75" s="26">
        <f>J75*O75</f>
        <v>277.20000000000005</v>
      </c>
      <c r="M75" s="27" t="s">
        <v>245</v>
      </c>
      <c r="N75" s="17" t="s">
        <v>136</v>
      </c>
      <c r="O75" s="17">
        <v>1.1000000000000001</v>
      </c>
      <c r="P75" s="17" t="s">
        <v>243</v>
      </c>
      <c r="Q75" s="17" t="s">
        <v>244</v>
      </c>
      <c r="T75" s="17">
        <v>2774608</v>
      </c>
      <c r="AG75" s="17">
        <v>80</v>
      </c>
    </row>
    <row r="76" spans="1:33" x14ac:dyDescent="0.25">
      <c r="AG76" s="17">
        <v>80</v>
      </c>
    </row>
    <row r="77" spans="1:33" x14ac:dyDescent="0.25">
      <c r="A77" s="25" t="s">
        <v>126</v>
      </c>
      <c r="B77" s="8">
        <v>2</v>
      </c>
      <c r="C77" s="2" t="s">
        <v>127</v>
      </c>
      <c r="D77" s="17" t="s">
        <v>128</v>
      </c>
      <c r="E77" s="17" t="s">
        <v>129</v>
      </c>
      <c r="F77" s="17" t="s">
        <v>130</v>
      </c>
      <c r="I77" s="6">
        <f>B77*AG77</f>
        <v>160</v>
      </c>
      <c r="J77" s="6">
        <f t="shared" si="1"/>
        <v>168</v>
      </c>
      <c r="K77" s="26">
        <f>J77*R77</f>
        <v>255.36</v>
      </c>
      <c r="M77" s="17" t="s">
        <v>249</v>
      </c>
      <c r="N77" s="17" t="s">
        <v>250</v>
      </c>
      <c r="O77" s="17">
        <v>1.27</v>
      </c>
      <c r="P77" s="27" t="s">
        <v>251</v>
      </c>
      <c r="Q77" s="17" t="s">
        <v>136</v>
      </c>
      <c r="R77" s="17">
        <v>1.52</v>
      </c>
      <c r="AG77" s="17">
        <v>80</v>
      </c>
    </row>
    <row r="80" spans="1:33" ht="30" x14ac:dyDescent="0.25">
      <c r="A80" s="25" t="s">
        <v>246</v>
      </c>
      <c r="C80" s="2" t="s">
        <v>245</v>
      </c>
    </row>
    <row r="83" spans="9:11" x14ac:dyDescent="0.25">
      <c r="I83" s="6" t="s">
        <v>254</v>
      </c>
      <c r="K83" s="26">
        <f xml:space="preserve"> SUM(K3:K77)</f>
        <v>8343.3040000000001</v>
      </c>
    </row>
  </sheetData>
  <conditionalFormatting sqref="Q1:Q17 Q19:Q1048576">
    <cfRule type="cellIs" dxfId="5" priority="12" operator="equal">
      <formula>"IN STOCK"</formula>
    </cfRule>
  </conditionalFormatting>
  <conditionalFormatting sqref="N1:N17 Q1:Q17 N19:N1048576 Q19:Q1048576">
    <cfRule type="cellIs" dxfId="4" priority="6" operator="equal">
      <formula>"NOT IN STOCK"</formula>
    </cfRule>
    <cfRule type="cellIs" dxfId="3" priority="7" operator="equal">
      <formula>"IN STOCK"</formula>
    </cfRule>
    <cfRule type="containsText" dxfId="2" priority="8" operator="containsText" text="in stock">
      <formula>NOT(ISERROR(SEARCH("in stock",N1)))</formula>
    </cfRule>
    <cfRule type="cellIs" dxfId="1" priority="9" operator="greaterThan">
      <formula>44713</formula>
    </cfRule>
    <cfRule type="containsText" dxfId="0" priority="10" operator="containsText" text="&quot;Delivery Expected&quot;">
      <formula>NOT(ISERROR(SEARCH("""Delivery Expected""",N1)))</formula>
    </cfRule>
  </conditionalFormatting>
  <hyperlinks>
    <hyperlink ref="M7" r:id="rId1"/>
    <hyperlink ref="M41" r:id="rId2"/>
    <hyperlink ref="M32" r:id="rId3"/>
    <hyperlink ref="M33" r:id="rId4"/>
    <hyperlink ref="M34" r:id="rId5"/>
    <hyperlink ref="M3" r:id="rId6"/>
    <hyperlink ref="M5" r:id="rId7"/>
    <hyperlink ref="M29" r:id="rId8"/>
    <hyperlink ref="M38" r:id="rId9"/>
    <hyperlink ref="M68" r:id="rId10"/>
    <hyperlink ref="M69" r:id="rId11"/>
    <hyperlink ref="M74" r:id="rId12"/>
    <hyperlink ref="M48" r:id="rId13"/>
    <hyperlink ref="M9" r:id="rId14"/>
    <hyperlink ref="M12" r:id="rId15"/>
    <hyperlink ref="M13" r:id="rId16"/>
    <hyperlink ref="M14" r:id="rId17"/>
    <hyperlink ref="M15" r:id="rId18"/>
    <hyperlink ref="M16" r:id="rId19"/>
    <hyperlink ref="P16" r:id="rId20"/>
    <hyperlink ref="M10" r:id="rId21"/>
    <hyperlink ref="M20" r:id="rId22"/>
    <hyperlink ref="M22" r:id="rId23"/>
    <hyperlink ref="M23" r:id="rId24"/>
    <hyperlink ref="M24" r:id="rId25"/>
    <hyperlink ref="M26" r:id="rId26"/>
    <hyperlink ref="M35" r:id="rId27"/>
    <hyperlink ref="M39" r:id="rId28"/>
    <hyperlink ref="M40" r:id="rId29"/>
    <hyperlink ref="M42" r:id="rId30"/>
    <hyperlink ref="M46" r:id="rId31"/>
    <hyperlink ref="M47" r:id="rId32"/>
    <hyperlink ref="M52" r:id="rId33"/>
    <hyperlink ref="M54" r:id="rId34"/>
    <hyperlink ref="M55" r:id="rId35"/>
    <hyperlink ref="M56" r:id="rId36"/>
    <hyperlink ref="M57" r:id="rId37"/>
    <hyperlink ref="M58" r:id="rId38"/>
    <hyperlink ref="M59" r:id="rId39"/>
    <hyperlink ref="M60" r:id="rId40"/>
    <hyperlink ref="M62" r:id="rId41"/>
    <hyperlink ref="M63" r:id="rId42"/>
    <hyperlink ref="P68" r:id="rId43"/>
    <hyperlink ref="P69" r:id="rId44"/>
    <hyperlink ref="P70" r:id="rId45"/>
    <hyperlink ref="P71" r:id="rId46"/>
    <hyperlink ref="P72" r:id="rId47"/>
    <hyperlink ref="M75" r:id="rId48"/>
    <hyperlink ref="P77" r:id="rId49"/>
    <hyperlink ref="P66" r:id="rId50"/>
    <hyperlink ref="M66" r:id="rId51"/>
  </hyperlinks>
  <pageMargins left="0.7" right="0.7" top="0.75" bottom="0.75" header="0.3" footer="0.3"/>
  <pageSetup paperSize="9" orientation="landscape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RemoteLabs_supervisor_PCB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Imogen</dc:creator>
  <cp:lastModifiedBy>HEARD Declan</cp:lastModifiedBy>
  <cp:lastPrinted>2022-05-04T14:20:11Z</cp:lastPrinted>
  <dcterms:created xsi:type="dcterms:W3CDTF">2022-04-27T11:23:34Z</dcterms:created>
  <dcterms:modified xsi:type="dcterms:W3CDTF">2022-05-04T16:01:08Z</dcterms:modified>
</cp:coreProperties>
</file>