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RemoteLabs_supervisor_PCB\"/>
    </mc:Choice>
  </mc:AlternateContent>
  <bookViews>
    <workbookView xWindow="0" yWindow="0" windowWidth="28800" windowHeight="12300"/>
  </bookViews>
  <sheets>
    <sheet name="RemoteLabs_supervisor_PCB" sheetId="1" r:id="rId1"/>
  </sheets>
  <calcPr calcId="162913"/>
</workbook>
</file>

<file path=xl/calcChain.xml><?xml version="1.0" encoding="utf-8"?>
<calcChain xmlns="http://schemas.openxmlformats.org/spreadsheetml/2006/main">
  <c r="T76" i="1" l="1"/>
  <c r="R22" i="1" l="1"/>
  <c r="T22" i="1" s="1"/>
  <c r="T21" i="1"/>
  <c r="R21" i="1"/>
  <c r="R5" i="1"/>
  <c r="T5" i="1" s="1"/>
  <c r="R7" i="1"/>
  <c r="T7" i="1" s="1"/>
  <c r="R9" i="1"/>
  <c r="S9" i="1" s="1"/>
  <c r="T9" i="1" s="1"/>
  <c r="R10" i="1"/>
  <c r="S10" i="1" s="1"/>
  <c r="T10" i="1" s="1"/>
  <c r="R11" i="1"/>
  <c r="S11" i="1" s="1"/>
  <c r="T11" i="1" s="1"/>
  <c r="R12" i="1"/>
  <c r="S12" i="1" s="1"/>
  <c r="T12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18" i="1"/>
  <c r="S18" i="1" s="1"/>
  <c r="T18" i="1" s="1"/>
  <c r="R19" i="1"/>
  <c r="S19" i="1" s="1"/>
  <c r="T19" i="1" s="1"/>
  <c r="R20" i="1"/>
  <c r="S20" i="1" s="1"/>
  <c r="T20" i="1" s="1"/>
  <c r="R24" i="1"/>
  <c r="S24" i="1" s="1"/>
  <c r="T24" i="1" s="1"/>
  <c r="R25" i="1"/>
  <c r="S25" i="1" s="1"/>
  <c r="T25" i="1" s="1"/>
  <c r="R26" i="1"/>
  <c r="S26" i="1" s="1"/>
  <c r="T26" i="1" s="1"/>
  <c r="R27" i="1"/>
  <c r="R29" i="1"/>
  <c r="S29" i="1" s="1"/>
  <c r="T29" i="1" s="1"/>
  <c r="R30" i="1"/>
  <c r="S30" i="1" s="1"/>
  <c r="T30" i="1" s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 s="1"/>
  <c r="R35" i="1"/>
  <c r="T35" i="1" s="1"/>
  <c r="R36" i="1"/>
  <c r="S36" i="1" s="1"/>
  <c r="T36" i="1" s="1"/>
  <c r="R37" i="1"/>
  <c r="S37" i="1" s="1"/>
  <c r="T37" i="1" s="1"/>
  <c r="R38" i="1"/>
  <c r="S38" i="1" s="1"/>
  <c r="T38" i="1" s="1"/>
  <c r="R39" i="1"/>
  <c r="S39" i="1" s="1"/>
  <c r="T39" i="1" s="1"/>
  <c r="R40" i="1"/>
  <c r="S40" i="1" s="1"/>
  <c r="T40" i="1" s="1"/>
  <c r="R43" i="1"/>
  <c r="T43" i="1" s="1"/>
  <c r="R44" i="1"/>
  <c r="T44" i="1" s="1"/>
  <c r="R45" i="1"/>
  <c r="S45" i="1" s="1"/>
  <c r="T45" i="1" s="1"/>
  <c r="R46" i="1"/>
  <c r="S46" i="1" s="1"/>
  <c r="T46" i="1" s="1"/>
  <c r="R47" i="1"/>
  <c r="S47" i="1" s="1"/>
  <c r="T47" i="1" s="1"/>
  <c r="R51" i="1"/>
  <c r="S51" i="1" s="1"/>
  <c r="T51" i="1" s="1"/>
  <c r="R52" i="1"/>
  <c r="S52" i="1" s="1"/>
  <c r="T52" i="1" s="1"/>
  <c r="R53" i="1"/>
  <c r="S53" i="1" s="1"/>
  <c r="T53" i="1" s="1"/>
  <c r="R54" i="1"/>
  <c r="S54" i="1" s="1"/>
  <c r="T54" i="1" s="1"/>
  <c r="R55" i="1"/>
  <c r="S55" i="1" s="1"/>
  <c r="T55" i="1" s="1"/>
  <c r="R56" i="1"/>
  <c r="S56" i="1" s="1"/>
  <c r="T56" i="1" s="1"/>
  <c r="R60" i="1"/>
  <c r="S60" i="1" s="1"/>
  <c r="T60" i="1" s="1"/>
  <c r="R62" i="1"/>
  <c r="S62" i="1" s="1"/>
  <c r="T62" i="1" s="1"/>
  <c r="R63" i="1"/>
  <c r="S63" i="1" s="1"/>
  <c r="T63" i="1" s="1"/>
  <c r="R64" i="1"/>
  <c r="S64" i="1" s="1"/>
  <c r="T64" i="1" s="1"/>
  <c r="R65" i="1"/>
  <c r="S65" i="1" s="1"/>
  <c r="T65" i="1" s="1"/>
  <c r="R66" i="1"/>
  <c r="S66" i="1" s="1"/>
  <c r="T66" i="1" s="1"/>
  <c r="R67" i="1"/>
  <c r="R68" i="1"/>
  <c r="S68" i="1" s="1"/>
  <c r="T68" i="1" s="1"/>
  <c r="R70" i="1"/>
  <c r="S70" i="1" s="1"/>
  <c r="T70" i="1" s="1"/>
  <c r="R71" i="1"/>
  <c r="T71" i="1" s="1"/>
  <c r="R74" i="1"/>
  <c r="S74" i="1" s="1"/>
  <c r="T74" i="1" s="1"/>
  <c r="R76" i="1"/>
  <c r="R77" i="1"/>
  <c r="S77" i="1" s="1"/>
  <c r="R78" i="1"/>
  <c r="S78" i="1" s="1"/>
  <c r="T78" i="1" s="1"/>
  <c r="R79" i="1"/>
  <c r="S79" i="1" s="1"/>
  <c r="T79" i="1" s="1"/>
  <c r="R80" i="1"/>
  <c r="S80" i="1" s="1"/>
  <c r="T80" i="1" s="1"/>
  <c r="R81" i="1"/>
  <c r="S81" i="1" s="1"/>
  <c r="T81" i="1" s="1"/>
  <c r="R82" i="1"/>
  <c r="S82" i="1" s="1"/>
  <c r="T82" i="1" s="1"/>
  <c r="R83" i="1"/>
  <c r="S83" i="1" s="1"/>
  <c r="T83" i="1" s="1"/>
  <c r="R84" i="1"/>
  <c r="S84" i="1" s="1"/>
  <c r="T84" i="1" s="1"/>
  <c r="R86" i="1"/>
  <c r="S86" i="1" s="1"/>
  <c r="T86" i="1" s="1"/>
  <c r="R3" i="1"/>
  <c r="T3" i="1" s="1"/>
  <c r="T77" i="1" l="1"/>
  <c r="T92" i="1" s="1"/>
</calcChain>
</file>

<file path=xl/sharedStrings.xml><?xml version="1.0" encoding="utf-8"?>
<sst xmlns="http://schemas.openxmlformats.org/spreadsheetml/2006/main" count="470" uniqueCount="330">
  <si>
    <t>Ref</t>
  </si>
  <si>
    <t>Qnty</t>
  </si>
  <si>
    <t>Value</t>
  </si>
  <si>
    <t>Cmp name</t>
  </si>
  <si>
    <t>Footprint</t>
  </si>
  <si>
    <t>Description</t>
  </si>
  <si>
    <t xml:space="preserve">A1, A2, </t>
  </si>
  <si>
    <t>Arduino_Nano_33_IoT</t>
  </si>
  <si>
    <t>Module:Arduino_Nano</t>
  </si>
  <si>
    <t>Arduino Nano v2.x</t>
  </si>
  <si>
    <t xml:space="preserve">A3, </t>
  </si>
  <si>
    <t>Infineon Motor Shield Uno</t>
  </si>
  <si>
    <t>Module:Arduino_UNO_R3</t>
  </si>
  <si>
    <t>Arduino UNO Microcontroller Module, release 3</t>
  </si>
  <si>
    <t xml:space="preserve">A4, </t>
  </si>
  <si>
    <t>DRV8825 High Current Stepper Motor Driver Module</t>
  </si>
  <si>
    <t xml:space="preserve">C1, C2, C6, C10, C16, C20, C36, C37, </t>
  </si>
  <si>
    <t>10u</t>
  </si>
  <si>
    <t>Capacitor_SMD:CP_Elec_6.3x5.9</t>
  </si>
  <si>
    <t>Polarized capacitor</t>
  </si>
  <si>
    <t>100p</t>
  </si>
  <si>
    <t>Capacitor_SMD:C_0805_2012Metric_Pad1.18x1.45mm_HandSolder</t>
  </si>
  <si>
    <t>Unpolarized capacitor</t>
  </si>
  <si>
    <t>100n</t>
  </si>
  <si>
    <t xml:space="preserve">C3, C13, </t>
  </si>
  <si>
    <t>4n7</t>
  </si>
  <si>
    <t xml:space="preserve">C4, C5, C14, C15, </t>
  </si>
  <si>
    <t>9pF</t>
  </si>
  <si>
    <t xml:space="preserve">C7, C17, </t>
  </si>
  <si>
    <t>1u</t>
  </si>
  <si>
    <t xml:space="preserve">C8, C9, C11, C12, C18, C19, C21, C22, C24, C25, C26, C27, C28, C29, C30, C31, C32, C33, C34, C35, C38, C39, C40, C41, C42, C43, </t>
  </si>
  <si>
    <t>100u</t>
  </si>
  <si>
    <t>Capacitor_SMD:CP_Elec_10x10</t>
  </si>
  <si>
    <t xml:space="preserve">D1, </t>
  </si>
  <si>
    <t>BZV55B9V1</t>
  </si>
  <si>
    <t>Diode_SMD:D_MiniMELF</t>
  </si>
  <si>
    <t>9.1V, 500mW, 2%, Zener diode, MiniMELF</t>
  </si>
  <si>
    <t xml:space="preserve">D3, D4, </t>
  </si>
  <si>
    <t>PRTR5V0U2X</t>
  </si>
  <si>
    <t>Package_TO_SOT_SMD:SOT-143</t>
  </si>
  <si>
    <t>Ultra low capacitance double rail-to-rail ESD protection diode, SOT-143</t>
  </si>
  <si>
    <t xml:space="preserve">F1, </t>
  </si>
  <si>
    <t>20A</t>
  </si>
  <si>
    <t>Fuse</t>
  </si>
  <si>
    <t>Fuse:Fuseholder_Cylinder-5x20mm_Stelvio-Kontek_PTF78_Horizontal_Open</t>
  </si>
  <si>
    <t xml:space="preserve">F2, </t>
  </si>
  <si>
    <t>2A</t>
  </si>
  <si>
    <t>Conn_01x05_Male</t>
  </si>
  <si>
    <t>Connector_PinHeader_2.54mm:PinHeader_1x05_P2.54mm_Vertical</t>
  </si>
  <si>
    <t>Generic connector, single row, 01x05, script generated (kicad-library-utils/schlib/autogen/connector/)</t>
  </si>
  <si>
    <t>Connector_PinHeader_2.54mm:PinHeader_1x03_P2.54mm_Vertical</t>
  </si>
  <si>
    <t>Generic connector, single row, 01x03, script generated (kicad-library-utils/schlib/autogen/connector/)</t>
  </si>
  <si>
    <t xml:space="preserve">J3, </t>
  </si>
  <si>
    <t>XT60_connector_DC_60A_male</t>
  </si>
  <si>
    <t>Connector_AMASS:AMASS_XT60PW-M</t>
  </si>
  <si>
    <t>Generic connector, single row, 01x02, script generated (kicad-library-utils/schlib/autogen/connector/)</t>
  </si>
  <si>
    <t>Conn_01x02_Male</t>
  </si>
  <si>
    <t>Connector_PinHeader_1.27mm:PinHeader_1x02_P1.27mm_Vertical</t>
  </si>
  <si>
    <t xml:space="preserve">J5, J6, </t>
  </si>
  <si>
    <t>USB_A</t>
  </si>
  <si>
    <t>USB_A_1</t>
  </si>
  <si>
    <t>Connector_USB:USB_A_Molex_67643_Horizontal</t>
  </si>
  <si>
    <t>USB Type A connector</t>
  </si>
  <si>
    <t xml:space="preserve">J7, J13, </t>
  </si>
  <si>
    <t>USB_B_Mini</t>
  </si>
  <si>
    <t>Connector_USB:USB_Mini-B_Lumberg_2486_01_Horizontal</t>
  </si>
  <si>
    <t>USB Mini Type B connector</t>
  </si>
  <si>
    <t>MCU_Header</t>
  </si>
  <si>
    <t>Conn_01x08_Male</t>
  </si>
  <si>
    <t>Connector_PinHeader_2.54mm:PinHeader_1x08_P2.54mm_Vertical</t>
  </si>
  <si>
    <t xml:space="preserve">J9, </t>
  </si>
  <si>
    <t>Spare Student GPIOs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</si>
  <si>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</si>
  <si>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</si>
  <si>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</si>
  <si>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>Conn_01x03_Male</t>
  </si>
  <si>
    <t>Screw_Terminal_01x02</t>
  </si>
  <si>
    <t>TerminalBlock:TerminalBlock_Altech_AK300-2_P5.00mm</t>
  </si>
  <si>
    <t>Generic screw terminal, single row, 01x02, script generated (kicad-library-utils/schlib/autogen/connector/)</t>
  </si>
  <si>
    <t>Screw_Terminal_01x03</t>
  </si>
  <si>
    <t>TerminalBlock:TerminalBlock_Altech_AK300-3_P5.00mm</t>
  </si>
  <si>
    <t>Generic screw terminal, single row, 01x03, script generated (kicad-library-utils/schlib/autogen/connector/)</t>
  </si>
  <si>
    <t xml:space="preserve">J19, </t>
  </si>
  <si>
    <t>Stepper Motor Output</t>
  </si>
  <si>
    <t>Connector_PinHeader_2.54mm:PinHeader_1x02_P2.54mm_Vertical</t>
  </si>
  <si>
    <t xml:space="preserve">J25, </t>
  </si>
  <si>
    <t>Optical Encoder</t>
  </si>
  <si>
    <t xml:space="preserve">J27, </t>
  </si>
  <si>
    <t>Analog Buffer</t>
  </si>
  <si>
    <t xml:space="preserve">J28, </t>
  </si>
  <si>
    <t>student_PA03</t>
  </si>
  <si>
    <t>Conn_01x01_Male</t>
  </si>
  <si>
    <t>Connector_PinHeader_1.27mm:PinHeader_1x01_P1.27mm_Vertical</t>
  </si>
  <si>
    <t xml:space="preserve">J29, </t>
  </si>
  <si>
    <t>3V3 PWR SRC</t>
  </si>
  <si>
    <t xml:space="preserve">L1, L2, </t>
  </si>
  <si>
    <t>10uH</t>
  </si>
  <si>
    <t>INDUCTOR</t>
  </si>
  <si>
    <t>Inductor_SMD:L_0805_2012Metric_Pad1.15x1.40mm_HandSolder</t>
  </si>
  <si>
    <t>Inductor symbol for simulation only</t>
  </si>
  <si>
    <t xml:space="preserve">Q1, </t>
  </si>
  <si>
    <t>IRF5305_PBF</t>
  </si>
  <si>
    <t>Package_TO_SOT_SMD:TO-263-2</t>
  </si>
  <si>
    <t>-31A Id, -55V Vds, Single P-Channel HEXFET Power MOSFET, 60mOhm Ron, TO-220AB</t>
  </si>
  <si>
    <t xml:space="preserve">R1, R3, </t>
  </si>
  <si>
    <t>2k2</t>
  </si>
  <si>
    <t>Resistor_0805</t>
  </si>
  <si>
    <t>Resistor_SMD:R_0805_2012Metric_Pad1.20x1.40mm_HandSolder</t>
  </si>
  <si>
    <t>Resistor</t>
  </si>
  <si>
    <t>330r</t>
  </si>
  <si>
    <t xml:space="preserve">R7, R8, R14, </t>
  </si>
  <si>
    <t>1M</t>
  </si>
  <si>
    <t>1k</t>
  </si>
  <si>
    <t xml:space="preserve">R12, R13, </t>
  </si>
  <si>
    <t>470r</t>
  </si>
  <si>
    <t xml:space="preserve">R15, R16, R18, R20, </t>
  </si>
  <si>
    <t>10k</t>
  </si>
  <si>
    <t xml:space="preserve">R17, R19, R21, </t>
  </si>
  <si>
    <t>2k7</t>
  </si>
  <si>
    <t xml:space="preserve">SW1, </t>
  </si>
  <si>
    <t>Stepper_Mode</t>
  </si>
  <si>
    <t>SW_DIP_x03</t>
  </si>
  <si>
    <t>Button_Switch_SMD:SW_DIP_SPSTx03_Slide_6.7x9.18mm_W6.73mm_P2.54mm_LowProfile_JPin</t>
  </si>
  <si>
    <t>3x DIP Switch, Single Pole Single Throw (SPST) switch, small symbol</t>
  </si>
  <si>
    <t xml:space="preserve">U1, U2, </t>
  </si>
  <si>
    <t>LM2596S DC-DC Module</t>
  </si>
  <si>
    <t>Package_TO_SOT_SMD:TO-263-5_TabPin3</t>
  </si>
  <si>
    <t>5V 3A Step-Down Voltage Regulator, TO-263</t>
  </si>
  <si>
    <t xml:space="preserve">U3, </t>
  </si>
  <si>
    <t>AMS1117-3.3</t>
  </si>
  <si>
    <t>1A Low Dropout regulator, positive, 3.3V fixed output, SOT-223</t>
  </si>
  <si>
    <t xml:space="preserve">U4, U6, </t>
  </si>
  <si>
    <t>ATSAMD21G18A-M</t>
  </si>
  <si>
    <t>Package_DFN_QFN:QFN-48-1EP_7x7mm_P0.5mm_EP5.15x5.15mm</t>
  </si>
  <si>
    <t>SAM D21 Microchip SMART ARM-based Flash MCU, 48Mhz, 256K Flash, 32K SRAM, QFN-48</t>
  </si>
  <si>
    <t xml:space="preserve">U5, U7, </t>
  </si>
  <si>
    <t>Package_DIP:SMDIP-18_W9.53mm</t>
  </si>
  <si>
    <t>8-bit serial in/out Shift Register 3-State Outputs</t>
  </si>
  <si>
    <t xml:space="preserve">U8, </t>
  </si>
  <si>
    <t>4069_3</t>
  </si>
  <si>
    <t>Package_DIP:SMDIP-14_W9.53mm</t>
  </si>
  <si>
    <t>Hex inverter</t>
  </si>
  <si>
    <t xml:space="preserve">U9, U10, U11, U12, </t>
  </si>
  <si>
    <t>4081_5</t>
  </si>
  <si>
    <t>Quad And 2 inputs</t>
  </si>
  <si>
    <t xml:space="preserve">U13, U14, </t>
  </si>
  <si>
    <t>74HC86</t>
  </si>
  <si>
    <t>74HC86_9</t>
  </si>
  <si>
    <t>Quad 2-input XOR</t>
  </si>
  <si>
    <t xml:space="preserve">U19, </t>
  </si>
  <si>
    <t>AD8497</t>
  </si>
  <si>
    <t>Package_SO:MSOP-8_3x3mm_P0.65mm</t>
  </si>
  <si>
    <t>Precision Thermocouple Amplifiers with Cold Junction Compensation, K-Type Thermocouple, 25 to 100C, MSOP-8</t>
  </si>
  <si>
    <t xml:space="preserve">U20, U21, U22, </t>
  </si>
  <si>
    <t>74LS07</t>
  </si>
  <si>
    <t>74LS07_17</t>
  </si>
  <si>
    <t>Hex Buffers and Drivers With Open Collector High Voltage Outputs</t>
  </si>
  <si>
    <t xml:space="preserve">U23, U24, U25, </t>
  </si>
  <si>
    <t xml:space="preserve">Y1, Y2, </t>
  </si>
  <si>
    <t>32.768 kHz</t>
  </si>
  <si>
    <t>Crystal_Small</t>
  </si>
  <si>
    <t>Crystal:Crystal_SMD_SeikoEpson_MC405-2Pin_9.6x4.1mm_HandSoldering</t>
  </si>
  <si>
    <t>Two pin crystal, small symbol</t>
  </si>
  <si>
    <t>Price Per unit</t>
  </si>
  <si>
    <t>Vendor Option A</t>
  </si>
  <si>
    <t>Delivery Expected</t>
  </si>
  <si>
    <t>Vendor B</t>
  </si>
  <si>
    <t>https://www.mouser.co.uk/ProductDetail/Microchip-Technology-Atmel/ATSAMD21G18A-AU?qs=KLFHFgXTQiDh1vL0VLU76Q%3D%3D</t>
  </si>
  <si>
    <t>https://uk.rs-online.com/web/p/buffers/8270301</t>
  </si>
  <si>
    <t>IN STOCK</t>
  </si>
  <si>
    <t>https://uk.rs-online.com/web/p/counter-ics/0526717</t>
  </si>
  <si>
    <t>Notes</t>
  </si>
  <si>
    <t>https://uk.farnell.com/nexperia/hef4094bt/ic-4000-locmos-smd-4094-soic16/dp/1201297?st=4094</t>
  </si>
  <si>
    <t>https://uk.rs-online.com/web/p/logic-gates/1868320</t>
  </si>
  <si>
    <t>https://uk.farnell.com/nexperia/hef4069ubt/ic-4000-locmos-smd-4069-soic14/dp/1201295?st=4069</t>
  </si>
  <si>
    <t>https://uk.farnell.com/nexperia/hef4081bt/ic-4000-locmos-smd-4081-soic14/dp/1085290?st=4081</t>
  </si>
  <si>
    <t>https://uk.farnell.com/nexperia/74hc86d/ic-74hc-cmos-smd-74hc86-soic14/dp/1085331?st=74hc86</t>
  </si>
  <si>
    <t>NOT IN STOCK</t>
  </si>
  <si>
    <t>https://www.az-delivery.de/en/products/drv8825-schrittmotor-treiber-modul-mit-kuhlkorper?variant=37100118866</t>
  </si>
  <si>
    <t>https://uk.farnell.com/kemet/exv106m025a9baa/cap-10-f-25v-radial-smd/dp/2069174?st=10uf</t>
  </si>
  <si>
    <t>https://uk.farnell.com/avx/08055a101jat2a/cap-100pf-50v-5-c0g-np0-0805/dp/2280669?st=100p%200805</t>
  </si>
  <si>
    <t xml:space="preserve">C1A1, C2A1, </t>
  </si>
  <si>
    <t xml:space="preserve">C1B1, C2B1, </t>
  </si>
  <si>
    <t>https://uk.farnell.com/avx/08055c104kat4a/cap-0-1-f-50v-10-x7r-0805/dp/2332787?st=100n%200805</t>
  </si>
  <si>
    <t xml:space="preserve"> </t>
  </si>
  <si>
    <t xml:space="preserve">J17, J18, </t>
  </si>
  <si>
    <t>Generic Pin Headers</t>
  </si>
  <si>
    <t xml:space="preserve">J8, J12, J10, J14, </t>
  </si>
  <si>
    <t>SPI header</t>
  </si>
  <si>
    <t xml:space="preserve">J11, J15, </t>
  </si>
  <si>
    <t>Motor PWR Terminal</t>
  </si>
  <si>
    <t>Servo Outputs</t>
  </si>
  <si>
    <t xml:space="preserve">J20, J21, </t>
  </si>
  <si>
    <t>limit_switch inputs</t>
  </si>
  <si>
    <t>J23, J24</t>
  </si>
  <si>
    <t>Quantity Boards</t>
  </si>
  <si>
    <t xml:space="preserve">D2, D5, </t>
  </si>
  <si>
    <t>PMEG6020ER</t>
  </si>
  <si>
    <t>Diode_SMD:Nexperia_CFP3_SOD-123W</t>
  </si>
  <si>
    <t>60V, 2A low Vf MEGA Schottky barrier rectifier, SOD-123W</t>
  </si>
  <si>
    <t xml:space="preserve">FB1, FB2, </t>
  </si>
  <si>
    <t>BLM18PG471</t>
  </si>
  <si>
    <t>FerriteBead_Small</t>
  </si>
  <si>
    <t>Inductor_SMD:L_0805_2012Metric_Pad1.05x1.20mm_HandSolder</t>
  </si>
  <si>
    <t>Ferrite bead, small symbol</t>
  </si>
  <si>
    <t>ReplaCED WITH Ferrite as per Arduino Nano IoT</t>
  </si>
  <si>
    <t>pushbutton_tactile_2pin_SMD</t>
  </si>
  <si>
    <t>MEC 5E single pole normally-open tactile switch</t>
  </si>
  <si>
    <t>Reset</t>
  </si>
  <si>
    <t xml:space="preserve">SW2, SW3, </t>
  </si>
  <si>
    <t>C23, C44, C45,</t>
  </si>
  <si>
    <t xml:space="preserve">J32, </t>
  </si>
  <si>
    <t>GND_BUS</t>
  </si>
  <si>
    <t>Conn_01x10_Male</t>
  </si>
  <si>
    <t>Connector_PinHeader_1.27mm:PinHeader_1x10_P1.27mm_Vertical</t>
  </si>
  <si>
    <t>Power Bus</t>
  </si>
  <si>
    <t>J33, J34, J35, J36,</t>
  </si>
  <si>
    <t>must be 1%</t>
  </si>
  <si>
    <t>Total Parts Cost</t>
  </si>
  <si>
    <t>Total Q Part</t>
  </si>
  <si>
    <t>https://uk.rs-online.com/web/p/arduino/1927585</t>
  </si>
  <si>
    <t>https://uk.rs-online.com/web/p/shields-for-arduino/9062874</t>
  </si>
  <si>
    <t>https://uk.farnell.com/kemet/c0805c472k5ractu/cap-4700pf-50v-10-x7r-0805/dp/1414696?st=4n7%200805</t>
  </si>
  <si>
    <t>https://uk.farnell.com/multicomp/mc0805n9r0d500ct/cap-9pf-50v-c0g-np0-0805/dp/1759189?st=9pf%200805</t>
  </si>
  <si>
    <t>https://uk.farnell.com/avx/tajr105k020rnj/cap-1-f-20v-10-0805-smd/dp/1432430?st=1u+0805+tantlium</t>
  </si>
  <si>
    <t>LOW ESR capacitor</t>
  </si>
  <si>
    <t>119 in stock</t>
  </si>
  <si>
    <t>https://uk.farnell.com/avx/tajr105k016rnj/cap-1-f-16v-10-0805-smd/dp/1658936RL?st=1u+0805+tantlium</t>
  </si>
  <si>
    <t>55 in stock</t>
  </si>
  <si>
    <t>https://uk.farnell.com/avx/08055c104k4z2a/cap-0-1-f-50v-10-x7r-0805/dp/1301717?st=100n%200805</t>
  </si>
  <si>
    <t>https://uk.farnell.com/kemet/edk107m035a9haa/cap-100-f-35v-radial-smd-reel/dp/2068675?st=100uf</t>
  </si>
  <si>
    <t>add 5%</t>
  </si>
  <si>
    <t>https://uk.farnell.com/nexperia/bzv55-b9v1-115/diode-zener-9-1v-500mw-sod-80c/dp/2319152?st=bzv55b9v1</t>
  </si>
  <si>
    <t>https://uk.farnell.com/nexperia/pmeg6020er-115/diode-schottky-2a-60v-sod-123w/dp/1829206RL?st=pmeg6020er</t>
  </si>
  <si>
    <t>https://uk.farnell.com/nexperia/prtr5v0u2x-215/diode-tvs-dual-sot-143b/dp/1524157RL?st=prtr5v0u2x</t>
  </si>
  <si>
    <t>https://uk.farnell.com/littelfuse/65600001009/fuseholder-5x20mm-pcb-mount/dp/1597013</t>
  </si>
  <si>
    <t>10A Holder</t>
  </si>
  <si>
    <t>https://uk.rs-online.com/web/p/ferrite-beads/1048535</t>
  </si>
  <si>
    <t>1 pack of 200</t>
  </si>
  <si>
    <t>Needs to be populated</t>
  </si>
  <si>
    <t>DOES NOT NEED POPULATING</t>
  </si>
  <si>
    <t>https://uk.farnell.com/molex/22-27-2051/connector-header-5pos-1row-2-54mm/dp/9731679?st=2.54mm%20pin%20header</t>
  </si>
  <si>
    <t>https://uk.farnell.com/harwin/m20-9990345/header-straight-2-54mm-1row-3way/dp/1022248?st=2.54mm%20pin%20header</t>
  </si>
  <si>
    <t>https://uk.rs-online.com/web/p/compact-power-connectors/1805375</t>
  </si>
  <si>
    <t>XT45 - need footprint</t>
  </si>
  <si>
    <t>https://uk.farnell.com/gct-global-connector-technology/usb1035-gf-p-0-b-b/usb-conn-dual-rcpt-2-0-2port-8pos/dp/2784974?st=usb%20a</t>
  </si>
  <si>
    <t>Dual Stacked Instead only 80 needed (get 100 due pack size)</t>
  </si>
  <si>
    <t>https://uk.farnell.com/gct-global-connector-technology/usb2066-05-rbhm-15-stb-00-00-a/mini-usb-2-0-type-b-receptacle/dp/2293774?st=usb%20a</t>
  </si>
  <si>
    <t>J16, J22, J30, J31,</t>
  </si>
  <si>
    <t>2 Pin Terminal Blocks</t>
  </si>
  <si>
    <t>https://uk.farnell.com/multicomp/mc000048/terminal-block-wire-to-brd-2pos/dp/2008019?st=screw%20terminal%20block</t>
  </si>
  <si>
    <t>https://uk.farnell.com/multicomp/mc000049/terminal-block-wire-to-brd-3pos/dp/2008020?st=screw%20terminal%20block</t>
  </si>
  <si>
    <t>https://uk.farnell.com/molex/22-23-2021/connector-header-2pos-1row-2-54mm/dp/1462926</t>
  </si>
  <si>
    <t>J4, J23, J24</t>
  </si>
  <si>
    <t>Strip Lighting &amp; Limit Switches</t>
  </si>
  <si>
    <t>Accounted for above</t>
  </si>
  <si>
    <t>D6,</t>
  </si>
  <si>
    <t>D7,</t>
  </si>
  <si>
    <t>12v Power Led</t>
  </si>
  <si>
    <t>3V3 Power Led</t>
  </si>
  <si>
    <t>RED or BLUE</t>
  </si>
  <si>
    <t>Orange</t>
  </si>
  <si>
    <t xml:space="preserve">R2, R4, R5, R6, </t>
  </si>
  <si>
    <t>R9, R10, R11, R22, R23, R24, R25, R26, R27, R28, R29, R30, R31, R32, R33, R34, R35, R36,</t>
  </si>
  <si>
    <t>https://uk.farnell.com/molex/22-23-2031/connector-header-3pos-1row-2-54mm/dp/1462950?st=2.54mm%20pin%20header%203%20pin</t>
  </si>
  <si>
    <t xml:space="preserve">J2, J20, J21, </t>
  </si>
  <si>
    <t>WS2821B &amp; servo Headers</t>
  </si>
  <si>
    <t xml:space="preserve">J1, J25,  J26, </t>
  </si>
  <si>
    <t>prog headers &amp; OE</t>
  </si>
  <si>
    <t>https://uk.rs-online.com/web/p/pcb-headers/8201551</t>
  </si>
  <si>
    <t>Generic Pin Headers for Motor Shield &amp; Other Modules</t>
  </si>
  <si>
    <t>Generic Pin Sockets for Motor Shield, IoT board &amp; Other Modules</t>
  </si>
  <si>
    <t>https://uk.farnell.com/harwin/m20-9992046/header-1row-20way/dp/1022262</t>
  </si>
  <si>
    <t>Pin Headers</t>
  </si>
  <si>
    <t>Pin Sockets</t>
  </si>
  <si>
    <t>https://uk.farnell.com/multicomp/2212s-20sg-85/socket-pcb-1-row-20way/dp/1593469</t>
  </si>
  <si>
    <t>https://uk.farnell.com/multicomp-pro/mp008292/led-blue-210mcd-475nm-0805/dp/3796324?st=led</t>
  </si>
  <si>
    <t>https://uk.farnell.com/kingbright/kp-2012seck/led-0805-250mcd-orange/dp/2290332?st=orange%20led%200805</t>
  </si>
  <si>
    <t>https://uk.farnell.com/infineon/irf5305pbf/mosfet-p-55v-31a-to-220/dp/8648255</t>
  </si>
  <si>
    <t>https://uk.farnell.com/multicomp/mchp05w4f2201t5e/res-2k2-1-0-25w-0805-thick-film/dp/1576464?st=2k2%200805</t>
  </si>
  <si>
    <t>https://uk.farnell.com/multicomp/mchp05w4f3300t5e/res-330r-1-0-25w-0805-thick-film/dp/1576452?st=330r%200805</t>
  </si>
  <si>
    <t>https://uk.farnell.com/te-connectivity/crgcq0805f1m0/res-1m-1-0805-thick-film/dp/2861558?st=1m%200805</t>
  </si>
  <si>
    <t>https://uk.farnell.com/te-connectivity/crgh0805f1k0/res-1k-1-0-33w-0805-thick-film/dp/2332071?st=1k%200805</t>
  </si>
  <si>
    <t>https://uk.farnell.com/walsin/wf08p4700ftl/res-470r-1-0-25w-0805-thick-film/dp/2670094?st=470r%200805</t>
  </si>
  <si>
    <t>https://uk.farnell.com/multicomp/mcwr08x1002ftl/res-10k-1-0-125w-0805-thick-film/dp/2447553RL?st=10k%200805</t>
  </si>
  <si>
    <t>1 reel of 500</t>
  </si>
  <si>
    <t>https://uk.farnell.com/multicomp/mcwr08x2701ftl/res-2k7-1-0-125w-thick-film/dp/2447627?st=2k7%200805</t>
  </si>
  <si>
    <t>https://uk.farnell.com/cts/219-3lpstr/dip-switch-0-1a-50vdc-3pos-smd/dp/3778050?st=dipswitches</t>
  </si>
  <si>
    <t>https://uk.farnell.com/c-k-components/pts645sm43smtr92lfs/switch-spst-0-05a-12vdc-smd-4/dp/2320087RL</t>
  </si>
  <si>
    <t>https://www.az-delivery.de/en/products/lm2596s-dc-dc-step-down-modul-1</t>
  </si>
  <si>
    <t>41 IN STOCK</t>
  </si>
  <si>
    <t>https://hobbycomponents.com/power/215-lm2596-dc-dc-3-35v-adjustable-step-down-power-supply-module</t>
  </si>
  <si>
    <t>Some IN STOCK</t>
  </si>
  <si>
    <t>NCS21874DR2G</t>
  </si>
  <si>
    <t>TL0 UNSUITABLE</t>
  </si>
  <si>
    <t>https://uk.farnell.com/on-semiconductor/ncs20074dr2g/op-amp-quad-3mhz-2-8v-us-soic/dp/2774608?st=ncs20074</t>
  </si>
  <si>
    <t>NCS20074D - Op amp</t>
  </si>
  <si>
    <t>NCS20074D</t>
  </si>
  <si>
    <t>quad rail-to-rail output opamp vfa</t>
  </si>
  <si>
    <t>https://uk.farnell.com/abracon/asdk-32-768khz-lrt/osc-32-768khz-2-5mm-x-2mm-cmos/dp/2849469?</t>
  </si>
  <si>
    <t>20 IN STOCK</t>
  </si>
  <si>
    <t>https://uk.farnell.com/abracon/asek-32-768khz-lrt/osc-32-768khz-3-2-x-2-5mm-lvcmos/dp/2467903?st=32.768%20khz%20oscillator</t>
  </si>
  <si>
    <t>https://uk.rs-online.com/web/p/voltage-regulators/9210701</t>
  </si>
  <si>
    <t>https://uk.farnell.com/on-semiconductor/ncp1117st33t3g/ic-linear-voltage-regulator/dp/1652366RL?st=ldo</t>
  </si>
  <si>
    <t>Estimated Total</t>
  </si>
  <si>
    <t>USING NANO IOT INSTEAD</t>
  </si>
  <si>
    <t>Requisitioned</t>
  </si>
  <si>
    <t>192-7585</t>
  </si>
  <si>
    <t>906-2874</t>
  </si>
  <si>
    <t>104-8535</t>
  </si>
  <si>
    <t>180-5375</t>
  </si>
  <si>
    <t>827-0301</t>
  </si>
  <si>
    <t>820-1551</t>
  </si>
  <si>
    <t>RS Order Code</t>
  </si>
  <si>
    <t>FARNELL OC</t>
  </si>
  <si>
    <t>SMD Multilayer Ceramic Capacitor, 100 pF, 50 V, 0805 [2012 Metric], ± 5%, C0G / NP0</t>
  </si>
  <si>
    <t>SMD Aluminium Electrolytic Capacitor, Radial Can - SMD, 10 µF, 25 V, 3000 hours @ 105°C, Polar</t>
  </si>
  <si>
    <t>SMD Multilayer Ceramic Capacitor, 0.1 µF, 50 V, 0805 [2012 Metric], ± 10%, X7R</t>
  </si>
  <si>
    <t>SMD Multilayer Ceramic Capacitor, 4700 pF, 50 V, 0805 [2012 Metric], ± 10%, X7R, C Series KEMET</t>
  </si>
  <si>
    <t>SMD Multilayer Ceramic Capacitor, 9 pF, 50 V, 0805 [2012 Metric], ± 0.5pF, C0G / NP0, MC</t>
  </si>
  <si>
    <t>Surface Mount Tantalum Capacitor, 1 µF, 20 V, 0805 [2012 Metric], ± 10%, 20 ohm, R</t>
  </si>
  <si>
    <t>Surface Mount Tantalum Capacitor, 1 µF, 16 V, 0805 [2012 Metric], ± 10%, 20 ohm, R</t>
  </si>
  <si>
    <t>1658936RL</t>
  </si>
  <si>
    <t>SMD Aluminium Electrolytic Capacitor, Radial Can - SMD, 100 µF, 35 V, 2000 hours @ 85°C, Polar</t>
  </si>
  <si>
    <t>Zener Single Diode, 9.1 V, 400 mW, SOD-80C, 2 %, 2 Pins, 200 °C</t>
  </si>
  <si>
    <t>ESD Protection Device, TVS, 7.5 V, SOT-143B, 4 Pins, 5.5 V, PRTR5</t>
  </si>
  <si>
    <t>1524157RL</t>
  </si>
  <si>
    <t>LED, Blue, SMD, 0805 [2012 Metric], 20 mA, 3.4 V, 475 nm</t>
  </si>
  <si>
    <t>LED, Low Power, Orange, SMD, 0805 [2012 Metric], 20 mA, 2.1 V, 601 nm</t>
  </si>
  <si>
    <t>Fuseholder, Open Design, 250V, 10A, 5 x 20mm, Through Hole,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</si>
</sst>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4" fontId="14" fillId="0" borderId="0" xfId="0" applyNumberFormat="1" applyFont="1"/>
    <xf numFmtId="0" fontId="0" fillId="33" borderId="0" xfId="0" applyFill="1"/>
    <xf numFmtId="0" fontId="16" fillId="0" borderId="0" xfId="0" applyFont="1"/>
    <xf numFmtId="0" fontId="0" fillId="34" borderId="0" xfId="0" applyFill="1"/>
    <xf numFmtId="0" fontId="16" fillId="0" borderId="0" xfId="0" applyFont="1" applyFill="1" applyBorder="1"/>
    <xf numFmtId="0" fontId="18" fillId="0" borderId="0" xfId="43"/>
    <xf numFmtId="14" fontId="0" fillId="0" borderId="0" xfId="0" applyNumberFormat="1"/>
    <xf numFmtId="9" fontId="16" fillId="0" borderId="0" xfId="0" applyNumberFormat="1" applyFont="1"/>
    <xf numFmtId="44" fontId="16" fillId="0" borderId="0" xfId="42" applyFont="1"/>
    <xf numFmtId="44" fontId="0" fillId="0" borderId="0" xfId="42" applyFont="1"/>
    <xf numFmtId="0" fontId="0" fillId="35" borderId="0" xfId="0" applyFill="1"/>
    <xf numFmtId="44" fontId="0" fillId="35" borderId="0" xfId="42" applyFont="1" applyFill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/>
    <xf numFmtId="0" fontId="0" fillId="0" borderId="0" xfId="0" applyFill="1"/>
    <xf numFmtId="0" fontId="0" fillId="38" borderId="0" xfId="0" applyFill="1"/>
    <xf numFmtId="0" fontId="0" fillId="38" borderId="0" xfId="0" applyFill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/>
    <xf numFmtId="0" fontId="0" fillId="39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 patternType="none">
          <bgColor auto="1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ferrite-beads/1048535" TargetMode="External"/><Relationship Id="rId13" Type="http://schemas.openxmlformats.org/officeDocument/2006/relationships/hyperlink" Target="https://uk.rs-online.com/web/p/pcb-headers/8201551" TargetMode="External"/><Relationship Id="rId18" Type="http://schemas.openxmlformats.org/officeDocument/2006/relationships/hyperlink" Target="https://uk.farnell.com/multicomp/mc0805n9r0d500ct/cap-9pf-50v-c0g-np0-0805/dp/1759189?st=9pf%200805" TargetMode="External"/><Relationship Id="rId26" Type="http://schemas.openxmlformats.org/officeDocument/2006/relationships/hyperlink" Target="https://uk.farnell.com/kingbright/kp-2012seck/led-0805-250mcd-orange/dp/2290332?st=orange%20led%200805" TargetMode="External"/><Relationship Id="rId3" Type="http://schemas.openxmlformats.org/officeDocument/2006/relationships/hyperlink" Target="https://uk.farnell.com/molex/22-27-2051/connector-header-5pos-1row-2-54mm/dp/9731679?st=2.54mm%20pin%20header" TargetMode="External"/><Relationship Id="rId21" Type="http://schemas.openxmlformats.org/officeDocument/2006/relationships/hyperlink" Target="https://uk.farnell.com/avx/08055c104k4z2a/cap-0-1-f-50v-10-x7r-0805/dp/1301717?st=100n%200805" TargetMode="External"/><Relationship Id="rId7" Type="http://schemas.openxmlformats.org/officeDocument/2006/relationships/hyperlink" Target="https://uk.rs-online.com/web/p/shields-for-arduino/9062874" TargetMode="External"/><Relationship Id="rId12" Type="http://schemas.openxmlformats.org/officeDocument/2006/relationships/hyperlink" Target="https://uk.rs-online.com/web/p/buffers/8270301" TargetMode="External"/><Relationship Id="rId17" Type="http://schemas.openxmlformats.org/officeDocument/2006/relationships/hyperlink" Target="https://uk.farnell.com/kemet/c0805c472k5ractu/cap-4700pf-50v-10-x7r-0805/dp/1414696?st=4n7%200805" TargetMode="External"/><Relationship Id="rId25" Type="http://schemas.openxmlformats.org/officeDocument/2006/relationships/hyperlink" Target="https://uk.farnell.com/multicomp-pro/mp008292/led-blue-210mcd-475nm-0805/dp/3796324?st=led" TargetMode="External"/><Relationship Id="rId2" Type="http://schemas.openxmlformats.org/officeDocument/2006/relationships/hyperlink" Target="https://uk.farnell.com/multicomp/mc000048/terminal-block-wire-to-brd-2pos/dp/2008019?st=screw%20terminal%20block" TargetMode="External"/><Relationship Id="rId16" Type="http://schemas.openxmlformats.org/officeDocument/2006/relationships/hyperlink" Target="https://uk.farnell.com/avx/08055c104kat4a/cap-0-1-f-50v-10-x7r-0805/dp/2332787?st=100n%200805" TargetMode="External"/><Relationship Id="rId20" Type="http://schemas.openxmlformats.org/officeDocument/2006/relationships/hyperlink" Target="https://uk.farnell.com/avx/tajr105k016rnj/cap-1-f-16v-10-0805-smd/dp/1658936RL?st=1u+0805+tantlium" TargetMode="External"/><Relationship Id="rId1" Type="http://schemas.openxmlformats.org/officeDocument/2006/relationships/hyperlink" Target="https://www.az-delivery.de/en/products/drv8825-schrittmotor-treiber-modul-mit-kuhlkorper?variant=37100118866" TargetMode="External"/><Relationship Id="rId6" Type="http://schemas.openxmlformats.org/officeDocument/2006/relationships/hyperlink" Target="https://uk.rs-online.com/web/p/arduino/1927585" TargetMode="External"/><Relationship Id="rId11" Type="http://schemas.openxmlformats.org/officeDocument/2006/relationships/hyperlink" Target="https://uk.rs-online.com/web/p/counter-ics/0526717" TargetMode="External"/><Relationship Id="rId24" Type="http://schemas.openxmlformats.org/officeDocument/2006/relationships/hyperlink" Target="https://uk.farnell.com/nexperia/prtr5v0u2x-215/diode-tvs-dual-sot-143b/dp/1524157RL?st=prtr5v0u2x" TargetMode="External"/><Relationship Id="rId5" Type="http://schemas.openxmlformats.org/officeDocument/2006/relationships/hyperlink" Target="https://uk.farnell.com/harwin/m20-9992046/header-1row-20way/dp/1022262" TargetMode="External"/><Relationship Id="rId15" Type="http://schemas.openxmlformats.org/officeDocument/2006/relationships/hyperlink" Target="https://uk.farnell.com/avx/08055a101jat2a/cap-100pf-50v-5-c0g-np0-0805/dp/2280669?st=100p%200805" TargetMode="External"/><Relationship Id="rId23" Type="http://schemas.openxmlformats.org/officeDocument/2006/relationships/hyperlink" Target="https://uk.farnell.com/nexperia/bzv55-b9v1-115/diode-zener-9-1v-500mw-sod-80c/dp/2319152?st=bzv55b9v1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uk.rs-online.com/web/p/voltage-regulators/9210701" TargetMode="External"/><Relationship Id="rId19" Type="http://schemas.openxmlformats.org/officeDocument/2006/relationships/hyperlink" Target="https://uk.farnell.com/avx/tajr105k020rnj/cap-1-f-20v-10-0805-smd/dp/1432430?st=1u+0805+tantlium" TargetMode="External"/><Relationship Id="rId4" Type="http://schemas.openxmlformats.org/officeDocument/2006/relationships/hyperlink" Target="https://uk.farnell.com/harwin/m20-9990345/header-straight-2-54mm-1row-3way/dp/1022248?st=2.54mm%20pin%20header" TargetMode="External"/><Relationship Id="rId9" Type="http://schemas.openxmlformats.org/officeDocument/2006/relationships/hyperlink" Target="https://uk.rs-online.com/web/p/compact-power-connectors/1805375" TargetMode="External"/><Relationship Id="rId14" Type="http://schemas.openxmlformats.org/officeDocument/2006/relationships/hyperlink" Target="https://uk.farnell.com/kemet/exv106m025a9baa/cap-10-f-25v-radial-smd/dp/2069174?st=10uf" TargetMode="External"/><Relationship Id="rId22" Type="http://schemas.openxmlformats.org/officeDocument/2006/relationships/hyperlink" Target="https://uk.farnell.com/kemet/edk107m035a9haa/cap-100-f-35v-radial-smd-reel/dp/2068675?st=100uf" TargetMode="External"/><Relationship Id="rId27" Type="http://schemas.openxmlformats.org/officeDocument/2006/relationships/hyperlink" Target="https://uk.farnell.com/littelfuse/65600001009/fuseholder-5x20mm-pcb-mount/dp/1597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B1" workbookViewId="0">
      <pane ySplit="1" topLeftCell="A11" activePane="bottomLeft" state="frozen"/>
      <selection pane="bottomLeft" activeCell="G30" sqref="G30"/>
    </sheetView>
  </sheetViews>
  <sheetFormatPr defaultRowHeight="15" x14ac:dyDescent="0.25"/>
  <cols>
    <col min="1" max="1" width="51.85546875" customWidth="1"/>
    <col min="2" max="2" width="12.85546875" style="18" customWidth="1"/>
    <col min="3" max="3" width="22.42578125" customWidth="1"/>
    <col min="4" max="4" width="24.85546875" customWidth="1"/>
    <col min="5" max="5" width="38.5703125" customWidth="1"/>
    <col min="6" max="6" width="19.85546875" customWidth="1"/>
    <col min="7" max="7" width="16" bestFit="1" customWidth="1"/>
    <col min="8" max="8" width="17.28515625" bestFit="1" customWidth="1"/>
    <col min="9" max="9" width="9.140625" bestFit="1" customWidth="1"/>
    <col min="10" max="10" width="13.42578125" customWidth="1"/>
    <col min="11" max="11" width="13.5703125" customWidth="1"/>
    <col min="13" max="13" width="12.85546875" bestFit="1" customWidth="1"/>
    <col min="14" max="15" width="12" customWidth="1"/>
    <col min="17" max="17" width="15.28515625" bestFit="1" customWidth="1"/>
    <col min="18" max="18" width="11.28515625" bestFit="1" customWidth="1"/>
    <col min="19" max="19" width="12.5703125" customWidth="1"/>
    <col min="20" max="20" width="10.5703125" style="14" bestFit="1" customWidth="1"/>
    <col min="22" max="22" width="13.5703125" bestFit="1" customWidth="1"/>
  </cols>
  <sheetData>
    <row r="1" spans="1:22" ht="15.75" thickBot="1" x14ac:dyDescent="0.3">
      <c r="A1" s="1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164</v>
      </c>
      <c r="H1" s="4" t="s">
        <v>165</v>
      </c>
      <c r="I1" s="2" t="s">
        <v>163</v>
      </c>
      <c r="J1" s="4" t="s">
        <v>166</v>
      </c>
      <c r="K1" s="3" t="s">
        <v>165</v>
      </c>
      <c r="M1" s="2" t="s">
        <v>163</v>
      </c>
      <c r="N1" s="9" t="s">
        <v>314</v>
      </c>
      <c r="O1" s="9" t="s">
        <v>313</v>
      </c>
      <c r="P1" s="9" t="s">
        <v>171</v>
      </c>
      <c r="Q1" s="7" t="s">
        <v>195</v>
      </c>
      <c r="R1" s="7" t="s">
        <v>219</v>
      </c>
      <c r="S1" s="12" t="s">
        <v>231</v>
      </c>
      <c r="T1" s="13" t="s">
        <v>218</v>
      </c>
      <c r="U1" s="7"/>
      <c r="V1" s="7" t="s">
        <v>306</v>
      </c>
    </row>
    <row r="3" spans="1:22" x14ac:dyDescent="0.25">
      <c r="A3" t="s">
        <v>6</v>
      </c>
      <c r="B3" s="27">
        <v>2</v>
      </c>
      <c r="C3" t="s">
        <v>7</v>
      </c>
      <c r="D3" t="s">
        <v>7</v>
      </c>
      <c r="E3" t="s">
        <v>8</v>
      </c>
      <c r="F3" t="s">
        <v>9</v>
      </c>
      <c r="G3" s="10" t="s">
        <v>220</v>
      </c>
      <c r="H3" t="s">
        <v>169</v>
      </c>
      <c r="I3">
        <v>16.89</v>
      </c>
      <c r="O3" t="s">
        <v>307</v>
      </c>
      <c r="Q3">
        <v>80</v>
      </c>
      <c r="R3">
        <f>B3*Q3</f>
        <v>160</v>
      </c>
      <c r="T3" s="14">
        <f>R3*I3</f>
        <v>2702.4</v>
      </c>
    </row>
    <row r="5" spans="1:22" x14ac:dyDescent="0.25">
      <c r="A5" t="s">
        <v>10</v>
      </c>
      <c r="B5" s="27">
        <v>1</v>
      </c>
      <c r="C5" t="s">
        <v>11</v>
      </c>
      <c r="D5" t="s">
        <v>11</v>
      </c>
      <c r="E5" t="s">
        <v>12</v>
      </c>
      <c r="F5" t="s">
        <v>13</v>
      </c>
      <c r="G5" s="10" t="s">
        <v>221</v>
      </c>
      <c r="H5" s="11">
        <v>44701</v>
      </c>
      <c r="I5">
        <v>16.46</v>
      </c>
      <c r="O5" t="s">
        <v>308</v>
      </c>
      <c r="Q5">
        <v>80</v>
      </c>
      <c r="R5">
        <f>B5*Q5</f>
        <v>80</v>
      </c>
      <c r="T5" s="14">
        <f>R5*I5</f>
        <v>1316.8000000000002</v>
      </c>
    </row>
    <row r="7" spans="1:22" x14ac:dyDescent="0.25">
      <c r="A7" t="s">
        <v>14</v>
      </c>
      <c r="B7" s="18">
        <v>1</v>
      </c>
      <c r="C7" t="s">
        <v>15</v>
      </c>
      <c r="D7" t="s">
        <v>15</v>
      </c>
      <c r="E7" t="s">
        <v>12</v>
      </c>
      <c r="F7" t="s">
        <v>15</v>
      </c>
      <c r="G7" s="10" t="s">
        <v>178</v>
      </c>
      <c r="H7" t="s">
        <v>169</v>
      </c>
      <c r="I7">
        <v>7</v>
      </c>
      <c r="Q7">
        <v>80</v>
      </c>
      <c r="R7">
        <f>B7*Q7</f>
        <v>80</v>
      </c>
      <c r="T7" s="14">
        <f>R7*I7</f>
        <v>560</v>
      </c>
    </row>
    <row r="9" spans="1:22" x14ac:dyDescent="0.25">
      <c r="A9" t="s">
        <v>16</v>
      </c>
      <c r="B9" s="18">
        <v>8</v>
      </c>
      <c r="C9" t="s">
        <v>17</v>
      </c>
      <c r="D9" t="s">
        <v>316</v>
      </c>
      <c r="E9" t="s">
        <v>18</v>
      </c>
      <c r="F9" t="s">
        <v>19</v>
      </c>
      <c r="G9" s="10" t="s">
        <v>179</v>
      </c>
      <c r="H9" t="s">
        <v>169</v>
      </c>
      <c r="I9">
        <v>0.36</v>
      </c>
      <c r="N9">
        <v>2069174</v>
      </c>
      <c r="Q9">
        <v>80</v>
      </c>
      <c r="R9">
        <f>B9*Q9</f>
        <v>640</v>
      </c>
      <c r="S9">
        <f>R9*1.05</f>
        <v>672</v>
      </c>
      <c r="T9" s="14">
        <f>S9*I9</f>
        <v>241.92</v>
      </c>
    </row>
    <row r="10" spans="1:22" x14ac:dyDescent="0.25">
      <c r="A10" t="s">
        <v>181</v>
      </c>
      <c r="B10" s="18">
        <v>2</v>
      </c>
      <c r="C10" t="s">
        <v>20</v>
      </c>
      <c r="D10" t="s">
        <v>315</v>
      </c>
      <c r="E10" t="s">
        <v>21</v>
      </c>
      <c r="F10" t="s">
        <v>22</v>
      </c>
      <c r="G10" s="10" t="s">
        <v>180</v>
      </c>
      <c r="H10" t="s">
        <v>169</v>
      </c>
      <c r="I10">
        <v>0.05</v>
      </c>
      <c r="N10" s="26">
        <v>2280669</v>
      </c>
      <c r="Q10">
        <v>80</v>
      </c>
      <c r="R10">
        <f>B10*Q10</f>
        <v>160</v>
      </c>
      <c r="S10">
        <f t="shared" ref="S10:S70" si="0">R10*1.05</f>
        <v>168</v>
      </c>
      <c r="T10" s="14">
        <f>S10*I10</f>
        <v>8.4</v>
      </c>
    </row>
    <row r="11" spans="1:22" x14ac:dyDescent="0.25">
      <c r="A11" t="s">
        <v>182</v>
      </c>
      <c r="B11" s="18">
        <v>2</v>
      </c>
      <c r="C11" t="s">
        <v>23</v>
      </c>
      <c r="D11" t="s">
        <v>317</v>
      </c>
      <c r="E11" t="s">
        <v>21</v>
      </c>
      <c r="F11" t="s">
        <v>22</v>
      </c>
      <c r="G11" s="10" t="s">
        <v>183</v>
      </c>
      <c r="H11" t="s">
        <v>169</v>
      </c>
      <c r="I11">
        <v>0.09</v>
      </c>
      <c r="N11">
        <v>2332787</v>
      </c>
      <c r="Q11">
        <v>80</v>
      </c>
      <c r="R11">
        <f>B11*Q11</f>
        <v>160</v>
      </c>
      <c r="S11">
        <f t="shared" si="0"/>
        <v>168</v>
      </c>
      <c r="T11" s="14">
        <f>S11*I11</f>
        <v>15.12</v>
      </c>
    </row>
    <row r="12" spans="1:22" x14ac:dyDescent="0.25">
      <c r="A12" t="s">
        <v>24</v>
      </c>
      <c r="B12" s="18">
        <v>2</v>
      </c>
      <c r="C12" t="s">
        <v>25</v>
      </c>
      <c r="D12" t="s">
        <v>318</v>
      </c>
      <c r="E12" t="s">
        <v>21</v>
      </c>
      <c r="F12" t="s">
        <v>22</v>
      </c>
      <c r="G12" s="10" t="s">
        <v>222</v>
      </c>
      <c r="H12" t="s">
        <v>169</v>
      </c>
      <c r="I12">
        <v>0.03</v>
      </c>
      <c r="N12" s="26">
        <v>1414696</v>
      </c>
      <c r="Q12">
        <v>80</v>
      </c>
      <c r="R12">
        <f>B12*Q12</f>
        <v>160</v>
      </c>
      <c r="S12">
        <f t="shared" si="0"/>
        <v>168</v>
      </c>
      <c r="T12" s="14">
        <f>S12*I12</f>
        <v>5.04</v>
      </c>
    </row>
    <row r="13" spans="1:22" x14ac:dyDescent="0.25">
      <c r="A13" t="s">
        <v>26</v>
      </c>
      <c r="B13" s="18">
        <v>4</v>
      </c>
      <c r="C13" t="s">
        <v>27</v>
      </c>
      <c r="D13" t="s">
        <v>319</v>
      </c>
      <c r="E13" t="s">
        <v>21</v>
      </c>
      <c r="F13" t="s">
        <v>22</v>
      </c>
      <c r="G13" s="10" t="s">
        <v>223</v>
      </c>
      <c r="H13" t="s">
        <v>169</v>
      </c>
      <c r="I13">
        <v>0.04</v>
      </c>
      <c r="N13">
        <v>1759189</v>
      </c>
      <c r="Q13">
        <v>80</v>
      </c>
      <c r="R13">
        <f>B13*Q13</f>
        <v>320</v>
      </c>
      <c r="S13">
        <f t="shared" si="0"/>
        <v>336</v>
      </c>
      <c r="T13" s="14">
        <f>S13*I13</f>
        <v>13.44</v>
      </c>
    </row>
    <row r="14" spans="1:22" x14ac:dyDescent="0.25">
      <c r="A14" t="s">
        <v>28</v>
      </c>
      <c r="B14" s="18">
        <v>2</v>
      </c>
      <c r="C14" t="s">
        <v>29</v>
      </c>
      <c r="D14" t="s">
        <v>320</v>
      </c>
      <c r="E14" t="s">
        <v>21</v>
      </c>
      <c r="F14" s="6" t="s">
        <v>225</v>
      </c>
      <c r="G14" s="10" t="s">
        <v>224</v>
      </c>
      <c r="H14" t="s">
        <v>226</v>
      </c>
      <c r="I14">
        <v>0.18</v>
      </c>
      <c r="J14" s="10" t="s">
        <v>227</v>
      </c>
      <c r="K14" t="s">
        <v>228</v>
      </c>
      <c r="L14">
        <v>0.28000000000000003</v>
      </c>
      <c r="N14">
        <v>1432430</v>
      </c>
      <c r="O14" t="s">
        <v>321</v>
      </c>
      <c r="P14" t="s">
        <v>322</v>
      </c>
      <c r="Q14">
        <v>80</v>
      </c>
      <c r="R14">
        <f>B14*Q14</f>
        <v>160</v>
      </c>
      <c r="S14">
        <f t="shared" si="0"/>
        <v>168</v>
      </c>
      <c r="T14" s="14">
        <f>S14*I14</f>
        <v>30.24</v>
      </c>
    </row>
    <row r="15" spans="1:22" x14ac:dyDescent="0.25">
      <c r="A15" t="s">
        <v>30</v>
      </c>
      <c r="B15" s="18">
        <v>26</v>
      </c>
      <c r="C15" t="s">
        <v>23</v>
      </c>
      <c r="D15" t="s">
        <v>317</v>
      </c>
      <c r="E15" t="s">
        <v>21</v>
      </c>
      <c r="F15" t="s">
        <v>22</v>
      </c>
      <c r="G15" s="10" t="s">
        <v>229</v>
      </c>
      <c r="H15" t="s">
        <v>169</v>
      </c>
      <c r="I15">
        <v>0.04</v>
      </c>
      <c r="N15">
        <v>1301717</v>
      </c>
      <c r="Q15">
        <v>80</v>
      </c>
      <c r="R15">
        <f>B15*Q15</f>
        <v>2080</v>
      </c>
      <c r="S15">
        <f t="shared" si="0"/>
        <v>2184</v>
      </c>
      <c r="T15" s="14">
        <f>S15*I15</f>
        <v>87.36</v>
      </c>
    </row>
    <row r="16" spans="1:22" x14ac:dyDescent="0.25">
      <c r="A16" t="s">
        <v>210</v>
      </c>
      <c r="B16" s="18">
        <v>3</v>
      </c>
      <c r="C16" t="s">
        <v>31</v>
      </c>
      <c r="D16" t="s">
        <v>323</v>
      </c>
      <c r="E16" t="s">
        <v>32</v>
      </c>
      <c r="F16" t="s">
        <v>19</v>
      </c>
      <c r="G16" s="10" t="s">
        <v>230</v>
      </c>
      <c r="H16" t="s">
        <v>169</v>
      </c>
      <c r="I16">
        <v>0.18</v>
      </c>
      <c r="N16">
        <v>2068675</v>
      </c>
      <c r="Q16">
        <v>80</v>
      </c>
      <c r="R16">
        <f>B16*Q16</f>
        <v>240</v>
      </c>
      <c r="S16">
        <f t="shared" si="0"/>
        <v>252</v>
      </c>
      <c r="T16" s="14">
        <f>S16*I16</f>
        <v>45.36</v>
      </c>
    </row>
    <row r="18" spans="1:20" x14ac:dyDescent="0.25">
      <c r="A18" t="s">
        <v>33</v>
      </c>
      <c r="B18" s="18">
        <v>1</v>
      </c>
      <c r="C18" t="s">
        <v>34</v>
      </c>
      <c r="D18" t="s">
        <v>324</v>
      </c>
      <c r="E18" t="s">
        <v>35</v>
      </c>
      <c r="F18" t="s">
        <v>36</v>
      </c>
      <c r="G18" s="10" t="s">
        <v>232</v>
      </c>
      <c r="H18" s="11">
        <v>44683</v>
      </c>
      <c r="I18">
        <v>0.14000000000000001</v>
      </c>
      <c r="N18">
        <v>2319152</v>
      </c>
      <c r="Q18">
        <v>80</v>
      </c>
      <c r="R18">
        <f>B18*Q18</f>
        <v>80</v>
      </c>
      <c r="S18">
        <f t="shared" si="0"/>
        <v>84</v>
      </c>
      <c r="T18" s="14">
        <f>S18*I18</f>
        <v>11.760000000000002</v>
      </c>
    </row>
    <row r="19" spans="1:20" x14ac:dyDescent="0.25">
      <c r="A19" t="s">
        <v>196</v>
      </c>
      <c r="B19" s="28">
        <v>2</v>
      </c>
      <c r="C19" t="s">
        <v>197</v>
      </c>
      <c r="D19" t="s">
        <v>197</v>
      </c>
      <c r="E19" t="s">
        <v>198</v>
      </c>
      <c r="F19" t="s">
        <v>199</v>
      </c>
      <c r="G19" t="s">
        <v>233</v>
      </c>
      <c r="H19" s="11">
        <v>44833</v>
      </c>
      <c r="I19">
        <v>0.25</v>
      </c>
      <c r="Q19">
        <v>80</v>
      </c>
      <c r="R19">
        <f>B19*Q19</f>
        <v>160</v>
      </c>
      <c r="S19">
        <f t="shared" si="0"/>
        <v>168</v>
      </c>
      <c r="T19" s="14">
        <f>S19*I19</f>
        <v>42</v>
      </c>
    </row>
    <row r="20" spans="1:20" x14ac:dyDescent="0.25">
      <c r="A20" t="s">
        <v>37</v>
      </c>
      <c r="B20" s="18">
        <v>2</v>
      </c>
      <c r="C20" t="s">
        <v>38</v>
      </c>
      <c r="D20" t="s">
        <v>325</v>
      </c>
      <c r="E20" t="s">
        <v>39</v>
      </c>
      <c r="F20" t="s">
        <v>40</v>
      </c>
      <c r="G20" s="10" t="s">
        <v>234</v>
      </c>
      <c r="H20" t="s">
        <v>169</v>
      </c>
      <c r="I20">
        <v>0.31</v>
      </c>
      <c r="N20" t="s">
        <v>326</v>
      </c>
      <c r="Q20">
        <v>80</v>
      </c>
      <c r="R20">
        <f>B20*Q20</f>
        <v>160</v>
      </c>
      <c r="S20">
        <f t="shared" si="0"/>
        <v>168</v>
      </c>
      <c r="T20" s="14">
        <f>S20*I20</f>
        <v>52.08</v>
      </c>
    </row>
    <row r="21" spans="1:20" x14ac:dyDescent="0.25">
      <c r="A21" t="s">
        <v>256</v>
      </c>
      <c r="B21" s="18">
        <v>1</v>
      </c>
      <c r="C21" t="s">
        <v>258</v>
      </c>
      <c r="D21" t="s">
        <v>327</v>
      </c>
      <c r="F21" t="s">
        <v>260</v>
      </c>
      <c r="G21" s="10" t="s">
        <v>276</v>
      </c>
      <c r="H21" t="s">
        <v>169</v>
      </c>
      <c r="I21">
        <v>0.1</v>
      </c>
      <c r="N21">
        <v>3796324</v>
      </c>
      <c r="Q21">
        <v>80</v>
      </c>
      <c r="R21">
        <f>B21*Q21</f>
        <v>80</v>
      </c>
      <c r="S21">
        <v>100</v>
      </c>
      <c r="T21" s="14">
        <f>S21*I21</f>
        <v>10</v>
      </c>
    </row>
    <row r="22" spans="1:20" x14ac:dyDescent="0.25">
      <c r="A22" t="s">
        <v>257</v>
      </c>
      <c r="B22" s="18">
        <v>1</v>
      </c>
      <c r="C22" t="s">
        <v>259</v>
      </c>
      <c r="D22" t="s">
        <v>328</v>
      </c>
      <c r="F22" t="s">
        <v>261</v>
      </c>
      <c r="G22" s="10" t="s">
        <v>277</v>
      </c>
      <c r="H22" t="s">
        <v>169</v>
      </c>
      <c r="I22">
        <v>0.14000000000000001</v>
      </c>
      <c r="N22">
        <v>2290332</v>
      </c>
      <c r="Q22">
        <v>80</v>
      </c>
      <c r="R22">
        <f>B22*Q22</f>
        <v>80</v>
      </c>
      <c r="S22">
        <v>100</v>
      </c>
      <c r="T22" s="14">
        <f>S22*I22</f>
        <v>14.000000000000002</v>
      </c>
    </row>
    <row r="24" spans="1:20" x14ac:dyDescent="0.25">
      <c r="A24" t="s">
        <v>41</v>
      </c>
      <c r="B24" s="18">
        <v>1</v>
      </c>
      <c r="C24" t="s">
        <v>42</v>
      </c>
      <c r="D24" t="s">
        <v>329</v>
      </c>
      <c r="E24" t="s">
        <v>44</v>
      </c>
      <c r="F24" t="s">
        <v>43</v>
      </c>
      <c r="G24" s="10" t="s">
        <v>235</v>
      </c>
      <c r="H24" t="s">
        <v>169</v>
      </c>
      <c r="I24">
        <v>1.33</v>
      </c>
      <c r="N24">
        <v>1597013</v>
      </c>
      <c r="P24" t="s">
        <v>236</v>
      </c>
      <c r="Q24">
        <v>80</v>
      </c>
      <c r="R24">
        <f>B24*Q24</f>
        <v>80</v>
      </c>
      <c r="S24">
        <f t="shared" si="0"/>
        <v>84</v>
      </c>
      <c r="T24" s="14">
        <f>S24*I24</f>
        <v>111.72</v>
      </c>
    </row>
    <row r="25" spans="1:20" x14ac:dyDescent="0.25">
      <c r="A25" t="s">
        <v>45</v>
      </c>
      <c r="B25" s="18">
        <v>1</v>
      </c>
      <c r="C25" t="s">
        <v>46</v>
      </c>
      <c r="D25" t="s">
        <v>329</v>
      </c>
      <c r="E25" t="s">
        <v>44</v>
      </c>
      <c r="F25" t="s">
        <v>43</v>
      </c>
      <c r="G25" t="s">
        <v>235</v>
      </c>
      <c r="H25" t="s">
        <v>169</v>
      </c>
      <c r="I25">
        <v>1.33</v>
      </c>
      <c r="N25">
        <v>1597013</v>
      </c>
      <c r="P25" t="s">
        <v>236</v>
      </c>
      <c r="Q25">
        <v>80</v>
      </c>
      <c r="R25">
        <f>B25*Q25</f>
        <v>80</v>
      </c>
      <c r="S25">
        <f t="shared" si="0"/>
        <v>84</v>
      </c>
      <c r="T25" s="14">
        <f>S25*I25</f>
        <v>111.72</v>
      </c>
    </row>
    <row r="26" spans="1:20" x14ac:dyDescent="0.25">
      <c r="Q26">
        <v>80</v>
      </c>
      <c r="R26">
        <f>B26*Q26</f>
        <v>0</v>
      </c>
      <c r="S26">
        <f t="shared" si="0"/>
        <v>0</v>
      </c>
      <c r="T26" s="14">
        <f>S26*I26</f>
        <v>0</v>
      </c>
    </row>
    <row r="27" spans="1:20" x14ac:dyDescent="0.25">
      <c r="A27" t="s">
        <v>200</v>
      </c>
      <c r="B27" s="27">
        <v>2</v>
      </c>
      <c r="C27" t="s">
        <v>201</v>
      </c>
      <c r="D27" t="s">
        <v>202</v>
      </c>
      <c r="E27" t="s">
        <v>203</v>
      </c>
      <c r="F27" t="s">
        <v>204</v>
      </c>
      <c r="G27" s="10" t="s">
        <v>237</v>
      </c>
      <c r="H27" t="s">
        <v>169</v>
      </c>
      <c r="I27">
        <v>3.4000000000000002E-2</v>
      </c>
      <c r="O27" t="s">
        <v>309</v>
      </c>
      <c r="Q27">
        <v>80</v>
      </c>
      <c r="R27">
        <f>B27*Q27</f>
        <v>160</v>
      </c>
      <c r="S27" t="s">
        <v>238</v>
      </c>
      <c r="T27" s="14">
        <v>6.8</v>
      </c>
    </row>
    <row r="29" spans="1:20" x14ac:dyDescent="0.25">
      <c r="A29" s="7" t="s">
        <v>186</v>
      </c>
      <c r="Q29">
        <v>80</v>
      </c>
      <c r="R29">
        <f>B29*Q29</f>
        <v>0</v>
      </c>
      <c r="S29">
        <f t="shared" si="0"/>
        <v>0</v>
      </c>
      <c r="T29" s="14">
        <f>S29*I29</f>
        <v>0</v>
      </c>
    </row>
    <row r="30" spans="1:20" x14ac:dyDescent="0.25">
      <c r="A30" t="s">
        <v>267</v>
      </c>
      <c r="B30" s="18">
        <v>3</v>
      </c>
      <c r="C30" t="s">
        <v>268</v>
      </c>
      <c r="D30" t="s">
        <v>47</v>
      </c>
      <c r="E30" t="s">
        <v>48</v>
      </c>
      <c r="F30" s="6" t="s">
        <v>239</v>
      </c>
      <c r="G30" s="10" t="s">
        <v>241</v>
      </c>
      <c r="H30" t="s">
        <v>169</v>
      </c>
      <c r="I30">
        <v>0.51</v>
      </c>
      <c r="Q30">
        <v>80</v>
      </c>
      <c r="R30">
        <f>B30*Q30</f>
        <v>240</v>
      </c>
      <c r="S30">
        <f t="shared" si="0"/>
        <v>252</v>
      </c>
      <c r="T30" s="14">
        <f>S30*I30</f>
        <v>128.52000000000001</v>
      </c>
    </row>
    <row r="31" spans="1:20" x14ac:dyDescent="0.25">
      <c r="A31" t="s">
        <v>187</v>
      </c>
      <c r="B31" s="18">
        <v>4</v>
      </c>
      <c r="C31" t="s">
        <v>67</v>
      </c>
      <c r="D31" t="s">
        <v>68</v>
      </c>
      <c r="E31" t="s">
        <v>69</v>
      </c>
      <c r="F31" s="21" t="s">
        <v>240</v>
      </c>
      <c r="G31" t="s">
        <v>184</v>
      </c>
      <c r="Q31">
        <v>80</v>
      </c>
      <c r="R31">
        <f>B31*Q31</f>
        <v>320</v>
      </c>
      <c r="S31">
        <f t="shared" si="0"/>
        <v>336</v>
      </c>
      <c r="T31" s="14">
        <f>S31*I31</f>
        <v>0</v>
      </c>
    </row>
    <row r="32" spans="1:20" x14ac:dyDescent="0.25">
      <c r="A32" t="s">
        <v>189</v>
      </c>
      <c r="B32" s="18">
        <v>2</v>
      </c>
      <c r="C32" t="s">
        <v>188</v>
      </c>
      <c r="D32" t="s">
        <v>75</v>
      </c>
      <c r="E32" t="s">
        <v>50</v>
      </c>
      <c r="F32" s="21" t="s">
        <v>240</v>
      </c>
      <c r="G32" t="s">
        <v>184</v>
      </c>
      <c r="Q32">
        <v>80</v>
      </c>
      <c r="R32">
        <f>B32*Q32</f>
        <v>160</v>
      </c>
      <c r="S32">
        <f t="shared" si="0"/>
        <v>168</v>
      </c>
      <c r="T32" s="14">
        <f>S32*I32</f>
        <v>0</v>
      </c>
    </row>
    <row r="33" spans="1:20" x14ac:dyDescent="0.25">
      <c r="A33" t="s">
        <v>70</v>
      </c>
      <c r="B33" s="18">
        <v>1</v>
      </c>
      <c r="C33" t="s">
        <v>71</v>
      </c>
      <c r="D33" t="s">
        <v>72</v>
      </c>
      <c r="E33" t="s">
        <v>73</v>
      </c>
      <c r="F33" s="21" t="s">
        <v>240</v>
      </c>
      <c r="G33" t="s">
        <v>184</v>
      </c>
      <c r="Q33">
        <v>80</v>
      </c>
      <c r="R33">
        <f>B33*Q33</f>
        <v>80</v>
      </c>
      <c r="S33">
        <f t="shared" si="0"/>
        <v>84</v>
      </c>
      <c r="T33" s="14">
        <f>S33*I33</f>
        <v>0</v>
      </c>
    </row>
    <row r="34" spans="1:20" x14ac:dyDescent="0.25">
      <c r="A34" t="s">
        <v>87</v>
      </c>
      <c r="B34" s="18">
        <v>1</v>
      </c>
      <c r="C34" t="s">
        <v>88</v>
      </c>
      <c r="D34" t="s">
        <v>75</v>
      </c>
      <c r="E34" t="s">
        <v>50</v>
      </c>
      <c r="F34" s="21" t="s">
        <v>240</v>
      </c>
      <c r="G34" t="s">
        <v>184</v>
      </c>
      <c r="Q34">
        <v>80</v>
      </c>
      <c r="R34">
        <f>B34*Q34</f>
        <v>80</v>
      </c>
      <c r="S34">
        <f t="shared" si="0"/>
        <v>84</v>
      </c>
      <c r="T34" s="14">
        <f>S34*I34</f>
        <v>0</v>
      </c>
    </row>
    <row r="35" spans="1:20" x14ac:dyDescent="0.25">
      <c r="A35" t="s">
        <v>93</v>
      </c>
      <c r="B35" s="18">
        <v>1</v>
      </c>
      <c r="C35" t="s">
        <v>94</v>
      </c>
      <c r="D35" t="s">
        <v>75</v>
      </c>
      <c r="E35" t="s">
        <v>50</v>
      </c>
      <c r="F35" s="6" t="s">
        <v>239</v>
      </c>
      <c r="G35" s="10" t="s">
        <v>242</v>
      </c>
      <c r="H35" t="s">
        <v>169</v>
      </c>
      <c r="I35">
        <v>0.11</v>
      </c>
      <c r="Q35">
        <v>80</v>
      </c>
      <c r="R35">
        <f>B35*Q35</f>
        <v>80</v>
      </c>
      <c r="S35">
        <v>100</v>
      </c>
      <c r="T35" s="14">
        <f>S35*I35</f>
        <v>11</v>
      </c>
    </row>
    <row r="36" spans="1:20" x14ac:dyDescent="0.25">
      <c r="A36" t="s">
        <v>89</v>
      </c>
      <c r="B36" s="18">
        <v>1</v>
      </c>
      <c r="C36" t="s">
        <v>90</v>
      </c>
      <c r="D36" t="s">
        <v>91</v>
      </c>
      <c r="E36" t="s">
        <v>92</v>
      </c>
      <c r="F36" s="21" t="s">
        <v>240</v>
      </c>
      <c r="G36" t="s">
        <v>184</v>
      </c>
      <c r="Q36">
        <v>80</v>
      </c>
      <c r="R36">
        <f>B36*Q36</f>
        <v>80</v>
      </c>
      <c r="S36">
        <f t="shared" si="0"/>
        <v>84</v>
      </c>
      <c r="T36" s="14">
        <f>S36*I36</f>
        <v>0</v>
      </c>
    </row>
    <row r="37" spans="1:20" x14ac:dyDescent="0.25">
      <c r="A37" t="s">
        <v>211</v>
      </c>
      <c r="B37" s="18">
        <v>1</v>
      </c>
      <c r="C37" t="s">
        <v>212</v>
      </c>
      <c r="D37" t="s">
        <v>213</v>
      </c>
      <c r="E37" t="s">
        <v>214</v>
      </c>
      <c r="F37" s="21" t="s">
        <v>240</v>
      </c>
      <c r="G37" t="s">
        <v>184</v>
      </c>
      <c r="Q37">
        <v>80</v>
      </c>
      <c r="R37">
        <f>B37*Q37</f>
        <v>80</v>
      </c>
      <c r="S37">
        <f t="shared" si="0"/>
        <v>84</v>
      </c>
      <c r="T37" s="14">
        <f>S37*I37</f>
        <v>0</v>
      </c>
    </row>
    <row r="38" spans="1:20" x14ac:dyDescent="0.25">
      <c r="A38" t="s">
        <v>216</v>
      </c>
      <c r="B38" s="18">
        <v>1</v>
      </c>
      <c r="C38" t="s">
        <v>215</v>
      </c>
      <c r="D38" t="s">
        <v>47</v>
      </c>
      <c r="E38" t="s">
        <v>48</v>
      </c>
      <c r="F38" s="21" t="s">
        <v>240</v>
      </c>
      <c r="G38" t="s">
        <v>184</v>
      </c>
      <c r="Q38">
        <v>80</v>
      </c>
      <c r="R38">
        <f>B38*Q38</f>
        <v>80</v>
      </c>
      <c r="S38">
        <f t="shared" si="0"/>
        <v>84</v>
      </c>
      <c r="T38" s="14">
        <f>S38*I38</f>
        <v>0</v>
      </c>
    </row>
    <row r="39" spans="1:20" x14ac:dyDescent="0.25">
      <c r="A39" t="s">
        <v>270</v>
      </c>
      <c r="B39" s="18">
        <v>6</v>
      </c>
      <c r="C39" t="s">
        <v>273</v>
      </c>
      <c r="E39" t="s">
        <v>48</v>
      </c>
      <c r="F39" s="22" t="s">
        <v>184</v>
      </c>
      <c r="G39" s="10" t="s">
        <v>272</v>
      </c>
      <c r="H39" t="s">
        <v>169</v>
      </c>
      <c r="I39">
        <v>0.48</v>
      </c>
      <c r="Q39">
        <v>80</v>
      </c>
      <c r="R39">
        <f>B39*Q39</f>
        <v>480</v>
      </c>
      <c r="S39">
        <f t="shared" si="0"/>
        <v>504</v>
      </c>
      <c r="T39" s="14">
        <f>S39*I39</f>
        <v>241.92</v>
      </c>
    </row>
    <row r="40" spans="1:20" x14ac:dyDescent="0.25">
      <c r="A40" t="s">
        <v>271</v>
      </c>
      <c r="B40" s="18">
        <v>6</v>
      </c>
      <c r="C40" t="s">
        <v>274</v>
      </c>
      <c r="E40" t="s">
        <v>69</v>
      </c>
      <c r="F40" s="22" t="s">
        <v>184</v>
      </c>
      <c r="G40" t="s">
        <v>275</v>
      </c>
      <c r="H40" t="s">
        <v>169</v>
      </c>
      <c r="I40">
        <v>0.28999999999999998</v>
      </c>
      <c r="Q40">
        <v>80</v>
      </c>
      <c r="R40">
        <f>B40*Q40</f>
        <v>480</v>
      </c>
      <c r="S40">
        <f t="shared" si="0"/>
        <v>504</v>
      </c>
      <c r="T40" s="14">
        <f>S40*I40</f>
        <v>146.16</v>
      </c>
    </row>
    <row r="42" spans="1:20" x14ac:dyDescent="0.25">
      <c r="A42" s="7"/>
    </row>
    <row r="43" spans="1:20" x14ac:dyDescent="0.25">
      <c r="A43" t="s">
        <v>52</v>
      </c>
      <c r="B43" s="18">
        <v>1</v>
      </c>
      <c r="C43" t="s">
        <v>53</v>
      </c>
      <c r="D43" t="s">
        <v>53</v>
      </c>
      <c r="E43" t="s">
        <v>54</v>
      </c>
      <c r="F43" t="s">
        <v>55</v>
      </c>
      <c r="G43" s="10" t="s">
        <v>243</v>
      </c>
      <c r="H43" t="s">
        <v>169</v>
      </c>
      <c r="I43">
        <v>0.96199999999999997</v>
      </c>
      <c r="J43" t="s">
        <v>244</v>
      </c>
      <c r="O43" t="s">
        <v>310</v>
      </c>
      <c r="Q43">
        <v>80</v>
      </c>
      <c r="R43">
        <f>B43*Q43</f>
        <v>80</v>
      </c>
      <c r="S43">
        <v>90</v>
      </c>
      <c r="T43" s="14">
        <f>S43*I43</f>
        <v>86.58</v>
      </c>
    </row>
    <row r="44" spans="1:20" x14ac:dyDescent="0.25">
      <c r="A44" t="s">
        <v>58</v>
      </c>
      <c r="B44" s="18">
        <v>2</v>
      </c>
      <c r="C44" t="s">
        <v>59</v>
      </c>
      <c r="D44" t="s">
        <v>60</v>
      </c>
      <c r="E44" t="s">
        <v>61</v>
      </c>
      <c r="F44" t="s">
        <v>62</v>
      </c>
      <c r="G44" t="s">
        <v>245</v>
      </c>
      <c r="H44" t="s">
        <v>169</v>
      </c>
      <c r="I44">
        <v>0.44</v>
      </c>
      <c r="J44" t="s">
        <v>246</v>
      </c>
      <c r="Q44">
        <v>80</v>
      </c>
      <c r="R44">
        <f>B44*Q44</f>
        <v>160</v>
      </c>
      <c r="S44">
        <v>100</v>
      </c>
      <c r="T44" s="14">
        <f>S44*I44</f>
        <v>44</v>
      </c>
    </row>
    <row r="45" spans="1:20" x14ac:dyDescent="0.25">
      <c r="A45" t="s">
        <v>63</v>
      </c>
      <c r="B45" s="18">
        <v>2</v>
      </c>
      <c r="C45" t="s">
        <v>64</v>
      </c>
      <c r="D45" t="s">
        <v>64</v>
      </c>
      <c r="E45" t="s">
        <v>65</v>
      </c>
      <c r="F45" t="s">
        <v>66</v>
      </c>
      <c r="G45" t="s">
        <v>247</v>
      </c>
      <c r="H45" t="s">
        <v>169</v>
      </c>
      <c r="I45">
        <v>0.46</v>
      </c>
      <c r="Q45">
        <v>80</v>
      </c>
      <c r="R45">
        <f>B45*Q45</f>
        <v>160</v>
      </c>
      <c r="S45">
        <f t="shared" si="0"/>
        <v>168</v>
      </c>
      <c r="T45" s="14">
        <f>S45*I45</f>
        <v>77.28</v>
      </c>
    </row>
    <row r="46" spans="1:20" x14ac:dyDescent="0.25">
      <c r="A46" t="s">
        <v>248</v>
      </c>
      <c r="B46" s="18">
        <v>4</v>
      </c>
      <c r="C46" t="s">
        <v>249</v>
      </c>
      <c r="D46" t="s">
        <v>76</v>
      </c>
      <c r="E46" t="s">
        <v>77</v>
      </c>
      <c r="F46" t="s">
        <v>78</v>
      </c>
      <c r="G46" s="10" t="s">
        <v>250</v>
      </c>
      <c r="H46" t="s">
        <v>169</v>
      </c>
      <c r="I46">
        <v>0.26</v>
      </c>
      <c r="Q46">
        <v>80</v>
      </c>
      <c r="R46">
        <f>B46*Q46</f>
        <v>320</v>
      </c>
      <c r="S46">
        <f t="shared" si="0"/>
        <v>336</v>
      </c>
      <c r="T46" s="14">
        <f>S46*I46</f>
        <v>87.36</v>
      </c>
    </row>
    <row r="47" spans="1:20" x14ac:dyDescent="0.25">
      <c r="A47" t="s">
        <v>185</v>
      </c>
      <c r="B47" s="18">
        <v>2</v>
      </c>
      <c r="C47" t="s">
        <v>190</v>
      </c>
      <c r="D47" t="s">
        <v>79</v>
      </c>
      <c r="E47" t="s">
        <v>80</v>
      </c>
      <c r="F47" t="s">
        <v>81</v>
      </c>
      <c r="G47" t="s">
        <v>251</v>
      </c>
      <c r="H47" t="s">
        <v>169</v>
      </c>
      <c r="I47">
        <v>0.45</v>
      </c>
      <c r="Q47">
        <v>80</v>
      </c>
      <c r="R47">
        <f>B47*Q47</f>
        <v>160</v>
      </c>
      <c r="S47">
        <f t="shared" si="0"/>
        <v>168</v>
      </c>
      <c r="T47" s="14">
        <f>S47*I47</f>
        <v>75.600000000000009</v>
      </c>
    </row>
    <row r="50" spans="1:20" x14ac:dyDescent="0.25">
      <c r="A50" s="7"/>
    </row>
    <row r="51" spans="1:20" x14ac:dyDescent="0.25">
      <c r="A51" t="s">
        <v>253</v>
      </c>
      <c r="B51" s="18">
        <v>3</v>
      </c>
      <c r="C51" t="s">
        <v>254</v>
      </c>
      <c r="D51" t="s">
        <v>56</v>
      </c>
      <c r="E51" t="s">
        <v>57</v>
      </c>
      <c r="F51" t="s">
        <v>55</v>
      </c>
      <c r="G51" t="s">
        <v>252</v>
      </c>
      <c r="H51" t="s">
        <v>169</v>
      </c>
      <c r="I51">
        <v>0.16</v>
      </c>
      <c r="Q51">
        <v>80</v>
      </c>
      <c r="R51">
        <f>B51*Q51</f>
        <v>240</v>
      </c>
      <c r="S51">
        <f t="shared" si="0"/>
        <v>252</v>
      </c>
      <c r="T51" s="14">
        <f>S51*I51</f>
        <v>40.32</v>
      </c>
    </row>
    <row r="52" spans="1:20" x14ac:dyDescent="0.25">
      <c r="A52" t="s">
        <v>265</v>
      </c>
      <c r="B52" s="18">
        <v>3</v>
      </c>
      <c r="C52" t="s">
        <v>266</v>
      </c>
      <c r="D52" t="s">
        <v>75</v>
      </c>
      <c r="E52" t="s">
        <v>50</v>
      </c>
      <c r="F52" t="s">
        <v>51</v>
      </c>
      <c r="G52" t="s">
        <v>264</v>
      </c>
      <c r="H52" t="s">
        <v>169</v>
      </c>
      <c r="I52">
        <v>0.17</v>
      </c>
      <c r="Q52">
        <v>80</v>
      </c>
      <c r="R52">
        <f>B52*Q52</f>
        <v>240</v>
      </c>
      <c r="S52">
        <f t="shared" si="0"/>
        <v>252</v>
      </c>
      <c r="T52" s="14">
        <f>S52*I52</f>
        <v>42.84</v>
      </c>
    </row>
    <row r="53" spans="1:20" x14ac:dyDescent="0.25">
      <c r="A53" t="s">
        <v>82</v>
      </c>
      <c r="B53" s="18">
        <v>1</v>
      </c>
      <c r="C53" t="s">
        <v>83</v>
      </c>
      <c r="D53" t="s">
        <v>72</v>
      </c>
      <c r="E53" t="s">
        <v>73</v>
      </c>
      <c r="F53" t="s">
        <v>74</v>
      </c>
      <c r="G53" s="10" t="s">
        <v>269</v>
      </c>
      <c r="H53" t="s">
        <v>169</v>
      </c>
      <c r="I53">
        <v>0.38800000000000001</v>
      </c>
      <c r="O53" t="s">
        <v>312</v>
      </c>
      <c r="Q53">
        <v>80</v>
      </c>
      <c r="R53">
        <f>B53*Q53</f>
        <v>80</v>
      </c>
      <c r="S53">
        <f t="shared" si="0"/>
        <v>84</v>
      </c>
      <c r="T53" s="14">
        <f>S53*I53</f>
        <v>32.591999999999999</v>
      </c>
    </row>
    <row r="54" spans="1:20" s="15" customFormat="1" x14ac:dyDescent="0.25">
      <c r="A54" s="15" t="s">
        <v>192</v>
      </c>
      <c r="B54" s="19">
        <v>2</v>
      </c>
      <c r="C54" s="15" t="s">
        <v>191</v>
      </c>
      <c r="D54" s="15" t="s">
        <v>75</v>
      </c>
      <c r="E54" s="15" t="s">
        <v>50</v>
      </c>
      <c r="F54" s="15" t="s">
        <v>51</v>
      </c>
      <c r="G54" s="15" t="s">
        <v>255</v>
      </c>
      <c r="Q54" s="15">
        <v>80</v>
      </c>
      <c r="R54" s="15">
        <f>B54*Q54</f>
        <v>160</v>
      </c>
      <c r="S54" s="15">
        <f t="shared" si="0"/>
        <v>168</v>
      </c>
      <c r="T54" s="16">
        <f>S54*I54</f>
        <v>0</v>
      </c>
    </row>
    <row r="55" spans="1:20" s="15" customFormat="1" x14ac:dyDescent="0.25">
      <c r="A55" s="15" t="s">
        <v>194</v>
      </c>
      <c r="B55" s="19">
        <v>2</v>
      </c>
      <c r="C55" s="15" t="s">
        <v>193</v>
      </c>
      <c r="D55" s="15" t="s">
        <v>56</v>
      </c>
      <c r="E55" s="15" t="s">
        <v>84</v>
      </c>
      <c r="F55" s="15" t="s">
        <v>55</v>
      </c>
      <c r="G55" s="15" t="s">
        <v>255</v>
      </c>
      <c r="Q55" s="15">
        <v>80</v>
      </c>
      <c r="R55" s="15">
        <f>B55*Q55</f>
        <v>160</v>
      </c>
      <c r="S55" s="15">
        <f t="shared" si="0"/>
        <v>168</v>
      </c>
      <c r="T55" s="16">
        <f>S55*I55</f>
        <v>0</v>
      </c>
    </row>
    <row r="56" spans="1:20" s="15" customFormat="1" x14ac:dyDescent="0.25">
      <c r="A56" s="15" t="s">
        <v>85</v>
      </c>
      <c r="B56" s="19">
        <v>1</v>
      </c>
      <c r="C56" s="15" t="s">
        <v>86</v>
      </c>
      <c r="D56" s="15" t="s">
        <v>47</v>
      </c>
      <c r="E56" s="15" t="s">
        <v>48</v>
      </c>
      <c r="F56" s="15" t="s">
        <v>49</v>
      </c>
      <c r="G56" s="15" t="s">
        <v>255</v>
      </c>
      <c r="Q56" s="15">
        <v>80</v>
      </c>
      <c r="R56" s="15">
        <f>B56*Q56</f>
        <v>80</v>
      </c>
      <c r="S56" s="15">
        <f t="shared" si="0"/>
        <v>84</v>
      </c>
      <c r="T56" s="16">
        <f>S56*I56</f>
        <v>0</v>
      </c>
    </row>
    <row r="58" spans="1:20" x14ac:dyDescent="0.25">
      <c r="A58" s="8" t="s">
        <v>95</v>
      </c>
      <c r="B58" s="20">
        <v>2</v>
      </c>
      <c r="C58" s="8" t="s">
        <v>96</v>
      </c>
      <c r="D58" s="8" t="s">
        <v>97</v>
      </c>
      <c r="E58" s="8" t="s">
        <v>98</v>
      </c>
      <c r="F58" s="8" t="s">
        <v>99</v>
      </c>
      <c r="G58" s="8" t="s">
        <v>184</v>
      </c>
      <c r="H58" s="8"/>
      <c r="I58" s="8"/>
      <c r="J58" s="8"/>
      <c r="K58" s="8"/>
      <c r="L58" s="8"/>
      <c r="M58" s="8"/>
      <c r="N58" s="8"/>
      <c r="O58" s="8"/>
      <c r="P58" s="8" t="s">
        <v>205</v>
      </c>
      <c r="Q58" t="s">
        <v>184</v>
      </c>
    </row>
    <row r="60" spans="1:20" x14ac:dyDescent="0.25">
      <c r="A60" t="s">
        <v>100</v>
      </c>
      <c r="B60" s="18">
        <v>1</v>
      </c>
      <c r="C60" t="s">
        <v>101</v>
      </c>
      <c r="D60" t="s">
        <v>101</v>
      </c>
      <c r="E60" t="s">
        <v>102</v>
      </c>
      <c r="F60" t="s">
        <v>103</v>
      </c>
      <c r="G60" t="s">
        <v>278</v>
      </c>
      <c r="H60" t="s">
        <v>169</v>
      </c>
      <c r="I60">
        <v>1.37</v>
      </c>
      <c r="Q60">
        <v>80</v>
      </c>
      <c r="R60">
        <f>B60*Q60</f>
        <v>80</v>
      </c>
      <c r="S60">
        <f t="shared" si="0"/>
        <v>84</v>
      </c>
      <c r="T60" s="14">
        <f>S60*I60</f>
        <v>115.08000000000001</v>
      </c>
    </row>
    <row r="62" spans="1:20" x14ac:dyDescent="0.25">
      <c r="A62" t="s">
        <v>104</v>
      </c>
      <c r="B62" s="18">
        <v>2</v>
      </c>
      <c r="C62" t="s">
        <v>105</v>
      </c>
      <c r="D62" t="s">
        <v>106</v>
      </c>
      <c r="E62" t="s">
        <v>107</v>
      </c>
      <c r="F62" t="s">
        <v>108</v>
      </c>
      <c r="G62" t="s">
        <v>279</v>
      </c>
      <c r="H62" t="s">
        <v>169</v>
      </c>
      <c r="I62">
        <v>0.04</v>
      </c>
      <c r="Q62">
        <v>80</v>
      </c>
      <c r="R62">
        <f>B62*Q62</f>
        <v>160</v>
      </c>
      <c r="S62">
        <f t="shared" si="0"/>
        <v>168</v>
      </c>
      <c r="T62" s="14">
        <f>S62*I62</f>
        <v>6.72</v>
      </c>
    </row>
    <row r="63" spans="1:20" x14ac:dyDescent="0.25">
      <c r="A63" t="s">
        <v>262</v>
      </c>
      <c r="B63" s="18">
        <v>4</v>
      </c>
      <c r="C63" t="s">
        <v>109</v>
      </c>
      <c r="D63" t="s">
        <v>106</v>
      </c>
      <c r="E63" t="s">
        <v>107</v>
      </c>
      <c r="F63" t="s">
        <v>108</v>
      </c>
      <c r="G63" t="s">
        <v>280</v>
      </c>
      <c r="H63" t="s">
        <v>169</v>
      </c>
      <c r="I63">
        <v>0.04</v>
      </c>
      <c r="Q63">
        <v>80</v>
      </c>
      <c r="R63">
        <f>B63*Q63</f>
        <v>320</v>
      </c>
      <c r="S63">
        <f t="shared" si="0"/>
        <v>336</v>
      </c>
      <c r="T63" s="14">
        <f>S63*I63</f>
        <v>13.44</v>
      </c>
    </row>
    <row r="64" spans="1:20" x14ac:dyDescent="0.25">
      <c r="A64" t="s">
        <v>110</v>
      </c>
      <c r="B64" s="18">
        <v>3</v>
      </c>
      <c r="C64" t="s">
        <v>111</v>
      </c>
      <c r="D64" t="s">
        <v>106</v>
      </c>
      <c r="E64" t="s">
        <v>107</v>
      </c>
      <c r="F64" t="s">
        <v>108</v>
      </c>
      <c r="G64" t="s">
        <v>281</v>
      </c>
      <c r="H64" t="s">
        <v>169</v>
      </c>
      <c r="I64">
        <v>0.02</v>
      </c>
      <c r="Q64">
        <v>80</v>
      </c>
      <c r="R64">
        <f>B64*Q64</f>
        <v>240</v>
      </c>
      <c r="S64">
        <f t="shared" si="0"/>
        <v>252</v>
      </c>
      <c r="T64" s="14">
        <f>S64*I64</f>
        <v>5.04</v>
      </c>
    </row>
    <row r="65" spans="1:20" x14ac:dyDescent="0.25">
      <c r="A65" t="s">
        <v>263</v>
      </c>
      <c r="B65" s="18">
        <v>18</v>
      </c>
      <c r="C65" t="s">
        <v>112</v>
      </c>
      <c r="D65" t="s">
        <v>106</v>
      </c>
      <c r="E65" t="s">
        <v>107</v>
      </c>
      <c r="F65" t="s">
        <v>108</v>
      </c>
      <c r="G65" t="s">
        <v>282</v>
      </c>
      <c r="H65" t="s">
        <v>169</v>
      </c>
      <c r="I65">
        <v>0.01</v>
      </c>
      <c r="Q65">
        <v>80</v>
      </c>
      <c r="R65">
        <f>B65*Q65</f>
        <v>1440</v>
      </c>
      <c r="S65">
        <f t="shared" si="0"/>
        <v>1512</v>
      </c>
      <c r="T65" s="14">
        <f>S65*I65</f>
        <v>15.120000000000001</v>
      </c>
    </row>
    <row r="66" spans="1:20" x14ac:dyDescent="0.25">
      <c r="A66" t="s">
        <v>113</v>
      </c>
      <c r="B66" s="18">
        <v>2</v>
      </c>
      <c r="C66" t="s">
        <v>114</v>
      </c>
      <c r="D66" t="s">
        <v>106</v>
      </c>
      <c r="E66" t="s">
        <v>107</v>
      </c>
      <c r="F66" s="6" t="s">
        <v>217</v>
      </c>
      <c r="G66" t="s">
        <v>283</v>
      </c>
      <c r="H66" t="s">
        <v>169</v>
      </c>
      <c r="I66">
        <v>0.01</v>
      </c>
      <c r="Q66">
        <v>80</v>
      </c>
      <c r="R66">
        <f>B66*Q66</f>
        <v>160</v>
      </c>
      <c r="S66">
        <f t="shared" si="0"/>
        <v>168</v>
      </c>
      <c r="T66" s="14">
        <f>S66*I66</f>
        <v>1.68</v>
      </c>
    </row>
    <row r="67" spans="1:20" x14ac:dyDescent="0.25">
      <c r="A67" t="s">
        <v>115</v>
      </c>
      <c r="B67" s="18">
        <v>4</v>
      </c>
      <c r="C67" t="s">
        <v>116</v>
      </c>
      <c r="D67" t="s">
        <v>106</v>
      </c>
      <c r="E67" t="s">
        <v>107</v>
      </c>
      <c r="F67" t="s">
        <v>108</v>
      </c>
      <c r="G67" t="s">
        <v>284</v>
      </c>
      <c r="H67" t="s">
        <v>169</v>
      </c>
      <c r="I67">
        <v>0.01</v>
      </c>
      <c r="Q67">
        <v>80</v>
      </c>
      <c r="R67">
        <f>B67*Q67</f>
        <v>320</v>
      </c>
      <c r="S67" t="s">
        <v>285</v>
      </c>
      <c r="T67" s="14">
        <v>3.6</v>
      </c>
    </row>
    <row r="68" spans="1:20" x14ac:dyDescent="0.25">
      <c r="A68" t="s">
        <v>117</v>
      </c>
      <c r="B68" s="18">
        <v>3</v>
      </c>
      <c r="C68" t="s">
        <v>118</v>
      </c>
      <c r="D68" t="s">
        <v>106</v>
      </c>
      <c r="E68" t="s">
        <v>107</v>
      </c>
      <c r="F68" t="s">
        <v>108</v>
      </c>
      <c r="G68" t="s">
        <v>286</v>
      </c>
      <c r="H68" t="s">
        <v>169</v>
      </c>
      <c r="I68">
        <v>0.01</v>
      </c>
      <c r="Q68">
        <v>80</v>
      </c>
      <c r="R68">
        <f>B68*Q68</f>
        <v>240</v>
      </c>
      <c r="S68">
        <f t="shared" si="0"/>
        <v>252</v>
      </c>
      <c r="T68" s="14">
        <f>S68*I68</f>
        <v>2.52</v>
      </c>
    </row>
    <row r="70" spans="1:20" x14ac:dyDescent="0.25">
      <c r="A70" t="s">
        <v>119</v>
      </c>
      <c r="B70" s="18">
        <v>1</v>
      </c>
      <c r="C70" t="s">
        <v>120</v>
      </c>
      <c r="D70" t="s">
        <v>121</v>
      </c>
      <c r="E70" t="s">
        <v>122</v>
      </c>
      <c r="F70" t="s">
        <v>123</v>
      </c>
      <c r="G70" t="s">
        <v>287</v>
      </c>
      <c r="H70" s="11">
        <v>44823</v>
      </c>
      <c r="I70">
        <v>0.85</v>
      </c>
      <c r="Q70">
        <v>80</v>
      </c>
      <c r="R70">
        <f>B70*Q70</f>
        <v>80</v>
      </c>
      <c r="S70">
        <f t="shared" si="0"/>
        <v>84</v>
      </c>
      <c r="T70" s="14">
        <f>S70*I70</f>
        <v>71.399999999999991</v>
      </c>
    </row>
    <row r="71" spans="1:20" x14ac:dyDescent="0.25">
      <c r="A71" t="s">
        <v>209</v>
      </c>
      <c r="B71" s="18">
        <v>2</v>
      </c>
      <c r="C71" t="s">
        <v>208</v>
      </c>
      <c r="D71" t="s">
        <v>206</v>
      </c>
      <c r="F71" t="s">
        <v>207</v>
      </c>
      <c r="G71" t="s">
        <v>288</v>
      </c>
      <c r="H71" t="s">
        <v>169</v>
      </c>
      <c r="I71">
        <v>0.21</v>
      </c>
      <c r="Q71">
        <v>80</v>
      </c>
      <c r="R71">
        <f>B71*Q71</f>
        <v>160</v>
      </c>
      <c r="S71">
        <v>200</v>
      </c>
      <c r="T71" s="14">
        <f>S71*I71</f>
        <v>42</v>
      </c>
    </row>
    <row r="74" spans="1:20" x14ac:dyDescent="0.25">
      <c r="A74" t="s">
        <v>124</v>
      </c>
      <c r="B74" s="18">
        <v>2</v>
      </c>
      <c r="C74" t="s">
        <v>125</v>
      </c>
      <c r="D74" t="s">
        <v>125</v>
      </c>
      <c r="E74" t="s">
        <v>126</v>
      </c>
      <c r="F74" t="s">
        <v>127</v>
      </c>
      <c r="G74" t="s">
        <v>289</v>
      </c>
      <c r="H74" t="s">
        <v>290</v>
      </c>
      <c r="I74">
        <v>4</v>
      </c>
      <c r="J74" t="s">
        <v>291</v>
      </c>
      <c r="K74" t="s">
        <v>292</v>
      </c>
      <c r="L74">
        <v>1.66</v>
      </c>
      <c r="Q74">
        <v>80</v>
      </c>
      <c r="R74">
        <f>B74*Q74</f>
        <v>160</v>
      </c>
      <c r="S74">
        <f t="shared" ref="S74:S86" si="1">R74*1.05</f>
        <v>168</v>
      </c>
      <c r="T74" s="14">
        <f>S74*I74</f>
        <v>672</v>
      </c>
    </row>
    <row r="76" spans="1:20" x14ac:dyDescent="0.25">
      <c r="A76" t="s">
        <v>128</v>
      </c>
      <c r="B76" s="18">
        <v>1</v>
      </c>
      <c r="C76" t="s">
        <v>129</v>
      </c>
      <c r="D76" t="s">
        <v>129</v>
      </c>
      <c r="E76" t="s">
        <v>126</v>
      </c>
      <c r="F76" t="s">
        <v>130</v>
      </c>
      <c r="G76" s="10" t="s">
        <v>302</v>
      </c>
      <c r="H76" s="11">
        <v>44732</v>
      </c>
      <c r="I76">
        <v>8.5000000000000006E-2</v>
      </c>
      <c r="J76" t="s">
        <v>303</v>
      </c>
      <c r="K76" t="s">
        <v>169</v>
      </c>
      <c r="L76">
        <v>0.4</v>
      </c>
      <c r="Q76">
        <v>80</v>
      </c>
      <c r="R76">
        <f>B76*Q76</f>
        <v>80</v>
      </c>
      <c r="S76">
        <v>100</v>
      </c>
      <c r="T76" s="14">
        <f>S76*L76</f>
        <v>40</v>
      </c>
    </row>
    <row r="77" spans="1:20" x14ac:dyDescent="0.25">
      <c r="A77" s="23" t="s">
        <v>131</v>
      </c>
      <c r="B77" s="24">
        <v>2</v>
      </c>
      <c r="C77" s="23" t="s">
        <v>132</v>
      </c>
      <c r="D77" s="23" t="s">
        <v>132</v>
      </c>
      <c r="E77" s="23" t="s">
        <v>133</v>
      </c>
      <c r="F77" s="23" t="s">
        <v>134</v>
      </c>
      <c r="G77" s="23" t="s">
        <v>167</v>
      </c>
      <c r="H77" s="5">
        <v>45089</v>
      </c>
      <c r="I77" s="23" t="s">
        <v>305</v>
      </c>
      <c r="J77" s="23"/>
      <c r="K77" s="23"/>
      <c r="L77" s="23"/>
      <c r="Q77">
        <v>80</v>
      </c>
      <c r="R77">
        <f>B77*Q77</f>
        <v>160</v>
      </c>
      <c r="S77">
        <f t="shared" si="1"/>
        <v>168</v>
      </c>
      <c r="T77" s="14" t="e">
        <f>S77*#REF!</f>
        <v>#REF!</v>
      </c>
    </row>
    <row r="78" spans="1:20" x14ac:dyDescent="0.25">
      <c r="A78" t="s">
        <v>135</v>
      </c>
      <c r="B78" s="18">
        <v>2</v>
      </c>
      <c r="C78">
        <v>4094</v>
      </c>
      <c r="D78">
        <v>4094</v>
      </c>
      <c r="E78" t="s">
        <v>136</v>
      </c>
      <c r="F78" t="s">
        <v>137</v>
      </c>
      <c r="G78" s="10" t="s">
        <v>170</v>
      </c>
      <c r="H78" t="s">
        <v>169</v>
      </c>
      <c r="I78">
        <v>0.47099999999999997</v>
      </c>
      <c r="J78" t="s">
        <v>172</v>
      </c>
      <c r="K78" t="s">
        <v>169</v>
      </c>
      <c r="L78">
        <v>0.55000000000000004</v>
      </c>
      <c r="Q78">
        <v>80</v>
      </c>
      <c r="R78">
        <f>B78*Q78</f>
        <v>160</v>
      </c>
      <c r="S78">
        <f t="shared" si="1"/>
        <v>168</v>
      </c>
      <c r="T78" s="14">
        <f>S78*I78</f>
        <v>79.128</v>
      </c>
    </row>
    <row r="79" spans="1:20" x14ac:dyDescent="0.25">
      <c r="A79" t="s">
        <v>138</v>
      </c>
      <c r="B79" s="18">
        <v>1</v>
      </c>
      <c r="C79">
        <v>4069</v>
      </c>
      <c r="D79" t="s">
        <v>139</v>
      </c>
      <c r="E79" t="s">
        <v>140</v>
      </c>
      <c r="F79" t="s">
        <v>141</v>
      </c>
      <c r="G79" t="s">
        <v>173</v>
      </c>
      <c r="H79" t="s">
        <v>169</v>
      </c>
      <c r="I79">
        <v>0.48699999999999999</v>
      </c>
      <c r="J79" t="s">
        <v>174</v>
      </c>
      <c r="K79" t="s">
        <v>169</v>
      </c>
      <c r="L79">
        <v>0.56999999999999995</v>
      </c>
      <c r="Q79">
        <v>80</v>
      </c>
      <c r="R79">
        <f>B79*Q79</f>
        <v>80</v>
      </c>
      <c r="S79">
        <f t="shared" si="1"/>
        <v>84</v>
      </c>
      <c r="T79" s="14">
        <f>S79*I79</f>
        <v>40.908000000000001</v>
      </c>
    </row>
    <row r="80" spans="1:20" x14ac:dyDescent="0.25">
      <c r="A80" t="s">
        <v>142</v>
      </c>
      <c r="B80" s="18">
        <v>4</v>
      </c>
      <c r="C80">
        <v>4081</v>
      </c>
      <c r="D80" t="s">
        <v>143</v>
      </c>
      <c r="E80" t="s">
        <v>140</v>
      </c>
      <c r="F80" t="s">
        <v>144</v>
      </c>
      <c r="J80" t="s">
        <v>175</v>
      </c>
      <c r="K80" t="s">
        <v>169</v>
      </c>
      <c r="L80">
        <v>0.56999999999999995</v>
      </c>
      <c r="Q80">
        <v>80</v>
      </c>
      <c r="R80">
        <f>B80*Q80</f>
        <v>320</v>
      </c>
      <c r="S80">
        <f t="shared" si="1"/>
        <v>336</v>
      </c>
      <c r="T80" s="14">
        <f>S80*L80</f>
        <v>191.51999999999998</v>
      </c>
    </row>
    <row r="81" spans="1:20" x14ac:dyDescent="0.25">
      <c r="A81" t="s">
        <v>145</v>
      </c>
      <c r="B81" s="18">
        <v>2</v>
      </c>
      <c r="C81" t="s">
        <v>146</v>
      </c>
      <c r="D81" t="s">
        <v>147</v>
      </c>
      <c r="E81" t="s">
        <v>140</v>
      </c>
      <c r="F81" t="s">
        <v>148</v>
      </c>
      <c r="J81" t="s">
        <v>176</v>
      </c>
      <c r="K81" t="s">
        <v>169</v>
      </c>
      <c r="L81">
        <v>0.49</v>
      </c>
      <c r="Q81">
        <v>80</v>
      </c>
      <c r="R81">
        <f>B81*Q81</f>
        <v>160</v>
      </c>
      <c r="S81">
        <f t="shared" si="1"/>
        <v>168</v>
      </c>
      <c r="T81" s="14">
        <f>S81*L81</f>
        <v>82.32</v>
      </c>
    </row>
    <row r="82" spans="1:20" x14ac:dyDescent="0.25">
      <c r="A82" t="s">
        <v>149</v>
      </c>
      <c r="B82" s="18">
        <v>1</v>
      </c>
      <c r="C82" t="s">
        <v>150</v>
      </c>
      <c r="D82" t="s">
        <v>150</v>
      </c>
      <c r="E82" t="s">
        <v>151</v>
      </c>
      <c r="F82" t="s">
        <v>152</v>
      </c>
      <c r="H82" t="s">
        <v>177</v>
      </c>
      <c r="Q82">
        <v>80</v>
      </c>
      <c r="R82">
        <f>B82*Q82</f>
        <v>80</v>
      </c>
      <c r="S82">
        <f t="shared" si="1"/>
        <v>84</v>
      </c>
      <c r="T82" s="14">
        <f>S82*I82</f>
        <v>0</v>
      </c>
    </row>
    <row r="83" spans="1:20" x14ac:dyDescent="0.25">
      <c r="A83" t="s">
        <v>153</v>
      </c>
      <c r="B83" s="18">
        <v>3</v>
      </c>
      <c r="C83" t="s">
        <v>154</v>
      </c>
      <c r="D83" t="s">
        <v>155</v>
      </c>
      <c r="E83" t="s">
        <v>140</v>
      </c>
      <c r="F83" t="s">
        <v>156</v>
      </c>
      <c r="G83" s="10" t="s">
        <v>168</v>
      </c>
      <c r="H83" t="s">
        <v>169</v>
      </c>
      <c r="I83">
        <v>0.28799999999999998</v>
      </c>
      <c r="O83" t="s">
        <v>311</v>
      </c>
      <c r="Q83">
        <v>80</v>
      </c>
      <c r="R83">
        <f>B83*Q83</f>
        <v>240</v>
      </c>
      <c r="S83">
        <f t="shared" si="1"/>
        <v>252</v>
      </c>
      <c r="T83" s="14">
        <f>S83*I83</f>
        <v>72.575999999999993</v>
      </c>
    </row>
    <row r="84" spans="1:20" x14ac:dyDescent="0.25">
      <c r="A84" t="s">
        <v>157</v>
      </c>
      <c r="B84" s="18">
        <v>3</v>
      </c>
      <c r="C84" t="s">
        <v>297</v>
      </c>
      <c r="D84" t="s">
        <v>297</v>
      </c>
      <c r="E84" t="s">
        <v>140</v>
      </c>
      <c r="F84" t="s">
        <v>298</v>
      </c>
      <c r="G84" t="s">
        <v>295</v>
      </c>
      <c r="H84" t="s">
        <v>169</v>
      </c>
      <c r="I84">
        <v>1.1000000000000001</v>
      </c>
      <c r="J84" t="s">
        <v>293</v>
      </c>
      <c r="K84" t="s">
        <v>294</v>
      </c>
      <c r="Q84">
        <v>80</v>
      </c>
      <c r="R84">
        <f>B84*Q84</f>
        <v>240</v>
      </c>
      <c r="S84">
        <f t="shared" si="1"/>
        <v>252</v>
      </c>
      <c r="T84" s="14">
        <f>S84*I84</f>
        <v>277.20000000000005</v>
      </c>
    </row>
    <row r="85" spans="1:20" x14ac:dyDescent="0.25">
      <c r="Q85">
        <v>80</v>
      </c>
    </row>
    <row r="86" spans="1:20" x14ac:dyDescent="0.25">
      <c r="A86" t="s">
        <v>158</v>
      </c>
      <c r="B86" s="18">
        <v>2</v>
      </c>
      <c r="C86" t="s">
        <v>159</v>
      </c>
      <c r="D86" t="s">
        <v>160</v>
      </c>
      <c r="E86" t="s">
        <v>161</v>
      </c>
      <c r="F86" t="s">
        <v>162</v>
      </c>
      <c r="G86" t="s">
        <v>299</v>
      </c>
      <c r="H86" t="s">
        <v>300</v>
      </c>
      <c r="I86">
        <v>1.27</v>
      </c>
      <c r="J86" t="s">
        <v>301</v>
      </c>
      <c r="K86" t="s">
        <v>169</v>
      </c>
      <c r="L86">
        <v>1.52</v>
      </c>
      <c r="Q86">
        <v>80</v>
      </c>
      <c r="R86">
        <f>B86*Q86</f>
        <v>160</v>
      </c>
      <c r="S86">
        <f t="shared" si="1"/>
        <v>168</v>
      </c>
      <c r="T86" s="14">
        <f>S86*L86</f>
        <v>255.36</v>
      </c>
    </row>
    <row r="89" spans="1:20" x14ac:dyDescent="0.25">
      <c r="A89" t="s">
        <v>296</v>
      </c>
      <c r="C89" t="s">
        <v>295</v>
      </c>
    </row>
    <row r="92" spans="1:20" x14ac:dyDescent="0.25">
      <c r="R92" s="25" t="s">
        <v>304</v>
      </c>
      <c r="T92" s="14" t="e">
        <f xml:space="preserve"> SUM(T3:T86)</f>
        <v>#REF!</v>
      </c>
    </row>
  </sheetData>
  <conditionalFormatting sqref="K1:K1048576">
    <cfRule type="cellIs" dxfId="10" priority="12" operator="equal">
      <formula>"IN STOCK"</formula>
    </cfRule>
  </conditionalFormatting>
  <conditionalFormatting sqref="K1:K1048576 H1:H54 H56:H1048576">
    <cfRule type="cellIs" dxfId="9" priority="6" operator="equal">
      <formula>"NOT IN STOCK"</formula>
    </cfRule>
    <cfRule type="cellIs" dxfId="8" priority="7" operator="equal">
      <formula>"IN STOCK"</formula>
    </cfRule>
    <cfRule type="containsText" dxfId="7" priority="8" operator="containsText" text="in stock">
      <formula>NOT(ISERROR(SEARCH("in stock",H1)))</formula>
    </cfRule>
    <cfRule type="cellIs" dxfId="6" priority="9" operator="greaterThan">
      <formula>44713</formula>
    </cfRule>
    <cfRule type="containsText" dxfId="5" priority="10" operator="containsText" text="&quot;Delivery Expected&quot;">
      <formula>NOT(ISERROR(SEARCH("""Delivery Expected""",H1)))</formula>
    </cfRule>
  </conditionalFormatting>
  <conditionalFormatting sqref="H55">
    <cfRule type="cellIs" dxfId="4" priority="1" operator="equal">
      <formula>"NOT IN STOCK"</formula>
    </cfRule>
    <cfRule type="cellIs" dxfId="3" priority="2" operator="equal">
      <formula>"IN STOCK"</formula>
    </cfRule>
    <cfRule type="containsText" dxfId="2" priority="3" operator="containsText" text="in stock">
      <formula>NOT(ISERROR(SEARCH("in stock",H55)))</formula>
    </cfRule>
    <cfRule type="cellIs" dxfId="1" priority="4" operator="greaterThan">
      <formula>44713</formula>
    </cfRule>
    <cfRule type="containsText" dxfId="0" priority="5" operator="containsText" text="&quot;Delivery Expected&quot;">
      <formula>NOT(ISERROR(SEARCH("""Delivery Expected""",H55)))</formula>
    </cfRule>
  </conditionalFormatting>
  <hyperlinks>
    <hyperlink ref="G7" r:id="rId1"/>
    <hyperlink ref="G46" r:id="rId2"/>
    <hyperlink ref="G30" r:id="rId3"/>
    <hyperlink ref="G35" r:id="rId4"/>
    <hyperlink ref="G39" r:id="rId5"/>
    <hyperlink ref="G3" r:id="rId6"/>
    <hyperlink ref="G5" r:id="rId7"/>
    <hyperlink ref="G27" r:id="rId8"/>
    <hyperlink ref="G43" r:id="rId9"/>
    <hyperlink ref="G76" r:id="rId10"/>
    <hyperlink ref="G78" r:id="rId11"/>
    <hyperlink ref="G83" r:id="rId12"/>
    <hyperlink ref="G53" r:id="rId13"/>
    <hyperlink ref="G9" r:id="rId14"/>
    <hyperlink ref="G10" r:id="rId15"/>
    <hyperlink ref="G11" r:id="rId16"/>
    <hyperlink ref="G12" r:id="rId17"/>
    <hyperlink ref="G13" r:id="rId18"/>
    <hyperlink ref="G14" r:id="rId19"/>
    <hyperlink ref="J14" r:id="rId20"/>
    <hyperlink ref="G15" r:id="rId21"/>
    <hyperlink ref="G16" r:id="rId22"/>
    <hyperlink ref="G18" r:id="rId23"/>
    <hyperlink ref="G20" r:id="rId24"/>
    <hyperlink ref="G21" r:id="rId25"/>
    <hyperlink ref="G22" r:id="rId26"/>
    <hyperlink ref="G24" r:id="rId27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RemoteLabs_supervisor_PCB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Declan</cp:lastModifiedBy>
  <dcterms:created xsi:type="dcterms:W3CDTF">2022-04-27T11:23:34Z</dcterms:created>
  <dcterms:modified xsi:type="dcterms:W3CDTF">2022-04-29T15:57:14Z</dcterms:modified>
</cp:coreProperties>
</file>