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0-Repository/lhara/LhARAlinearOptics/21-Spreads4Tests/"/>
    </mc:Choice>
  </mc:AlternateContent>
  <xr:revisionPtr revIDLastSave="0" documentId="13_ncr:1_{07D8AC78-EF69-EB47-8850-5F17FD72EF62}" xr6:coauthVersionLast="47" xr6:coauthVersionMax="47" xr10:uidLastSave="{00000000-0000-0000-0000-000000000000}"/>
  <bookViews>
    <workbookView xWindow="2200" yWindow="640" windowWidth="28040" windowHeight="1744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 s="1"/>
  <c r="E8" i="1" s="1"/>
  <c r="I4" i="1"/>
  <c r="I5" i="1" s="1"/>
  <c r="C11" i="1" l="1"/>
  <c r="C10" i="1"/>
  <c r="B10" i="1"/>
  <c r="D13" i="1"/>
  <c r="E13" i="1"/>
  <c r="B11" i="1"/>
  <c r="H16" i="1" s="1"/>
  <c r="E12" i="1"/>
  <c r="D12" i="1"/>
  <c r="H17" i="1" l="1"/>
  <c r="H18" i="1"/>
  <c r="H15" i="1"/>
  <c r="E15" i="1" a="1"/>
  <c r="E15" i="1" l="1"/>
  <c r="E16" i="1"/>
  <c r="E18" i="1"/>
  <c r="E17" i="1"/>
</calcChain>
</file>

<file path=xl/sharedStrings.xml><?xml version="1.0" encoding="utf-8"?>
<sst xmlns="http://schemas.openxmlformats.org/spreadsheetml/2006/main" count="24" uniqueCount="23">
  <si>
    <t>MeV</t>
  </si>
  <si>
    <t>Transfer matrix</t>
  </si>
  <si>
    <t>Particle</t>
  </si>
  <si>
    <t>Quad</t>
  </si>
  <si>
    <t>Length</t>
  </si>
  <si>
    <t>m</t>
  </si>
  <si>
    <t>Strength</t>
  </si>
  <si>
    <t>k</t>
  </si>
  <si>
    <r>
      <t>m</t>
    </r>
    <r>
      <rPr>
        <vertAlign val="superscript"/>
        <sz val="12"/>
        <color theme="1"/>
        <rFont val="Calibri (Body)"/>
      </rPr>
      <t>-2</t>
    </r>
  </si>
  <si>
    <t>sqrt(k)</t>
  </si>
  <si>
    <r>
      <t>m</t>
    </r>
    <r>
      <rPr>
        <vertAlign val="superscript"/>
        <sz val="12"/>
        <color theme="1"/>
        <rFont val="Calibri (Body)"/>
      </rPr>
      <t>-1</t>
    </r>
  </si>
  <si>
    <t>l*sqrt(k)</t>
  </si>
  <si>
    <t>R</t>
  </si>
  <si>
    <t>Rprime</t>
  </si>
  <si>
    <t>Check</t>
  </si>
  <si>
    <t>c</t>
  </si>
  <si>
    <t>m/s</t>
  </si>
  <si>
    <t>1/c</t>
  </si>
  <si>
    <t>s/m</t>
  </si>
  <si>
    <t>1/c*10^9</t>
  </si>
  <si>
    <t>Dipole test sheet:</t>
  </si>
  <si>
    <t>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</si>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</sst>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J18"/>
  <sheetViews>
    <sheetView tabSelected="1" zoomScaleNormal="100" workbookViewId="0">
      <selection activeCell="E4" sqref="E4"/>
    </sheetView>
  </sheetViews>
  <sheetFormatPr baseColWidth="10" defaultRowHeight="16" x14ac:dyDescent="0.2"/>
  <cols>
    <col min="1" max="1" width="17.33203125" style="1" customWidth="1"/>
  </cols>
  <sheetData>
    <row r="1" spans="1:10" ht="21" x14ac:dyDescent="0.25">
      <c r="A1" s="27" t="s">
        <v>20</v>
      </c>
      <c r="B1" s="28"/>
      <c r="C1" s="28"/>
      <c r="D1" s="28"/>
      <c r="E1" s="28"/>
      <c r="F1" s="29"/>
    </row>
    <row r="2" spans="1:10" x14ac:dyDescent="0.2">
      <c r="A2" s="11"/>
      <c r="B2" s="4" t="s">
        <v>2</v>
      </c>
      <c r="C2" s="12"/>
      <c r="D2" s="3"/>
      <c r="E2" s="4" t="s">
        <v>3</v>
      </c>
      <c r="F2" s="5"/>
    </row>
    <row r="3" spans="1:10" x14ac:dyDescent="0.2">
      <c r="A3" s="6" t="s">
        <v>21</v>
      </c>
      <c r="B3">
        <v>20</v>
      </c>
      <c r="C3" t="s">
        <v>0</v>
      </c>
      <c r="D3" s="6" t="s">
        <v>4</v>
      </c>
      <c r="E3">
        <v>0.25</v>
      </c>
      <c r="F3" s="7" t="s">
        <v>5</v>
      </c>
      <c r="H3" s="11" t="s">
        <v>15</v>
      </c>
      <c r="I3" s="12">
        <v>299792458</v>
      </c>
      <c r="J3" s="5" t="s">
        <v>16</v>
      </c>
    </row>
    <row r="4" spans="1:10" x14ac:dyDescent="0.2">
      <c r="A4" s="8"/>
      <c r="B4" s="9"/>
      <c r="C4" s="9"/>
      <c r="D4" s="6" t="s">
        <v>6</v>
      </c>
      <c r="E4">
        <v>1.4</v>
      </c>
      <c r="F4" s="7" t="s">
        <v>22</v>
      </c>
      <c r="H4" s="6" t="s">
        <v>17</v>
      </c>
      <c r="I4">
        <f>1/I3</f>
        <v>3.3356409519815204E-9</v>
      </c>
      <c r="J4" s="7" t="s">
        <v>18</v>
      </c>
    </row>
    <row r="5" spans="1:10" x14ac:dyDescent="0.2">
      <c r="D5" s="13"/>
      <c r="F5" s="7"/>
      <c r="H5" s="8" t="s">
        <v>19</v>
      </c>
      <c r="I5" s="9">
        <f>I4*1000000000</f>
        <v>3.3356409519815204</v>
      </c>
      <c r="J5" s="10" t="s">
        <v>18</v>
      </c>
    </row>
    <row r="6" spans="1:10" ht="19" x14ac:dyDescent="0.2">
      <c r="D6" s="6" t="s">
        <v>7</v>
      </c>
      <c r="E6" t="e">
        <f>E4/B4</f>
        <v>#DIV/0!</v>
      </c>
      <c r="F6" s="7" t="s">
        <v>8</v>
      </c>
    </row>
    <row r="7" spans="1:10" ht="19" x14ac:dyDescent="0.2">
      <c r="D7" s="6" t="s">
        <v>9</v>
      </c>
      <c r="E7" t="e">
        <f>SQRT(E6)</f>
        <v>#DIV/0!</v>
      </c>
      <c r="F7" s="7" t="s">
        <v>10</v>
      </c>
    </row>
    <row r="8" spans="1:10" x14ac:dyDescent="0.2">
      <c r="D8" s="8" t="s">
        <v>11</v>
      </c>
      <c r="E8" s="9" t="e">
        <f>E7*E3</f>
        <v>#DIV/0!</v>
      </c>
      <c r="F8" s="10"/>
    </row>
    <row r="10" spans="1:10" x14ac:dyDescent="0.2">
      <c r="A10" s="23" t="s">
        <v>1</v>
      </c>
      <c r="B10" s="14" t="e">
        <f>COS(E8)</f>
        <v>#DIV/0!</v>
      </c>
      <c r="C10" s="15" t="e">
        <f>SIN(E8)/E7</f>
        <v>#DIV/0!</v>
      </c>
      <c r="D10" s="15">
        <v>0</v>
      </c>
      <c r="E10" s="16">
        <v>0</v>
      </c>
    </row>
    <row r="11" spans="1:10" x14ac:dyDescent="0.2">
      <c r="B11" s="17" t="e">
        <f>-SIN(E8)*E7</f>
        <v>#DIV/0!</v>
      </c>
      <c r="C11" s="18" t="e">
        <f>COS(E8)</f>
        <v>#DIV/0!</v>
      </c>
      <c r="D11" s="18">
        <v>0</v>
      </c>
      <c r="E11" s="19">
        <v>0</v>
      </c>
    </row>
    <row r="12" spans="1:10" x14ac:dyDescent="0.2">
      <c r="B12" s="17">
        <v>0</v>
      </c>
      <c r="C12" s="18">
        <v>0</v>
      </c>
      <c r="D12" s="18" t="e">
        <f>COSH(E8)</f>
        <v>#DIV/0!</v>
      </c>
      <c r="E12" s="19" t="e">
        <f>SINH(E8)/E7</f>
        <v>#DIV/0!</v>
      </c>
    </row>
    <row r="13" spans="1:10" x14ac:dyDescent="0.2">
      <c r="B13" s="20">
        <v>0</v>
      </c>
      <c r="C13" s="21">
        <v>0</v>
      </c>
      <c r="D13" s="21" t="e">
        <f>SINH(E8)*E7</f>
        <v>#DIV/0!</v>
      </c>
      <c r="E13" s="22" t="e">
        <f>COSH(E8)</f>
        <v>#DIV/0!</v>
      </c>
    </row>
    <row r="15" spans="1:10" x14ac:dyDescent="0.2">
      <c r="A15" s="23" t="s">
        <v>12</v>
      </c>
      <c r="B15" s="24">
        <v>0.5</v>
      </c>
      <c r="D15" s="2" t="s">
        <v>13</v>
      </c>
      <c r="E15" s="24" t="e">
        <f t="array" ref="E15:E18">MMULT(B10:E13,B15:B18)</f>
        <v>#DIV/0!</v>
      </c>
      <c r="G15" s="2" t="s">
        <v>14</v>
      </c>
      <c r="H15" s="24" t="e">
        <f>B$15*B10+B$16*C10+B$17*D10+B$18*E10</f>
        <v>#DIV/0!</v>
      </c>
    </row>
    <row r="16" spans="1:10" x14ac:dyDescent="0.2">
      <c r="B16" s="25">
        <v>0.1</v>
      </c>
      <c r="E16" s="25" t="e">
        <v>#DIV/0!</v>
      </c>
      <c r="H16" s="25" t="e">
        <f t="shared" ref="H16:H17" si="0">B$15*B11+B$16*C11+B$17*D11+B$18*E11</f>
        <v>#DIV/0!</v>
      </c>
    </row>
    <row r="17" spans="2:8" x14ac:dyDescent="0.2">
      <c r="B17" s="25">
        <v>-0.3</v>
      </c>
      <c r="E17" s="25" t="e">
        <v>#DIV/0!</v>
      </c>
      <c r="H17" s="25" t="e">
        <f t="shared" si="0"/>
        <v>#DIV/0!</v>
      </c>
    </row>
    <row r="18" spans="2:8" x14ac:dyDescent="0.2">
      <c r="B18" s="26">
        <v>-0.2</v>
      </c>
      <c r="E18" s="26" t="e">
        <v>#DIV/0!</v>
      </c>
      <c r="H18" s="26" t="e">
        <f>B$15*B13+B$16*C13+B$17*D13+B$18*E13</f>
        <v>#DIV/0!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2023-10-09T12:45:11Z</dcterms:modified>
</cp:coreProperties>
</file>