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BA81DBA4-0541-7546-906C-E31BFD846915}" xr6:coauthVersionLast="47" xr6:coauthVersionMax="47" xr10:uidLastSave="{00000000-0000-0000-0000-000000000000}"/>
  <bookViews>
    <workbookView xWindow="0" yWindow="640" windowWidth="30240" windowHeight="18920" tabRatio="500" xr2:uid="{00000000-000D-0000-FFFF-FFFF00000000}"/>
  </bookViews>
  <sheets>
    <sheet name="DRACO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9" i="1" l="1"/>
  <c r="F10" i="1"/>
  <c r="I19" i="1" l="1"/>
  <c r="I10" i="1"/>
  <c r="F23" i="1"/>
  <c r="F16" i="1"/>
  <c r="F14" i="1"/>
  <c r="I7" i="1"/>
  <c r="I9" i="1" s="1"/>
  <c r="F21" i="1"/>
  <c r="F12" i="1"/>
  <c r="I13" i="1" l="1"/>
  <c r="I14" i="1"/>
  <c r="I16" i="1" l="1"/>
  <c r="I18" i="1" s="1"/>
  <c r="I23" i="1" s="1"/>
</calcChain>
</file>

<file path=xl/sharedStrings.xml><?xml version="1.0" encoding="utf-8"?>
<sst xmlns="http://schemas.openxmlformats.org/spreadsheetml/2006/main" count="125" uniqueCount="42">
  <si>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</si>
  <si>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</si>
  <si>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</si>
  <si>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</si>
  <si>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</si>
  <si>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</si>
  <si>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</si>
  <si>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</si>
  <si>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</si>
  <si>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MeV</t>
  </si>
  <si>
    <t>m</t>
  </si>
  <si>
    <t>Drift</t>
  </si>
  <si>
    <t>Length</t>
  </si>
  <si>
    <t>Capture</t>
  </si>
  <si>
    <t>Type</t>
  </si>
  <si>
    <t>Parameterised TNSA</t>
  </si>
  <si>
    <t>Aperture</t>
  </si>
  <si>
    <t>Circular</t>
  </si>
  <si>
    <t>Radius</t>
  </si>
  <si>
    <t>Radius of solenoid bore</t>
  </si>
  <si>
    <t>Solenoid</t>
  </si>
  <si>
    <t>Length of solenoid</t>
  </si>
  <si>
    <t>Length, layers and turns</t>
  </si>
  <si>
    <t>Layers</t>
  </si>
  <si>
    <t>Turns</t>
  </si>
  <si>
    <t>Turns per layer</t>
  </si>
  <si>
    <t>Current</t>
  </si>
  <si>
    <t>A</t>
  </si>
  <si>
    <t>Length of drift from target to first solenoid</t>
  </si>
  <si>
    <t>Delivery</t>
  </si>
  <si>
    <t>Colimator</t>
  </si>
  <si>
    <t>Facility</t>
  </si>
  <si>
    <t>Global</t>
  </si>
  <si>
    <t>Name</t>
  </si>
  <si>
    <t>Reference particle</t>
  </si>
  <si>
    <t>Kinetic energy</t>
  </si>
  <si>
    <t>DRACO</t>
  </si>
  <si>
    <t>Vacuum chamber</t>
  </si>
  <si>
    <t>Mother volume radius</t>
  </si>
  <si>
    <t>Laser driven</t>
  </si>
  <si>
    <t>rpmax</t>
  </si>
  <si>
    <t>Max r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</si>
</sst>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1" fillId="2" borderId="3" xfId="0" applyFont="1" applyFill="1" applyBorder="1"/>
    <xf numFmtId="0" fontId="0" fillId="0" borderId="4" xfId="0" applyBorder="1"/>
    <xf numFmtId="11" fontId="0" fillId="0" borderId="1" xfId="0" applyNumberFormat="1" applyBorder="1"/>
    <xf numFmtId="164" fontId="0" fillId="0" borderId="0" xfId="0" applyNumberFormat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5" sqref="H5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20.83203125" bestFit="1" customWidth="1"/>
    <col min="5" max="5" width="19.33203125" bestFit="1" customWidth="1"/>
    <col min="6" max="6" width="9.1640625" bestFit="1" customWidth="1"/>
    <col min="7" max="7" width="7.6640625" bestFit="1" customWidth="1"/>
    <col min="8" max="8" width="49" bestFit="1" customWidth="1"/>
    <col min="9" max="9" width="11.6640625" style="7" bestFit="1" customWidth="1"/>
  </cols>
  <sheetData>
    <row r="1" spans="1:9" x14ac:dyDescent="0.2">
      <c r="A1" s="3" t="s">
        <v>4</v>
      </c>
      <c r="B1" s="3" t="s">
        <v>5</v>
      </c>
      <c r="C1" s="3" t="s">
        <v>6</v>
      </c>
      <c r="D1" s="4" t="s">
        <v>14</v>
      </c>
      <c r="E1" s="4" t="s">
        <v>0</v>
      </c>
      <c r="F1" s="4" t="s">
        <v>1</v>
      </c>
      <c r="G1" s="4" t="s">
        <v>2</v>
      </c>
      <c r="H1" s="4" t="s">
        <v>3</v>
      </c>
    </row>
    <row r="2" spans="1:9" x14ac:dyDescent="0.2">
      <c r="A2" s="8">
        <v>0</v>
      </c>
      <c r="B2" s="8" t="s">
        <v>31</v>
      </c>
      <c r="C2" s="8" t="s">
        <v>32</v>
      </c>
      <c r="D2" s="8" t="s">
        <v>33</v>
      </c>
      <c r="E2" s="8" t="s">
        <v>33</v>
      </c>
      <c r="F2" s="9" t="s">
        <v>36</v>
      </c>
      <c r="G2" s="8"/>
      <c r="H2" s="8"/>
    </row>
    <row r="3" spans="1:9" x14ac:dyDescent="0.2">
      <c r="A3" s="11">
        <v>0</v>
      </c>
      <c r="B3" s="11" t="s">
        <v>31</v>
      </c>
      <c r="C3" s="11" t="s">
        <v>32</v>
      </c>
      <c r="D3" s="11" t="s">
        <v>34</v>
      </c>
      <c r="E3" s="11" t="s">
        <v>35</v>
      </c>
      <c r="F3" s="12">
        <v>20</v>
      </c>
      <c r="G3" s="11" t="s">
        <v>9</v>
      </c>
      <c r="H3" s="11"/>
    </row>
    <row r="4" spans="1:9" x14ac:dyDescent="0.2">
      <c r="A4" s="10">
        <v>0</v>
      </c>
      <c r="B4" s="10" t="s">
        <v>31</v>
      </c>
      <c r="C4" s="10" t="s">
        <v>32</v>
      </c>
      <c r="D4" s="10" t="s">
        <v>37</v>
      </c>
      <c r="E4" s="10" t="s">
        <v>38</v>
      </c>
      <c r="F4" s="10">
        <v>0.5</v>
      </c>
      <c r="G4" s="10" t="s">
        <v>10</v>
      </c>
      <c r="H4" s="10"/>
    </row>
    <row r="5" spans="1:9" x14ac:dyDescent="0.2">
      <c r="A5" s="13">
        <v>1</v>
      </c>
      <c r="B5" s="13" t="s">
        <v>7</v>
      </c>
      <c r="C5" s="13" t="s">
        <v>7</v>
      </c>
      <c r="D5" s="13" t="s">
        <v>15</v>
      </c>
      <c r="E5" s="13" t="s">
        <v>8</v>
      </c>
      <c r="F5" s="13">
        <v>0</v>
      </c>
      <c r="G5" s="13"/>
      <c r="H5" s="13" t="s">
        <v>39</v>
      </c>
    </row>
    <row r="6" spans="1:9" x14ac:dyDescent="0.2">
      <c r="A6" s="2">
        <v>1</v>
      </c>
      <c r="B6" s="2" t="s">
        <v>7</v>
      </c>
      <c r="C6" s="2" t="s">
        <v>7</v>
      </c>
      <c r="D6" s="2" t="s">
        <v>15</v>
      </c>
      <c r="E6" s="2" t="s">
        <v>40</v>
      </c>
      <c r="F6" s="2">
        <v>5.0000000000000001E-3</v>
      </c>
      <c r="G6" s="2"/>
      <c r="H6" s="2" t="s">
        <v>41</v>
      </c>
    </row>
    <row r="7" spans="1:9" x14ac:dyDescent="0.2">
      <c r="A7" s="5">
        <v>1</v>
      </c>
      <c r="B7" s="5" t="s">
        <v>13</v>
      </c>
      <c r="C7" s="5" t="s">
        <v>11</v>
      </c>
      <c r="D7" s="5"/>
      <c r="E7" s="5" t="s">
        <v>12</v>
      </c>
      <c r="F7" s="5">
        <v>0.08</v>
      </c>
      <c r="G7" s="5" t="s">
        <v>10</v>
      </c>
      <c r="H7" s="5" t="s">
        <v>28</v>
      </c>
      <c r="I7" s="7">
        <f>F7</f>
        <v>0.08</v>
      </c>
    </row>
    <row r="8" spans="1:9" x14ac:dyDescent="0.2">
      <c r="A8" s="1">
        <v>1</v>
      </c>
      <c r="B8" s="1" t="s">
        <v>13</v>
      </c>
      <c r="C8" s="1" t="s">
        <v>16</v>
      </c>
      <c r="D8" s="1" t="s">
        <v>17</v>
      </c>
      <c r="E8" s="1" t="s">
        <v>18</v>
      </c>
      <c r="F8" s="1">
        <v>0.02</v>
      </c>
      <c r="G8" s="1" t="s">
        <v>10</v>
      </c>
      <c r="H8" s="1" t="s">
        <v>19</v>
      </c>
    </row>
    <row r="9" spans="1:9" x14ac:dyDescent="0.2">
      <c r="A9" s="1">
        <v>1</v>
      </c>
      <c r="B9" s="1" t="s">
        <v>13</v>
      </c>
      <c r="C9" s="1" t="s">
        <v>20</v>
      </c>
      <c r="D9" s="1" t="s">
        <v>22</v>
      </c>
      <c r="E9" s="1" t="s">
        <v>12</v>
      </c>
      <c r="F9" s="1">
        <v>0.12</v>
      </c>
      <c r="G9" s="1" t="s">
        <v>10</v>
      </c>
      <c r="H9" s="1" t="s">
        <v>21</v>
      </c>
      <c r="I9" s="7">
        <f>I7+F9</f>
        <v>0.2</v>
      </c>
    </row>
    <row r="10" spans="1:9" x14ac:dyDescent="0.2">
      <c r="A10" s="1">
        <v>1</v>
      </c>
      <c r="B10" s="1" t="s">
        <v>13</v>
      </c>
      <c r="C10" s="1" t="s">
        <v>20</v>
      </c>
      <c r="D10" s="1" t="s">
        <v>22</v>
      </c>
      <c r="E10" s="1" t="s">
        <v>26</v>
      </c>
      <c r="F10" s="6">
        <f>13400*13.6/15.7</f>
        <v>11607.643312101911</v>
      </c>
      <c r="G10" s="1" t="s">
        <v>27</v>
      </c>
      <c r="H10" s="1"/>
      <c r="I10" s="7">
        <f>13400*13.6/15.7</f>
        <v>11607.643312101911</v>
      </c>
    </row>
    <row r="11" spans="1:9" x14ac:dyDescent="0.2">
      <c r="A11" s="1">
        <v>1</v>
      </c>
      <c r="B11" s="1" t="s">
        <v>13</v>
      </c>
      <c r="C11" s="1" t="s">
        <v>20</v>
      </c>
      <c r="D11" s="1" t="s">
        <v>22</v>
      </c>
      <c r="E11" s="1" t="s">
        <v>23</v>
      </c>
      <c r="F11" s="1">
        <v>4</v>
      </c>
      <c r="G11" s="1"/>
      <c r="H11" s="1"/>
    </row>
    <row r="12" spans="1:9" x14ac:dyDescent="0.2">
      <c r="A12" s="1">
        <v>1</v>
      </c>
      <c r="B12" s="1" t="s">
        <v>13</v>
      </c>
      <c r="C12" s="1" t="s">
        <v>20</v>
      </c>
      <c r="D12" s="1" t="s">
        <v>22</v>
      </c>
      <c r="E12" s="1" t="s">
        <v>24</v>
      </c>
      <c r="F12" s="1">
        <f>112/F11</f>
        <v>28</v>
      </c>
      <c r="G12" s="1"/>
      <c r="H12" s="1" t="s">
        <v>25</v>
      </c>
    </row>
    <row r="13" spans="1:9" x14ac:dyDescent="0.2">
      <c r="A13" s="1">
        <v>1</v>
      </c>
      <c r="B13" s="1" t="s">
        <v>13</v>
      </c>
      <c r="C13" s="1" t="s">
        <v>16</v>
      </c>
      <c r="D13" s="1" t="s">
        <v>17</v>
      </c>
      <c r="E13" s="1" t="s">
        <v>18</v>
      </c>
      <c r="F13" s="1">
        <v>0.02</v>
      </c>
      <c r="G13" s="1" t="s">
        <v>10</v>
      </c>
      <c r="H13" s="1" t="s">
        <v>19</v>
      </c>
      <c r="I13" s="7">
        <f>I9</f>
        <v>0.2</v>
      </c>
    </row>
    <row r="14" spans="1:9" x14ac:dyDescent="0.2">
      <c r="A14" s="1">
        <v>1</v>
      </c>
      <c r="B14" s="1" t="s">
        <v>13</v>
      </c>
      <c r="C14" s="1" t="s">
        <v>11</v>
      </c>
      <c r="D14" s="1"/>
      <c r="E14" s="1" t="s">
        <v>12</v>
      </c>
      <c r="F14" s="1">
        <f>0.745-F9-F7</f>
        <v>0.54500000000000004</v>
      </c>
      <c r="G14" s="1" t="s">
        <v>10</v>
      </c>
      <c r="H14" s="1"/>
      <c r="I14" s="7">
        <f>I9+F14</f>
        <v>0.74500000000000011</v>
      </c>
    </row>
    <row r="15" spans="1:9" x14ac:dyDescent="0.2">
      <c r="A15" s="2">
        <v>1</v>
      </c>
      <c r="B15" s="2" t="s">
        <v>13</v>
      </c>
      <c r="C15" s="2" t="s">
        <v>16</v>
      </c>
      <c r="D15" s="2" t="s">
        <v>17</v>
      </c>
      <c r="E15" s="2" t="s">
        <v>18</v>
      </c>
      <c r="F15" s="2">
        <v>7.4999999999999997E-3</v>
      </c>
      <c r="G15" s="2" t="s">
        <v>10</v>
      </c>
      <c r="H15" s="2"/>
    </row>
    <row r="16" spans="1:9" x14ac:dyDescent="0.2">
      <c r="A16" s="1">
        <v>1</v>
      </c>
      <c r="B16" s="1" t="s">
        <v>29</v>
      </c>
      <c r="C16" s="1" t="s">
        <v>11</v>
      </c>
      <c r="D16" s="1"/>
      <c r="E16" s="1" t="s">
        <v>12</v>
      </c>
      <c r="F16" s="1">
        <f>1.1-0.745</f>
        <v>0.35500000000000009</v>
      </c>
      <c r="G16" s="1" t="s">
        <v>10</v>
      </c>
      <c r="H16" s="1"/>
      <c r="I16" s="7">
        <f>I14+F16</f>
        <v>1.1000000000000001</v>
      </c>
    </row>
    <row r="17" spans="1:9" x14ac:dyDescent="0.2">
      <c r="A17" s="1">
        <v>1</v>
      </c>
      <c r="B17" s="1" t="s">
        <v>29</v>
      </c>
      <c r="C17" s="1" t="s">
        <v>16</v>
      </c>
      <c r="D17" s="1" t="s">
        <v>17</v>
      </c>
      <c r="E17" s="1" t="s">
        <v>18</v>
      </c>
      <c r="F17" s="1">
        <v>0.02</v>
      </c>
      <c r="G17" s="1" t="s">
        <v>10</v>
      </c>
      <c r="H17" s="1" t="s">
        <v>19</v>
      </c>
    </row>
    <row r="18" spans="1:9" x14ac:dyDescent="0.2">
      <c r="A18" s="1">
        <v>1</v>
      </c>
      <c r="B18" s="1" t="s">
        <v>29</v>
      </c>
      <c r="C18" s="1" t="s">
        <v>20</v>
      </c>
      <c r="D18" s="1" t="s">
        <v>22</v>
      </c>
      <c r="E18" s="1" t="s">
        <v>12</v>
      </c>
      <c r="F18" s="1">
        <v>0.12</v>
      </c>
      <c r="G18" s="1" t="s">
        <v>10</v>
      </c>
      <c r="H18" s="1" t="s">
        <v>21</v>
      </c>
      <c r="I18" s="7">
        <f>I16+F18</f>
        <v>1.2200000000000002</v>
      </c>
    </row>
    <row r="19" spans="1:9" x14ac:dyDescent="0.2">
      <c r="A19" s="1">
        <v>1</v>
      </c>
      <c r="B19" s="1" t="s">
        <v>29</v>
      </c>
      <c r="C19" s="1" t="s">
        <v>20</v>
      </c>
      <c r="D19" s="1" t="s">
        <v>22</v>
      </c>
      <c r="E19" s="1" t="s">
        <v>26</v>
      </c>
      <c r="F19" s="6">
        <f>4950*3.5/5.81</f>
        <v>2981.9277108433739</v>
      </c>
      <c r="G19" s="1" t="s">
        <v>27</v>
      </c>
      <c r="H19" s="1"/>
      <c r="I19" s="7">
        <f>4950*3.5/5.81</f>
        <v>2981.9277108433739</v>
      </c>
    </row>
    <row r="20" spans="1:9" x14ac:dyDescent="0.2">
      <c r="A20" s="1">
        <v>1</v>
      </c>
      <c r="B20" s="1" t="s">
        <v>29</v>
      </c>
      <c r="C20" s="1" t="s">
        <v>20</v>
      </c>
      <c r="D20" s="1" t="s">
        <v>22</v>
      </c>
      <c r="E20" s="1" t="s">
        <v>23</v>
      </c>
      <c r="F20" s="1">
        <v>4</v>
      </c>
      <c r="G20" s="1"/>
      <c r="H20" s="1"/>
    </row>
    <row r="21" spans="1:9" x14ac:dyDescent="0.2">
      <c r="A21" s="1">
        <v>1</v>
      </c>
      <c r="B21" s="1" t="s">
        <v>29</v>
      </c>
      <c r="C21" s="1" t="s">
        <v>20</v>
      </c>
      <c r="D21" s="1" t="s">
        <v>22</v>
      </c>
      <c r="E21" s="1" t="s">
        <v>24</v>
      </c>
      <c r="F21" s="1">
        <f>112/F20</f>
        <v>28</v>
      </c>
      <c r="G21" s="1"/>
      <c r="H21" s="1" t="s">
        <v>25</v>
      </c>
    </row>
    <row r="22" spans="1:9" x14ac:dyDescent="0.2">
      <c r="A22" s="1">
        <v>1</v>
      </c>
      <c r="B22" s="1" t="s">
        <v>29</v>
      </c>
      <c r="C22" s="1" t="s">
        <v>16</v>
      </c>
      <c r="D22" s="1" t="s">
        <v>17</v>
      </c>
      <c r="E22" s="1" t="s">
        <v>18</v>
      </c>
      <c r="F22" s="1">
        <v>0.02</v>
      </c>
      <c r="G22" s="1" t="s">
        <v>10</v>
      </c>
      <c r="H22" s="1" t="s">
        <v>19</v>
      </c>
    </row>
    <row r="23" spans="1:9" x14ac:dyDescent="0.2">
      <c r="A23" s="1">
        <v>1</v>
      </c>
      <c r="B23" s="1" t="s">
        <v>29</v>
      </c>
      <c r="C23" s="1" t="s">
        <v>11</v>
      </c>
      <c r="D23" s="1"/>
      <c r="E23" s="1" t="s">
        <v>12</v>
      </c>
      <c r="F23" s="1">
        <f>2.135-1.22</f>
        <v>0.91499999999999981</v>
      </c>
      <c r="G23" s="1" t="s">
        <v>10</v>
      </c>
      <c r="H23" s="1"/>
      <c r="I23" s="7">
        <f>I18+F23</f>
        <v>2.1349999999999998</v>
      </c>
    </row>
    <row r="24" spans="1:9" x14ac:dyDescent="0.2">
      <c r="A24" s="2">
        <v>1</v>
      </c>
      <c r="B24" s="2" t="s">
        <v>29</v>
      </c>
      <c r="C24" s="2" t="s">
        <v>16</v>
      </c>
      <c r="D24" s="2" t="s">
        <v>17</v>
      </c>
      <c r="E24" s="2" t="s">
        <v>18</v>
      </c>
      <c r="F24" s="2">
        <v>3.5000000000000001E-3</v>
      </c>
      <c r="G24" s="2" t="s">
        <v>10</v>
      </c>
      <c r="H24" s="2" t="s">
        <v>30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DRACOBeamLine-Params-LsrDrvn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(STFC,RAL,PPD)</cp:lastModifiedBy>
  <cp:revision>10</cp:revision>
  <dcterms:created xsi:type="dcterms:W3CDTF">2018-10-09T17:49:46Z</dcterms:created>
  <dcterms:modified xsi:type="dcterms:W3CDTF">2025-05-20T21:08:32Z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