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CubMac-LT/CCAP/18-LhARA/22-LION/01-LinOpt/21-Spreads4Tests/"/>
    </mc:Choice>
  </mc:AlternateContent>
  <xr:revisionPtr revIDLastSave="0" documentId="8_{9EACBC38-CC02-A14F-9149-53196B1D376D}" xr6:coauthVersionLast="47" xr6:coauthVersionMax="47" xr10:uidLastSave="{00000000-0000-0000-0000-000000000000}"/>
  <bookViews>
    <workbookView xWindow="0" yWindow="820" windowWidth="29140" windowHeight="17440" xr2:uid="{EF342210-1A18-FD44-8B0B-E2954057A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30" i="1"/>
  <c r="F18" i="1"/>
  <c r="G18" i="1" s="1"/>
  <c r="F19" i="1"/>
  <c r="I19" i="1" s="1"/>
  <c r="F20" i="1"/>
  <c r="J20" i="1" s="1"/>
  <c r="F21" i="1"/>
  <c r="J21" i="1" s="1"/>
  <c r="F22" i="1"/>
  <c r="H22" i="1" s="1"/>
  <c r="F30" i="1"/>
  <c r="I30" i="1" s="1"/>
  <c r="F32" i="1"/>
  <c r="H32" i="1" s="1"/>
  <c r="F33" i="1"/>
  <c r="I33" i="1" s="1"/>
  <c r="D14" i="1"/>
  <c r="E14" i="1"/>
  <c r="F14" i="1" s="1"/>
  <c r="D15" i="1"/>
  <c r="E15" i="1" s="1"/>
  <c r="F15" i="1" s="1"/>
  <c r="D16" i="1"/>
  <c r="E16" i="1" s="1"/>
  <c r="F16" i="1" s="1"/>
  <c r="D17" i="1"/>
  <c r="E17" i="1" s="1"/>
  <c r="F17" i="1" s="1"/>
  <c r="D18" i="1"/>
  <c r="E18" i="1" s="1"/>
  <c r="D19" i="1"/>
  <c r="E19" i="1"/>
  <c r="D20" i="1"/>
  <c r="E20" i="1" s="1"/>
  <c r="D21" i="1"/>
  <c r="E21" i="1"/>
  <c r="D22" i="1"/>
  <c r="E22" i="1"/>
  <c r="D23" i="1"/>
  <c r="E23" i="1" s="1"/>
  <c r="F23" i="1" s="1"/>
  <c r="D24" i="1"/>
  <c r="E24" i="1"/>
  <c r="F24" i="1" s="1"/>
  <c r="D25" i="1"/>
  <c r="E25" i="1" s="1"/>
  <c r="F25" i="1" s="1"/>
  <c r="D26" i="1"/>
  <c r="E26" i="1"/>
  <c r="F26" i="1" s="1"/>
  <c r="D27" i="1"/>
  <c r="E27" i="1"/>
  <c r="F27" i="1" s="1"/>
  <c r="D28" i="1"/>
  <c r="E28" i="1" s="1"/>
  <c r="F28" i="1" s="1"/>
  <c r="D29" i="1"/>
  <c r="E29" i="1"/>
  <c r="F29" i="1" s="1"/>
  <c r="D30" i="1"/>
  <c r="E30" i="1" s="1"/>
  <c r="D31" i="1"/>
  <c r="E31" i="1" s="1"/>
  <c r="F31" i="1" s="1"/>
  <c r="D32" i="1"/>
  <c r="E32" i="1"/>
  <c r="D33" i="1"/>
  <c r="E33" i="1" s="1"/>
  <c r="D34" i="1"/>
  <c r="E34" i="1"/>
  <c r="F34" i="1" s="1"/>
  <c r="D35" i="1"/>
  <c r="E35" i="1" s="1"/>
  <c r="F35" i="1" s="1"/>
  <c r="D36" i="1"/>
  <c r="E36" i="1" s="1"/>
  <c r="F36" i="1" s="1"/>
  <c r="D37" i="1"/>
  <c r="E37" i="1" s="1"/>
  <c r="F37" i="1" s="1"/>
  <c r="D13" i="1"/>
  <c r="E13" i="1" s="1"/>
  <c r="F13" i="1" s="1"/>
  <c r="B7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13" i="1"/>
  <c r="B6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14" i="1"/>
  <c r="B13" i="1"/>
  <c r="B4" i="1"/>
  <c r="H4" i="1"/>
  <c r="H5" i="1" s="1"/>
  <c r="H20" i="1" l="1"/>
  <c r="H18" i="1"/>
  <c r="H19" i="1"/>
  <c r="J18" i="1"/>
  <c r="I18" i="1"/>
  <c r="G17" i="1"/>
  <c r="H17" i="1"/>
  <c r="I17" i="1"/>
  <c r="J17" i="1"/>
  <c r="H23" i="1"/>
  <c r="G23" i="1"/>
  <c r="I23" i="1"/>
  <c r="J23" i="1"/>
  <c r="G28" i="1"/>
  <c r="I28" i="1"/>
  <c r="H28" i="1"/>
  <c r="J28" i="1"/>
  <c r="H16" i="1"/>
  <c r="G16" i="1"/>
  <c r="I16" i="1"/>
  <c r="J16" i="1"/>
  <c r="I36" i="1"/>
  <c r="H36" i="1"/>
  <c r="J36" i="1"/>
  <c r="G36" i="1"/>
  <c r="I29" i="1"/>
  <c r="H29" i="1"/>
  <c r="J29" i="1"/>
  <c r="G29" i="1"/>
  <c r="I15" i="1"/>
  <c r="J15" i="1"/>
  <c r="H15" i="1"/>
  <c r="G15" i="1"/>
  <c r="H37" i="1"/>
  <c r="I37" i="1"/>
  <c r="G37" i="1"/>
  <c r="J37" i="1"/>
  <c r="I34" i="1"/>
  <c r="J34" i="1"/>
  <c r="G34" i="1"/>
  <c r="H34" i="1"/>
  <c r="H13" i="1"/>
  <c r="J13" i="1"/>
  <c r="G13" i="1"/>
  <c r="I13" i="1"/>
  <c r="H35" i="1"/>
  <c r="G35" i="1"/>
  <c r="J35" i="1"/>
  <c r="I35" i="1"/>
  <c r="I14" i="1"/>
  <c r="J14" i="1"/>
  <c r="G14" i="1"/>
  <c r="H14" i="1"/>
  <c r="H27" i="1"/>
  <c r="I27" i="1"/>
  <c r="G27" i="1"/>
  <c r="J27" i="1"/>
  <c r="I26" i="1"/>
  <c r="G26" i="1"/>
  <c r="H26" i="1"/>
  <c r="J26" i="1"/>
  <c r="J25" i="1"/>
  <c r="G25" i="1"/>
  <c r="I25" i="1"/>
  <c r="H25" i="1"/>
  <c r="I31" i="1"/>
  <c r="J31" i="1"/>
  <c r="G31" i="1"/>
  <c r="H31" i="1"/>
  <c r="I24" i="1"/>
  <c r="J24" i="1"/>
  <c r="H24" i="1"/>
  <c r="G24" i="1"/>
  <c r="J32" i="1"/>
  <c r="J22" i="1"/>
  <c r="G33" i="1"/>
  <c r="I21" i="1"/>
  <c r="G21" i="1"/>
  <c r="J30" i="1"/>
  <c r="G30" i="1"/>
  <c r="G20" i="1"/>
  <c r="I20" i="1"/>
  <c r="I22" i="1"/>
  <c r="G19" i="1"/>
  <c r="H33" i="1"/>
  <c r="J19" i="1"/>
  <c r="J33" i="1"/>
  <c r="I32" i="1"/>
  <c r="G32" i="1"/>
  <c r="G22" i="1"/>
</calcChain>
</file>

<file path=xl/sharedStrings.xml><?xml version="1.0" encoding="utf-8"?>
<sst xmlns="http://schemas.openxmlformats.org/spreadsheetml/2006/main" count="26" uniqueCount="20">
  <si>
    <t>MeV</t>
  </si>
  <si>
    <t>m</t>
  </si>
  <si>
    <t>c</t>
  </si>
  <si>
    <t>m/s</t>
  </si>
  <si>
    <t>Brho</t>
  </si>
  <si>
    <t>T/m</t>
  </si>
  <si>
    <t>1/c</t>
  </si>
  <si>
    <t>s/m</t>
  </si>
  <si>
    <t>1/c*10^9</t>
  </si>
  <si>
    <t>k</t>
  </si>
  <si>
    <t>sqrt(k)</t>
  </si>
  <si>
    <t>l*sqrt(k)</t>
  </si>
  <si>
    <t>Brho study calculator</t>
  </si>
  <si>
    <t>Energy</t>
  </si>
  <si>
    <t>Mmtm</t>
  </si>
  <si>
    <t>m_p, MeV</t>
  </si>
  <si>
    <t>cos(l*sqrt(k))</t>
  </si>
  <si>
    <t>sin(l*sqrt(k))</t>
  </si>
  <si>
    <t>cosh(l*sqrt(k))</t>
  </si>
  <si>
    <t>sinh(l*sqrt(k))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</si>
</sst>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373A-3A9E-DB4C-B6BC-5C4727DD0E6D}">
  <dimension ref="A1:J37"/>
  <sheetViews>
    <sheetView tabSelected="1" workbookViewId="0">
      <selection activeCell="D16" sqref="D16"/>
    </sheetView>
  </sheetViews>
  <sheetFormatPr baseColWidth="10" defaultRowHeight="16" x14ac:dyDescent="0.2"/>
  <cols>
    <col min="7" max="8" width="12.1640625" bestFit="1" customWidth="1"/>
  </cols>
  <sheetData>
    <row r="1" spans="1:10" ht="21" x14ac:dyDescent="0.25">
      <c r="A1" s="9" t="s">
        <v>12</v>
      </c>
    </row>
    <row r="3" spans="1:10" x14ac:dyDescent="0.2">
      <c r="A3" t="s">
        <v>13</v>
      </c>
      <c r="B3">
        <v>20</v>
      </c>
      <c r="C3" t="s">
        <v>0</v>
      </c>
      <c r="G3" s="1" t="s">
        <v>2</v>
      </c>
      <c r="H3" s="2">
        <v>299792458</v>
      </c>
      <c r="I3" s="3" t="s">
        <v>3</v>
      </c>
    </row>
    <row r="4" spans="1:10" x14ac:dyDescent="0.2">
      <c r="A4" t="s">
        <v>14</v>
      </c>
      <c r="B4">
        <f>SQRT(2*B3*$D$4)</f>
        <v>193.72889182153497</v>
      </c>
      <c r="C4" t="s">
        <v>0</v>
      </c>
      <c r="D4">
        <v>938.27208815999995</v>
      </c>
      <c r="E4" t="s">
        <v>15</v>
      </c>
      <c r="G4" s="4" t="s">
        <v>6</v>
      </c>
      <c r="H4">
        <f>1/H3</f>
        <v>3.3356409519815204E-9</v>
      </c>
      <c r="I4" s="5" t="s">
        <v>7</v>
      </c>
    </row>
    <row r="5" spans="1:10" x14ac:dyDescent="0.2">
      <c r="G5" s="6" t="s">
        <v>8</v>
      </c>
      <c r="H5" s="7">
        <f>H4*1000000000</f>
        <v>3.3356409519815204</v>
      </c>
      <c r="I5" s="8" t="s">
        <v>7</v>
      </c>
    </row>
    <row r="6" spans="1:10" x14ac:dyDescent="0.2">
      <c r="A6" t="s">
        <v>4</v>
      </c>
      <c r="B6">
        <f>B4*$H$5/1000</f>
        <v>0.64621002514190995</v>
      </c>
    </row>
    <row r="7" spans="1:10" x14ac:dyDescent="0.2">
      <c r="A7" t="s">
        <v>9</v>
      </c>
      <c r="B7">
        <f>$D$7/B6</f>
        <v>513.76485520646577</v>
      </c>
      <c r="D7">
        <v>332</v>
      </c>
      <c r="E7" t="s">
        <v>5</v>
      </c>
    </row>
    <row r="8" spans="1:10" x14ac:dyDescent="0.2">
      <c r="D8">
        <v>0.02</v>
      </c>
      <c r="E8" t="s">
        <v>1</v>
      </c>
    </row>
    <row r="12" spans="1:10" x14ac:dyDescent="0.2">
      <c r="A12" t="s">
        <v>13</v>
      </c>
      <c r="B12" t="s">
        <v>14</v>
      </c>
      <c r="C12" t="s">
        <v>4</v>
      </c>
      <c r="D12" t="s">
        <v>9</v>
      </c>
      <c r="E12" t="s">
        <v>10</v>
      </c>
      <c r="F12" t="s">
        <v>11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">
      <c r="A13">
        <v>1</v>
      </c>
      <c r="B13">
        <f>SQRT(2*A13*$D$4)</f>
        <v>43.319097131865526</v>
      </c>
      <c r="C13">
        <f>B13*$H$5/1000</f>
        <v>0.14449695439591587</v>
      </c>
      <c r="D13">
        <f>$D$7/C13</f>
        <v>2297.626281383989</v>
      </c>
      <c r="E13">
        <f>SQRT(D13)</f>
        <v>47.933561117279709</v>
      </c>
      <c r="F13">
        <f>E13*$D$8</f>
        <v>0.95867122234559421</v>
      </c>
      <c r="G13">
        <f>COS($F13)</f>
        <v>0.57460800288504454</v>
      </c>
      <c r="H13">
        <f>SIN($F13)</f>
        <v>0.81842876478069893</v>
      </c>
      <c r="I13">
        <f>COSH($F13)</f>
        <v>1.4958152089112358</v>
      </c>
      <c r="J13">
        <f>SINH($F13)</f>
        <v>1.1124132052480156</v>
      </c>
    </row>
    <row r="14" spans="1:10" x14ac:dyDescent="0.2">
      <c r="A14">
        <v>2</v>
      </c>
      <c r="B14">
        <f t="shared" ref="B14:B44" si="0">SQRT(2*A14*$D$4)</f>
        <v>61.26245467364167</v>
      </c>
      <c r="C14">
        <f t="shared" ref="C14:C37" si="1">B14*$H$5/1000</f>
        <v>0.20434955262831084</v>
      </c>
      <c r="D14">
        <f t="shared" ref="D14:D37" si="2">$D$7/C14</f>
        <v>1624.6671241990491</v>
      </c>
      <c r="E14">
        <f t="shared" ref="E14:E37" si="3">SQRT(D14)</f>
        <v>40.307159713865339</v>
      </c>
      <c r="F14">
        <f t="shared" ref="F14:F37" si="4">E14*$D$8</f>
        <v>0.80614319427730674</v>
      </c>
      <c r="G14">
        <f t="shared" ref="G14:G37" si="5">COS(F14)</f>
        <v>0.69228673282423581</v>
      </c>
      <c r="H14">
        <f t="shared" ref="H14:H37" si="6">SIN(F14)</f>
        <v>0.72162253259965847</v>
      </c>
      <c r="I14">
        <f t="shared" ref="I14:I37" si="7">COSH($F14)</f>
        <v>1.3429160249066663</v>
      </c>
      <c r="J14">
        <f t="shared" ref="J14:J37" si="8">SINH($F14)</f>
        <v>0.89633891466962523</v>
      </c>
    </row>
    <row r="15" spans="1:10" x14ac:dyDescent="0.2">
      <c r="A15">
        <v>3</v>
      </c>
      <c r="B15">
        <f t="shared" si="0"/>
        <v>75.03087717040232</v>
      </c>
      <c r="C15">
        <f t="shared" si="1"/>
        <v>0.2502760665526893</v>
      </c>
      <c r="D15">
        <f t="shared" si="2"/>
        <v>1326.5351520542049</v>
      </c>
      <c r="E15">
        <f t="shared" si="3"/>
        <v>36.421630277270744</v>
      </c>
      <c r="F15">
        <f t="shared" si="4"/>
        <v>0.72843260554541489</v>
      </c>
      <c r="G15">
        <f t="shared" si="5"/>
        <v>0.74621873434048069</v>
      </c>
      <c r="H15">
        <f t="shared" si="6"/>
        <v>0.6657008340983892</v>
      </c>
      <c r="I15">
        <f t="shared" si="7"/>
        <v>1.2772478046472602</v>
      </c>
      <c r="J15">
        <f t="shared" si="8"/>
        <v>0.79458288080995432</v>
      </c>
    </row>
    <row r="16" spans="1:10" x14ac:dyDescent="0.2">
      <c r="A16" s="10">
        <v>4</v>
      </c>
      <c r="B16" s="10">
        <f t="shared" si="0"/>
        <v>86.638194263731052</v>
      </c>
      <c r="C16" s="10">
        <f t="shared" si="1"/>
        <v>0.28899390879183173</v>
      </c>
      <c r="D16" s="10">
        <f t="shared" si="2"/>
        <v>1148.8131406919945</v>
      </c>
      <c r="E16" s="10">
        <f t="shared" si="3"/>
        <v>33.894146112448304</v>
      </c>
      <c r="F16" s="10">
        <f t="shared" si="4"/>
        <v>0.67788292224896607</v>
      </c>
      <c r="G16" s="10">
        <f t="shared" si="5"/>
        <v>0.77890217893078051</v>
      </c>
      <c r="H16" s="10">
        <f t="shared" si="6"/>
        <v>0.62714543421512881</v>
      </c>
      <c r="I16" s="10">
        <f t="shared" si="7"/>
        <v>1.2386969880108076</v>
      </c>
      <c r="J16" s="10">
        <f t="shared" si="8"/>
        <v>0.73100631194747356</v>
      </c>
    </row>
    <row r="17" spans="1:10" x14ac:dyDescent="0.2">
      <c r="A17" s="10">
        <v>5</v>
      </c>
      <c r="B17" s="10">
        <f t="shared" si="0"/>
        <v>96.864445910767486</v>
      </c>
      <c r="C17" s="10">
        <f t="shared" si="1"/>
        <v>0.32310501257095497</v>
      </c>
      <c r="D17" s="10">
        <f t="shared" si="2"/>
        <v>1027.5297104129315</v>
      </c>
      <c r="E17" s="10">
        <f t="shared" si="3"/>
        <v>32.055104280175591</v>
      </c>
      <c r="F17" s="10">
        <f t="shared" si="4"/>
        <v>0.64110208560351178</v>
      </c>
      <c r="G17" s="10">
        <f t="shared" si="5"/>
        <v>0.80143711040934928</v>
      </c>
      <c r="H17" s="10">
        <f t="shared" si="6"/>
        <v>0.59807905669628025</v>
      </c>
      <c r="I17" s="10">
        <f t="shared" si="7"/>
        <v>1.2126418692436516</v>
      </c>
      <c r="J17" s="10">
        <f t="shared" si="8"/>
        <v>0.68593024648482848</v>
      </c>
    </row>
    <row r="18" spans="1:10" x14ac:dyDescent="0.2">
      <c r="A18">
        <v>6</v>
      </c>
      <c r="B18">
        <f t="shared" si="0"/>
        <v>106.10968409113279</v>
      </c>
      <c r="C18">
        <f t="shared" si="1"/>
        <v>0.35394380765620459</v>
      </c>
      <c r="D18">
        <f t="shared" si="2"/>
        <v>938.00200149985608</v>
      </c>
      <c r="E18">
        <f t="shared" si="3"/>
        <v>30.62681833785312</v>
      </c>
      <c r="F18">
        <f t="shared" si="4"/>
        <v>0.61253636675706236</v>
      </c>
      <c r="G18">
        <f t="shared" si="5"/>
        <v>0.81819238096087321</v>
      </c>
      <c r="H18">
        <f t="shared" si="6"/>
        <v>0.57494454318445121</v>
      </c>
      <c r="I18">
        <f t="shared" si="7"/>
        <v>1.1935399054731981</v>
      </c>
      <c r="J18">
        <f t="shared" si="8"/>
        <v>0.65156542722659161</v>
      </c>
    </row>
    <row r="19" spans="1:10" x14ac:dyDescent="0.2">
      <c r="A19">
        <v>7</v>
      </c>
      <c r="B19">
        <f t="shared" si="0"/>
        <v>114.61155803076755</v>
      </c>
      <c r="C19">
        <f t="shared" si="1"/>
        <v>0.38230300653783472</v>
      </c>
      <c r="D19">
        <f t="shared" si="2"/>
        <v>868.42110661544984</v>
      </c>
      <c r="E19">
        <f t="shared" si="3"/>
        <v>29.468985503668936</v>
      </c>
      <c r="F19">
        <f t="shared" si="4"/>
        <v>0.58937971007337875</v>
      </c>
      <c r="G19">
        <f t="shared" si="5"/>
        <v>0.83128562435991693</v>
      </c>
      <c r="H19">
        <f t="shared" si="6"/>
        <v>0.55584549178035358</v>
      </c>
      <c r="I19">
        <f t="shared" si="7"/>
        <v>1.1787705007819622</v>
      </c>
      <c r="J19">
        <f t="shared" si="8"/>
        <v>0.62409926575325991</v>
      </c>
    </row>
    <row r="20" spans="1:10" x14ac:dyDescent="0.2">
      <c r="A20">
        <v>8</v>
      </c>
      <c r="B20">
        <f t="shared" si="0"/>
        <v>122.52490934728334</v>
      </c>
      <c r="C20">
        <f t="shared" si="1"/>
        <v>0.40869910525662168</v>
      </c>
      <c r="D20">
        <f t="shared" si="2"/>
        <v>812.33356209952456</v>
      </c>
      <c r="E20">
        <f t="shared" si="3"/>
        <v>28.501465964043405</v>
      </c>
      <c r="F20">
        <f t="shared" si="4"/>
        <v>0.57002931928086809</v>
      </c>
      <c r="G20">
        <f t="shared" si="5"/>
        <v>0.84188515317681123</v>
      </c>
      <c r="H20">
        <f t="shared" si="6"/>
        <v>0.53965673243318024</v>
      </c>
      <c r="I20">
        <f t="shared" si="7"/>
        <v>1.1669138773277603</v>
      </c>
      <c r="J20">
        <f t="shared" si="8"/>
        <v>0.6014050191843322</v>
      </c>
    </row>
    <row r="21" spans="1:10" x14ac:dyDescent="0.2">
      <c r="A21">
        <v>9</v>
      </c>
      <c r="B21">
        <f t="shared" si="0"/>
        <v>129.95729139559657</v>
      </c>
      <c r="C21">
        <f t="shared" si="1"/>
        <v>0.4334908631877476</v>
      </c>
      <c r="D21">
        <f t="shared" si="2"/>
        <v>765.87542712799632</v>
      </c>
      <c r="E21">
        <f t="shared" si="3"/>
        <v>27.674454414278816</v>
      </c>
      <c r="F21">
        <f t="shared" si="4"/>
        <v>0.5534890882855763</v>
      </c>
      <c r="G21">
        <f t="shared" si="5"/>
        <v>0.8506956346728104</v>
      </c>
      <c r="H21">
        <f t="shared" si="6"/>
        <v>0.52565857469333099</v>
      </c>
      <c r="I21">
        <f t="shared" si="7"/>
        <v>1.1571256711622888</v>
      </c>
      <c r="J21">
        <f t="shared" si="8"/>
        <v>0.58218538186970781</v>
      </c>
    </row>
    <row r="22" spans="1:10" x14ac:dyDescent="0.2">
      <c r="A22">
        <v>10</v>
      </c>
      <c r="B22">
        <f t="shared" si="0"/>
        <v>136.98701311876246</v>
      </c>
      <c r="C22">
        <f t="shared" si="1"/>
        <v>0.45693949084857383</v>
      </c>
      <c r="D22">
        <f t="shared" si="2"/>
        <v>726.57322610363349</v>
      </c>
      <c r="E22">
        <f t="shared" si="3"/>
        <v>26.955022279783659</v>
      </c>
      <c r="F22">
        <f t="shared" si="4"/>
        <v>0.53910044559567316</v>
      </c>
      <c r="G22">
        <f t="shared" si="5"/>
        <v>0.85817082756905827</v>
      </c>
      <c r="H22">
        <f t="shared" si="6"/>
        <v>0.51336422811629323</v>
      </c>
      <c r="I22">
        <f t="shared" si="7"/>
        <v>1.1488683083609468</v>
      </c>
      <c r="J22">
        <f t="shared" si="8"/>
        <v>0.56559560637980855</v>
      </c>
    </row>
    <row r="23" spans="1:10" x14ac:dyDescent="0.2">
      <c r="A23">
        <v>11</v>
      </c>
      <c r="B23">
        <f t="shared" si="0"/>
        <v>143.67319144335869</v>
      </c>
      <c r="C23">
        <f t="shared" si="1"/>
        <v>0.47924218108034816</v>
      </c>
      <c r="D23">
        <f t="shared" si="2"/>
        <v>692.76038943729361</v>
      </c>
      <c r="E23">
        <f t="shared" si="3"/>
        <v>26.320341742410822</v>
      </c>
      <c r="F23">
        <f t="shared" si="4"/>
        <v>0.52640683484821649</v>
      </c>
      <c r="G23">
        <f t="shared" si="5"/>
        <v>0.86461796161654758</v>
      </c>
      <c r="H23">
        <f t="shared" si="6"/>
        <v>0.50242987615193258</v>
      </c>
      <c r="I23">
        <f t="shared" si="7"/>
        <v>1.1417812236178577</v>
      </c>
      <c r="J23">
        <f t="shared" si="8"/>
        <v>0.55105749482816457</v>
      </c>
    </row>
    <row r="24" spans="1:10" x14ac:dyDescent="0.2">
      <c r="A24">
        <v>12</v>
      </c>
      <c r="B24">
        <f t="shared" si="0"/>
        <v>150.06175434080464</v>
      </c>
      <c r="C24">
        <f t="shared" si="1"/>
        <v>0.5005521331053786</v>
      </c>
      <c r="D24">
        <f t="shared" si="2"/>
        <v>663.26757602710245</v>
      </c>
      <c r="E24">
        <f t="shared" si="3"/>
        <v>25.753981750927416</v>
      </c>
      <c r="F24">
        <f t="shared" si="4"/>
        <v>0.51507963501854837</v>
      </c>
      <c r="G24">
        <f t="shared" si="5"/>
        <v>0.87025349651668482</v>
      </c>
      <c r="H24">
        <f t="shared" si="6"/>
        <v>0.49260415325135509</v>
      </c>
      <c r="I24">
        <f t="shared" si="7"/>
        <v>1.1356124009397695</v>
      </c>
      <c r="J24">
        <f t="shared" si="8"/>
        <v>0.53815938639792171</v>
      </c>
    </row>
    <row r="25" spans="1:10" x14ac:dyDescent="0.2">
      <c r="A25">
        <v>13</v>
      </c>
      <c r="B25">
        <f t="shared" si="0"/>
        <v>156.18922591574619</v>
      </c>
      <c r="C25">
        <f t="shared" si="1"/>
        <v>0.52099117822285645</v>
      </c>
      <c r="D25">
        <f t="shared" si="2"/>
        <v>637.24687456797096</v>
      </c>
      <c r="E25">
        <f t="shared" si="3"/>
        <v>25.243749217736475</v>
      </c>
      <c r="F25">
        <f t="shared" si="4"/>
        <v>0.50487498435472955</v>
      </c>
      <c r="G25">
        <f t="shared" si="5"/>
        <v>0.87523495108637028</v>
      </c>
      <c r="H25">
        <f t="shared" si="6"/>
        <v>0.4836980260419087</v>
      </c>
      <c r="I25">
        <f t="shared" si="7"/>
        <v>1.130179706038474</v>
      </c>
      <c r="J25">
        <f t="shared" si="8"/>
        <v>0.52659867825623297</v>
      </c>
    </row>
    <row r="26" spans="1:10" x14ac:dyDescent="0.2">
      <c r="A26">
        <v>14</v>
      </c>
      <c r="B26">
        <f t="shared" si="0"/>
        <v>162.08521977182249</v>
      </c>
      <c r="C26">
        <f t="shared" si="1"/>
        <v>0.54065809678181598</v>
      </c>
      <c r="D26">
        <f t="shared" si="2"/>
        <v>614.06645341331023</v>
      </c>
      <c r="E26">
        <f t="shared" si="3"/>
        <v>24.780364271198884</v>
      </c>
      <c r="F26">
        <f t="shared" si="4"/>
        <v>0.49560728542397769</v>
      </c>
      <c r="G26">
        <f t="shared" si="5"/>
        <v>0.87968006779190788</v>
      </c>
      <c r="H26">
        <f t="shared" si="6"/>
        <v>0.47556595581435845</v>
      </c>
      <c r="I26">
        <f t="shared" si="7"/>
        <v>1.1253478142206956</v>
      </c>
      <c r="J26">
        <f t="shared" si="8"/>
        <v>0.51614697807048837</v>
      </c>
    </row>
    <row r="27" spans="1:10" x14ac:dyDescent="0.2">
      <c r="A27">
        <v>15</v>
      </c>
      <c r="B27">
        <f t="shared" si="0"/>
        <v>167.77414176445666</v>
      </c>
      <c r="C27">
        <f t="shared" si="1"/>
        <v>0.55963429795307484</v>
      </c>
      <c r="D27">
        <f t="shared" si="2"/>
        <v>593.24455490724426</v>
      </c>
      <c r="E27">
        <f t="shared" si="3"/>
        <v>24.356612139360521</v>
      </c>
      <c r="F27">
        <f t="shared" si="4"/>
        <v>0.48713224278721046</v>
      </c>
      <c r="G27">
        <f t="shared" si="5"/>
        <v>0.88367886938144125</v>
      </c>
      <c r="H27">
        <f t="shared" si="6"/>
        <v>0.46809364000030773</v>
      </c>
      <c r="I27">
        <f t="shared" si="7"/>
        <v>1.1210138092623085</v>
      </c>
      <c r="J27">
        <f t="shared" si="8"/>
        <v>0.50662802977805299</v>
      </c>
    </row>
    <row r="28" spans="1:10" x14ac:dyDescent="0.2">
      <c r="A28">
        <v>16</v>
      </c>
      <c r="B28">
        <f t="shared" si="0"/>
        <v>173.2763885274621</v>
      </c>
      <c r="C28">
        <f t="shared" si="1"/>
        <v>0.57798781758366347</v>
      </c>
      <c r="D28">
        <f t="shared" si="2"/>
        <v>574.40657034599724</v>
      </c>
      <c r="E28">
        <f t="shared" si="3"/>
        <v>23.966780558639854</v>
      </c>
      <c r="F28">
        <f t="shared" si="4"/>
        <v>0.4793356111727971</v>
      </c>
      <c r="G28">
        <f t="shared" si="5"/>
        <v>0.88730152791625594</v>
      </c>
      <c r="H28">
        <f t="shared" si="6"/>
        <v>0.46118976415080781</v>
      </c>
      <c r="I28">
        <f t="shared" si="7"/>
        <v>1.117097849096317</v>
      </c>
      <c r="J28">
        <f t="shared" si="8"/>
        <v>0.49790320791858511</v>
      </c>
    </row>
    <row r="29" spans="1:10" x14ac:dyDescent="0.2">
      <c r="A29">
        <v>17</v>
      </c>
      <c r="B29">
        <f t="shared" si="0"/>
        <v>178.6092130810726</v>
      </c>
      <c r="C29">
        <f t="shared" si="1"/>
        <v>0.59577620555441924</v>
      </c>
      <c r="D29">
        <f t="shared" si="2"/>
        <v>557.25622625537119</v>
      </c>
      <c r="E29">
        <f t="shared" si="3"/>
        <v>23.606275145718588</v>
      </c>
      <c r="F29">
        <f t="shared" si="4"/>
        <v>0.47212550291437178</v>
      </c>
      <c r="G29">
        <f t="shared" si="5"/>
        <v>0.89060366385449163</v>
      </c>
      <c r="H29">
        <f t="shared" si="6"/>
        <v>0.45478029193112113</v>
      </c>
      <c r="I29">
        <f t="shared" si="7"/>
        <v>1.1135369186216151</v>
      </c>
      <c r="J29">
        <f t="shared" si="8"/>
        <v>0.48986168367542432</v>
      </c>
    </row>
    <row r="30" spans="1:10" s="10" customFormat="1" x14ac:dyDescent="0.2">
      <c r="A30" s="10">
        <v>18</v>
      </c>
      <c r="B30" s="10">
        <f t="shared" si="0"/>
        <v>183.78736402092503</v>
      </c>
      <c r="C30" s="10">
        <f t="shared" si="1"/>
        <v>0.61304865788493257</v>
      </c>
      <c r="D30" s="10">
        <f t="shared" si="2"/>
        <v>541.55570806634967</v>
      </c>
      <c r="E30" s="10">
        <f t="shared" si="3"/>
        <v>23.271349511069392</v>
      </c>
      <c r="F30" s="10">
        <f t="shared" si="4"/>
        <v>0.46542699022138784</v>
      </c>
      <c r="G30" s="10">
        <f t="shared" si="5"/>
        <v>0.89363001198021141</v>
      </c>
      <c r="H30" s="10">
        <f t="shared" si="6"/>
        <v>0.44880441362384937</v>
      </c>
      <c r="I30" s="10">
        <f t="shared" si="7"/>
        <v>1.1102805317110604</v>
      </c>
      <c r="J30" s="10">
        <f t="shared" si="8"/>
        <v>0.4824135768161949</v>
      </c>
    </row>
    <row r="31" spans="1:10" s="10" customFormat="1" x14ac:dyDescent="0.2">
      <c r="A31" s="10">
        <v>19</v>
      </c>
      <c r="B31" s="10">
        <f t="shared" si="0"/>
        <v>188.82356672322447</v>
      </c>
      <c r="C31" s="10">
        <f t="shared" si="1"/>
        <v>0.62984762186120258</v>
      </c>
      <c r="D31" s="10">
        <f t="shared" si="2"/>
        <v>527.11161950399764</v>
      </c>
      <c r="E31" s="10">
        <f t="shared" si="3"/>
        <v>22.958911548764625</v>
      </c>
      <c r="F31" s="10">
        <f t="shared" si="4"/>
        <v>0.45917823097529253</v>
      </c>
      <c r="G31" s="10">
        <f t="shared" si="5"/>
        <v>0.89641701773329729</v>
      </c>
      <c r="H31" s="10">
        <f t="shared" si="6"/>
        <v>0.443211608961387</v>
      </c>
      <c r="I31" s="10">
        <f t="shared" si="7"/>
        <v>1.1072877024227972</v>
      </c>
      <c r="J31" s="10">
        <f t="shared" si="8"/>
        <v>0.47548507435749976</v>
      </c>
    </row>
    <row r="32" spans="1:10" x14ac:dyDescent="0.2">
      <c r="A32">
        <v>20</v>
      </c>
      <c r="B32">
        <f t="shared" si="0"/>
        <v>193.72889182153497</v>
      </c>
      <c r="C32">
        <f t="shared" si="1"/>
        <v>0.64621002514190995</v>
      </c>
      <c r="D32">
        <f t="shared" si="2"/>
        <v>513.76485520646577</v>
      </c>
      <c r="E32">
        <f t="shared" si="3"/>
        <v>22.666381608154087</v>
      </c>
      <c r="F32">
        <f t="shared" si="4"/>
        <v>0.45332763216308175</v>
      </c>
      <c r="G32">
        <f t="shared" si="5"/>
        <v>0.89899471434082612</v>
      </c>
      <c r="H32">
        <f t="shared" si="6"/>
        <v>0.43795947710633726</v>
      </c>
      <c r="I32">
        <f t="shared" si="7"/>
        <v>1.104524765150996</v>
      </c>
      <c r="J32">
        <f t="shared" si="8"/>
        <v>0.46901487911564488</v>
      </c>
    </row>
    <row r="33" spans="1:10" x14ac:dyDescent="0.2">
      <c r="A33">
        <v>21</v>
      </c>
      <c r="B33">
        <f t="shared" si="0"/>
        <v>198.5130416439182</v>
      </c>
      <c r="C33">
        <f t="shared" si="1"/>
        <v>0.66216823120986645</v>
      </c>
      <c r="D33">
        <f t="shared" si="2"/>
        <v>501.38315967438263</v>
      </c>
      <c r="E33">
        <f t="shared" si="3"/>
        <v>22.391586805637125</v>
      </c>
      <c r="F33">
        <f t="shared" si="4"/>
        <v>0.44783173611274252</v>
      </c>
      <c r="G33">
        <f t="shared" si="5"/>
        <v>0.90138810500760436</v>
      </c>
      <c r="H33">
        <f t="shared" si="6"/>
        <v>0.43301210624046066</v>
      </c>
      <c r="I33">
        <f t="shared" si="7"/>
        <v>1.1019637762103283</v>
      </c>
      <c r="J33">
        <f t="shared" si="8"/>
        <v>0.46295157854761282</v>
      </c>
    </row>
    <row r="34" spans="1:10" x14ac:dyDescent="0.2">
      <c r="A34">
        <v>22</v>
      </c>
      <c r="B34">
        <f t="shared" si="0"/>
        <v>203.18457588862398</v>
      </c>
      <c r="C34">
        <f t="shared" si="1"/>
        <v>0.67775079214509115</v>
      </c>
      <c r="D34">
        <f t="shared" si="2"/>
        <v>489.85556910854382</v>
      </c>
      <c r="E34">
        <f t="shared" si="3"/>
        <v>22.132681019445968</v>
      </c>
      <c r="F34">
        <f t="shared" si="4"/>
        <v>0.44265362038891937</v>
      </c>
      <c r="G34">
        <f t="shared" si="5"/>
        <v>0.90361819740398319</v>
      </c>
      <c r="H34">
        <f t="shared" si="6"/>
        <v>0.42833883004039686</v>
      </c>
      <c r="I34">
        <f t="shared" si="7"/>
        <v>1.0995813220949595</v>
      </c>
      <c r="J34">
        <f t="shared" si="8"/>
        <v>0.45725166363841596</v>
      </c>
    </row>
    <row r="35" spans="1:10" x14ac:dyDescent="0.2">
      <c r="A35">
        <v>23</v>
      </c>
      <c r="B35">
        <f t="shared" si="0"/>
        <v>207.75109158644631</v>
      </c>
      <c r="C35">
        <f t="shared" si="1"/>
        <v>0.69298304891461382</v>
      </c>
      <c r="D35">
        <f t="shared" si="2"/>
        <v>479.08819778491801</v>
      </c>
      <c r="E35">
        <f t="shared" si="3"/>
        <v>21.888083465322357</v>
      </c>
      <c r="F35">
        <f t="shared" si="4"/>
        <v>0.43776166930644717</v>
      </c>
      <c r="G35">
        <f t="shared" si="5"/>
        <v>0.90570278934391557</v>
      </c>
      <c r="H35">
        <f t="shared" si="6"/>
        <v>0.42391326633481402</v>
      </c>
      <c r="I35">
        <f t="shared" si="7"/>
        <v>1.0973576175707702</v>
      </c>
      <c r="J35">
        <f t="shared" si="8"/>
        <v>0.45187801544288109</v>
      </c>
    </row>
    <row r="36" spans="1:10" x14ac:dyDescent="0.2">
      <c r="A36">
        <v>24</v>
      </c>
      <c r="B36">
        <f t="shared" si="0"/>
        <v>212.21936818226558</v>
      </c>
      <c r="C36">
        <f t="shared" si="1"/>
        <v>0.70788761531240918</v>
      </c>
      <c r="D36">
        <f t="shared" si="2"/>
        <v>469.00100074992804</v>
      </c>
      <c r="E36">
        <f t="shared" si="3"/>
        <v>21.656430932864446</v>
      </c>
      <c r="F36">
        <f t="shared" si="4"/>
        <v>0.43312861865728891</v>
      </c>
      <c r="G36">
        <f t="shared" si="5"/>
        <v>0.9076570734419056</v>
      </c>
      <c r="H36">
        <f t="shared" si="6"/>
        <v>0.4197125647760323</v>
      </c>
      <c r="I36">
        <f t="shared" si="7"/>
        <v>1.0952758138467222</v>
      </c>
      <c r="J36">
        <f t="shared" si="8"/>
        <v>0.44679873365711265</v>
      </c>
    </row>
    <row r="37" spans="1:10" x14ac:dyDescent="0.2">
      <c r="A37">
        <v>25</v>
      </c>
      <c r="B37">
        <f t="shared" si="0"/>
        <v>216.59548565932764</v>
      </c>
      <c r="C37">
        <f t="shared" si="1"/>
        <v>0.72248477197957939</v>
      </c>
      <c r="D37">
        <f t="shared" si="2"/>
        <v>459.52525627679773</v>
      </c>
      <c r="E37">
        <f t="shared" si="3"/>
        <v>21.436540212375636</v>
      </c>
      <c r="F37">
        <f t="shared" si="4"/>
        <v>0.42873080424751275</v>
      </c>
      <c r="G37">
        <f t="shared" si="5"/>
        <v>0.90949410807740383</v>
      </c>
      <c r="H37">
        <f t="shared" si="6"/>
        <v>0.41571681151053724</v>
      </c>
      <c r="I37">
        <f t="shared" si="7"/>
        <v>1.0933214613604054</v>
      </c>
      <c r="J37">
        <f t="shared" si="8"/>
        <v>0.44198621909653757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Kenneth R</dc:creator>
  <cp:lastModifiedBy>Long, Kenneth R</cp:lastModifiedBy>
  <dcterms:created xsi:type="dcterms:W3CDTF">2023-08-12T12:09:09Z</dcterms:created>
  <dcterms:modified xsi:type="dcterms:W3CDTF">2023-08-12T12:31:27Z</dcterms:modified>
</cp:coreProperties>
</file>