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56E4B9D4-F1C3-874E-9A86-3C1604D9D7BD}" xr6:coauthVersionLast="47" xr6:coauthVersionMax="47" xr10:uidLastSave="{00000000-0000-0000-0000-000000000000}"/>
  <bookViews>
    <workbookView xWindow="0" yWindow="640" windowWidth="1726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C18" i="1"/>
  <c r="B5" i="1"/>
  <c r="I4" i="1" l="1"/>
  <c r="I5" i="1" s="1"/>
  <c r="B6" i="1" l="1"/>
  <c r="E6" i="1" s="1"/>
  <c r="E10" i="1" s="1"/>
  <c r="E11" i="1" s="1"/>
  <c r="B19" i="1" l="1"/>
  <c r="E16" i="1" s="1"/>
  <c r="E21" i="1"/>
  <c r="D20" i="1"/>
  <c r="B18" i="1"/>
  <c r="D21" i="1"/>
  <c r="C19" i="1"/>
  <c r="E7" i="1"/>
  <c r="E8" i="1" s="1"/>
  <c r="H25" i="1" l="1"/>
  <c r="H24" i="1"/>
  <c r="H26" i="1"/>
  <c r="E23" i="1" a="1"/>
  <c r="H23" i="1"/>
  <c r="E23" i="1" l="1"/>
  <c r="E25" i="1"/>
  <c r="E24" i="1"/>
  <c r="E26" i="1"/>
</calcChain>
</file>

<file path=xl/sharedStrings.xml><?xml version="1.0" encoding="utf-8"?>
<sst xmlns="http://schemas.openxmlformats.org/spreadsheetml/2006/main" count="37" uniqueCount="33">
  <si>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</si>
  <si>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</si>
  <si>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</si>
  <si>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</si>
  <si>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</si>
  <si>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</si>
  <si>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</si>
  <si>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</si>
  <si>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</si>
  <si>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</si>
  <si>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</si>
  <si>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</si>
  <si>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</si>
  <si>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</si>
  <si>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</si>
  <si>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</si>
  <si>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</si>
  <si>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</si>
  <si>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</si>
  <si>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</si>
  <si>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</si>
  <si>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</si>
  <si>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</si>
  <si>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</si>
  <si>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</si>
  <si>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</si>
  <si>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</si>
  <si>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</si>
  <si>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f</t>
  </si>
  <si>
    <t>Gap</t>
  </si>
  <si>
    <t>f*</t>
  </si>
  <si>
    <t>f-1</t>
  </si>
  <si>
    <t>Doublet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</si>
</sst>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26"/>
  <sheetViews>
    <sheetView tabSelected="1" zoomScaleNormal="100" workbookViewId="0">
      <selection activeCell="H35" sqref="H35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0" t="s">
        <v>27</v>
      </c>
      <c r="B1" s="21"/>
      <c r="C1" s="21"/>
      <c r="D1" s="21"/>
      <c r="E1" s="21"/>
      <c r="F1" s="22"/>
    </row>
    <row r="2" spans="1:10" ht="20" x14ac:dyDescent="0.25">
      <c r="A2" s="11"/>
      <c r="B2" s="4" t="s">
        <v>5</v>
      </c>
      <c r="C2" s="12"/>
      <c r="D2" s="3"/>
      <c r="E2" s="4" t="s">
        <v>6</v>
      </c>
      <c r="F2" s="5"/>
      <c r="H2" s="11" t="s">
        <v>25</v>
      </c>
      <c r="I2" s="12">
        <v>938.27208815999995</v>
      </c>
      <c r="J2" s="5" t="s">
        <v>26</v>
      </c>
    </row>
    <row r="3" spans="1:10" x14ac:dyDescent="0.2">
      <c r="A3" s="6" t="s">
        <v>24</v>
      </c>
      <c r="B3" s="1">
        <v>10</v>
      </c>
      <c r="C3" t="s">
        <v>1</v>
      </c>
      <c r="D3" s="6" t="s">
        <v>7</v>
      </c>
      <c r="E3">
        <v>1.7999999999999999E-2</v>
      </c>
      <c r="F3" s="7" t="s">
        <v>8</v>
      </c>
      <c r="H3" s="11" t="s">
        <v>19</v>
      </c>
      <c r="I3" s="12">
        <v>299792458</v>
      </c>
      <c r="J3" s="5" t="s">
        <v>20</v>
      </c>
    </row>
    <row r="4" spans="1:10" x14ac:dyDescent="0.2">
      <c r="A4" s="6"/>
      <c r="B4" s="18"/>
      <c r="D4" s="6" t="s">
        <v>9</v>
      </c>
      <c r="E4">
        <v>500</v>
      </c>
      <c r="F4" s="7" t="s">
        <v>10</v>
      </c>
      <c r="H4" s="6" t="s">
        <v>21</v>
      </c>
      <c r="I4">
        <f>1/I3</f>
        <v>3.3356409519815204E-9</v>
      </c>
      <c r="J4" s="7" t="s">
        <v>22</v>
      </c>
    </row>
    <row r="5" spans="1:10" x14ac:dyDescent="0.2">
      <c r="A5" s="6" t="s">
        <v>0</v>
      </c>
      <c r="B5" s="1">
        <f>SQRT( (I2+B3)^2 - I2^2)</f>
        <v>137.35152624998378</v>
      </c>
      <c r="C5" t="s">
        <v>1</v>
      </c>
      <c r="D5" s="13"/>
      <c r="F5" s="7"/>
      <c r="H5" s="8" t="s">
        <v>23</v>
      </c>
      <c r="I5" s="9">
        <f>I4*1000000000</f>
        <v>3.3356409519815204</v>
      </c>
      <c r="J5" s="10" t="s">
        <v>22</v>
      </c>
    </row>
    <row r="6" spans="1:10" ht="19" x14ac:dyDescent="0.2">
      <c r="A6" s="8" t="s">
        <v>2</v>
      </c>
      <c r="B6" s="9">
        <f>I5*B5/1000</f>
        <v>0.4581553757766107</v>
      </c>
      <c r="C6" s="9" t="s">
        <v>3</v>
      </c>
      <c r="D6" s="6" t="s">
        <v>11</v>
      </c>
      <c r="E6">
        <f>E4/B6</f>
        <v>1091.3328238317824</v>
      </c>
      <c r="F6" s="7" t="s">
        <v>12</v>
      </c>
    </row>
    <row r="7" spans="1:10" ht="19" x14ac:dyDescent="0.2">
      <c r="D7" s="6" t="s">
        <v>13</v>
      </c>
      <c r="E7">
        <f>SQRT(E6)</f>
        <v>33.035326906688582</v>
      </c>
      <c r="F7" s="7" t="s">
        <v>14</v>
      </c>
    </row>
    <row r="8" spans="1:10" x14ac:dyDescent="0.2">
      <c r="D8" s="6" t="s">
        <v>15</v>
      </c>
      <c r="E8">
        <f>E7*E3</f>
        <v>0.59463588432039438</v>
      </c>
      <c r="F8" s="7"/>
    </row>
    <row r="9" spans="1:10" x14ac:dyDescent="0.2">
      <c r="D9" s="6"/>
      <c r="F9" s="7"/>
    </row>
    <row r="10" spans="1:10" x14ac:dyDescent="0.2">
      <c r="D10" s="6" t="s">
        <v>31</v>
      </c>
      <c r="E10">
        <f>E6*E3</f>
        <v>19.643990828972083</v>
      </c>
      <c r="F10" s="7"/>
    </row>
    <row r="11" spans="1:10" x14ac:dyDescent="0.2">
      <c r="D11" s="6" t="s">
        <v>28</v>
      </c>
      <c r="E11">
        <f>1/E10</f>
        <v>5.0906152864067862E-2</v>
      </c>
      <c r="F11" s="7" t="s">
        <v>8</v>
      </c>
    </row>
    <row r="12" spans="1:10" x14ac:dyDescent="0.2">
      <c r="D12" s="19"/>
      <c r="E12" s="9"/>
      <c r="F12" s="10"/>
    </row>
    <row r="14" spans="1:10" ht="21" x14ac:dyDescent="0.25">
      <c r="D14" s="20" t="s">
        <v>32</v>
      </c>
      <c r="E14" s="21"/>
      <c r="F14" s="22"/>
    </row>
    <row r="15" spans="1:10" x14ac:dyDescent="0.2">
      <c r="D15" s="11" t="s">
        <v>29</v>
      </c>
      <c r="E15" s="12">
        <v>5.0000000000000001E-3</v>
      </c>
      <c r="F15" s="5" t="s">
        <v>8</v>
      </c>
    </row>
    <row r="16" spans="1:10" x14ac:dyDescent="0.2">
      <c r="D16" s="8" t="s">
        <v>30</v>
      </c>
      <c r="E16" s="9">
        <f>1/B19</f>
        <v>-0.51828727988396894</v>
      </c>
      <c r="F16" s="10"/>
    </row>
    <row r="18" spans="1:8" x14ac:dyDescent="0.2">
      <c r="A18" s="14" t="s">
        <v>4</v>
      </c>
      <c r="B18" s="3">
        <f>1+($E$15/$E$11)</f>
        <v>1.0982199541448605</v>
      </c>
      <c r="C18" s="12">
        <f>$E$15</f>
        <v>5.0000000000000001E-3</v>
      </c>
      <c r="D18" s="12">
        <v>0</v>
      </c>
      <c r="E18" s="5">
        <v>0</v>
      </c>
    </row>
    <row r="19" spans="1:8" x14ac:dyDescent="0.2">
      <c r="B19" s="13">
        <f>-$E$15/$E$11^2</f>
        <v>-1.9294318784436963</v>
      </c>
      <c r="C19" s="23">
        <f>1-($E$15/$E$11)</f>
        <v>0.9017800458551396</v>
      </c>
      <c r="D19" s="23">
        <v>0</v>
      </c>
      <c r="E19" s="7">
        <v>0</v>
      </c>
    </row>
    <row r="20" spans="1:8" x14ac:dyDescent="0.2">
      <c r="B20" s="13">
        <v>0</v>
      </c>
      <c r="C20" s="23">
        <v>0</v>
      </c>
      <c r="D20" s="23">
        <f>1+($E$15/$E$11)</f>
        <v>1.0982199541448605</v>
      </c>
      <c r="E20" s="7">
        <f>$E$15</f>
        <v>5.0000000000000001E-3</v>
      </c>
    </row>
    <row r="21" spans="1:8" x14ac:dyDescent="0.2">
      <c r="B21" s="19">
        <v>0</v>
      </c>
      <c r="C21" s="9">
        <v>0</v>
      </c>
      <c r="D21" s="9">
        <f>-$E$15/$E$11^2</f>
        <v>-1.9294318784436963</v>
      </c>
      <c r="E21" s="10">
        <f>1-($E$15/$E$11)</f>
        <v>0.9017800458551396</v>
      </c>
    </row>
    <row r="23" spans="1:8" x14ac:dyDescent="0.2">
      <c r="A23" s="14" t="s">
        <v>16</v>
      </c>
      <c r="B23" s="15">
        <v>0.5</v>
      </c>
      <c r="D23" s="2" t="s">
        <v>17</v>
      </c>
      <c r="E23" s="15">
        <f t="array" ref="E23:E26">MMULT(B18:E21,B23:B26)</f>
        <v>0.5496099770724302</v>
      </c>
      <c r="G23" s="2" t="s">
        <v>18</v>
      </c>
      <c r="H23" s="15">
        <f>B$23*B18+B$24*C18+B$25*D18+B$26*E18</f>
        <v>0.5496099770724302</v>
      </c>
    </row>
    <row r="24" spans="1:8" x14ac:dyDescent="0.2">
      <c r="B24" s="16">
        <v>0.1</v>
      </c>
      <c r="E24" s="16">
        <v>-0.87453793463633422</v>
      </c>
      <c r="H24" s="16">
        <f>B$23*B19+B$24*C19+B$25*D19+B$26*E19</f>
        <v>-0.87453793463633422</v>
      </c>
    </row>
    <row r="25" spans="1:8" x14ac:dyDescent="0.2">
      <c r="B25" s="16">
        <v>-0.3</v>
      </c>
      <c r="E25" s="16">
        <v>-0.33046598624345813</v>
      </c>
      <c r="H25" s="16">
        <f>B$23*B20+B$24*C20+B$25*D20+B$26*E20</f>
        <v>-0.33046598624345813</v>
      </c>
    </row>
    <row r="26" spans="1:8" x14ac:dyDescent="0.2">
      <c r="B26" s="17">
        <v>-0.2</v>
      </c>
      <c r="E26" s="17">
        <v>0.39847355436208098</v>
      </c>
      <c r="H26" s="17">
        <f>B$23*B21+B$24*C21+B$25*D21+B$26*E21</f>
        <v>0.39847355436208098</v>
      </c>
    </row>
  </sheetData>
  <mergeCells count="2">
    <mergeCell ref="A1:F1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2023-12-15T07:35:06Z</dcterms:modified>
</cp:coreProperties>
</file>