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9.xml" ContentType="application/vnd.openxmlformats-officedocument.drawing+xml"/>
  <Override PartName="/xl/comments1.xml" ContentType="application/vnd.openxmlformats-officedocument.spreadsheetml.comments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10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drawings/drawing11.xml" ContentType="application/vnd.openxmlformats-officedocument.drawing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drawings/drawing12.xml" ContentType="application/vnd.openxmlformats-officedocument.drawing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drawings/drawing13.xml" ContentType="application/vnd.openxmlformats-officedocument.drawing+xml"/>
  <Override PartName="/xl/comments2.xml" ContentType="application/vnd.openxmlformats-officedocument.spreadsheetml.comments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drawings/drawing14.xml" ContentType="application/vnd.openxmlformats-officedocument.drawing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drawings/drawing15.xml" ContentType="application/vnd.openxmlformats-officedocument.drawing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drawings/drawing16.xml" ContentType="application/vnd.openxmlformats-officedocument.drawing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drawings/drawing17.xml" ContentType="application/vnd.openxmlformats-officedocument.drawing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drawings/drawing18.xml" ContentType="application/vnd.openxmlformats-officedocument.drawing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RED DE MONITOREO HM FONAG\1. Datos\2. Tabulación EM FONAG\2017\"/>
    </mc:Choice>
  </mc:AlternateContent>
  <xr:revisionPtr revIDLastSave="0" documentId="13_ncr:1_{9A9C9C8E-216F-4ABD-BA8C-77DFF588F282}" xr6:coauthVersionLast="31" xr6:coauthVersionMax="31" xr10:uidLastSave="{00000000-0000-0000-0000-000000000000}"/>
  <bookViews>
    <workbookView xWindow="0" yWindow="0" windowWidth="26730" windowHeight="10275" tabRatio="761" xr2:uid="{00000000-000D-0000-FFFF-FFFF00000000}"/>
  </bookViews>
  <sheets>
    <sheet name="CARATULA" sheetId="45" r:id="rId1"/>
    <sheet name="H5006-AGLLA" sheetId="30" r:id="rId2"/>
    <sheet name="M5021-YURAMET" sheetId="7" r:id="rId3"/>
    <sheet name="M5022-BAPVL" sheetId="14" r:id="rId4"/>
    <sheet name="M5023-PAPPVL" sheetId="31" r:id="rId5"/>
    <sheet name="M5024-TAMPVL" sheetId="32" r:id="rId6"/>
    <sheet name="M5025-LAVIRMET" sheetId="33" r:id="rId7"/>
    <sheet name="M5026-CNMET" sheetId="34" r:id="rId8"/>
    <sheet name="M5027-LHMET" sheetId="35" r:id="rId9"/>
    <sheet name="M5028-MIRMET" sheetId="36" r:id="rId10"/>
    <sheet name="M5029-CARMET" sheetId="37" r:id="rId11"/>
    <sheet name="M5030-GORPVL" sheetId="38" r:id="rId12"/>
    <sheet name="M5031-CHUMET" sheetId="39" r:id="rId13"/>
    <sheet name="M5074-PUNTMET" sheetId="40" r:id="rId14"/>
    <sheet name="M5075-ITULMET" sheetId="41" r:id="rId15"/>
    <sheet name="M5076-MUDPVL" sheetId="42" r:id="rId16"/>
    <sheet name="M5077-REIPVL" sheetId="43" r:id="rId17"/>
    <sheet name="M5078-PIFOPVL" sheetId="44" r:id="rId18"/>
    <sheet name="Porcentaje Anual de Datos" sheetId="46" r:id="rId19"/>
  </sheets>
  <externalReferences>
    <externalReference r:id="rId20"/>
    <externalReference r:id="rId21"/>
  </externalReferences>
  <definedNames>
    <definedName name="_xlnm.Print_Area" localSheetId="1">'H5006-AGLLA'!$A$1:$K$71</definedName>
    <definedName name="_xlnm.Print_Area" localSheetId="2">'M5021-YURAMET'!$A$1:$K$105</definedName>
    <definedName name="_xlnm.Print_Area" localSheetId="6">'M5025-LAVIRMET'!$A$1:$K$104</definedName>
    <definedName name="_xlnm.Print_Area" localSheetId="7">'M5026-CNMET'!$A$1:$K$104</definedName>
    <definedName name="_xlnm.Print_Area" localSheetId="8">'M5027-LHMET'!$A$1:$K$104</definedName>
    <definedName name="_xlnm.Print_Area" localSheetId="9">'M5028-MIRMET'!$A$1:$K$136</definedName>
    <definedName name="_xlnm.Print_Area" localSheetId="10">'M5029-CARMET'!$A$1:$K$133</definedName>
    <definedName name="_xlnm.Print_Area" localSheetId="11">'M5030-GORPVL'!$A$1:$K$65</definedName>
    <definedName name="_xlnm.Print_Area" localSheetId="12">'M5031-CHUMET'!$A$1:$K$137</definedName>
    <definedName name="_xlnm.Print_Area" localSheetId="13">'M5074-PUNTMET'!$A$1:$K$131</definedName>
    <definedName name="_xlnm.Print_Area" localSheetId="14">'M5075-ITULMET'!$A$1:$K$133</definedName>
    <definedName name="_xlnm.Print_Area" localSheetId="18">'Porcentaje Anual de Datos'!$A$1:$J$30</definedName>
    <definedName name="Print_Area" localSheetId="0">CARATULA!$A$1:$K$65</definedName>
    <definedName name="Print_Area" localSheetId="1">'H5006-AGLLA'!$A$1:$K$67</definedName>
    <definedName name="Print_Area" localSheetId="2">'M5021-YURAMET'!$A$1:$K$105</definedName>
    <definedName name="Print_Area" localSheetId="3">'M5022-BAPVL'!$A$1:$K$65</definedName>
    <definedName name="Print_Area" localSheetId="5">'M5024-TAMPVL'!$A$1:$K$61</definedName>
    <definedName name="Print_Area" localSheetId="6">'M5025-LAVIRMET'!$A$1:$K$104</definedName>
    <definedName name="Print_Area" localSheetId="7">'M5026-CNMET'!$A$1:$K$104</definedName>
    <definedName name="Print_Area" localSheetId="8">'M5027-LHMET'!$A$1:$K$104</definedName>
    <definedName name="Print_Area" localSheetId="9">'M5028-MIRMET'!$A$1:$K$136</definedName>
    <definedName name="Print_Area" localSheetId="10">'M5029-CARMET'!$A$1:$K$133</definedName>
    <definedName name="Print_Area" localSheetId="11">'M5030-GORPVL'!$A$1:$K$61</definedName>
    <definedName name="Print_Area" localSheetId="12">'M5031-CHUMET'!$A$1:$K$134</definedName>
    <definedName name="Print_Area" localSheetId="13">'M5074-PUNTMET'!$A$1:$K$131</definedName>
    <definedName name="Print_Area" localSheetId="14">'M5075-ITULMET'!$A$1:$K$130</definedName>
    <definedName name="Print_Area" localSheetId="15">'M5076-MUDPVL'!$A$1:$K$61</definedName>
    <definedName name="Print_Area" localSheetId="16">'M5077-REIPVL'!$A$1:$K$61</definedName>
    <definedName name="Print_Area" localSheetId="17">'M5078-PIFOPVL'!$A$1:$K$61</definedName>
  </definedNames>
  <calcPr calcId="179017"/>
</workbook>
</file>

<file path=xl/calcChain.xml><?xml version="1.0" encoding="utf-8"?>
<calcChain xmlns="http://schemas.openxmlformats.org/spreadsheetml/2006/main">
  <c r="D46" i="30" l="1"/>
  <c r="C46" i="30"/>
  <c r="B46" i="30"/>
  <c r="J10" i="46" l="1"/>
  <c r="J13" i="46"/>
  <c r="J23" i="46" l="1"/>
  <c r="B84" i="7" l="1"/>
  <c r="E25" i="7" l="1"/>
  <c r="C25" i="7"/>
  <c r="D25" i="7" s="1"/>
  <c r="B25" i="7"/>
  <c r="D67" i="30" l="1"/>
  <c r="C67" i="30"/>
  <c r="B67" i="30"/>
  <c r="D25" i="30" l="1"/>
  <c r="C25" i="30"/>
  <c r="B25" i="30"/>
  <c r="J11" i="46" l="1"/>
  <c r="J12" i="46"/>
  <c r="J7" i="46"/>
  <c r="J9" i="46"/>
  <c r="J8" i="46"/>
  <c r="J22" i="46"/>
  <c r="J20" i="46"/>
  <c r="J19" i="46"/>
  <c r="J18" i="46"/>
  <c r="J17" i="46"/>
  <c r="J16" i="46"/>
  <c r="J15" i="46"/>
  <c r="J14" i="46"/>
  <c r="J21" i="46"/>
  <c r="B25" i="36"/>
  <c r="B24" i="31"/>
  <c r="C24" i="14"/>
  <c r="D24" i="14" s="1"/>
  <c r="B24" i="14"/>
  <c r="J43" i="44"/>
  <c r="I43" i="44"/>
  <c r="H43" i="44"/>
  <c r="F43" i="44"/>
  <c r="G43" i="44" s="1"/>
  <c r="D43" i="44"/>
  <c r="E43" i="44" s="1"/>
  <c r="E24" i="44"/>
  <c r="C24" i="44"/>
  <c r="D24" i="44" s="1"/>
  <c r="B24" i="44"/>
  <c r="B24" i="43"/>
  <c r="C24" i="43"/>
  <c r="D24" i="43" s="1"/>
  <c r="J43" i="43"/>
  <c r="I43" i="43"/>
  <c r="H43" i="43"/>
  <c r="F43" i="43"/>
  <c r="G43" i="43" s="1"/>
  <c r="D43" i="43"/>
  <c r="E43" i="43" s="1"/>
  <c r="E24" i="43"/>
  <c r="J43" i="42"/>
  <c r="I43" i="42"/>
  <c r="H43" i="42"/>
  <c r="F43" i="42"/>
  <c r="G43" i="42" s="1"/>
  <c r="D43" i="42"/>
  <c r="E43" i="42" s="1"/>
  <c r="E24" i="42"/>
  <c r="C24" i="42"/>
  <c r="D24" i="42"/>
  <c r="B24" i="42"/>
  <c r="D114" i="41"/>
  <c r="C114" i="41"/>
  <c r="B114" i="41"/>
  <c r="F62" i="41"/>
  <c r="D62" i="41"/>
  <c r="E62" i="41" s="1"/>
  <c r="B62" i="41"/>
  <c r="C62" i="41" s="1"/>
  <c r="H44" i="41"/>
  <c r="G44" i="41"/>
  <c r="F44" i="41"/>
  <c r="D44" i="41"/>
  <c r="E44" i="41" s="1"/>
  <c r="B44" i="41"/>
  <c r="C44" i="41" s="1"/>
  <c r="E25" i="41"/>
  <c r="C25" i="41"/>
  <c r="D25" i="41" s="1"/>
  <c r="B25" i="41"/>
  <c r="D112" i="40"/>
  <c r="C112" i="40"/>
  <c r="B112" i="40"/>
  <c r="F62" i="40"/>
  <c r="D62" i="40"/>
  <c r="E62" i="40" s="1"/>
  <c r="B62" i="40"/>
  <c r="C62" i="40" s="1"/>
  <c r="H44" i="40"/>
  <c r="G44" i="40"/>
  <c r="F44" i="40"/>
  <c r="D44" i="40"/>
  <c r="E44" i="40" s="1"/>
  <c r="B44" i="40"/>
  <c r="C44" i="40" s="1"/>
  <c r="E25" i="40"/>
  <c r="C25" i="40"/>
  <c r="D25" i="40" s="1"/>
  <c r="B25" i="40"/>
  <c r="D114" i="39"/>
  <c r="C114" i="39"/>
  <c r="B114" i="39"/>
  <c r="F62" i="39"/>
  <c r="D62" i="39"/>
  <c r="E62" i="39" s="1"/>
  <c r="B62" i="39"/>
  <c r="C62" i="39" s="1"/>
  <c r="H44" i="39"/>
  <c r="G44" i="39"/>
  <c r="F44" i="39"/>
  <c r="D44" i="39"/>
  <c r="E44" i="39" s="1"/>
  <c r="B44" i="39"/>
  <c r="C44" i="39" s="1"/>
  <c r="E25" i="39"/>
  <c r="C25" i="39"/>
  <c r="D25" i="39" s="1"/>
  <c r="B25" i="39"/>
  <c r="J43" i="38"/>
  <c r="I43" i="38"/>
  <c r="H43" i="38"/>
  <c r="F43" i="38"/>
  <c r="G43" i="38" s="1"/>
  <c r="D43" i="38"/>
  <c r="E43" i="38" s="1"/>
  <c r="E24" i="38"/>
  <c r="C24" i="38"/>
  <c r="D24" i="38" s="1"/>
  <c r="B24" i="38"/>
  <c r="D114" i="37"/>
  <c r="C114" i="37"/>
  <c r="B114" i="37"/>
  <c r="F62" i="37"/>
  <c r="D62" i="37"/>
  <c r="E62" i="37" s="1"/>
  <c r="B62" i="37"/>
  <c r="C62" i="37" s="1"/>
  <c r="H44" i="37"/>
  <c r="G44" i="37"/>
  <c r="F44" i="37"/>
  <c r="D44" i="37"/>
  <c r="E44" i="37" s="1"/>
  <c r="B44" i="37"/>
  <c r="C44" i="37" s="1"/>
  <c r="E25" i="37"/>
  <c r="C25" i="37"/>
  <c r="D25" i="37" s="1"/>
  <c r="B25" i="37"/>
  <c r="D114" i="36"/>
  <c r="C114" i="36"/>
  <c r="B114" i="36"/>
  <c r="F62" i="36"/>
  <c r="D62" i="36"/>
  <c r="E62" i="36" s="1"/>
  <c r="B62" i="36"/>
  <c r="C62" i="36" s="1"/>
  <c r="H44" i="36"/>
  <c r="G44" i="36"/>
  <c r="F44" i="36"/>
  <c r="D44" i="36"/>
  <c r="E44" i="36" s="1"/>
  <c r="B44" i="36"/>
  <c r="C44" i="36" s="1"/>
  <c r="E25" i="36"/>
  <c r="C25" i="36"/>
  <c r="D25" i="36" s="1"/>
  <c r="D84" i="35"/>
  <c r="C84" i="35"/>
  <c r="B84" i="35"/>
  <c r="F62" i="35"/>
  <c r="D62" i="35"/>
  <c r="E62" i="35" s="1"/>
  <c r="B62" i="35"/>
  <c r="C62" i="35" s="1"/>
  <c r="H44" i="35"/>
  <c r="G44" i="35"/>
  <c r="F44" i="35"/>
  <c r="D44" i="35"/>
  <c r="E44" i="35" s="1"/>
  <c r="B44" i="35"/>
  <c r="C44" i="35" s="1"/>
  <c r="E25" i="35"/>
  <c r="C25" i="35"/>
  <c r="D25" i="35" s="1"/>
  <c r="B25" i="35"/>
  <c r="D84" i="34"/>
  <c r="C84" i="34"/>
  <c r="B84" i="34"/>
  <c r="F62" i="34"/>
  <c r="D62" i="34"/>
  <c r="E62" i="34" s="1"/>
  <c r="B62" i="34"/>
  <c r="C62" i="34" s="1"/>
  <c r="H44" i="34"/>
  <c r="G44" i="34"/>
  <c r="F44" i="34"/>
  <c r="D44" i="34"/>
  <c r="E44" i="34" s="1"/>
  <c r="B44" i="34"/>
  <c r="C44" i="34" s="1"/>
  <c r="E25" i="34"/>
  <c r="C25" i="34"/>
  <c r="D25" i="34" s="1"/>
  <c r="B25" i="34"/>
  <c r="B84" i="33"/>
  <c r="D84" i="33"/>
  <c r="C84" i="33"/>
  <c r="F62" i="33"/>
  <c r="D62" i="33"/>
  <c r="E62" i="33" s="1"/>
  <c r="B62" i="33"/>
  <c r="C62" i="33" s="1"/>
  <c r="H44" i="33"/>
  <c r="G44" i="33"/>
  <c r="F44" i="33"/>
  <c r="D44" i="33"/>
  <c r="E44" i="33" s="1"/>
  <c r="B44" i="33"/>
  <c r="C44" i="33" s="1"/>
  <c r="E25" i="33"/>
  <c r="C25" i="33"/>
  <c r="D25" i="33" s="1"/>
  <c r="B25" i="33"/>
  <c r="J43" i="32"/>
  <c r="I43" i="32"/>
  <c r="H43" i="32"/>
  <c r="F43" i="32"/>
  <c r="G43" i="32" s="1"/>
  <c r="D43" i="32"/>
  <c r="E43" i="32" s="1"/>
  <c r="B24" i="32"/>
  <c r="E24" i="32"/>
  <c r="C24" i="32"/>
  <c r="D24" i="32" s="1"/>
  <c r="C24" i="31"/>
  <c r="D24" i="31" s="1"/>
  <c r="J43" i="31"/>
  <c r="I43" i="31"/>
  <c r="H43" i="31"/>
  <c r="F43" i="31"/>
  <c r="G43" i="31" s="1"/>
  <c r="D43" i="31"/>
  <c r="E43" i="31" s="1"/>
  <c r="E24" i="31"/>
  <c r="F43" i="14"/>
  <c r="G43" i="14" s="1"/>
  <c r="F62" i="7"/>
  <c r="G44" i="7"/>
  <c r="H44" i="7"/>
  <c r="F44" i="7"/>
  <c r="D84" i="7"/>
  <c r="D62" i="7"/>
  <c r="E62" i="7" s="1"/>
  <c r="B62" i="7"/>
  <c r="C62" i="7" s="1"/>
  <c r="I43" i="14"/>
  <c r="J43" i="14"/>
  <c r="H43" i="14"/>
  <c r="D43" i="14"/>
  <c r="E43" i="14" s="1"/>
  <c r="E24" i="14"/>
  <c r="C84" i="7"/>
  <c r="D44" i="7"/>
  <c r="E44" i="7" s="1"/>
  <c r="B44" i="7"/>
  <c r="C44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tecnicopga</author>
  </authors>
  <commentList>
    <comment ref="F60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tecnicopga:</t>
        </r>
        <r>
          <rPr>
            <sz val="9"/>
            <color indexed="81"/>
            <rFont val="Tahoma"/>
            <family val="2"/>
          </rPr>
          <t xml:space="preserve">
Mes con menos del 70 % de datos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tecnicopga</author>
  </authors>
  <commentList>
    <comment ref="H38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>tecnicopga:</t>
        </r>
        <r>
          <rPr>
            <sz val="9"/>
            <color indexed="81"/>
            <rFont val="Tahoma"/>
            <family val="2"/>
          </rPr>
          <t xml:space="preserve">
Mes con menos del 70% de datos</t>
        </r>
      </text>
    </comment>
    <comment ref="H39" authorId="0" shapeId="0" xr:uid="{00000000-0006-0000-0C00-000002000000}">
      <text>
        <r>
          <rPr>
            <b/>
            <sz val="9"/>
            <color indexed="81"/>
            <rFont val="Tahoma"/>
            <family val="2"/>
          </rPr>
          <t>tecnicopga:</t>
        </r>
        <r>
          <rPr>
            <sz val="9"/>
            <color indexed="81"/>
            <rFont val="Tahoma"/>
            <family val="2"/>
          </rPr>
          <t xml:space="preserve">
Mes con menos del 70% de datos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V:\RED DE MONITOREO HM FONAG\1. Datos\2. Tabulación EM FONAG\caudal H5006 hydracces\Caudales medios por años\Caudales medios diarios Aglla-2015.xlsx" keepAlive="1" name="Caudales medios diarios Aglla-2015" type="5" refreshedVersion="0" new="1" background="1">
    <dbPr connection="Provider=Microsoft.ACE.OLEDB.12.0;Password=&quot;&quot;;User ID=Admin;Data Source=V:\RED DE MONITOREO HM FONAG\1. Datos\2. Tabulación EM FONAG\caudal H5006 hydracces\Caudales medios por años\Caudales medios diarios Aglla-2015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'2015$'" commandType="3"/>
  </connection>
</connections>
</file>

<file path=xl/sharedStrings.xml><?xml version="1.0" encoding="utf-8"?>
<sst xmlns="http://schemas.openxmlformats.org/spreadsheetml/2006/main" count="1670" uniqueCount="182">
  <si>
    <t xml:space="preserve">Napo </t>
  </si>
  <si>
    <t>Coca</t>
  </si>
  <si>
    <t>Papallacta</t>
  </si>
  <si>
    <t>Quijos</t>
  </si>
  <si>
    <t>Provincia</t>
  </si>
  <si>
    <t>Cantón</t>
  </si>
  <si>
    <t>Parroquía</t>
  </si>
  <si>
    <t>Hidrográfica</t>
  </si>
  <si>
    <t xml:space="preserve">Sistema </t>
  </si>
  <si>
    <t>Cuenca</t>
  </si>
  <si>
    <t>Subcuenca</t>
  </si>
  <si>
    <t>Microcuenca</t>
  </si>
  <si>
    <t xml:space="preserve">Política </t>
  </si>
  <si>
    <t>Altitud m.s.n.m</t>
  </si>
  <si>
    <t>Latitud</t>
  </si>
  <si>
    <t>Longitud</t>
  </si>
  <si>
    <t>Napo</t>
  </si>
  <si>
    <t>Cantidad de días con precipitación</t>
  </si>
  <si>
    <t>Mes</t>
  </si>
  <si>
    <t>Anual</t>
  </si>
  <si>
    <t>El Chaco</t>
  </si>
  <si>
    <t>Oyacachi</t>
  </si>
  <si>
    <t>UBICACIÓN</t>
  </si>
  <si>
    <t>Esmeraldas</t>
  </si>
  <si>
    <t>Guayllabamba</t>
  </si>
  <si>
    <t>Pita</t>
  </si>
  <si>
    <t>Salto Pita</t>
  </si>
  <si>
    <t>Pichincha</t>
  </si>
  <si>
    <t>Mejía</t>
  </si>
  <si>
    <t>Machachi</t>
  </si>
  <si>
    <t>Geográfica     
Coordenadas UTM (DATUM WGS 84)</t>
  </si>
  <si>
    <t>San Pedro</t>
  </si>
  <si>
    <t>Jambelí</t>
  </si>
  <si>
    <t>El Chaupi</t>
  </si>
  <si>
    <t xml:space="preserve">Precipitación (mm) </t>
  </si>
  <si>
    <t>Mensual</t>
  </si>
  <si>
    <t>Máxima en</t>
  </si>
  <si>
    <t>24H</t>
  </si>
  <si>
    <t xml:space="preserve"> PRECIPITACION - VALORES MENSUALES  Y MAXIMOS DIARIOS</t>
  </si>
  <si>
    <t>Temperatura del aire (°C)</t>
  </si>
  <si>
    <t>Absoluta</t>
  </si>
  <si>
    <t>Media</t>
  </si>
  <si>
    <t>Día</t>
  </si>
  <si>
    <t>Humedad relativa del aire (%)</t>
  </si>
  <si>
    <t>Máx</t>
  </si>
  <si>
    <t>Mín</t>
  </si>
  <si>
    <t xml:space="preserve">Media </t>
  </si>
  <si>
    <t>Presión Atmosférica (hPa)</t>
  </si>
  <si>
    <t xml:space="preserve">Mín </t>
  </si>
  <si>
    <t>Quito</t>
  </si>
  <si>
    <t>Pintag</t>
  </si>
  <si>
    <t>Guapal</t>
  </si>
  <si>
    <t>Cayambe</t>
  </si>
  <si>
    <t>Cangahua</t>
  </si>
  <si>
    <t>Guayllabamba Alta</t>
  </si>
  <si>
    <t>Coyago</t>
  </si>
  <si>
    <t>Checa</t>
  </si>
  <si>
    <t>Guayllabamba alta</t>
  </si>
  <si>
    <t>Uravía</t>
  </si>
  <si>
    <t>Pifo</t>
  </si>
  <si>
    <t>Chiche</t>
  </si>
  <si>
    <t>Pita Alto</t>
  </si>
  <si>
    <t>Guayllabamnba</t>
  </si>
  <si>
    <t>Max</t>
  </si>
  <si>
    <t>Min</t>
  </si>
  <si>
    <r>
      <t>Contenido volumétrico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  (%)</t>
    </r>
  </si>
  <si>
    <r>
      <t>Nivel de agua (m</t>
    </r>
    <r>
      <rPr>
        <sz val="11"/>
        <color theme="1"/>
        <rFont val="Calibri"/>
        <family val="2"/>
        <scheme val="minor"/>
      </rPr>
      <t>)</t>
    </r>
  </si>
  <si>
    <t xml:space="preserve">NIVEL DE AGUA -  VALORES MEDIOS DIARIOS, ABSOLUTOS MAXIMOS Y MINIMOS </t>
  </si>
  <si>
    <t xml:space="preserve">CAUDAL -  VALORES MEDIOS DIARIOS, MEDIOS MAXIMOS Y MINIMOS </t>
  </si>
  <si>
    <r>
      <t>Caudal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/s)</t>
    </r>
  </si>
  <si>
    <t xml:space="preserve">TEMPERATURA  DEL AGUA  - VALORES MEDIOS DIARIOS, ABSOLUTOS MÁXIMOS Y MINIMOS </t>
  </si>
  <si>
    <t>TEMPERATURA  DEL AIRE  -  VALORES MEDIOS DIARIOS, ABSOLUTOS MAXIMOS Y MINIMOS , MEDIOS MAXIMOS Y MINIMOS</t>
  </si>
  <si>
    <t>HUMEDAD RELATIVA DEL AIRE - VALORES MEDIOS DIARIOS, ABSOLUTOS MAXIMOS Y MINIMOS</t>
  </si>
  <si>
    <t>PRESION ATMOSFERICA -  VALORES MEDIOS DIARIOS, ABSOLUTOS MAXIMOS Y MINIMOS</t>
  </si>
  <si>
    <t>VIENTO -  VALORES MEDIOS DIARIOS DE VELOCIDAD Y DIRECCION DE VIENTO</t>
  </si>
  <si>
    <t>HUMEDAD DEL SUELO -  VALORES MEDIOS DIARIOS, ABSOLUTOS MAXIMOS Y MINIMOS</t>
  </si>
  <si>
    <t>RADIACION SOLAR -  VALORES MAXIMOS, MINIMOS  MEDIOS HORARIOS</t>
  </si>
  <si>
    <t>Altitud 
m.s.n.m</t>
  </si>
  <si>
    <t>Geográfica
Coordenadas
UTM (DATUM
WGS 84)</t>
  </si>
  <si>
    <t>Cantidad
 de días con
precipitación</t>
  </si>
  <si>
    <t>ISSN Nº xxxx-xxxx ISBN Nº xxx-xxxx-xx-xxx-x</t>
  </si>
  <si>
    <t>Quito- Ecuador</t>
  </si>
  <si>
    <t>Procesamiento y Revisión: Componente de Monitoreo Hidrometeorológico - Programa Gestión del Agua</t>
  </si>
  <si>
    <t>Diagramación y Edición: Programa Gestión del Agua</t>
  </si>
  <si>
    <t>Derechos Reservados xxxx</t>
  </si>
  <si>
    <t>FIDEICOMISO FONDO AMBIENTAL PARA LA PROTECCIÓN DE CUENCAS Y AGUA - FONAG</t>
  </si>
  <si>
    <t>http: //www.fonag.org.ec</t>
  </si>
  <si>
    <t>http://infoagua-guayllabamba.ec/</t>
  </si>
  <si>
    <r>
      <t xml:space="preserve">
</t>
    </r>
    <r>
      <rPr>
        <b/>
        <sz val="25"/>
        <color theme="1"/>
        <rFont val="Calibri"/>
        <family val="2"/>
        <scheme val="minor"/>
      </rPr>
      <t xml:space="preserve">
FIDEICOMISO FONDO AMBIENTAL PARA LA PROTECCIÓN DEL
AGUA 
</t>
    </r>
  </si>
  <si>
    <t>e-mail: andrea.vera@fonag.org.ec</t>
  </si>
  <si>
    <t xml:space="preserve">Nota: </t>
  </si>
  <si>
    <t>Nivel</t>
  </si>
  <si>
    <t>Caudal</t>
  </si>
  <si>
    <t>Temperatura Agua</t>
  </si>
  <si>
    <t>Humedad del Aire</t>
  </si>
  <si>
    <t>Precipitación</t>
  </si>
  <si>
    <t>Presión Atmosferica</t>
  </si>
  <si>
    <t>Temperatura Aire</t>
  </si>
  <si>
    <t>Velocidad Viento</t>
  </si>
  <si>
    <t>Dirección del Viento</t>
  </si>
  <si>
    <t xml:space="preserve">Radiacion </t>
  </si>
  <si>
    <t>M5021</t>
  </si>
  <si>
    <t>M5022</t>
  </si>
  <si>
    <t>M5023</t>
  </si>
  <si>
    <t>M5024</t>
  </si>
  <si>
    <t>M5025</t>
  </si>
  <si>
    <t>M5026</t>
  </si>
  <si>
    <t>M5027</t>
  </si>
  <si>
    <t>M5028</t>
  </si>
  <si>
    <t>M5029</t>
  </si>
  <si>
    <t>M5030</t>
  </si>
  <si>
    <t>M5031</t>
  </si>
  <si>
    <t>M5074</t>
  </si>
  <si>
    <t>M5075</t>
  </si>
  <si>
    <t>M5076</t>
  </si>
  <si>
    <t>M5077</t>
  </si>
  <si>
    <t>M5078</t>
  </si>
  <si>
    <t xml:space="preserve">ESTACIONES METEOROLÓGICAS FONAG </t>
  </si>
  <si>
    <t>ESTACIÓN</t>
  </si>
  <si>
    <t xml:space="preserve">ESTACIONES HIDROLÓGICAS FONAG </t>
  </si>
  <si>
    <t>H5006</t>
  </si>
  <si>
    <t>Mariana de Jesus N32 y Martín de Utreras</t>
  </si>
  <si>
    <t xml:space="preserve">Revisión: Andrea Vera - Coordinadora Programa Gestión del Agua. </t>
  </si>
  <si>
    <t>Humedad Suelo</t>
  </si>
  <si>
    <t>Procesamiento: Braulio Lahuatte - Técnico Programa Gestión del Agua</t>
  </si>
  <si>
    <t>% Registo
Total</t>
  </si>
  <si>
    <t>FRECUENCIA DE REGISTRO DE LA RED DE MONITOREO FONAG</t>
  </si>
  <si>
    <t>Temperatura del agua (°C)</t>
  </si>
  <si>
    <r>
      <t xml:space="preserve">ANUARIO 
HIDROMETEOROLÓGICO 
2017
</t>
    </r>
    <r>
      <rPr>
        <b/>
        <sz val="20"/>
        <color theme="1"/>
        <rFont val="Calibri"/>
        <family val="2"/>
        <scheme val="minor"/>
      </rPr>
      <t/>
    </r>
  </si>
  <si>
    <r>
      <rPr>
        <b/>
        <sz val="20"/>
        <color theme="1"/>
        <rFont val="Calibri"/>
        <family val="2"/>
        <scheme val="minor"/>
      </rPr>
      <t>Nro. 11</t>
    </r>
    <r>
      <rPr>
        <b/>
        <sz val="15"/>
        <color theme="1"/>
        <rFont val="Calibri"/>
        <family val="2"/>
        <scheme val="minor"/>
      </rPr>
      <t xml:space="preserve">
Versión Preliminar 
2017
Quito - Ecuador</t>
    </r>
  </si>
  <si>
    <t>Anuario Hidrometeorológico 2017. Nro. 11 - Versión Preliminar</t>
  </si>
  <si>
    <t>Nota:</t>
  </si>
  <si>
    <t>M5021                                                               YURACFACHA OYACACHI                                                          2017</t>
  </si>
  <si>
    <t>Nota: El 11/11/2017 se resintalan el sensor de Temperatura y Humedad Relativa con nuevos coeficientes de ajuste</t>
  </si>
  <si>
    <t>M5022                                          PLUVIOMÉTRICA CONTROL BAÑOS                                               2017</t>
  </si>
  <si>
    <t>M5023                                                     PLUVIOMÉTRICA PAPALLACTA                                                2017</t>
  </si>
  <si>
    <t>M5024                                                                 PLUVIOMÉTRICA EL TAMBO                                                    2017</t>
  </si>
  <si>
    <t>M5025                                                                LA VIRGEN PAPALLACTA                                                          2017</t>
  </si>
  <si>
    <t>Nota: El 20/01/2017 se instala nuevo sensor de temperatura y humedad relativa</t>
  </si>
  <si>
    <t>M5026                                                          COTOPAXI CONTROL NORTE                                                          2017</t>
  </si>
  <si>
    <t>Nota: 03/04/2017 se reinstala sensor calibrado de temperatura y humedad relativa, sin embargo la humedad relativa perdió linealidad en los registros</t>
  </si>
  <si>
    <t>Nota: El 28-11-2017 se colocan nuevos coeficientes de ajuste para temperatura y humedad relativa, El sensor de radiación se quemo y no registro información coherente desde el 23-04-2017 al 29-05-2017</t>
  </si>
  <si>
    <t>M5029                                                          EL CARMEN                                                              2017</t>
  </si>
  <si>
    <t>M5029                                                                           EL CARMEN                                                              2017</t>
  </si>
  <si>
    <t>Nota: El 26-12-2017 el sensor de velocidad de viento sufre un daño que ocasiona que la velocidad marque 0</t>
  </si>
  <si>
    <t>M5030                                                                 PLUVIOMÉTRICA GORDILLO                                                   2017</t>
  </si>
  <si>
    <t>M5031                                                                             CHUMILLOS                                                                               2017</t>
  </si>
  <si>
    <t>Nota: El 09-11-2017 se ingresan nuevos coeficientes de ajuste para las variables de temperatura y humedad relativa.</t>
  </si>
  <si>
    <t>M5074                                                                            PUNTAS                                                                                 2017</t>
  </si>
  <si>
    <t>M5074                                                                            PUNTAS                                                                       2017</t>
  </si>
  <si>
    <t>Nota: El 31-07-2017 se instala un nuevo sensor de viento, el 15-11-2017 se ingresan nuevos coeficientes para temperatura y humedad relativa</t>
  </si>
  <si>
    <t>Nota: El 22-11-2017 se ingresan nuevos coeficientes de ajuste para temperatura y humedad del aire.</t>
  </si>
  <si>
    <t>M5076                                                                     MUDADERO                                                                        2017</t>
  </si>
  <si>
    <t>M5076                                                                           MUDADERO                                                                        2017</t>
  </si>
  <si>
    <t>M5077                                                                REI                                                                       2017</t>
  </si>
  <si>
    <t>M5077                                                                           REI                                                                       2017</t>
  </si>
  <si>
    <t>M5078                                                                   PIFO                                                                       2017</t>
  </si>
  <si>
    <t>Nota: 19/05/2017 se reinstala sensor calibrado de temperatura y humedad relativa, sin embargo la humedad relativa perdió linealidad en los registros</t>
  </si>
  <si>
    <t>AÑO 2017</t>
  </si>
  <si>
    <t>Porcentaje de Registro por Variable (2017)</t>
  </si>
  <si>
    <t>5. PORCENTAJE ANUAL DE REGISTRO DE DATOS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</si>
  <si>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</si>
  <si>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</si>
  <si>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</si>
  <si>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</si>
  <si>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</si>
  <si>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</si>
  <si>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</si>
  <si>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</si>
  <si>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</si>
  <si>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</si>
  <si>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</si>
  <si>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</si>
  <si>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M5078                                                                           PIFO                                                                       2017</t>
  </si>
  <si>
    <t>H5006                                                                        AGLLA EN CAPTACIÓN                                                                    2017</t>
  </si>
  <si>
    <t>M5024                                                                                           EL TAMBO                                                                                              2017</t>
  </si>
  <si>
    <t>M5027                                                         LOMA HURCO ILINIZAS                                                          2017</t>
  </si>
  <si>
    <t>M5028                                                                           HCDA PRADO MIRANDA                                                                         2017</t>
  </si>
  <si>
    <t>M5023                                                                                PAPALLACTA                                                                                 2017</t>
  </si>
  <si>
    <t>M5022                                                                     CONTROL BAÑOS                                                                        2017</t>
  </si>
  <si>
    <t>M5030                                                                                  HCDA GORDILLO                                                                                     2017</t>
  </si>
  <si>
    <t>M5075                                                                           ITULCAHI                                                                             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</si>
</sst>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%"/>
    <numFmt numFmtId="167" formatCode="0.000000%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55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4">
    <xf numFmtId="0" fontId="0" fillId="0" borderId="0" xfId="0"/>
    <xf numFmtId="0" fontId="1" fillId="4" borderId="0" xfId="0" applyNumberFormat="1" applyFont="1" applyFill="1" applyBorder="1"/>
    <xf numFmtId="2" fontId="0" fillId="0" borderId="0" xfId="0" applyNumberFormat="1" applyFont="1" applyBorder="1"/>
    <xf numFmtId="2" fontId="1" fillId="0" borderId="0" xfId="0" applyNumberFormat="1" applyFont="1" applyFill="1" applyBorder="1"/>
    <xf numFmtId="0" fontId="1" fillId="0" borderId="0" xfId="0" applyFont="1" applyBorder="1" applyAlignment="1">
      <alignment horizontal="left" vertical="center"/>
    </xf>
    <xf numFmtId="0" fontId="1" fillId="5" borderId="0" xfId="0" applyFont="1" applyFill="1" applyBorder="1" applyAlignment="1">
      <alignment horizontal="left" vertical="center"/>
    </xf>
    <xf numFmtId="2" fontId="1" fillId="2" borderId="1" xfId="0" applyNumberFormat="1" applyFont="1" applyFill="1" applyBorder="1"/>
    <xf numFmtId="0" fontId="0" fillId="5" borderId="0" xfId="0" applyFont="1" applyFill="1"/>
    <xf numFmtId="0" fontId="0" fillId="0" borderId="0" xfId="0" applyFont="1"/>
    <xf numFmtId="0" fontId="0" fillId="5" borderId="0" xfId="0" applyFont="1" applyFill="1" applyBorder="1"/>
    <xf numFmtId="0" fontId="0" fillId="0" borderId="1" xfId="0" applyFont="1" applyBorder="1" applyAlignment="1">
      <alignment horizontal="center"/>
    </xf>
    <xf numFmtId="2" fontId="0" fillId="5" borderId="1" xfId="0" applyNumberFormat="1" applyFont="1" applyFill="1" applyBorder="1" applyAlignment="1">
      <alignment horizontal="center"/>
    </xf>
    <xf numFmtId="164" fontId="0" fillId="5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164" fontId="1" fillId="7" borderId="1" xfId="0" applyNumberFormat="1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5" borderId="0" xfId="0" applyFont="1" applyFill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2" fontId="0" fillId="0" borderId="1" xfId="0" applyNumberFormat="1" applyFont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wrapText="1"/>
    </xf>
    <xf numFmtId="2" fontId="0" fillId="0" borderId="1" xfId="0" applyNumberFormat="1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164" fontId="0" fillId="0" borderId="1" xfId="0" applyNumberFormat="1" applyFont="1" applyFill="1" applyBorder="1" applyAlignment="1">
      <alignment horizontal="center" wrapText="1"/>
    </xf>
    <xf numFmtId="0" fontId="1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right" vertical="center"/>
    </xf>
    <xf numFmtId="0" fontId="0" fillId="5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left" vertical="center" wrapText="1"/>
    </xf>
    <xf numFmtId="0" fontId="0" fillId="5" borderId="0" xfId="0" applyFont="1" applyFill="1" applyBorder="1" applyAlignment="1">
      <alignment horizontal="right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vertical="center"/>
    </xf>
    <xf numFmtId="1" fontId="0" fillId="0" borderId="1" xfId="0" applyNumberFormat="1" applyFont="1" applyBorder="1" applyAlignment="1">
      <alignment horizontal="center" wrapText="1"/>
    </xf>
    <xf numFmtId="2" fontId="1" fillId="2" borderId="1" xfId="0" applyNumberFormat="1" applyFont="1" applyFill="1" applyBorder="1" applyAlignment="1">
      <alignment horizontal="center"/>
    </xf>
    <xf numFmtId="2" fontId="1" fillId="6" borderId="1" xfId="0" applyNumberFormat="1" applyFont="1" applyFill="1" applyBorder="1" applyAlignment="1">
      <alignment horizontal="center"/>
    </xf>
    <xf numFmtId="1" fontId="1" fillId="6" borderId="1" xfId="0" applyNumberFormat="1" applyFont="1" applyFill="1" applyBorder="1" applyAlignment="1">
      <alignment horizontal="center"/>
    </xf>
    <xf numFmtId="1" fontId="0" fillId="0" borderId="12" xfId="0" applyNumberFormat="1" applyFont="1" applyFill="1" applyBorder="1" applyAlignment="1">
      <alignment horizont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164" fontId="0" fillId="5" borderId="12" xfId="0" applyNumberFormat="1" applyFont="1" applyFill="1" applyBorder="1" applyAlignment="1">
      <alignment horizontal="center"/>
    </xf>
    <xf numFmtId="164" fontId="0" fillId="0" borderId="12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/>
    <xf numFmtId="2" fontId="0" fillId="0" borderId="12" xfId="0" applyNumberFormat="1" applyFont="1" applyFill="1" applyBorder="1" applyAlignment="1">
      <alignment horizontal="center"/>
    </xf>
    <xf numFmtId="164" fontId="0" fillId="0" borderId="5" xfId="0" applyNumberFormat="1" applyFont="1" applyFill="1" applyBorder="1" applyAlignment="1">
      <alignment horizontal="center"/>
    </xf>
    <xf numFmtId="1" fontId="1" fillId="2" borderId="5" xfId="0" applyNumberFormat="1" applyFont="1" applyFill="1" applyBorder="1" applyAlignment="1">
      <alignment horizontal="center"/>
    </xf>
    <xf numFmtId="1" fontId="0" fillId="5" borderId="12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1" xfId="0" applyFont="1" applyFill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right" vertical="center"/>
    </xf>
    <xf numFmtId="0" fontId="0" fillId="0" borderId="4" xfId="0" applyFont="1" applyBorder="1"/>
    <xf numFmtId="0" fontId="0" fillId="0" borderId="4" xfId="0" applyFont="1" applyBorder="1" applyAlignment="1">
      <alignment horizontal="right"/>
    </xf>
    <xf numFmtId="0" fontId="0" fillId="0" borderId="4" xfId="0" applyFont="1" applyBorder="1" applyAlignment="1">
      <alignment horizontal="left"/>
    </xf>
    <xf numFmtId="2" fontId="0" fillId="5" borderId="12" xfId="0" applyNumberFormat="1" applyFont="1" applyFill="1" applyBorder="1" applyAlignment="1">
      <alignment horizontal="center"/>
    </xf>
    <xf numFmtId="164" fontId="0" fillId="5" borderId="5" xfId="0" applyNumberFormat="1" applyFont="1" applyFill="1" applyBorder="1" applyAlignment="1">
      <alignment horizontal="center"/>
    </xf>
    <xf numFmtId="2" fontId="0" fillId="5" borderId="5" xfId="0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165" fontId="1" fillId="6" borderId="1" xfId="0" applyNumberFormat="1" applyFont="1" applyFill="1" applyBorder="1" applyAlignment="1">
      <alignment horizontal="center"/>
    </xf>
    <xf numFmtId="2" fontId="0" fillId="0" borderId="0" xfId="0" applyNumberFormat="1" applyFont="1"/>
    <xf numFmtId="2" fontId="0" fillId="0" borderId="1" xfId="0" applyNumberFormat="1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/>
    </xf>
    <xf numFmtId="2" fontId="0" fillId="0" borderId="0" xfId="0" applyNumberFormat="1" applyFont="1" applyAlignment="1">
      <alignment horizontal="center"/>
    </xf>
    <xf numFmtId="2" fontId="0" fillId="0" borderId="4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wrapText="1"/>
    </xf>
    <xf numFmtId="1" fontId="0" fillId="0" borderId="1" xfId="0" applyNumberFormat="1" applyFont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0" fillId="5" borderId="14" xfId="0" applyFont="1" applyFill="1" applyBorder="1" applyAlignment="1">
      <alignment horizontal="center"/>
    </xf>
    <xf numFmtId="1" fontId="0" fillId="5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NumberFormat="1" applyBorder="1" applyAlignment="1">
      <alignment vertical="center"/>
    </xf>
    <xf numFmtId="0" fontId="0" fillId="0" borderId="0" xfId="0" applyNumberFormat="1" applyAlignment="1"/>
    <xf numFmtId="0" fontId="0" fillId="5" borderId="1" xfId="0" applyFont="1" applyFill="1" applyBorder="1" applyAlignment="1">
      <alignment horizontal="center" vertical="center"/>
    </xf>
    <xf numFmtId="164" fontId="0" fillId="5" borderId="1" xfId="0" applyNumberFormat="1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2" fontId="1" fillId="4" borderId="0" xfId="0" applyNumberFormat="1" applyFont="1" applyFill="1" applyBorder="1" applyAlignment="1"/>
    <xf numFmtId="0" fontId="1" fillId="0" borderId="0" xfId="0" applyFont="1" applyBorder="1" applyAlignment="1">
      <alignment horizontal="left" vertical="top" wrapText="1"/>
    </xf>
    <xf numFmtId="2" fontId="1" fillId="0" borderId="0" xfId="0" applyNumberFormat="1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" fontId="0" fillId="5" borderId="1" xfId="0" applyNumberFormat="1" applyFont="1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1" fontId="1" fillId="7" borderId="1" xfId="0" applyNumberFormat="1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5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5" borderId="14" xfId="0" applyFont="1" applyFill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0" xfId="0"/>
    <xf numFmtId="0" fontId="0" fillId="0" borderId="0" xfId="0" applyFont="1" applyFill="1" applyBorder="1" applyAlignment="1">
      <alignment vertical="center" wrapText="1"/>
    </xf>
    <xf numFmtId="0" fontId="0" fillId="0" borderId="0" xfId="0" applyNumberFormat="1" applyFill="1" applyBorder="1" applyAlignment="1">
      <alignment vertical="center"/>
    </xf>
    <xf numFmtId="1" fontId="1" fillId="0" borderId="0" xfId="0" applyNumberFormat="1" applyFont="1" applyFill="1" applyBorder="1" applyAlignment="1"/>
    <xf numFmtId="1" fontId="1" fillId="0" borderId="0" xfId="0" applyNumberFormat="1" applyFont="1" applyFill="1" applyBorder="1" applyAlignment="1">
      <alignment horizontal="center"/>
    </xf>
    <xf numFmtId="0" fontId="0" fillId="0" borderId="0" xfId="0" applyFont="1" applyFill="1" applyBorder="1"/>
    <xf numFmtId="0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64" fontId="1" fillId="6" borderId="1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0" fillId="0" borderId="0" xfId="0" applyNumberFormat="1" applyFill="1" applyBorder="1" applyAlignment="1"/>
    <xf numFmtId="0" fontId="0" fillId="5" borderId="10" xfId="0" applyFont="1" applyFill="1" applyBorder="1" applyAlignment="1">
      <alignment vertical="center" wrapText="1"/>
    </xf>
    <xf numFmtId="0" fontId="0" fillId="5" borderId="11" xfId="0" applyFont="1" applyFill="1" applyBorder="1" applyAlignment="1">
      <alignment vertical="center" wrapText="1"/>
    </xf>
    <xf numFmtId="0" fontId="0" fillId="5" borderId="13" xfId="0" applyFont="1" applyFill="1" applyBorder="1" applyAlignment="1">
      <alignment vertical="center" wrapText="1"/>
    </xf>
    <xf numFmtId="0" fontId="0" fillId="0" borderId="6" xfId="0" applyNumberFormat="1" applyBorder="1" applyAlignment="1"/>
    <xf numFmtId="0" fontId="0" fillId="0" borderId="5" xfId="0" applyNumberFormat="1" applyBorder="1" applyAlignment="1">
      <alignment horizontal="center"/>
    </xf>
    <xf numFmtId="0" fontId="0" fillId="0" borderId="7" xfId="0" applyNumberFormat="1" applyBorder="1" applyAlignment="1"/>
    <xf numFmtId="0" fontId="0" fillId="5" borderId="0" xfId="0" applyFont="1" applyFill="1" applyBorder="1" applyAlignment="1">
      <alignment vertical="center" wrapText="1"/>
    </xf>
    <xf numFmtId="0" fontId="0" fillId="0" borderId="0" xfId="0" applyNumberFormat="1" applyBorder="1" applyAlignment="1"/>
    <xf numFmtId="0" fontId="0" fillId="0" borderId="0" xfId="0" applyBorder="1"/>
    <xf numFmtId="0" fontId="0" fillId="0" borderId="0" xfId="0" applyFill="1"/>
    <xf numFmtId="164" fontId="0" fillId="0" borderId="1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1" fillId="5" borderId="0" xfId="0" applyNumberFormat="1" applyFont="1" applyFill="1" applyBorder="1" applyAlignment="1">
      <alignment horizontal="center"/>
    </xf>
    <xf numFmtId="1" fontId="1" fillId="5" borderId="0" xfId="0" applyNumberFormat="1" applyFont="1" applyFill="1" applyBorder="1" applyAlignment="1">
      <alignment horizontal="center"/>
    </xf>
    <xf numFmtId="164" fontId="1" fillId="5" borderId="0" xfId="0" applyNumberFormat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right"/>
    </xf>
    <xf numFmtId="0" fontId="14" fillId="0" borderId="0" xfId="0" applyFont="1" applyAlignment="1">
      <alignment horizontal="center"/>
    </xf>
    <xf numFmtId="0" fontId="14" fillId="0" borderId="0" xfId="0" applyFont="1"/>
    <xf numFmtId="166" fontId="15" fillId="0" borderId="1" xfId="0" applyNumberFormat="1" applyFont="1" applyFill="1" applyBorder="1" applyAlignment="1">
      <alignment horizontal="center"/>
    </xf>
    <xf numFmtId="0" fontId="14" fillId="0" borderId="1" xfId="0" applyFont="1" applyBorder="1"/>
    <xf numFmtId="166" fontId="15" fillId="0" borderId="5" xfId="0" applyNumberFormat="1" applyFont="1" applyFill="1" applyBorder="1" applyAlignment="1">
      <alignment horizontal="center"/>
    </xf>
    <xf numFmtId="0" fontId="14" fillId="0" borderId="5" xfId="0" applyFont="1" applyBorder="1"/>
    <xf numFmtId="166" fontId="15" fillId="0" borderId="17" xfId="0" applyNumberFormat="1" applyFont="1" applyFill="1" applyBorder="1" applyAlignment="1">
      <alignment horizontal="center"/>
    </xf>
    <xf numFmtId="0" fontId="1" fillId="5" borderId="19" xfId="0" applyFont="1" applyFill="1" applyBorder="1"/>
    <xf numFmtId="0" fontId="1" fillId="5" borderId="20" xfId="0" applyFont="1" applyFill="1" applyBorder="1"/>
    <xf numFmtId="166" fontId="15" fillId="0" borderId="21" xfId="0" applyNumberFormat="1" applyFont="1" applyFill="1" applyBorder="1" applyAlignment="1">
      <alignment horizontal="center"/>
    </xf>
    <xf numFmtId="0" fontId="14" fillId="0" borderId="21" xfId="0" applyFont="1" applyBorder="1"/>
    <xf numFmtId="0" fontId="14" fillId="0" borderId="22" xfId="0" applyFont="1" applyBorder="1"/>
    <xf numFmtId="2" fontId="0" fillId="0" borderId="5" xfId="0" applyNumberFormat="1" applyBorder="1" applyAlignment="1">
      <alignment horizontal="center"/>
    </xf>
    <xf numFmtId="0" fontId="1" fillId="5" borderId="24" xfId="0" applyFont="1" applyFill="1" applyBorder="1"/>
    <xf numFmtId="166" fontId="15" fillId="0" borderId="4" xfId="0" applyNumberFormat="1" applyFont="1" applyFill="1" applyBorder="1" applyAlignment="1">
      <alignment horizontal="center"/>
    </xf>
    <xf numFmtId="0" fontId="14" fillId="0" borderId="4" xfId="0" applyFont="1" applyBorder="1"/>
    <xf numFmtId="166" fontId="15" fillId="0" borderId="12" xfId="0" applyNumberFormat="1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 vertical="center" wrapText="1"/>
    </xf>
    <xf numFmtId="0" fontId="5" fillId="5" borderId="25" xfId="0" applyFont="1" applyFill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 wrapText="1"/>
    </xf>
    <xf numFmtId="0" fontId="5" fillId="5" borderId="27" xfId="0" applyFont="1" applyFill="1" applyBorder="1" applyAlignment="1">
      <alignment horizontal="center" vertical="center" wrapText="1"/>
    </xf>
    <xf numFmtId="166" fontId="15" fillId="0" borderId="23" xfId="0" applyNumberFormat="1" applyFont="1" applyFill="1" applyBorder="1" applyAlignment="1">
      <alignment horizontal="center"/>
    </xf>
    <xf numFmtId="1" fontId="0" fillId="0" borderId="4" xfId="0" applyNumberFormat="1" applyFont="1" applyBorder="1" applyAlignment="1">
      <alignment horizontal="right"/>
    </xf>
    <xf numFmtId="1" fontId="0" fillId="5" borderId="1" xfId="0" applyNumberFormat="1" applyFont="1" applyFill="1" applyBorder="1" applyAlignment="1">
      <alignment horizontal="right" vertical="center"/>
    </xf>
    <xf numFmtId="1" fontId="0" fillId="0" borderId="1" xfId="0" applyNumberFormat="1" applyFont="1" applyBorder="1" applyAlignment="1">
      <alignment vertical="center"/>
    </xf>
    <xf numFmtId="167" fontId="14" fillId="0" borderId="0" xfId="0" applyNumberFormat="1" applyFont="1"/>
    <xf numFmtId="1" fontId="0" fillId="0" borderId="1" xfId="0" applyNumberFormat="1" applyFont="1" applyBorder="1" applyAlignment="1"/>
    <xf numFmtId="0" fontId="1" fillId="5" borderId="0" xfId="0" applyFont="1" applyFill="1" applyBorder="1" applyAlignment="1">
      <alignment horizont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16" fillId="5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0" fillId="4" borderId="0" xfId="0" applyNumberFormat="1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0" fillId="5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0" fillId="5" borderId="12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righ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0" fillId="5" borderId="5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right" vertical="center" wrapText="1"/>
    </xf>
    <xf numFmtId="0" fontId="0" fillId="0" borderId="4" xfId="0" applyFont="1" applyBorder="1" applyAlignment="1">
      <alignment horizontal="right" vertical="center" wrapText="1"/>
    </xf>
    <xf numFmtId="0" fontId="0" fillId="0" borderId="1" xfId="0" applyFont="1" applyBorder="1" applyAlignment="1">
      <alignment vertical="center" wrapText="1"/>
    </xf>
    <xf numFmtId="0" fontId="0" fillId="4" borderId="0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16" fillId="5" borderId="5" xfId="0" applyFont="1" applyFill="1" applyBorder="1" applyAlignment="1">
      <alignment horizontal="center" vertical="center"/>
    </xf>
    <xf numFmtId="0" fontId="16" fillId="5" borderId="7" xfId="0" applyFont="1" applyFill="1" applyBorder="1" applyAlignment="1">
      <alignment horizontal="center" vertical="center"/>
    </xf>
    <xf numFmtId="0" fontId="16" fillId="0" borderId="5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6" fillId="9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5" fillId="8" borderId="25" xfId="0" applyFont="1" applyFill="1" applyBorder="1" applyAlignment="1">
      <alignment horizontal="center"/>
    </xf>
    <xf numFmtId="0" fontId="5" fillId="8" borderId="26" xfId="0" applyFont="1" applyFill="1" applyBorder="1" applyAlignment="1">
      <alignment horizontal="center"/>
    </xf>
    <xf numFmtId="0" fontId="5" fillId="8" borderId="27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/>
    </xf>
    <xf numFmtId="0" fontId="5" fillId="5" borderId="27" xfId="0" applyFont="1" applyFill="1" applyBorder="1" applyAlignment="1">
      <alignment horizontal="center"/>
    </xf>
    <xf numFmtId="0" fontId="1" fillId="5" borderId="28" xfId="0" applyFont="1" applyFill="1" applyBorder="1" applyAlignment="1">
      <alignment horizontal="center"/>
    </xf>
    <xf numFmtId="0" fontId="1" fillId="5" borderId="29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</cellXfs>
  <cellStyles count="1">
    <cellStyle name="Normal" xfId="0" builtinId="0"/>
  </cellStyles>
  <dxfs count="10">
    <dxf>
      <fill>
        <patternFill>
          <bgColor theme="9" tint="0.39994506668294322"/>
        </patternFill>
      </fill>
    </dxf>
    <dxf>
      <font>
        <color theme="1"/>
      </font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theme="1"/>
      </font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theme="1"/>
      </font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theme="1"/>
      </font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theme="1"/>
      </font>
      <fill>
        <patternFill>
          <bgColor theme="6" tint="0.39994506668294322"/>
        </patternFill>
      </fill>
    </dxf>
  </dxfs>
  <tableStyles count="0" defaultTableStyle="TableStyleMedium9" defaultPivotStyle="PivotStyleLight16"/>
  <colors>
    <mruColors>
      <color rgb="FFFFF7F7"/>
      <color rgb="FFFFE7E7"/>
      <color rgb="FFE5FAFF"/>
      <color rgb="FFFEF6F0"/>
      <color rgb="FFD5F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C" sz="1000"/>
              <a:t>Nivel</a:t>
            </a:r>
            <a:r>
              <a:rPr lang="es-EC" sz="1000" baseline="0"/>
              <a:t> de Agua (m) - 2017</a:t>
            </a:r>
            <a:endParaRPr lang="es-EC" sz="10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2023532836570748E-2"/>
          <c:y val="0.10839491217443974"/>
          <c:w val="0.88173913860051933"/>
          <c:h val="0.59152349091032497"/>
        </c:manualLayout>
      </c:layout>
      <c:lineChart>
        <c:grouping val="standard"/>
        <c:varyColors val="0"/>
        <c:ser>
          <c:idx val="0"/>
          <c:order val="0"/>
          <c:tx>
            <c:strRef>
              <c:f>'H5006-AGLLA'!$B$12</c:f>
              <c:strCache>
                <c:ptCount val="1"/>
                <c:pt idx="0">
                  <c:v>Máx</c:v>
                </c:pt>
              </c:strCache>
            </c:strRef>
          </c:tx>
          <c:cat>
            <c:strRef>
              <c:f>'H5006-AGLLA'!$A$13:$A$24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'H5006-AGLLA'!$B$13:$B$24</c:f>
              <c:numCache>
                <c:formatCode>0.000</c:formatCode>
                <c:ptCount val="12"/>
                <c:pt idx="0">
                  <c:v>0.85919849999999998</c:v>
                </c:pt>
                <c:pt idx="1">
                  <c:v>0.45552969999999998</c:v>
                </c:pt>
                <c:pt idx="2">
                  <c:v>0.83136069999999995</c:v>
                </c:pt>
                <c:pt idx="3">
                  <c:v>0.68977429999999995</c:v>
                </c:pt>
                <c:pt idx="4">
                  <c:v>0.77350070000000004</c:v>
                </c:pt>
                <c:pt idx="5">
                  <c:v>0.79457580000000005</c:v>
                </c:pt>
                <c:pt idx="6">
                  <c:v>0.8393216</c:v>
                </c:pt>
                <c:pt idx="7">
                  <c:v>0.70691470000000001</c:v>
                </c:pt>
                <c:pt idx="8">
                  <c:v>0.46058379999999999</c:v>
                </c:pt>
                <c:pt idx="9">
                  <c:v>0.58803190000000005</c:v>
                </c:pt>
                <c:pt idx="10">
                  <c:v>0.70121840000000002</c:v>
                </c:pt>
                <c:pt idx="11">
                  <c:v>0.61731199999999997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4A-4FEF-854C-F39B590BE19A}"/>
            </c:ext>
          </c:extLst>
        </c:ser>
        <c:ser>
          <c:idx val="1"/>
          <c:order val="1"/>
          <c:tx>
            <c:strRef>
              <c:f>'H5006-AGLLA'!$C$12</c:f>
              <c:strCache>
                <c:ptCount val="1"/>
                <c:pt idx="0">
                  <c:v>Mín </c:v>
                </c:pt>
              </c:strCache>
            </c:strRef>
          </c:tx>
          <c:cat>
            <c:strRef>
              <c:f>'H5006-AGLLA'!$A$13:$A$24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'H5006-AGLLA'!$C$13:$C$24</c:f>
              <c:numCache>
                <c:formatCode>0.000</c:formatCode>
                <c:ptCount val="12"/>
                <c:pt idx="0">
                  <c:v>0.25147419999999998</c:v>
                </c:pt>
                <c:pt idx="1">
                  <c:v>0.28322770000000003</c:v>
                </c:pt>
                <c:pt idx="2">
                  <c:v>0.28857349999999998</c:v>
                </c:pt>
                <c:pt idx="3">
                  <c:v>0.33408969999999999</c:v>
                </c:pt>
                <c:pt idx="4">
                  <c:v>0.34060269999999998</c:v>
                </c:pt>
                <c:pt idx="5">
                  <c:v>0.32782869999999997</c:v>
                </c:pt>
                <c:pt idx="6">
                  <c:v>0.31227270000000001</c:v>
                </c:pt>
                <c:pt idx="7">
                  <c:v>0.33336460000000001</c:v>
                </c:pt>
                <c:pt idx="8">
                  <c:v>0.27736569999999999</c:v>
                </c:pt>
                <c:pt idx="9">
                  <c:v>0.26917419999999997</c:v>
                </c:pt>
                <c:pt idx="10">
                  <c:v>0.26900809999999997</c:v>
                </c:pt>
                <c:pt idx="11">
                  <c:v>0.28358109999999997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4A-4FEF-854C-F39B590BE19A}"/>
            </c:ext>
          </c:extLst>
        </c:ser>
        <c:ser>
          <c:idx val="2"/>
          <c:order val="2"/>
          <c:tx>
            <c:strRef>
              <c:f>'H5006-AGLLA'!$D$12</c:f>
              <c:strCache>
                <c:ptCount val="1"/>
                <c:pt idx="0">
                  <c:v>Media </c:v>
                </c:pt>
              </c:strCache>
            </c:strRef>
          </c:tx>
          <c:cat>
            <c:strRef>
              <c:f>'H5006-AGLLA'!$A$13:$A$24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'H5006-AGLLA'!$D$13:$D$24</c:f>
              <c:numCache>
                <c:formatCode>0.000</c:formatCode>
                <c:ptCount val="12"/>
                <c:pt idx="0">
                  <c:v>0.36183742528285001</c:v>
                </c:pt>
                <c:pt idx="1">
                  <c:v>0.335249904193548</c:v>
                </c:pt>
                <c:pt idx="2">
                  <c:v>0.42319678840336089</c:v>
                </c:pt>
                <c:pt idx="3">
                  <c:v>0.38743422012272594</c:v>
                </c:pt>
                <c:pt idx="4">
                  <c:v>0.3979395482526879</c:v>
                </c:pt>
                <c:pt idx="5">
                  <c:v>0.40397223506944563</c:v>
                </c:pt>
                <c:pt idx="6">
                  <c:v>0.38945260355221628</c:v>
                </c:pt>
                <c:pt idx="7">
                  <c:v>0.38794255315618342</c:v>
                </c:pt>
                <c:pt idx="8">
                  <c:v>0.314752446879981</c:v>
                </c:pt>
                <c:pt idx="9">
                  <c:v>0.30842254438586714</c:v>
                </c:pt>
                <c:pt idx="10">
                  <c:v>0.30165850902777813</c:v>
                </c:pt>
                <c:pt idx="11">
                  <c:v>0.33117391493557297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4A-4FEF-854C-F39B590BE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422720"/>
        <c:axId val="181428608"/>
      </c:lineChart>
      <c:catAx>
        <c:axId val="1814227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81428608"/>
        <c:crosses val="autoZero"/>
        <c:auto val="1"/>
        <c:lblAlgn val="ctr"/>
        <c:lblOffset val="100"/>
        <c:noMultiLvlLbl val="0"/>
      </c:catAx>
      <c:valAx>
        <c:axId val="181428608"/>
        <c:scaling>
          <c:orientation val="minMax"/>
        </c:scaling>
        <c:delete val="0"/>
        <c:axPos val="l"/>
        <c:majorGridlines/>
        <c:numFmt formatCode="0.000" sourceLinked="1"/>
        <c:majorTickMark val="none"/>
        <c:minorTickMark val="none"/>
        <c:tickLblPos val="nextTo"/>
        <c:spPr>
          <a:ln w="9525">
            <a:noFill/>
          </a:ln>
        </c:spPr>
        <c:crossAx val="18142272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0514463867329644"/>
          <c:y val="0.90598477865852056"/>
          <c:w val="0.38971072265340717"/>
          <c:h val="8.0637294920074792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C" sz="1000"/>
              <a:t>Temperatura</a:t>
            </a:r>
            <a:r>
              <a:rPr lang="es-EC" sz="1000" baseline="0"/>
              <a:t> del Agua (°C) - 2017</a:t>
            </a:r>
            <a:endParaRPr lang="es-EC" sz="10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1369724432758523E-2"/>
          <c:y val="0.1435891513560805"/>
          <c:w val="0.88257935786445874"/>
          <c:h val="0.62432545931758532"/>
        </c:manualLayout>
      </c:layout>
      <c:lineChart>
        <c:grouping val="standard"/>
        <c:varyColors val="0"/>
        <c:ser>
          <c:idx val="0"/>
          <c:order val="0"/>
          <c:tx>
            <c:strRef>
              <c:f>'H5006-AGLLA'!$B$54</c:f>
              <c:strCache>
                <c:ptCount val="1"/>
                <c:pt idx="0">
                  <c:v>Máx</c:v>
                </c:pt>
              </c:strCache>
            </c:strRef>
          </c:tx>
          <c:cat>
            <c:strRef>
              <c:f>'H5006-AGLLA'!$A$55:$A$66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'H5006-AGLLA'!$B$55:$B$66</c:f>
              <c:numCache>
                <c:formatCode>0.00</c:formatCode>
                <c:ptCount val="12"/>
                <c:pt idx="0">
                  <c:v>13</c:v>
                </c:pt>
                <c:pt idx="1">
                  <c:v>12.781269999999999</c:v>
                </c:pt>
                <c:pt idx="2">
                  <c:v>12.807410000000001</c:v>
                </c:pt>
                <c:pt idx="3">
                  <c:v>13.58254</c:v>
                </c:pt>
                <c:pt idx="4">
                  <c:v>12.90574</c:v>
                </c:pt>
                <c:pt idx="5">
                  <c:v>12.993650000000001</c:v>
                </c:pt>
                <c:pt idx="6">
                  <c:v>12.957319999999999</c:v>
                </c:pt>
                <c:pt idx="7">
                  <c:v>13.07968</c:v>
                </c:pt>
                <c:pt idx="8">
                  <c:v>13.685840000000001</c:v>
                </c:pt>
                <c:pt idx="9">
                  <c:v>14.303789999999999</c:v>
                </c:pt>
                <c:pt idx="10">
                  <c:v>13.10117</c:v>
                </c:pt>
                <c:pt idx="11">
                  <c:v>12.793760000000001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3B-4E14-87AF-C7297BD6042C}"/>
            </c:ext>
          </c:extLst>
        </c:ser>
        <c:ser>
          <c:idx val="1"/>
          <c:order val="1"/>
          <c:tx>
            <c:strRef>
              <c:f>'H5006-AGLLA'!$C$54</c:f>
              <c:strCache>
                <c:ptCount val="1"/>
                <c:pt idx="0">
                  <c:v>Mín</c:v>
                </c:pt>
              </c:strCache>
            </c:strRef>
          </c:tx>
          <c:cat>
            <c:strRef>
              <c:f>'H5006-AGLLA'!$A$55:$A$66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'H5006-AGLLA'!$C$55:$C$66</c:f>
              <c:numCache>
                <c:formatCode>0.00</c:formatCode>
                <c:ptCount val="12"/>
                <c:pt idx="0">
                  <c:v>4.4435510000000003</c:v>
                </c:pt>
                <c:pt idx="1">
                  <c:v>5.038481</c:v>
                </c:pt>
                <c:pt idx="2">
                  <c:v>5.8107309999999996</c:v>
                </c:pt>
                <c:pt idx="3">
                  <c:v>6.1769639999999999</c:v>
                </c:pt>
                <c:pt idx="4">
                  <c:v>5.2667070000000002</c:v>
                </c:pt>
                <c:pt idx="5">
                  <c:v>4.4605319999999997</c:v>
                </c:pt>
                <c:pt idx="6">
                  <c:v>4.2596119999999997</c:v>
                </c:pt>
                <c:pt idx="7">
                  <c:v>4.3857780000000002</c:v>
                </c:pt>
                <c:pt idx="8">
                  <c:v>3.9935689999999999</c:v>
                </c:pt>
                <c:pt idx="9">
                  <c:v>5.5007250000000001</c:v>
                </c:pt>
                <c:pt idx="10">
                  <c:v>5.2414040000000002</c:v>
                </c:pt>
                <c:pt idx="11">
                  <c:v>4.3803210000000004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3B-4E14-87AF-C7297BD6042C}"/>
            </c:ext>
          </c:extLst>
        </c:ser>
        <c:ser>
          <c:idx val="2"/>
          <c:order val="2"/>
          <c:tx>
            <c:strRef>
              <c:f>'H5006-AGLLA'!$D$54</c:f>
              <c:strCache>
                <c:ptCount val="1"/>
                <c:pt idx="0">
                  <c:v>Media</c:v>
                </c:pt>
              </c:strCache>
            </c:strRef>
          </c:tx>
          <c:cat>
            <c:strRef>
              <c:f>'H5006-AGLLA'!$A$55:$A$66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'H5006-AGLLA'!$D$55:$D$66</c:f>
              <c:numCache>
                <c:formatCode>0.00</c:formatCode>
                <c:ptCount val="12"/>
                <c:pt idx="0">
                  <c:v>8.3832388689369068</c:v>
                </c:pt>
                <c:pt idx="1">
                  <c:v>8.5787901801488715</c:v>
                </c:pt>
                <c:pt idx="2">
                  <c:v>8.7061301764705501</c:v>
                </c:pt>
                <c:pt idx="3">
                  <c:v>8.7519613982864293</c:v>
                </c:pt>
                <c:pt idx="4">
                  <c:v>8.6168188857526555</c:v>
                </c:pt>
                <c:pt idx="5">
                  <c:v>8.2394587192129354</c:v>
                </c:pt>
                <c:pt idx="6">
                  <c:v>7.3160972292693893</c:v>
                </c:pt>
                <c:pt idx="7">
                  <c:v>7.4843022956609326</c:v>
                </c:pt>
                <c:pt idx="8">
                  <c:v>7.9377186837072387</c:v>
                </c:pt>
                <c:pt idx="9">
                  <c:v>8.6259526043746675</c:v>
                </c:pt>
                <c:pt idx="10">
                  <c:v>8.7365762910879639</c:v>
                </c:pt>
                <c:pt idx="11">
                  <c:v>8.530107648515413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3B-4E14-87AF-C7297BD60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467008"/>
        <c:axId val="181468544"/>
      </c:lineChart>
      <c:catAx>
        <c:axId val="1814670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81468544"/>
        <c:crosses val="autoZero"/>
        <c:auto val="1"/>
        <c:lblAlgn val="ctr"/>
        <c:lblOffset val="100"/>
        <c:noMultiLvlLbl val="0"/>
      </c:catAx>
      <c:valAx>
        <c:axId val="181468544"/>
        <c:scaling>
          <c:orientation val="minMax"/>
        </c:scaling>
        <c:delete val="0"/>
        <c:axPos val="l"/>
        <c:majorGridlines/>
        <c:numFmt formatCode="0.00" sourceLinked="1"/>
        <c:majorTickMark val="none"/>
        <c:minorTickMark val="none"/>
        <c:tickLblPos val="nextTo"/>
        <c:spPr>
          <a:ln w="9525">
            <a:noFill/>
          </a:ln>
        </c:spPr>
        <c:crossAx val="18146700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1295170696913327"/>
          <c:y val="0.9062981627296588"/>
          <c:w val="0.37409639958415503"/>
          <c:h val="8.036850393700786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s-EC" sz="1000"/>
              <a:t>Caudal</a:t>
            </a:r>
            <a:r>
              <a:rPr lang="es-EC" sz="1000" baseline="0"/>
              <a:t> Medio Diario - 2017 </a:t>
            </a:r>
            <a:endParaRPr lang="es-EC" sz="10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Caudal Medio Diario</c:v>
          </c:tx>
          <c:marker>
            <c:symbol val="none"/>
          </c:marker>
          <c:cat>
            <c:strRef>
              <c:f>'[1]2017 (2)'!$H$2:$H$365</c:f>
              <c:strCache>
                <c:ptCount val="364"/>
                <c:pt idx="0">
                  <c:v>ENE</c:v>
                </c:pt>
                <c:pt idx="31">
                  <c:v>FEB</c:v>
                </c:pt>
                <c:pt idx="59">
                  <c:v>MAR</c:v>
                </c:pt>
                <c:pt idx="90">
                  <c:v>ABR</c:v>
                </c:pt>
                <c:pt idx="120">
                  <c:v>MAY</c:v>
                </c:pt>
                <c:pt idx="151">
                  <c:v>JUN</c:v>
                </c:pt>
                <c:pt idx="181">
                  <c:v>JUL</c:v>
                </c:pt>
                <c:pt idx="212">
                  <c:v>AGO</c:v>
                </c:pt>
                <c:pt idx="243">
                  <c:v>SEP</c:v>
                </c:pt>
                <c:pt idx="272">
                  <c:v>OCT</c:v>
                </c:pt>
                <c:pt idx="303">
                  <c:v>NOV</c:v>
                </c:pt>
                <c:pt idx="333">
                  <c:v>DIC</c:v>
                </c:pt>
              </c:strCache>
            </c:strRef>
          </c:cat>
          <c:val>
            <c:numRef>
              <c:f>'[1]2017 (2)'!$I$2:$I$365</c:f>
              <c:numCache>
                <c:formatCode>General</c:formatCode>
                <c:ptCount val="364"/>
                <c:pt idx="0">
                  <c:v>7.383578942041405E-2</c:v>
                </c:pt>
                <c:pt idx="1">
                  <c:v>0.10504462078204646</c:v>
                </c:pt>
                <c:pt idx="2">
                  <c:v>8.6983875932360316E-2</c:v>
                </c:pt>
                <c:pt idx="3">
                  <c:v>8.074003904293249E-2</c:v>
                </c:pt>
                <c:pt idx="4">
                  <c:v>0.14915081253647328</c:v>
                </c:pt>
                <c:pt idx="5">
                  <c:v>0.29993909026287907</c:v>
                </c:pt>
                <c:pt idx="6">
                  <c:v>0.15190139664512292</c:v>
                </c:pt>
                <c:pt idx="7">
                  <c:v>0.11105621086944344</c:v>
                </c:pt>
                <c:pt idx="8">
                  <c:v>0.22755872442103608</c:v>
                </c:pt>
                <c:pt idx="9">
                  <c:v>0.46706474629265365</c:v>
                </c:pt>
                <c:pt idx="10">
                  <c:v>0.75047659727787941</c:v>
                </c:pt>
                <c:pt idx="11">
                  <c:v>0.43548120587111522</c:v>
                </c:pt>
                <c:pt idx="12">
                  <c:v>0.19901329358407077</c:v>
                </c:pt>
                <c:pt idx="13">
                  <c:v>0.20259932741641662</c:v>
                </c:pt>
                <c:pt idx="14">
                  <c:v>0.20055393666904442</c:v>
                </c:pt>
                <c:pt idx="15">
                  <c:v>0.15702634623203376</c:v>
                </c:pt>
                <c:pt idx="16">
                  <c:v>0.1288620262541533</c:v>
                </c:pt>
                <c:pt idx="17">
                  <c:v>0.12400066594116067</c:v>
                </c:pt>
                <c:pt idx="18">
                  <c:v>0.14371796442679702</c:v>
                </c:pt>
                <c:pt idx="19">
                  <c:v>0.49009947120609165</c:v>
                </c:pt>
                <c:pt idx="20">
                  <c:v>0.92824434670881417</c:v>
                </c:pt>
                <c:pt idx="21">
                  <c:v>0.38935355518117049</c:v>
                </c:pt>
                <c:pt idx="22">
                  <c:v>0.24480956417109517</c:v>
                </c:pt>
                <c:pt idx="23">
                  <c:v>0.19204935932219919</c:v>
                </c:pt>
                <c:pt idx="24">
                  <c:v>0.17325186343322713</c:v>
                </c:pt>
                <c:pt idx="25">
                  <c:v>0.19499744624113363</c:v>
                </c:pt>
                <c:pt idx="26">
                  <c:v>0.24850890363393863</c:v>
                </c:pt>
                <c:pt idx="27">
                  <c:v>0.27429256044501388</c:v>
                </c:pt>
                <c:pt idx="28">
                  <c:v>0.21897039240612345</c:v>
                </c:pt>
                <c:pt idx="29">
                  <c:v>0.18822536800276851</c:v>
                </c:pt>
                <c:pt idx="30">
                  <c:v>0.16470173216884082</c:v>
                </c:pt>
                <c:pt idx="31">
                  <c:v>0.15517937099044229</c:v>
                </c:pt>
                <c:pt idx="32">
                  <c:v>0.14463341517656567</c:v>
                </c:pt>
                <c:pt idx="33">
                  <c:v>0.15537975748552407</c:v>
                </c:pt>
                <c:pt idx="34">
                  <c:v>0.236430131506258</c:v>
                </c:pt>
                <c:pt idx="35">
                  <c:v>0.2846745519063848</c:v>
                </c:pt>
                <c:pt idx="36">
                  <c:v>0.18236671811728</c:v>
                </c:pt>
                <c:pt idx="37">
                  <c:v>0.15604342672113874</c:v>
                </c:pt>
                <c:pt idx="38">
                  <c:v>0.13524411980229911</c:v>
                </c:pt>
                <c:pt idx="39">
                  <c:v>0.11057802696435903</c:v>
                </c:pt>
                <c:pt idx="40">
                  <c:v>0.10139813515572155</c:v>
                </c:pt>
                <c:pt idx="41">
                  <c:v>9.8881069419574863E-2</c:v>
                </c:pt>
                <c:pt idx="42">
                  <c:v>0.11068074188904316</c:v>
                </c:pt>
                <c:pt idx="43">
                  <c:v>0.28076527718343103</c:v>
                </c:pt>
                <c:pt idx="44">
                  <c:v>0.24855913613816968</c:v>
                </c:pt>
                <c:pt idx="45">
                  <c:v>0.20681934786902023</c:v>
                </c:pt>
                <c:pt idx="46">
                  <c:v>0.18316181890496627</c:v>
                </c:pt>
                <c:pt idx="47">
                  <c:v>0.18417613524910012</c:v>
                </c:pt>
                <c:pt idx="48">
                  <c:v>0.1576042070319473</c:v>
                </c:pt>
                <c:pt idx="49">
                  <c:v>0.13239237141146157</c:v>
                </c:pt>
                <c:pt idx="50">
                  <c:v>0.12318441909415553</c:v>
                </c:pt>
                <c:pt idx="51">
                  <c:v>0.12272383100101214</c:v>
                </c:pt>
                <c:pt idx="52">
                  <c:v>0.19377576447785802</c:v>
                </c:pt>
                <c:pt idx="53">
                  <c:v>0.19713716228435024</c:v>
                </c:pt>
                <c:pt idx="54">
                  <c:v>0.16346150030282228</c:v>
                </c:pt>
                <c:pt idx="55">
                  <c:v>0.16708865645280951</c:v>
                </c:pt>
                <c:pt idx="56">
                  <c:v>0.22127957221173011</c:v>
                </c:pt>
                <c:pt idx="57">
                  <c:v>0.21721460921373903</c:v>
                </c:pt>
                <c:pt idx="58">
                  <c:v>0.16136421553185937</c:v>
                </c:pt>
                <c:pt idx="59">
                  <c:v>0.18546313356118599</c:v>
                </c:pt>
                <c:pt idx="60">
                  <c:v>0.19519004290997277</c:v>
                </c:pt>
                <c:pt idx="61">
                  <c:v>0.17800524990759153</c:v>
                </c:pt>
                <c:pt idx="62">
                  <c:v>0.14252558321433342</c:v>
                </c:pt>
                <c:pt idx="63">
                  <c:v>0.13323575480647176</c:v>
                </c:pt>
                <c:pt idx="64">
                  <c:v>0.12814010712498214</c:v>
                </c:pt>
                <c:pt idx="65">
                  <c:v>0.12062311262232142</c:v>
                </c:pt>
                <c:pt idx="66">
                  <c:v>0.11600973827039068</c:v>
                </c:pt>
                <c:pt idx="67">
                  <c:v>0.11175153320487102</c:v>
                </c:pt>
                <c:pt idx="68">
                  <c:v>0.1071043331940303</c:v>
                </c:pt>
                <c:pt idx="69">
                  <c:v>0.10425490075057123</c:v>
                </c:pt>
                <c:pt idx="70">
                  <c:v>0.18479773273356467</c:v>
                </c:pt>
                <c:pt idx="71">
                  <c:v>0.18693538423518499</c:v>
                </c:pt>
                <c:pt idx="72">
                  <c:v>0.3923416788410013</c:v>
                </c:pt>
                <c:pt idx="73">
                  <c:v>0.79139976165822834</c:v>
                </c:pt>
                <c:pt idx="74">
                  <c:v>0.34886278842611856</c:v>
                </c:pt>
                <c:pt idx="75">
                  <c:v>0.31046268249269726</c:v>
                </c:pt>
                <c:pt idx="76">
                  <c:v>0.398718294036707</c:v>
                </c:pt>
                <c:pt idx="77">
                  <c:v>1.0505066141456481</c:v>
                </c:pt>
                <c:pt idx="78">
                  <c:v>1.0445598054556811</c:v>
                </c:pt>
                <c:pt idx="79">
                  <c:v>0.83805037646741276</c:v>
                </c:pt>
                <c:pt idx="80">
                  <c:v>0.91318899390714203</c:v>
                </c:pt>
                <c:pt idx="81">
                  <c:v>0.58310701197119652</c:v>
                </c:pt>
                <c:pt idx="82">
                  <c:v>0.67776262049193869</c:v>
                </c:pt>
                <c:pt idx="83">
                  <c:v>0.54168332610227721</c:v>
                </c:pt>
                <c:pt idx="84">
                  <c:v>0.80716761558789341</c:v>
                </c:pt>
                <c:pt idx="85">
                  <c:v>0.49552405153298756</c:v>
                </c:pt>
                <c:pt idx="86">
                  <c:v>0.42696949804633694</c:v>
                </c:pt>
                <c:pt idx="87">
                  <c:v>0.35037391100315735</c:v>
                </c:pt>
                <c:pt idx="88">
                  <c:v>0.30209898328207063</c:v>
                </c:pt>
                <c:pt idx="89">
                  <c:v>0.73551741946819305</c:v>
                </c:pt>
                <c:pt idx="90">
                  <c:v>0.71009659890702137</c:v>
                </c:pt>
                <c:pt idx="91">
                  <c:v>0.40317894130359178</c:v>
                </c:pt>
                <c:pt idx="92">
                  <c:v>0.32941692328795014</c:v>
                </c:pt>
                <c:pt idx="93">
                  <c:v>0.29819318748584683</c:v>
                </c:pt>
                <c:pt idx="94">
                  <c:v>0.26850967725345304</c:v>
                </c:pt>
                <c:pt idx="95">
                  <c:v>0.25238361883848043</c:v>
                </c:pt>
                <c:pt idx="96">
                  <c:v>0.23145723181722819</c:v>
                </c:pt>
                <c:pt idx="97">
                  <c:v>0.23388432479865923</c:v>
                </c:pt>
                <c:pt idx="98">
                  <c:v>0.22354193778636386</c:v>
                </c:pt>
                <c:pt idx="99">
                  <c:v>0.21066710501892599</c:v>
                </c:pt>
                <c:pt idx="100">
                  <c:v>0.20179638051632859</c:v>
                </c:pt>
                <c:pt idx="101">
                  <c:v>0.18484062168741841</c:v>
                </c:pt>
                <c:pt idx="102">
                  <c:v>0.21388850895710917</c:v>
                </c:pt>
                <c:pt idx="103">
                  <c:v>0.24608849505892655</c:v>
                </c:pt>
                <c:pt idx="104">
                  <c:v>0.43448679434782833</c:v>
                </c:pt>
                <c:pt idx="105">
                  <c:v>0.33588985712597119</c:v>
                </c:pt>
                <c:pt idx="106">
                  <c:v>0.25894575864947111</c:v>
                </c:pt>
                <c:pt idx="107">
                  <c:v>0.20977215608177219</c:v>
                </c:pt>
                <c:pt idx="108">
                  <c:v>0.2049817808935035</c:v>
                </c:pt>
                <c:pt idx="109">
                  <c:v>0.36866875023994089</c:v>
                </c:pt>
                <c:pt idx="110">
                  <c:v>0.3493751192907405</c:v>
                </c:pt>
                <c:pt idx="111">
                  <c:v>0.22185296851538583</c:v>
                </c:pt>
                <c:pt idx="112">
                  <c:v>0.19306920947649145</c:v>
                </c:pt>
                <c:pt idx="113">
                  <c:v>0.17922141681884976</c:v>
                </c:pt>
                <c:pt idx="114">
                  <c:v>0.1713248925463198</c:v>
                </c:pt>
                <c:pt idx="115">
                  <c:v>0.20619113156608707</c:v>
                </c:pt>
                <c:pt idx="116">
                  <c:v>0.18278289081447305</c:v>
                </c:pt>
                <c:pt idx="117">
                  <c:v>0.17333865077147545</c:v>
                </c:pt>
                <c:pt idx="118">
                  <c:v>0.22431199719217132</c:v>
                </c:pt>
                <c:pt idx="119">
                  <c:v>0.64829169789347352</c:v>
                </c:pt>
                <c:pt idx="120">
                  <c:v>0.34057164817902053</c:v>
                </c:pt>
                <c:pt idx="121">
                  <c:v>0.24799649143453351</c:v>
                </c:pt>
                <c:pt idx="122">
                  <c:v>0.250403091224214</c:v>
                </c:pt>
                <c:pt idx="123">
                  <c:v>0.72574453817706253</c:v>
                </c:pt>
                <c:pt idx="124">
                  <c:v>0.29041993235278879</c:v>
                </c:pt>
                <c:pt idx="125">
                  <c:v>0.24932822349312792</c:v>
                </c:pt>
                <c:pt idx="126">
                  <c:v>0.28028649286405055</c:v>
                </c:pt>
                <c:pt idx="127">
                  <c:v>0.21985083802419136</c:v>
                </c:pt>
                <c:pt idx="128">
                  <c:v>0.2001756729654659</c:v>
                </c:pt>
                <c:pt idx="129">
                  <c:v>0.36346895676921109</c:v>
                </c:pt>
                <c:pt idx="130">
                  <c:v>0.31133399043088428</c:v>
                </c:pt>
                <c:pt idx="131">
                  <c:v>0.27038301165981604</c:v>
                </c:pt>
                <c:pt idx="132">
                  <c:v>0.2968800620318397</c:v>
                </c:pt>
                <c:pt idx="133">
                  <c:v>0.34457789626155272</c:v>
                </c:pt>
                <c:pt idx="134">
                  <c:v>0.42218464416127782</c:v>
                </c:pt>
                <c:pt idx="135">
                  <c:v>0.35812563725969282</c:v>
                </c:pt>
                <c:pt idx="136">
                  <c:v>0.24385515754344178</c:v>
                </c:pt>
                <c:pt idx="137">
                  <c:v>0.27097527308931446</c:v>
                </c:pt>
                <c:pt idx="138">
                  <c:v>0.19551826516791637</c:v>
                </c:pt>
                <c:pt idx="139">
                  <c:v>0.19198263759606493</c:v>
                </c:pt>
                <c:pt idx="140">
                  <c:v>0.21558285934892155</c:v>
                </c:pt>
                <c:pt idx="141">
                  <c:v>0.61004539936014601</c:v>
                </c:pt>
                <c:pt idx="142">
                  <c:v>0.24704302928668678</c:v>
                </c:pt>
                <c:pt idx="143">
                  <c:v>0.22674465377080033</c:v>
                </c:pt>
                <c:pt idx="144">
                  <c:v>0.26708686518688513</c:v>
                </c:pt>
                <c:pt idx="145">
                  <c:v>0.46079342067037754</c:v>
                </c:pt>
                <c:pt idx="146">
                  <c:v>0.38617586773790796</c:v>
                </c:pt>
                <c:pt idx="147">
                  <c:v>0.24881328993376384</c:v>
                </c:pt>
                <c:pt idx="148">
                  <c:v>0.21638713199070703</c:v>
                </c:pt>
                <c:pt idx="149">
                  <c:v>0.20254607342993597</c:v>
                </c:pt>
                <c:pt idx="150">
                  <c:v>0.20991078808638652</c:v>
                </c:pt>
                <c:pt idx="151">
                  <c:v>0.21846301772345364</c:v>
                </c:pt>
                <c:pt idx="152">
                  <c:v>0.18578524370383842</c:v>
                </c:pt>
                <c:pt idx="153">
                  <c:v>0.18402871102189572</c:v>
                </c:pt>
                <c:pt idx="154">
                  <c:v>0.20215680257561811</c:v>
                </c:pt>
                <c:pt idx="155">
                  <c:v>0.3846310090754646</c:v>
                </c:pt>
                <c:pt idx="156">
                  <c:v>0.20958282829080202</c:v>
                </c:pt>
                <c:pt idx="157">
                  <c:v>0.17472333973953852</c:v>
                </c:pt>
                <c:pt idx="158">
                  <c:v>0.59525972624612977</c:v>
                </c:pt>
                <c:pt idx="159">
                  <c:v>0.41837632450635476</c:v>
                </c:pt>
                <c:pt idx="160">
                  <c:v>0.28006279857014371</c:v>
                </c:pt>
                <c:pt idx="161">
                  <c:v>0.24657308418945409</c:v>
                </c:pt>
                <c:pt idx="162">
                  <c:v>0.22897889745290564</c:v>
                </c:pt>
                <c:pt idx="163">
                  <c:v>1.1784332252776519</c:v>
                </c:pt>
                <c:pt idx="164">
                  <c:v>0.60184052964355661</c:v>
                </c:pt>
                <c:pt idx="165">
                  <c:v>0.63687767319440403</c:v>
                </c:pt>
                <c:pt idx="166">
                  <c:v>0.46926952577430142</c:v>
                </c:pt>
                <c:pt idx="167">
                  <c:v>0.34030537565866331</c:v>
                </c:pt>
                <c:pt idx="168">
                  <c:v>0.27617242705197076</c:v>
                </c:pt>
                <c:pt idx="169">
                  <c:v>0.24672168028083771</c:v>
                </c:pt>
                <c:pt idx="170">
                  <c:v>0.75638532204502296</c:v>
                </c:pt>
                <c:pt idx="171">
                  <c:v>0.39426826951017335</c:v>
                </c:pt>
                <c:pt idx="172">
                  <c:v>0.28815031450485695</c:v>
                </c:pt>
                <c:pt idx="173">
                  <c:v>0.23549296991999491</c:v>
                </c:pt>
                <c:pt idx="174">
                  <c:v>0.21386781910175978</c:v>
                </c:pt>
                <c:pt idx="175">
                  <c:v>0.20298310721063978</c:v>
                </c:pt>
                <c:pt idx="176">
                  <c:v>0.19882520248322513</c:v>
                </c:pt>
                <c:pt idx="177">
                  <c:v>0.18114643769680513</c:v>
                </c:pt>
                <c:pt idx="178">
                  <c:v>0.21236770719833215</c:v>
                </c:pt>
                <c:pt idx="179">
                  <c:v>0.18241770627018136</c:v>
                </c:pt>
                <c:pt idx="180">
                  <c:v>0.17363336097642548</c:v>
                </c:pt>
                <c:pt idx="181">
                  <c:v>0.15616265899253504</c:v>
                </c:pt>
                <c:pt idx="182">
                  <c:v>0.15323778549463513</c:v>
                </c:pt>
                <c:pt idx="183">
                  <c:v>0.17301033533774041</c:v>
                </c:pt>
                <c:pt idx="184">
                  <c:v>0.15412105250681638</c:v>
                </c:pt>
                <c:pt idx="185">
                  <c:v>0.16516705375295856</c:v>
                </c:pt>
                <c:pt idx="186">
                  <c:v>0.17603835203878451</c:v>
                </c:pt>
                <c:pt idx="187">
                  <c:v>0.41435040229726428</c:v>
                </c:pt>
                <c:pt idx="188">
                  <c:v>0.22736152667082182</c:v>
                </c:pt>
                <c:pt idx="189">
                  <c:v>0.16802274607810316</c:v>
                </c:pt>
                <c:pt idx="190">
                  <c:v>0.14471107624433072</c:v>
                </c:pt>
                <c:pt idx="191">
                  <c:v>0.14890261780555503</c:v>
                </c:pt>
                <c:pt idx="192">
                  <c:v>0.14150892200023243</c:v>
                </c:pt>
                <c:pt idx="193">
                  <c:v>0.13971203808817168</c:v>
                </c:pt>
                <c:pt idx="194">
                  <c:v>0.13873047638155078</c:v>
                </c:pt>
                <c:pt idx="195">
                  <c:v>0.13932810939358856</c:v>
                </c:pt>
                <c:pt idx="196">
                  <c:v>0.14000483619744991</c:v>
                </c:pt>
                <c:pt idx="197">
                  <c:v>0.23169049445213233</c:v>
                </c:pt>
                <c:pt idx="198">
                  <c:v>0.42528403832387768</c:v>
                </c:pt>
                <c:pt idx="199">
                  <c:v>0.79658734584372559</c:v>
                </c:pt>
                <c:pt idx="200">
                  <c:v>0.27518168821315209</c:v>
                </c:pt>
                <c:pt idx="201">
                  <c:v>0.21795431825708611</c:v>
                </c:pt>
                <c:pt idx="202">
                  <c:v>0.24257419082956247</c:v>
                </c:pt>
                <c:pt idx="203">
                  <c:v>0.23115254749586617</c:v>
                </c:pt>
                <c:pt idx="204">
                  <c:v>0.51188095748135998</c:v>
                </c:pt>
                <c:pt idx="205">
                  <c:v>0.79590612123856386</c:v>
                </c:pt>
                <c:pt idx="206">
                  <c:v>1.3683124802503623</c:v>
                </c:pt>
                <c:pt idx="207">
                  <c:v>0.56668939411912489</c:v>
                </c:pt>
                <c:pt idx="208">
                  <c:v>0.37269210508643097</c:v>
                </c:pt>
                <c:pt idx="209">
                  <c:v>0.32479777736084531</c:v>
                </c:pt>
                <c:pt idx="210">
                  <c:v>0.29329165937624585</c:v>
                </c:pt>
                <c:pt idx="211">
                  <c:v>0.29326018875114185</c:v>
                </c:pt>
                <c:pt idx="212">
                  <c:v>0.27476946001363589</c:v>
                </c:pt>
                <c:pt idx="213">
                  <c:v>0.24834693919650036</c:v>
                </c:pt>
                <c:pt idx="214">
                  <c:v>0.23228836229122754</c:v>
                </c:pt>
                <c:pt idx="215">
                  <c:v>0.24038594515899878</c:v>
                </c:pt>
                <c:pt idx="216">
                  <c:v>0.26205446785401665</c:v>
                </c:pt>
                <c:pt idx="217">
                  <c:v>0.25438477322245806</c:v>
                </c:pt>
                <c:pt idx="218">
                  <c:v>0.32243947027194264</c:v>
                </c:pt>
                <c:pt idx="219">
                  <c:v>0.50667307236855785</c:v>
                </c:pt>
                <c:pt idx="220">
                  <c:v>0.38378619566013589</c:v>
                </c:pt>
                <c:pt idx="221">
                  <c:v>0.28787717512771899</c:v>
                </c:pt>
                <c:pt idx="222">
                  <c:v>0.25847615278862485</c:v>
                </c:pt>
                <c:pt idx="223">
                  <c:v>0.23468849086070678</c:v>
                </c:pt>
                <c:pt idx="224">
                  <c:v>0.22231240617643241</c:v>
                </c:pt>
                <c:pt idx="225">
                  <c:v>0.20120897041636621</c:v>
                </c:pt>
                <c:pt idx="226">
                  <c:v>0.18987942030782581</c:v>
                </c:pt>
                <c:pt idx="227">
                  <c:v>0.18513011758238004</c:v>
                </c:pt>
                <c:pt idx="228">
                  <c:v>0.17842895651073143</c:v>
                </c:pt>
                <c:pt idx="229">
                  <c:v>0.17838521759512699</c:v>
                </c:pt>
                <c:pt idx="230">
                  <c:v>0.19889552061652832</c:v>
                </c:pt>
                <c:pt idx="231">
                  <c:v>0.19801887976746763</c:v>
                </c:pt>
                <c:pt idx="232">
                  <c:v>0.46092352014484561</c:v>
                </c:pt>
                <c:pt idx="233">
                  <c:v>0.45163019145775163</c:v>
                </c:pt>
                <c:pt idx="234">
                  <c:v>0.31360167403847727</c:v>
                </c:pt>
                <c:pt idx="235">
                  <c:v>0.23051185918941966</c:v>
                </c:pt>
                <c:pt idx="236">
                  <c:v>0.67389256200601855</c:v>
                </c:pt>
                <c:pt idx="237">
                  <c:v>0.29125620382146394</c:v>
                </c:pt>
                <c:pt idx="238">
                  <c:v>0.19306744881396073</c:v>
                </c:pt>
                <c:pt idx="239">
                  <c:v>0.17981890003601952</c:v>
                </c:pt>
                <c:pt idx="240">
                  <c:v>0.28472484881479682</c:v>
                </c:pt>
                <c:pt idx="241">
                  <c:v>0.26013823900868827</c:v>
                </c:pt>
                <c:pt idx="242">
                  <c:v>0.2229613256320308</c:v>
                </c:pt>
                <c:pt idx="243">
                  <c:v>0.18329983652186185</c:v>
                </c:pt>
                <c:pt idx="244">
                  <c:v>0.16051672209146708</c:v>
                </c:pt>
                <c:pt idx="245">
                  <c:v>0.31637488277353087</c:v>
                </c:pt>
                <c:pt idx="246">
                  <c:v>0.26873506924454138</c:v>
                </c:pt>
                <c:pt idx="247">
                  <c:v>0.18444218529160974</c:v>
                </c:pt>
                <c:pt idx="248">
                  <c:v>0.16808302630817473</c:v>
                </c:pt>
                <c:pt idx="249">
                  <c:v>0.14983998409562752</c:v>
                </c:pt>
                <c:pt idx="250">
                  <c:v>0.13924239679810807</c:v>
                </c:pt>
                <c:pt idx="251">
                  <c:v>0.13604742940609177</c:v>
                </c:pt>
                <c:pt idx="252">
                  <c:v>0.14012819674704036</c:v>
                </c:pt>
                <c:pt idx="253">
                  <c:v>0.13172349471517852</c:v>
                </c:pt>
                <c:pt idx="254">
                  <c:v>0.12201336668293578</c:v>
                </c:pt>
                <c:pt idx="255">
                  <c:v>0.12353656383512833</c:v>
                </c:pt>
                <c:pt idx="256">
                  <c:v>0.12570700167278762</c:v>
                </c:pt>
                <c:pt idx="257">
                  <c:v>0.120209117145487</c:v>
                </c:pt>
                <c:pt idx="258">
                  <c:v>0.13495170236691806</c:v>
                </c:pt>
                <c:pt idx="259">
                  <c:v>0.17395396264227533</c:v>
                </c:pt>
                <c:pt idx="260">
                  <c:v>0.14803966683371636</c:v>
                </c:pt>
                <c:pt idx="261">
                  <c:v>0.12265274828353295</c:v>
                </c:pt>
                <c:pt idx="262">
                  <c:v>0.10853005248313786</c:v>
                </c:pt>
                <c:pt idx="263">
                  <c:v>0.1050471107735379</c:v>
                </c:pt>
                <c:pt idx="264">
                  <c:v>9.7375867233872967E-2</c:v>
                </c:pt>
                <c:pt idx="265">
                  <c:v>9.75953433042238E-2</c:v>
                </c:pt>
                <c:pt idx="266">
                  <c:v>0.10878619972715647</c:v>
                </c:pt>
                <c:pt idx="267">
                  <c:v>0.10075922460959491</c:v>
                </c:pt>
                <c:pt idx="268">
                  <c:v>9.4253592824849963E-2</c:v>
                </c:pt>
                <c:pt idx="269">
                  <c:v>9.261707787916551E-2</c:v>
                </c:pt>
                <c:pt idx="270">
                  <c:v>9.248611917683934E-2</c:v>
                </c:pt>
                <c:pt idx="271">
                  <c:v>0.11646068952766157</c:v>
                </c:pt>
                <c:pt idx="272">
                  <c:v>9.9702228499286422E-2</c:v>
                </c:pt>
                <c:pt idx="273">
                  <c:v>9.2435806856624531E-2</c:v>
                </c:pt>
                <c:pt idx="274">
                  <c:v>8.980201128519813E-2</c:v>
                </c:pt>
                <c:pt idx="275">
                  <c:v>8.9915118032828117E-2</c:v>
                </c:pt>
                <c:pt idx="276">
                  <c:v>9.1557932215357463E-2</c:v>
                </c:pt>
                <c:pt idx="277">
                  <c:v>8.8048933077086014E-2</c:v>
                </c:pt>
                <c:pt idx="278">
                  <c:v>9.1910213582563502E-2</c:v>
                </c:pt>
                <c:pt idx="279">
                  <c:v>8.6557862203556851E-2</c:v>
                </c:pt>
                <c:pt idx="280">
                  <c:v>0.1560710289038372</c:v>
                </c:pt>
                <c:pt idx="281">
                  <c:v>0.14142611433246968</c:v>
                </c:pt>
                <c:pt idx="282">
                  <c:v>0.10892504326764302</c:v>
                </c:pt>
                <c:pt idx="283">
                  <c:v>9.7956187315146145E-2</c:v>
                </c:pt>
                <c:pt idx="284">
                  <c:v>0.11817687211207023</c:v>
                </c:pt>
                <c:pt idx="285">
                  <c:v>0.1121815804406764</c:v>
                </c:pt>
                <c:pt idx="286">
                  <c:v>0.12937835905416217</c:v>
                </c:pt>
                <c:pt idx="287">
                  <c:v>0.15696050182319615</c:v>
                </c:pt>
                <c:pt idx="288">
                  <c:v>0.23433631297127874</c:v>
                </c:pt>
                <c:pt idx="289">
                  <c:v>0.16229576436690882</c:v>
                </c:pt>
                <c:pt idx="290">
                  <c:v>0.11852851214418633</c:v>
                </c:pt>
                <c:pt idx="291">
                  <c:v>0.10453460827240602</c:v>
                </c:pt>
                <c:pt idx="292">
                  <c:v>0.11764894524699376</c:v>
                </c:pt>
                <c:pt idx="293">
                  <c:v>0.12508021970372002</c:v>
                </c:pt>
                <c:pt idx="294">
                  <c:v>0.15371684196616398</c:v>
                </c:pt>
                <c:pt idx="295">
                  <c:v>0.1513300563873099</c:v>
                </c:pt>
                <c:pt idx="296">
                  <c:v>0.25355638586165924</c:v>
                </c:pt>
                <c:pt idx="297">
                  <c:v>0.20306011281762756</c:v>
                </c:pt>
                <c:pt idx="298">
                  <c:v>0.15747409100295326</c:v>
                </c:pt>
                <c:pt idx="299">
                  <c:v>0.17051184189377319</c:v>
                </c:pt>
                <c:pt idx="300">
                  <c:v>0.15509237707460255</c:v>
                </c:pt>
                <c:pt idx="301">
                  <c:v>0.13157797313770642</c:v>
                </c:pt>
                <c:pt idx="302">
                  <c:v>0.13858543093804174</c:v>
                </c:pt>
                <c:pt idx="303">
                  <c:v>0.14696829735931405</c:v>
                </c:pt>
                <c:pt idx="304">
                  <c:v>0.15229422591023944</c:v>
                </c:pt>
                <c:pt idx="305">
                  <c:v>0.13768131305991529</c:v>
                </c:pt>
                <c:pt idx="306">
                  <c:v>0.11575719154416864</c:v>
                </c:pt>
                <c:pt idx="307">
                  <c:v>0.10190508435843464</c:v>
                </c:pt>
                <c:pt idx="308">
                  <c:v>9.5822710904570493E-2</c:v>
                </c:pt>
                <c:pt idx="309">
                  <c:v>9.2096104967092945E-2</c:v>
                </c:pt>
                <c:pt idx="310">
                  <c:v>9.4903782428622838E-2</c:v>
                </c:pt>
                <c:pt idx="311">
                  <c:v>9.3701513357755034E-2</c:v>
                </c:pt>
                <c:pt idx="312">
                  <c:v>9.2039781775731105E-2</c:v>
                </c:pt>
                <c:pt idx="313">
                  <c:v>8.8711848887561728E-2</c:v>
                </c:pt>
                <c:pt idx="314">
                  <c:v>8.5085177958846347E-2</c:v>
                </c:pt>
                <c:pt idx="315">
                  <c:v>8.3189316664855545E-2</c:v>
                </c:pt>
                <c:pt idx="316">
                  <c:v>9.5276487300939558E-2</c:v>
                </c:pt>
                <c:pt idx="317">
                  <c:v>0.17677465700307027</c:v>
                </c:pt>
                <c:pt idx="318">
                  <c:v>0.20126722324565843</c:v>
                </c:pt>
                <c:pt idx="319">
                  <c:v>0.15578028131003829</c:v>
                </c:pt>
                <c:pt idx="320">
                  <c:v>0.11447935333165732</c:v>
                </c:pt>
                <c:pt idx="321">
                  <c:v>0.10174407641565704</c:v>
                </c:pt>
                <c:pt idx="322">
                  <c:v>0.25008431547657894</c:v>
                </c:pt>
                <c:pt idx="323">
                  <c:v>0.29605178785653485</c:v>
                </c:pt>
                <c:pt idx="324">
                  <c:v>0.14112699581044993</c:v>
                </c:pt>
                <c:pt idx="325">
                  <c:v>0.11954948707839806</c:v>
                </c:pt>
                <c:pt idx="326">
                  <c:v>0.11182835982714685</c:v>
                </c:pt>
                <c:pt idx="327">
                  <c:v>0.10606593076391511</c:v>
                </c:pt>
                <c:pt idx="328">
                  <c:v>0.10206747336183677</c:v>
                </c:pt>
                <c:pt idx="329">
                  <c:v>9.9187349205475686E-2</c:v>
                </c:pt>
                <c:pt idx="330">
                  <c:v>0.10432437934435769</c:v>
                </c:pt>
                <c:pt idx="331">
                  <c:v>0.10588031565242927</c:v>
                </c:pt>
                <c:pt idx="332">
                  <c:v>0.10497274537492901</c:v>
                </c:pt>
                <c:pt idx="333">
                  <c:v>0.11680874297563307</c:v>
                </c:pt>
                <c:pt idx="334">
                  <c:v>0.34702724468594981</c:v>
                </c:pt>
                <c:pt idx="335">
                  <c:v>0.23266256125278384</c:v>
                </c:pt>
                <c:pt idx="336">
                  <c:v>0.19135634526681702</c:v>
                </c:pt>
                <c:pt idx="337">
                  <c:v>0.2217589090598725</c:v>
                </c:pt>
                <c:pt idx="338">
                  <c:v>0.17120009107677758</c:v>
                </c:pt>
                <c:pt idx="339">
                  <c:v>0.14692290681354669</c:v>
                </c:pt>
                <c:pt idx="340">
                  <c:v>0.13287366119812224</c:v>
                </c:pt>
                <c:pt idx="341">
                  <c:v>0.12521690480487757</c:v>
                </c:pt>
                <c:pt idx="342">
                  <c:v>0.13003691979170426</c:v>
                </c:pt>
                <c:pt idx="343">
                  <c:v>0.19231487352011803</c:v>
                </c:pt>
                <c:pt idx="344">
                  <c:v>0.30992463785190311</c:v>
                </c:pt>
                <c:pt idx="345">
                  <c:v>0.16040675732475343</c:v>
                </c:pt>
                <c:pt idx="346">
                  <c:v>0.13442038590481276</c:v>
                </c:pt>
                <c:pt idx="347">
                  <c:v>0.12609782147372223</c:v>
                </c:pt>
                <c:pt idx="348">
                  <c:v>0.11840272367316976</c:v>
                </c:pt>
                <c:pt idx="349">
                  <c:v>0.11441149218529836</c:v>
                </c:pt>
                <c:pt idx="350">
                  <c:v>0.1094241735082707</c:v>
                </c:pt>
                <c:pt idx="351">
                  <c:v>0.10611774530398688</c:v>
                </c:pt>
                <c:pt idx="352">
                  <c:v>0.1172201785355847</c:v>
                </c:pt>
                <c:pt idx="353">
                  <c:v>0.1111812999203733</c:v>
                </c:pt>
                <c:pt idx="354">
                  <c:v>0.10977607011110442</c:v>
                </c:pt>
                <c:pt idx="355">
                  <c:v>0.10647422545134114</c:v>
                </c:pt>
                <c:pt idx="356">
                  <c:v>0.10297769607248652</c:v>
                </c:pt>
                <c:pt idx="357">
                  <c:v>0.1031449302200295</c:v>
                </c:pt>
                <c:pt idx="358">
                  <c:v>0.11548858770460067</c:v>
                </c:pt>
                <c:pt idx="359">
                  <c:v>0.13507169945342654</c:v>
                </c:pt>
                <c:pt idx="360">
                  <c:v>0.17487610292939729</c:v>
                </c:pt>
                <c:pt idx="361">
                  <c:v>0.28761043159243688</c:v>
                </c:pt>
                <c:pt idx="362">
                  <c:v>0.45360210189446942</c:v>
                </c:pt>
                <c:pt idx="363">
                  <c:v>0.41269768040586047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18-43AA-A61E-979EA37B99B8}"/>
            </c:ext>
          </c:extLst>
        </c:ser>
        <c:ser>
          <c:idx val="1"/>
          <c:order val="1"/>
          <c:tx>
            <c:v>Curva de duración</c:v>
          </c:tx>
          <c:marker>
            <c:symbol val="none"/>
          </c:marker>
          <c:cat>
            <c:strRef>
              <c:f>'[1]2017 (2)'!$H$2:$H$365</c:f>
              <c:strCache>
                <c:ptCount val="364"/>
                <c:pt idx="0">
                  <c:v>ENE</c:v>
                </c:pt>
                <c:pt idx="31">
                  <c:v>FEB</c:v>
                </c:pt>
                <c:pt idx="59">
                  <c:v>MAR</c:v>
                </c:pt>
                <c:pt idx="90">
                  <c:v>ABR</c:v>
                </c:pt>
                <c:pt idx="120">
                  <c:v>MAY</c:v>
                </c:pt>
                <c:pt idx="151">
                  <c:v>JUN</c:v>
                </c:pt>
                <c:pt idx="181">
                  <c:v>JUL</c:v>
                </c:pt>
                <c:pt idx="212">
                  <c:v>AGO</c:v>
                </c:pt>
                <c:pt idx="243">
                  <c:v>SEP</c:v>
                </c:pt>
                <c:pt idx="272">
                  <c:v>OCT</c:v>
                </c:pt>
                <c:pt idx="303">
                  <c:v>NOV</c:v>
                </c:pt>
                <c:pt idx="333">
                  <c:v>DIC</c:v>
                </c:pt>
              </c:strCache>
            </c:strRef>
          </c:cat>
          <c:val>
            <c:numRef>
              <c:f>'[1]2017 (2)'!$N$3:$N$366</c:f>
              <c:numCache>
                <c:formatCode>General</c:formatCode>
                <c:ptCount val="364"/>
                <c:pt idx="0">
                  <c:v>1.3683124802503623</c:v>
                </c:pt>
                <c:pt idx="1">
                  <c:v>1.1784332252776519</c:v>
                </c:pt>
                <c:pt idx="2">
                  <c:v>1.0505066141456481</c:v>
                </c:pt>
                <c:pt idx="3">
                  <c:v>1.0445598054556811</c:v>
                </c:pt>
                <c:pt idx="4">
                  <c:v>0.92824434670881417</c:v>
                </c:pt>
                <c:pt idx="5">
                  <c:v>0.91318899390714203</c:v>
                </c:pt>
                <c:pt idx="6">
                  <c:v>0.83805037646741276</c:v>
                </c:pt>
                <c:pt idx="7">
                  <c:v>0.80716761558789341</c:v>
                </c:pt>
                <c:pt idx="8">
                  <c:v>0.79658734584372559</c:v>
                </c:pt>
                <c:pt idx="9">
                  <c:v>0.79590612123856386</c:v>
                </c:pt>
                <c:pt idx="10">
                  <c:v>0.79139976165822834</c:v>
                </c:pt>
                <c:pt idx="11">
                  <c:v>0.75638532204502296</c:v>
                </c:pt>
                <c:pt idx="12">
                  <c:v>0.75047659727787941</c:v>
                </c:pt>
                <c:pt idx="13">
                  <c:v>0.73551741946819305</c:v>
                </c:pt>
                <c:pt idx="14">
                  <c:v>0.72574453817706253</c:v>
                </c:pt>
                <c:pt idx="15">
                  <c:v>0.71009659890702137</c:v>
                </c:pt>
                <c:pt idx="16">
                  <c:v>0.67776262049193869</c:v>
                </c:pt>
                <c:pt idx="17">
                  <c:v>0.67389256200601855</c:v>
                </c:pt>
                <c:pt idx="18">
                  <c:v>0.64829169789347352</c:v>
                </c:pt>
                <c:pt idx="19">
                  <c:v>0.63687767319440403</c:v>
                </c:pt>
                <c:pt idx="20">
                  <c:v>0.61004539936014601</c:v>
                </c:pt>
                <c:pt idx="21">
                  <c:v>0.60184052964355661</c:v>
                </c:pt>
                <c:pt idx="22">
                  <c:v>0.59525972624612977</c:v>
                </c:pt>
                <c:pt idx="23">
                  <c:v>0.58310701197119652</c:v>
                </c:pt>
                <c:pt idx="24">
                  <c:v>0.56668939411912489</c:v>
                </c:pt>
                <c:pt idx="25">
                  <c:v>0.54168332610227721</c:v>
                </c:pt>
                <c:pt idx="26">
                  <c:v>0.51188095748135998</c:v>
                </c:pt>
                <c:pt idx="27">
                  <c:v>0.50667307236855785</c:v>
                </c:pt>
                <c:pt idx="28">
                  <c:v>0.49552405153298756</c:v>
                </c:pt>
                <c:pt idx="29">
                  <c:v>0.49009947120609165</c:v>
                </c:pt>
                <c:pt idx="30">
                  <c:v>0.46926952577430142</c:v>
                </c:pt>
                <c:pt idx="31">
                  <c:v>0.46706474629265365</c:v>
                </c:pt>
                <c:pt idx="32">
                  <c:v>0.46092352014484561</c:v>
                </c:pt>
                <c:pt idx="33">
                  <c:v>0.46079342067037754</c:v>
                </c:pt>
                <c:pt idx="34">
                  <c:v>0.45360210189446942</c:v>
                </c:pt>
                <c:pt idx="35">
                  <c:v>0.45163019145775163</c:v>
                </c:pt>
                <c:pt idx="36">
                  <c:v>0.43548120587111522</c:v>
                </c:pt>
                <c:pt idx="37">
                  <c:v>0.43448679434782833</c:v>
                </c:pt>
                <c:pt idx="38">
                  <c:v>0.42696949804633694</c:v>
                </c:pt>
                <c:pt idx="39">
                  <c:v>0.42528403832387768</c:v>
                </c:pt>
                <c:pt idx="40">
                  <c:v>0.42218464416127782</c:v>
                </c:pt>
                <c:pt idx="41">
                  <c:v>0.41837632450635476</c:v>
                </c:pt>
                <c:pt idx="42">
                  <c:v>0.41435040229726428</c:v>
                </c:pt>
                <c:pt idx="43">
                  <c:v>0.41269768040586047</c:v>
                </c:pt>
                <c:pt idx="44">
                  <c:v>0.40317894130359178</c:v>
                </c:pt>
                <c:pt idx="45">
                  <c:v>0.398718294036707</c:v>
                </c:pt>
                <c:pt idx="46">
                  <c:v>0.39426826951017335</c:v>
                </c:pt>
                <c:pt idx="47">
                  <c:v>0.3923416788410013</c:v>
                </c:pt>
                <c:pt idx="48">
                  <c:v>0.38935355518117049</c:v>
                </c:pt>
                <c:pt idx="49">
                  <c:v>0.38617586773790796</c:v>
                </c:pt>
                <c:pt idx="50">
                  <c:v>0.3846310090754646</c:v>
                </c:pt>
                <c:pt idx="51">
                  <c:v>0.38378619566013589</c:v>
                </c:pt>
                <c:pt idx="52">
                  <c:v>0.37269210508643097</c:v>
                </c:pt>
                <c:pt idx="53">
                  <c:v>0.36866875023994089</c:v>
                </c:pt>
                <c:pt idx="54">
                  <c:v>0.36346895676921109</c:v>
                </c:pt>
                <c:pt idx="55">
                  <c:v>0.35812563725969282</c:v>
                </c:pt>
                <c:pt idx="56">
                  <c:v>0.35037391100315735</c:v>
                </c:pt>
                <c:pt idx="57">
                  <c:v>0.3493751192907405</c:v>
                </c:pt>
                <c:pt idx="58">
                  <c:v>0.34886278842611856</c:v>
                </c:pt>
                <c:pt idx="59">
                  <c:v>0.34702724468594981</c:v>
                </c:pt>
                <c:pt idx="60">
                  <c:v>0.34457789626155272</c:v>
                </c:pt>
                <c:pt idx="61">
                  <c:v>0.34057164817902053</c:v>
                </c:pt>
                <c:pt idx="62">
                  <c:v>0.34030537565866331</c:v>
                </c:pt>
                <c:pt idx="63">
                  <c:v>0.33588985712597119</c:v>
                </c:pt>
                <c:pt idx="64">
                  <c:v>0.32941692328795014</c:v>
                </c:pt>
                <c:pt idx="65">
                  <c:v>0.32479777736084531</c:v>
                </c:pt>
                <c:pt idx="66">
                  <c:v>0.32243947027194264</c:v>
                </c:pt>
                <c:pt idx="67">
                  <c:v>0.31637488277353087</c:v>
                </c:pt>
                <c:pt idx="68">
                  <c:v>0.31360167403847727</c:v>
                </c:pt>
                <c:pt idx="69">
                  <c:v>0.31133399043088428</c:v>
                </c:pt>
                <c:pt idx="70">
                  <c:v>0.31046268249269726</c:v>
                </c:pt>
                <c:pt idx="71">
                  <c:v>0.30992463785190311</c:v>
                </c:pt>
                <c:pt idx="72">
                  <c:v>0.30209898328207063</c:v>
                </c:pt>
                <c:pt idx="73">
                  <c:v>0.29993909026287907</c:v>
                </c:pt>
                <c:pt idx="74">
                  <c:v>0.29819318748584683</c:v>
                </c:pt>
                <c:pt idx="75">
                  <c:v>0.2968800620318397</c:v>
                </c:pt>
                <c:pt idx="76">
                  <c:v>0.29605178785653485</c:v>
                </c:pt>
                <c:pt idx="77">
                  <c:v>0.29329165937624585</c:v>
                </c:pt>
                <c:pt idx="78">
                  <c:v>0.29326018875114185</c:v>
                </c:pt>
                <c:pt idx="79">
                  <c:v>0.29125620382146394</c:v>
                </c:pt>
                <c:pt idx="80">
                  <c:v>0.29041993235278879</c:v>
                </c:pt>
                <c:pt idx="81">
                  <c:v>0.28815031450485695</c:v>
                </c:pt>
                <c:pt idx="82">
                  <c:v>0.28787717512771899</c:v>
                </c:pt>
                <c:pt idx="83">
                  <c:v>0.28761043159243688</c:v>
                </c:pt>
                <c:pt idx="84">
                  <c:v>0.28472484881479682</c:v>
                </c:pt>
                <c:pt idx="85">
                  <c:v>0.2846745519063848</c:v>
                </c:pt>
                <c:pt idx="86">
                  <c:v>0.28076527718343103</c:v>
                </c:pt>
                <c:pt idx="87">
                  <c:v>0.28028649286405055</c:v>
                </c:pt>
                <c:pt idx="88">
                  <c:v>0.28006279857014371</c:v>
                </c:pt>
                <c:pt idx="89">
                  <c:v>0.27617242705197076</c:v>
                </c:pt>
                <c:pt idx="90">
                  <c:v>0.27518168821315209</c:v>
                </c:pt>
                <c:pt idx="91">
                  <c:v>0.27476946001363589</c:v>
                </c:pt>
                <c:pt idx="92">
                  <c:v>0.27429256044501388</c:v>
                </c:pt>
                <c:pt idx="93">
                  <c:v>0.27097527308931446</c:v>
                </c:pt>
                <c:pt idx="94">
                  <c:v>0.27038301165981604</c:v>
                </c:pt>
                <c:pt idx="95">
                  <c:v>0.26873506924454138</c:v>
                </c:pt>
                <c:pt idx="96">
                  <c:v>0.26850967725345304</c:v>
                </c:pt>
                <c:pt idx="97">
                  <c:v>0.26708686518688513</c:v>
                </c:pt>
                <c:pt idx="98">
                  <c:v>0.26205446785401665</c:v>
                </c:pt>
                <c:pt idx="99">
                  <c:v>0.26013823900868827</c:v>
                </c:pt>
                <c:pt idx="100">
                  <c:v>0.25894575864947111</c:v>
                </c:pt>
                <c:pt idx="101">
                  <c:v>0.25847615278862485</c:v>
                </c:pt>
                <c:pt idx="102">
                  <c:v>0.25438477322245806</c:v>
                </c:pt>
                <c:pt idx="103">
                  <c:v>0.25355638586165924</c:v>
                </c:pt>
                <c:pt idx="104">
                  <c:v>0.25238361883848043</c:v>
                </c:pt>
                <c:pt idx="105">
                  <c:v>0.250403091224214</c:v>
                </c:pt>
                <c:pt idx="106">
                  <c:v>0.25008431547657894</c:v>
                </c:pt>
                <c:pt idx="107">
                  <c:v>0.24932822349312792</c:v>
                </c:pt>
                <c:pt idx="108">
                  <c:v>0.24881328993376384</c:v>
                </c:pt>
                <c:pt idx="109">
                  <c:v>0.24855913613816968</c:v>
                </c:pt>
                <c:pt idx="110">
                  <c:v>0.24850890363393863</c:v>
                </c:pt>
                <c:pt idx="111">
                  <c:v>0.24834693919650036</c:v>
                </c:pt>
                <c:pt idx="112">
                  <c:v>0.24799649143453351</c:v>
                </c:pt>
                <c:pt idx="113">
                  <c:v>0.24704302928668678</c:v>
                </c:pt>
                <c:pt idx="114">
                  <c:v>0.24672168028083771</c:v>
                </c:pt>
                <c:pt idx="115">
                  <c:v>0.24657308418945409</c:v>
                </c:pt>
                <c:pt idx="116">
                  <c:v>0.24608849505892655</c:v>
                </c:pt>
                <c:pt idx="117">
                  <c:v>0.24480956417109517</c:v>
                </c:pt>
                <c:pt idx="118">
                  <c:v>0.24385515754344178</c:v>
                </c:pt>
                <c:pt idx="119">
                  <c:v>0.24257419082956247</c:v>
                </c:pt>
                <c:pt idx="120">
                  <c:v>0.24038594515899878</c:v>
                </c:pt>
                <c:pt idx="121">
                  <c:v>0.236430131506258</c:v>
                </c:pt>
                <c:pt idx="122">
                  <c:v>0.23549296991999491</c:v>
                </c:pt>
                <c:pt idx="123">
                  <c:v>0.23468849086070678</c:v>
                </c:pt>
                <c:pt idx="124">
                  <c:v>0.23433631297127874</c:v>
                </c:pt>
                <c:pt idx="125">
                  <c:v>0.23388432479865923</c:v>
                </c:pt>
                <c:pt idx="126">
                  <c:v>0.23266256125278384</c:v>
                </c:pt>
                <c:pt idx="127">
                  <c:v>0.23228836229122754</c:v>
                </c:pt>
                <c:pt idx="128">
                  <c:v>0.23169049445213233</c:v>
                </c:pt>
                <c:pt idx="129">
                  <c:v>0.23145723181722819</c:v>
                </c:pt>
                <c:pt idx="130">
                  <c:v>0.23115254749586617</c:v>
                </c:pt>
                <c:pt idx="131">
                  <c:v>0.23051185918941966</c:v>
                </c:pt>
                <c:pt idx="132">
                  <c:v>0.22897889745290564</c:v>
                </c:pt>
                <c:pt idx="133">
                  <c:v>0.22755872442103608</c:v>
                </c:pt>
                <c:pt idx="134">
                  <c:v>0.22736152667082182</c:v>
                </c:pt>
                <c:pt idx="135">
                  <c:v>0.22674465377080033</c:v>
                </c:pt>
                <c:pt idx="136">
                  <c:v>0.22431199719217132</c:v>
                </c:pt>
                <c:pt idx="137">
                  <c:v>0.22354193778636386</c:v>
                </c:pt>
                <c:pt idx="138">
                  <c:v>0.2229613256320308</c:v>
                </c:pt>
                <c:pt idx="139">
                  <c:v>0.22231240617643241</c:v>
                </c:pt>
                <c:pt idx="140">
                  <c:v>0.22185296851538583</c:v>
                </c:pt>
                <c:pt idx="141">
                  <c:v>0.2217589090598725</c:v>
                </c:pt>
                <c:pt idx="142">
                  <c:v>0.22127957221173011</c:v>
                </c:pt>
                <c:pt idx="143">
                  <c:v>0.21985083802419136</c:v>
                </c:pt>
                <c:pt idx="144">
                  <c:v>0.21897039240612345</c:v>
                </c:pt>
                <c:pt idx="145">
                  <c:v>0.21846301772345364</c:v>
                </c:pt>
                <c:pt idx="146">
                  <c:v>0.21795431825708611</c:v>
                </c:pt>
                <c:pt idx="147">
                  <c:v>0.21721460921373903</c:v>
                </c:pt>
                <c:pt idx="148">
                  <c:v>0.21638713199070703</c:v>
                </c:pt>
                <c:pt idx="149">
                  <c:v>0.21558285934892155</c:v>
                </c:pt>
                <c:pt idx="150">
                  <c:v>0.21388850895710917</c:v>
                </c:pt>
                <c:pt idx="151">
                  <c:v>0.21386781910175978</c:v>
                </c:pt>
                <c:pt idx="152">
                  <c:v>0.21236770719833215</c:v>
                </c:pt>
                <c:pt idx="153">
                  <c:v>0.21066710501892599</c:v>
                </c:pt>
                <c:pt idx="154">
                  <c:v>0.20991078808638652</c:v>
                </c:pt>
                <c:pt idx="155">
                  <c:v>0.20977215608177219</c:v>
                </c:pt>
                <c:pt idx="156">
                  <c:v>0.20958282829080202</c:v>
                </c:pt>
                <c:pt idx="157">
                  <c:v>0.20681934786902023</c:v>
                </c:pt>
                <c:pt idx="158">
                  <c:v>0.20619113156608707</c:v>
                </c:pt>
                <c:pt idx="159">
                  <c:v>0.2049817808935035</c:v>
                </c:pt>
                <c:pt idx="160">
                  <c:v>0.20306011281762756</c:v>
                </c:pt>
                <c:pt idx="161">
                  <c:v>0.20298310721063978</c:v>
                </c:pt>
                <c:pt idx="162">
                  <c:v>0.20259932741641662</c:v>
                </c:pt>
                <c:pt idx="163">
                  <c:v>0.20254607342993597</c:v>
                </c:pt>
                <c:pt idx="164">
                  <c:v>0.20215680257561811</c:v>
                </c:pt>
                <c:pt idx="165">
                  <c:v>0.20179638051632859</c:v>
                </c:pt>
                <c:pt idx="166">
                  <c:v>0.20126722324565843</c:v>
                </c:pt>
                <c:pt idx="167">
                  <c:v>0.20120897041636621</c:v>
                </c:pt>
                <c:pt idx="168">
                  <c:v>0.20055393666904442</c:v>
                </c:pt>
                <c:pt idx="169">
                  <c:v>0.2001756729654659</c:v>
                </c:pt>
                <c:pt idx="170">
                  <c:v>0.19901329358407077</c:v>
                </c:pt>
                <c:pt idx="171">
                  <c:v>0.19889552061652832</c:v>
                </c:pt>
                <c:pt idx="172">
                  <c:v>0.19882520248322513</c:v>
                </c:pt>
                <c:pt idx="173">
                  <c:v>0.19801887976746763</c:v>
                </c:pt>
                <c:pt idx="174">
                  <c:v>0.19713716228435024</c:v>
                </c:pt>
                <c:pt idx="175">
                  <c:v>0.19551826516791637</c:v>
                </c:pt>
                <c:pt idx="176">
                  <c:v>0.19519004290997277</c:v>
                </c:pt>
                <c:pt idx="177">
                  <c:v>0.19499744624113363</c:v>
                </c:pt>
                <c:pt idx="178">
                  <c:v>0.19377576447785802</c:v>
                </c:pt>
                <c:pt idx="179">
                  <c:v>0.19306920947649145</c:v>
                </c:pt>
                <c:pt idx="180">
                  <c:v>0.19306744881396073</c:v>
                </c:pt>
                <c:pt idx="181">
                  <c:v>0.19231487352011803</c:v>
                </c:pt>
                <c:pt idx="182">
                  <c:v>0.19204935932219919</c:v>
                </c:pt>
                <c:pt idx="183">
                  <c:v>0.19198263759606493</c:v>
                </c:pt>
                <c:pt idx="184">
                  <c:v>0.19135634526681702</c:v>
                </c:pt>
                <c:pt idx="185">
                  <c:v>0.18987942030782581</c:v>
                </c:pt>
                <c:pt idx="186">
                  <c:v>0.18822536800276851</c:v>
                </c:pt>
                <c:pt idx="187">
                  <c:v>0.18693538423518499</c:v>
                </c:pt>
                <c:pt idx="188">
                  <c:v>0.18578524370383842</c:v>
                </c:pt>
                <c:pt idx="189">
                  <c:v>0.18546313356118599</c:v>
                </c:pt>
                <c:pt idx="190">
                  <c:v>0.18513011758238004</c:v>
                </c:pt>
                <c:pt idx="191">
                  <c:v>0.18484062168741841</c:v>
                </c:pt>
                <c:pt idx="192">
                  <c:v>0.18479773273356467</c:v>
                </c:pt>
                <c:pt idx="193">
                  <c:v>0.18444218529160974</c:v>
                </c:pt>
                <c:pt idx="194">
                  <c:v>0.18417613524910012</c:v>
                </c:pt>
                <c:pt idx="195">
                  <c:v>0.18402871102189572</c:v>
                </c:pt>
                <c:pt idx="196">
                  <c:v>0.18329983652186185</c:v>
                </c:pt>
                <c:pt idx="197">
                  <c:v>0.18316181890496627</c:v>
                </c:pt>
                <c:pt idx="198">
                  <c:v>0.18278289081447305</c:v>
                </c:pt>
                <c:pt idx="199">
                  <c:v>0.18241770627018136</c:v>
                </c:pt>
                <c:pt idx="200">
                  <c:v>0.18236671811728</c:v>
                </c:pt>
                <c:pt idx="201">
                  <c:v>0.18114643769680513</c:v>
                </c:pt>
                <c:pt idx="202">
                  <c:v>0.17981890003601952</c:v>
                </c:pt>
                <c:pt idx="203">
                  <c:v>0.17922141681884976</c:v>
                </c:pt>
                <c:pt idx="204">
                  <c:v>0.17842895651073143</c:v>
                </c:pt>
                <c:pt idx="205">
                  <c:v>0.17838521759512699</c:v>
                </c:pt>
                <c:pt idx="206">
                  <c:v>0.17800524990759153</c:v>
                </c:pt>
                <c:pt idx="207">
                  <c:v>0.17677465700307027</c:v>
                </c:pt>
                <c:pt idx="208">
                  <c:v>0.17603835203878451</c:v>
                </c:pt>
                <c:pt idx="209">
                  <c:v>0.17487610292939729</c:v>
                </c:pt>
                <c:pt idx="210">
                  <c:v>0.17472333973953852</c:v>
                </c:pt>
                <c:pt idx="211">
                  <c:v>0.17395396264227533</c:v>
                </c:pt>
                <c:pt idx="212">
                  <c:v>0.17363336097642548</c:v>
                </c:pt>
                <c:pt idx="213">
                  <c:v>0.17333865077147545</c:v>
                </c:pt>
                <c:pt idx="214">
                  <c:v>0.17325186343322713</c:v>
                </c:pt>
                <c:pt idx="215">
                  <c:v>0.17301033533774041</c:v>
                </c:pt>
                <c:pt idx="216">
                  <c:v>0.1713248925463198</c:v>
                </c:pt>
                <c:pt idx="217">
                  <c:v>0.17120009107677758</c:v>
                </c:pt>
                <c:pt idx="218">
                  <c:v>0.17051184189377319</c:v>
                </c:pt>
                <c:pt idx="219">
                  <c:v>0.16808302630817473</c:v>
                </c:pt>
                <c:pt idx="220">
                  <c:v>0.16802274607810316</c:v>
                </c:pt>
                <c:pt idx="221">
                  <c:v>0.16708865645280951</c:v>
                </c:pt>
                <c:pt idx="222">
                  <c:v>0.16516705375295856</c:v>
                </c:pt>
                <c:pt idx="223">
                  <c:v>0.16470173216884082</c:v>
                </c:pt>
                <c:pt idx="224">
                  <c:v>0.16346150030282228</c:v>
                </c:pt>
                <c:pt idx="225">
                  <c:v>0.16229576436690882</c:v>
                </c:pt>
                <c:pt idx="226">
                  <c:v>0.16136421553185937</c:v>
                </c:pt>
                <c:pt idx="227">
                  <c:v>0.16051672209146708</c:v>
                </c:pt>
                <c:pt idx="228">
                  <c:v>0.16040675732475343</c:v>
                </c:pt>
                <c:pt idx="229">
                  <c:v>0.1576042070319473</c:v>
                </c:pt>
                <c:pt idx="230">
                  <c:v>0.15747409100295326</c:v>
                </c:pt>
                <c:pt idx="231">
                  <c:v>0.15702634623203376</c:v>
                </c:pt>
                <c:pt idx="232">
                  <c:v>0.15696050182319615</c:v>
                </c:pt>
                <c:pt idx="233">
                  <c:v>0.15616265899253504</c:v>
                </c:pt>
                <c:pt idx="234">
                  <c:v>0.1560710289038372</c:v>
                </c:pt>
                <c:pt idx="235">
                  <c:v>0.15604342672113874</c:v>
                </c:pt>
                <c:pt idx="236">
                  <c:v>0.15578028131003829</c:v>
                </c:pt>
                <c:pt idx="237">
                  <c:v>0.15537975748552407</c:v>
                </c:pt>
                <c:pt idx="238">
                  <c:v>0.15517937099044229</c:v>
                </c:pt>
                <c:pt idx="239">
                  <c:v>0.15509237707460255</c:v>
                </c:pt>
                <c:pt idx="240">
                  <c:v>0.15412105250681638</c:v>
                </c:pt>
                <c:pt idx="241">
                  <c:v>0.15371684196616398</c:v>
                </c:pt>
                <c:pt idx="242">
                  <c:v>0.15323778549463513</c:v>
                </c:pt>
                <c:pt idx="243">
                  <c:v>0.15229422591023944</c:v>
                </c:pt>
                <c:pt idx="244">
                  <c:v>0.15190139664512292</c:v>
                </c:pt>
                <c:pt idx="245">
                  <c:v>0.1513300563873099</c:v>
                </c:pt>
                <c:pt idx="246">
                  <c:v>0.14983998409562752</c:v>
                </c:pt>
                <c:pt idx="247">
                  <c:v>0.14915081253647328</c:v>
                </c:pt>
                <c:pt idx="248">
                  <c:v>0.14890261780555503</c:v>
                </c:pt>
                <c:pt idx="249">
                  <c:v>0.14803966683371636</c:v>
                </c:pt>
                <c:pt idx="250">
                  <c:v>0.14696829735931405</c:v>
                </c:pt>
                <c:pt idx="251">
                  <c:v>0.14692290681354669</c:v>
                </c:pt>
                <c:pt idx="252">
                  <c:v>0.14471107624433072</c:v>
                </c:pt>
                <c:pt idx="253">
                  <c:v>0.14463341517656567</c:v>
                </c:pt>
                <c:pt idx="254">
                  <c:v>0.14371796442679702</c:v>
                </c:pt>
                <c:pt idx="255">
                  <c:v>0.14252558321433342</c:v>
                </c:pt>
                <c:pt idx="256">
                  <c:v>0.14150892200023243</c:v>
                </c:pt>
                <c:pt idx="257">
                  <c:v>0.14142611433246968</c:v>
                </c:pt>
                <c:pt idx="258">
                  <c:v>0.14112699581044993</c:v>
                </c:pt>
                <c:pt idx="259">
                  <c:v>0.14012819674704036</c:v>
                </c:pt>
                <c:pt idx="260">
                  <c:v>0.14000483619744991</c:v>
                </c:pt>
                <c:pt idx="261">
                  <c:v>0.13971203808817168</c:v>
                </c:pt>
                <c:pt idx="262">
                  <c:v>0.13932810939358856</c:v>
                </c:pt>
                <c:pt idx="263">
                  <c:v>0.13924239679810807</c:v>
                </c:pt>
                <c:pt idx="264">
                  <c:v>0.13873047638155078</c:v>
                </c:pt>
                <c:pt idx="265">
                  <c:v>0.13858543093804174</c:v>
                </c:pt>
                <c:pt idx="266">
                  <c:v>0.13768131305991529</c:v>
                </c:pt>
                <c:pt idx="267">
                  <c:v>0.13604742940609177</c:v>
                </c:pt>
                <c:pt idx="268">
                  <c:v>0.13524411980229911</c:v>
                </c:pt>
                <c:pt idx="269">
                  <c:v>0.13507169945342654</c:v>
                </c:pt>
                <c:pt idx="270">
                  <c:v>0.13495170236691806</c:v>
                </c:pt>
                <c:pt idx="271">
                  <c:v>0.13442038590481276</c:v>
                </c:pt>
                <c:pt idx="272">
                  <c:v>0.13323575480647176</c:v>
                </c:pt>
                <c:pt idx="273">
                  <c:v>0.13287366119812224</c:v>
                </c:pt>
                <c:pt idx="274">
                  <c:v>0.13239237141146157</c:v>
                </c:pt>
                <c:pt idx="275">
                  <c:v>0.13172349471517852</c:v>
                </c:pt>
                <c:pt idx="276">
                  <c:v>0.13157797313770642</c:v>
                </c:pt>
                <c:pt idx="277">
                  <c:v>0.13003691979170426</c:v>
                </c:pt>
                <c:pt idx="278">
                  <c:v>0.12937835905416217</c:v>
                </c:pt>
                <c:pt idx="279">
                  <c:v>0.1288620262541533</c:v>
                </c:pt>
                <c:pt idx="280">
                  <c:v>0.12814010712498214</c:v>
                </c:pt>
                <c:pt idx="281">
                  <c:v>0.12609782147372223</c:v>
                </c:pt>
                <c:pt idx="282">
                  <c:v>0.12570700167278762</c:v>
                </c:pt>
                <c:pt idx="283">
                  <c:v>0.12521690480487757</c:v>
                </c:pt>
                <c:pt idx="284">
                  <c:v>0.12508021970372002</c:v>
                </c:pt>
                <c:pt idx="285">
                  <c:v>0.12400066594116067</c:v>
                </c:pt>
                <c:pt idx="286">
                  <c:v>0.12353656383512833</c:v>
                </c:pt>
                <c:pt idx="287">
                  <c:v>0.12318441909415553</c:v>
                </c:pt>
                <c:pt idx="288">
                  <c:v>0.12272383100101214</c:v>
                </c:pt>
                <c:pt idx="289">
                  <c:v>0.12265274828353295</c:v>
                </c:pt>
                <c:pt idx="290">
                  <c:v>0.12201336668293578</c:v>
                </c:pt>
                <c:pt idx="291">
                  <c:v>0.12062311262232142</c:v>
                </c:pt>
                <c:pt idx="292">
                  <c:v>0.120209117145487</c:v>
                </c:pt>
                <c:pt idx="293">
                  <c:v>0.11954948707839806</c:v>
                </c:pt>
                <c:pt idx="294">
                  <c:v>0.11852851214418633</c:v>
                </c:pt>
                <c:pt idx="295">
                  <c:v>0.11840272367316976</c:v>
                </c:pt>
                <c:pt idx="296">
                  <c:v>0.11817687211207023</c:v>
                </c:pt>
                <c:pt idx="297">
                  <c:v>0.11764894524699376</c:v>
                </c:pt>
                <c:pt idx="298">
                  <c:v>0.1172201785355847</c:v>
                </c:pt>
                <c:pt idx="299">
                  <c:v>0.11680874297563307</c:v>
                </c:pt>
                <c:pt idx="300">
                  <c:v>0.11646068952766157</c:v>
                </c:pt>
                <c:pt idx="301">
                  <c:v>0.11600973827039068</c:v>
                </c:pt>
                <c:pt idx="302">
                  <c:v>0.11575719154416864</c:v>
                </c:pt>
                <c:pt idx="303">
                  <c:v>0.11548858770460067</c:v>
                </c:pt>
                <c:pt idx="304">
                  <c:v>0.11447935333165732</c:v>
                </c:pt>
                <c:pt idx="305">
                  <c:v>0.11441149218529836</c:v>
                </c:pt>
                <c:pt idx="306">
                  <c:v>0.1121815804406764</c:v>
                </c:pt>
                <c:pt idx="307">
                  <c:v>0.11182835982714685</c:v>
                </c:pt>
                <c:pt idx="308">
                  <c:v>0.11175153320487102</c:v>
                </c:pt>
                <c:pt idx="309">
                  <c:v>0.1111812999203733</c:v>
                </c:pt>
                <c:pt idx="310">
                  <c:v>0.11105621086944344</c:v>
                </c:pt>
                <c:pt idx="311">
                  <c:v>0.11068074188904316</c:v>
                </c:pt>
                <c:pt idx="312">
                  <c:v>0.11057802696435903</c:v>
                </c:pt>
                <c:pt idx="313">
                  <c:v>0.10977607011110442</c:v>
                </c:pt>
                <c:pt idx="314">
                  <c:v>0.1094241735082707</c:v>
                </c:pt>
                <c:pt idx="315">
                  <c:v>0.10892504326764302</c:v>
                </c:pt>
                <c:pt idx="316">
                  <c:v>0.10878619972715647</c:v>
                </c:pt>
                <c:pt idx="317">
                  <c:v>0.10853005248313786</c:v>
                </c:pt>
                <c:pt idx="318">
                  <c:v>0.1071043331940303</c:v>
                </c:pt>
                <c:pt idx="319">
                  <c:v>0.10647422545134114</c:v>
                </c:pt>
                <c:pt idx="320">
                  <c:v>0.10611774530398688</c:v>
                </c:pt>
                <c:pt idx="321">
                  <c:v>0.10606593076391511</c:v>
                </c:pt>
                <c:pt idx="322">
                  <c:v>0.10588031565242927</c:v>
                </c:pt>
                <c:pt idx="323">
                  <c:v>0.1050471107735379</c:v>
                </c:pt>
                <c:pt idx="324">
                  <c:v>0.10504462078204646</c:v>
                </c:pt>
                <c:pt idx="325">
                  <c:v>0.10497274537492901</c:v>
                </c:pt>
                <c:pt idx="326">
                  <c:v>0.10453460827240602</c:v>
                </c:pt>
                <c:pt idx="327">
                  <c:v>0.10432437934435769</c:v>
                </c:pt>
                <c:pt idx="328">
                  <c:v>0.10425490075057123</c:v>
                </c:pt>
                <c:pt idx="329">
                  <c:v>0.1031449302200295</c:v>
                </c:pt>
                <c:pt idx="330">
                  <c:v>0.10297769607248652</c:v>
                </c:pt>
                <c:pt idx="331">
                  <c:v>0.10206747336183677</c:v>
                </c:pt>
                <c:pt idx="332">
                  <c:v>0.10190508435843464</c:v>
                </c:pt>
                <c:pt idx="333">
                  <c:v>0.10174407641565704</c:v>
                </c:pt>
                <c:pt idx="334">
                  <c:v>0.10139813515572155</c:v>
                </c:pt>
                <c:pt idx="335">
                  <c:v>0.10075922460959491</c:v>
                </c:pt>
                <c:pt idx="336">
                  <c:v>9.9702228499286422E-2</c:v>
                </c:pt>
                <c:pt idx="337">
                  <c:v>9.9187349205475686E-2</c:v>
                </c:pt>
                <c:pt idx="338">
                  <c:v>9.8881069419574863E-2</c:v>
                </c:pt>
                <c:pt idx="339">
                  <c:v>9.7956187315146145E-2</c:v>
                </c:pt>
                <c:pt idx="340">
                  <c:v>9.75953433042238E-2</c:v>
                </c:pt>
                <c:pt idx="341">
                  <c:v>9.7375867233872967E-2</c:v>
                </c:pt>
                <c:pt idx="342">
                  <c:v>9.5822710904570493E-2</c:v>
                </c:pt>
                <c:pt idx="343">
                  <c:v>9.5276487300939558E-2</c:v>
                </c:pt>
                <c:pt idx="344">
                  <c:v>9.4903782428622838E-2</c:v>
                </c:pt>
                <c:pt idx="345">
                  <c:v>9.4253592824849963E-2</c:v>
                </c:pt>
                <c:pt idx="346">
                  <c:v>9.3701513357755034E-2</c:v>
                </c:pt>
                <c:pt idx="347">
                  <c:v>9.261707787916551E-2</c:v>
                </c:pt>
                <c:pt idx="348">
                  <c:v>9.248611917683934E-2</c:v>
                </c:pt>
                <c:pt idx="349">
                  <c:v>9.2435806856624531E-2</c:v>
                </c:pt>
                <c:pt idx="350">
                  <c:v>9.2096104967092945E-2</c:v>
                </c:pt>
                <c:pt idx="351">
                  <c:v>9.2039781775731105E-2</c:v>
                </c:pt>
                <c:pt idx="352">
                  <c:v>9.1910213582563502E-2</c:v>
                </c:pt>
                <c:pt idx="353">
                  <c:v>9.1557932215357463E-2</c:v>
                </c:pt>
                <c:pt idx="354">
                  <c:v>8.9915118032828117E-2</c:v>
                </c:pt>
                <c:pt idx="355">
                  <c:v>8.980201128519813E-2</c:v>
                </c:pt>
                <c:pt idx="356">
                  <c:v>8.8711848887561728E-2</c:v>
                </c:pt>
                <c:pt idx="357">
                  <c:v>8.8048933077086014E-2</c:v>
                </c:pt>
                <c:pt idx="358">
                  <c:v>8.6983875932360316E-2</c:v>
                </c:pt>
                <c:pt idx="359">
                  <c:v>8.6557862203556851E-2</c:v>
                </c:pt>
                <c:pt idx="360">
                  <c:v>8.5085177958846347E-2</c:v>
                </c:pt>
                <c:pt idx="361">
                  <c:v>8.3189316664855545E-2</c:v>
                </c:pt>
                <c:pt idx="362">
                  <c:v>8.074003904293249E-2</c:v>
                </c:pt>
                <c:pt idx="363">
                  <c:v>7.383578942041405E-2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18-43AA-A61E-979EA37B9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solidFill>
                <a:schemeClr val="bg1"/>
              </a:solidFill>
            </a:ln>
          </c:spPr>
        </c:hiLowLines>
        <c:smooth val="0"/>
        <c:axId val="289058176"/>
        <c:axId val="289068160"/>
      </c:lineChart>
      <c:catAx>
        <c:axId val="289058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 rot="60000" vert="horz"/>
          <a:lstStyle/>
          <a:p>
            <a:pPr>
              <a:defRPr/>
            </a:pPr>
            <a:endParaRPr lang="es-EC"/>
          </a:p>
        </c:txPr>
        <c:crossAx val="289068160"/>
        <c:crosses val="autoZero"/>
        <c:auto val="0"/>
        <c:lblAlgn val="ctr"/>
        <c:lblOffset val="100"/>
        <c:noMultiLvlLbl val="0"/>
      </c:catAx>
      <c:valAx>
        <c:axId val="289068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9058176"/>
        <c:crosses val="autoZero"/>
        <c:crossBetween val="between"/>
      </c:valAx>
      <c:spPr>
        <a:ln>
          <a:solidFill>
            <a:schemeClr val="bg1"/>
          </a:solidFill>
        </a:ln>
      </c:spPr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s-EC" sz="1000"/>
              <a:t>Distribución temporal de Precipitación (mm) </a:t>
            </a:r>
          </a:p>
          <a:p>
            <a:pPr>
              <a:defRPr sz="1000"/>
            </a:pPr>
            <a:r>
              <a:rPr lang="es-EC" sz="1000"/>
              <a:t>2017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'M5021-YURAMET'!$B$10</c:f>
              <c:strCache>
                <c:ptCount val="1"/>
                <c:pt idx="0">
                  <c:v>Precipitación (mm) </c:v>
                </c:pt>
              </c:strCache>
            </c:strRef>
          </c:tx>
          <c:invertIfNegative val="0"/>
          <c:cat>
            <c:strRef>
              <c:f>'M5021-YURAMET'!$A$13:$A$24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'M5021-YURAMET'!$B$13:$B$24</c:f>
              <c:numCache>
                <c:formatCode>0.0</c:formatCode>
                <c:ptCount val="12"/>
                <c:pt idx="0">
                  <c:v>197.6999999999999</c:v>
                </c:pt>
                <c:pt idx="1">
                  <c:v>77.099999999999952</c:v>
                </c:pt>
                <c:pt idx="2">
                  <c:v>182.59999999999994</c:v>
                </c:pt>
                <c:pt idx="3">
                  <c:v>95.199999999999932</c:v>
                </c:pt>
                <c:pt idx="4">
                  <c:v>196.59999999999985</c:v>
                </c:pt>
                <c:pt idx="5">
                  <c:v>199.40000000000026</c:v>
                </c:pt>
                <c:pt idx="6">
                  <c:v>286.10000000000076</c:v>
                </c:pt>
                <c:pt idx="7">
                  <c:v>227.70000000000041</c:v>
                </c:pt>
                <c:pt idx="8">
                  <c:v>100.09999999999998</c:v>
                </c:pt>
                <c:pt idx="9">
                  <c:v>134.89999999999984</c:v>
                </c:pt>
                <c:pt idx="10">
                  <c:v>114.30000000000005</c:v>
                </c:pt>
                <c:pt idx="11">
                  <c:v>166.19999999999985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B1-468E-8800-DE38C62DFD57}"/>
            </c:ext>
          </c:extLst>
        </c:ser>
        <c:ser>
          <c:idx val="1"/>
          <c:order val="1"/>
          <c:tx>
            <c:strRef>
              <c:f>'[2]M5021-YURAMET'!$N$10</c:f>
              <c:strCache>
                <c:ptCount val="1"/>
                <c:pt idx="0">
                  <c:v>Media Historica 2007-2016</c:v>
                </c:pt>
              </c:strCache>
            </c:strRef>
          </c:tx>
          <c:invertIfNegative val="0"/>
          <c:val>
            <c:numRef>
              <c:f>'[2]M5021-YURAMET'!$N$11:$N$22</c:f>
              <c:numCache>
                <c:formatCode>General</c:formatCode>
                <c:ptCount val="12"/>
                <c:pt idx="0">
                  <c:v>87.485714285714266</c:v>
                </c:pt>
                <c:pt idx="1">
                  <c:v>90.2</c:v>
                </c:pt>
                <c:pt idx="2">
                  <c:v>128.88571428571422</c:v>
                </c:pt>
                <c:pt idx="3">
                  <c:v>191.45000000000002</c:v>
                </c:pt>
                <c:pt idx="4">
                  <c:v>130.05000000000001</c:v>
                </c:pt>
                <c:pt idx="5">
                  <c:v>239.51666666666677</c:v>
                </c:pt>
                <c:pt idx="6">
                  <c:v>145.565</c:v>
                </c:pt>
                <c:pt idx="7">
                  <c:v>133.38000000000005</c:v>
                </c:pt>
                <c:pt idx="8">
                  <c:v>95.816666666666663</c:v>
                </c:pt>
                <c:pt idx="9">
                  <c:v>75.077777777777769</c:v>
                </c:pt>
                <c:pt idx="10">
                  <c:v>61.031249999999993</c:v>
                </c:pt>
                <c:pt idx="11">
                  <c:v>67.083333333333314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AB-4B6C-8892-947AFF3A9F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1627136"/>
        <c:axId val="181633024"/>
      </c:barChart>
      <c:catAx>
        <c:axId val="1816271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s-EC"/>
          </a:p>
        </c:txPr>
        <c:crossAx val="181633024"/>
        <c:crosses val="autoZero"/>
        <c:auto val="1"/>
        <c:lblAlgn val="ctr"/>
        <c:lblOffset val="100"/>
        <c:noMultiLvlLbl val="0"/>
      </c:catAx>
      <c:valAx>
        <c:axId val="181633024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s-EC"/>
          </a:p>
        </c:txPr>
        <c:crossAx val="181627136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900"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/>
            </a:pPr>
            <a:r>
              <a:rPr lang="es-EC" sz="900" b="1" i="0" baseline="0">
                <a:effectLst/>
              </a:rPr>
              <a:t>Temperatura (°C) -  2017  </a:t>
            </a:r>
            <a:endParaRPr lang="en-CA" sz="900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'M5021-YURAMET'!$B$31</c:f>
              <c:strCache>
                <c:ptCount val="1"/>
                <c:pt idx="0">
                  <c:v>Máx</c:v>
                </c:pt>
              </c:strCache>
            </c:strRef>
          </c:tx>
          <c:spPr>
            <a:ln w="22225"/>
          </c:spPr>
          <c:marker>
            <c:symbol val="diamond"/>
            <c:size val="5"/>
          </c:marker>
          <c:cat>
            <c:strRef>
              <c:f>'M5021-YURAMET'!$A$32:$A$43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'M5021-YURAMET'!$B$32:$B$43</c:f>
              <c:numCache>
                <c:formatCode>0.00</c:formatCode>
                <c:ptCount val="12"/>
                <c:pt idx="0">
                  <c:v>14.59</c:v>
                </c:pt>
                <c:pt idx="1">
                  <c:v>15.308999999999999</c:v>
                </c:pt>
                <c:pt idx="2">
                  <c:v>13.166</c:v>
                </c:pt>
                <c:pt idx="3">
                  <c:v>13.191000000000001</c:v>
                </c:pt>
                <c:pt idx="4">
                  <c:v>12.542</c:v>
                </c:pt>
                <c:pt idx="5">
                  <c:v>13.472</c:v>
                </c:pt>
                <c:pt idx="6">
                  <c:v>13.817</c:v>
                </c:pt>
                <c:pt idx="7">
                  <c:v>12.456</c:v>
                </c:pt>
                <c:pt idx="8">
                  <c:v>12.88</c:v>
                </c:pt>
                <c:pt idx="9">
                  <c:v>14.045</c:v>
                </c:pt>
                <c:pt idx="10">
                  <c:v>16.22</c:v>
                </c:pt>
                <c:pt idx="11">
                  <c:v>14.631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13-4B2F-9796-A017ABB5B3CE}"/>
            </c:ext>
          </c:extLst>
        </c:ser>
        <c:ser>
          <c:idx val="1"/>
          <c:order val="1"/>
          <c:tx>
            <c:strRef>
              <c:f>'M5021-YURAMET'!$D$31</c:f>
              <c:strCache>
                <c:ptCount val="1"/>
                <c:pt idx="0">
                  <c:v>Mín</c:v>
                </c:pt>
              </c:strCache>
            </c:strRef>
          </c:tx>
          <c:spPr>
            <a:ln w="22225"/>
          </c:spPr>
          <c:marker>
            <c:symbol val="square"/>
            <c:size val="5"/>
          </c:marker>
          <c:cat>
            <c:strRef>
              <c:f>'M5021-YURAMET'!$A$32:$A$43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'M5021-YURAMET'!$D$32:$D$43</c:f>
              <c:numCache>
                <c:formatCode>0.00</c:formatCode>
                <c:ptCount val="12"/>
                <c:pt idx="0">
                  <c:v>4.2000000000000003E-2</c:v>
                </c:pt>
                <c:pt idx="1">
                  <c:v>-2.1999999999999999E-2</c:v>
                </c:pt>
                <c:pt idx="2">
                  <c:v>-0.16400000000000001</c:v>
                </c:pt>
                <c:pt idx="3">
                  <c:v>1.446</c:v>
                </c:pt>
                <c:pt idx="4">
                  <c:v>1.1279999999999999</c:v>
                </c:pt>
                <c:pt idx="5">
                  <c:v>0.251</c:v>
                </c:pt>
                <c:pt idx="6">
                  <c:v>-0.44600000000000001</c:v>
                </c:pt>
                <c:pt idx="7">
                  <c:v>-0.47199999999999998</c:v>
                </c:pt>
                <c:pt idx="8">
                  <c:v>-0.91200000000000003</c:v>
                </c:pt>
                <c:pt idx="9">
                  <c:v>1.212</c:v>
                </c:pt>
                <c:pt idx="10">
                  <c:v>0.61299999999999999</c:v>
                </c:pt>
                <c:pt idx="11">
                  <c:v>-0.2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13-4B2F-9796-A017ABB5B3CE}"/>
            </c:ext>
          </c:extLst>
        </c:ser>
        <c:ser>
          <c:idx val="2"/>
          <c:order val="2"/>
          <c:tx>
            <c:strRef>
              <c:f>'M5021-YURAMET'!$H$31</c:f>
              <c:strCache>
                <c:ptCount val="1"/>
                <c:pt idx="0">
                  <c:v>Mensual</c:v>
                </c:pt>
              </c:strCache>
            </c:strRef>
          </c:tx>
          <c:spPr>
            <a:ln w="22225"/>
          </c:spPr>
          <c:marker>
            <c:symbol val="triangle"/>
            <c:size val="5"/>
          </c:marker>
          <c:cat>
            <c:strRef>
              <c:f>'M5021-YURAMET'!$A$32:$A$43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'M5021-YURAMET'!$H$32:$H$43</c:f>
              <c:numCache>
                <c:formatCode>0.00</c:formatCode>
                <c:ptCount val="12"/>
                <c:pt idx="0">
                  <c:v>5.5368247311827963</c:v>
                </c:pt>
                <c:pt idx="1">
                  <c:v>5.7722762152777767</c:v>
                </c:pt>
                <c:pt idx="2">
                  <c:v>5.7938027777777776</c:v>
                </c:pt>
                <c:pt idx="3">
                  <c:v>5.8611921064814823</c:v>
                </c:pt>
                <c:pt idx="4">
                  <c:v>5.7860480062724022</c:v>
                </c:pt>
                <c:pt idx="5">
                  <c:v>5.3971947222222223</c:v>
                </c:pt>
                <c:pt idx="6">
                  <c:v>3.9488761741036993</c:v>
                </c:pt>
                <c:pt idx="7">
                  <c:v>4.477661122506964</c:v>
                </c:pt>
                <c:pt idx="8">
                  <c:v>4.8395280555555562</c:v>
                </c:pt>
                <c:pt idx="9">
                  <c:v>5.4555136424731172</c:v>
                </c:pt>
                <c:pt idx="10">
                  <c:v>6.2860621861742754</c:v>
                </c:pt>
                <c:pt idx="11">
                  <c:v>5.9142689292114694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13-4B2F-9796-A017ABB5B3CE}"/>
            </c:ext>
          </c:extLst>
        </c:ser>
        <c:ser>
          <c:idx val="3"/>
          <c:order val="3"/>
          <c:tx>
            <c:strRef>
              <c:f>'[2]M5021-YURAMET'!$N$25</c:f>
              <c:strCache>
                <c:ptCount val="1"/>
                <c:pt idx="0">
                  <c:v>Media Historica 2007-2016</c:v>
                </c:pt>
              </c:strCache>
            </c:strRef>
          </c:tx>
          <c:spPr>
            <a:ln w="9525"/>
          </c:spPr>
          <c:val>
            <c:numRef>
              <c:f>'[2]M5021-YURAMET'!$N$26:$N$37</c:f>
              <c:numCache>
                <c:formatCode>General</c:formatCode>
                <c:ptCount val="12"/>
                <c:pt idx="0">
                  <c:v>6.1673199645607344</c:v>
                </c:pt>
                <c:pt idx="1">
                  <c:v>6.5184300237757569</c:v>
                </c:pt>
                <c:pt idx="2">
                  <c:v>6.8268800309729825</c:v>
                </c:pt>
                <c:pt idx="3">
                  <c:v>6.9035142259532076</c:v>
                </c:pt>
                <c:pt idx="4">
                  <c:v>6.7949205982847429</c:v>
                </c:pt>
                <c:pt idx="5">
                  <c:v>5.3424881987573105</c:v>
                </c:pt>
                <c:pt idx="6">
                  <c:v>4.8592025824638494</c:v>
                </c:pt>
                <c:pt idx="7">
                  <c:v>4.7626266469434633</c:v>
                </c:pt>
                <c:pt idx="8">
                  <c:v>5.1073554720585701</c:v>
                </c:pt>
                <c:pt idx="9">
                  <c:v>6.1760670669831503</c:v>
                </c:pt>
                <c:pt idx="10">
                  <c:v>6.7748038783656117</c:v>
                </c:pt>
                <c:pt idx="11">
                  <c:v>6.2873945391810651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FA-4715-8994-DAAB79F84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675520"/>
        <c:axId val="181677056"/>
      </c:lineChart>
      <c:catAx>
        <c:axId val="181675520"/>
        <c:scaling>
          <c:orientation val="minMax"/>
        </c:scaling>
        <c:delete val="0"/>
        <c:axPos val="b"/>
        <c:numFmt formatCode="@" sourceLinked="0"/>
        <c:majorTickMark val="out"/>
        <c:minorTickMark val="none"/>
        <c:tickLblPos val="low"/>
        <c:txPr>
          <a:bodyPr/>
          <a:lstStyle/>
          <a:p>
            <a:pPr>
              <a:defRPr sz="600"/>
            </a:pPr>
            <a:endParaRPr lang="es-EC"/>
          </a:p>
        </c:txPr>
        <c:crossAx val="181677056"/>
        <c:crosses val="autoZero"/>
        <c:auto val="1"/>
        <c:lblAlgn val="ctr"/>
        <c:lblOffset val="100"/>
        <c:noMultiLvlLbl val="0"/>
      </c:catAx>
      <c:valAx>
        <c:axId val="181677056"/>
        <c:scaling>
          <c:orientation val="minMax"/>
          <c:max val="18"/>
          <c:min val="-1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s-EC"/>
          </a:p>
        </c:txPr>
        <c:crossAx val="181675520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600"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s-EC" sz="1000" b="1" i="0" baseline="0">
                <a:effectLst/>
              </a:rPr>
              <a:t>Humedad Relativa del Aire  (%) - 2017  </a:t>
            </a:r>
            <a:endParaRPr lang="en-CA" sz="1000">
              <a:effectLst/>
            </a:endParaRPr>
          </a:p>
        </c:rich>
      </c:tx>
      <c:layout>
        <c:manualLayout>
          <c:xMode val="edge"/>
          <c:yMode val="edge"/>
          <c:x val="0.22573844573776103"/>
          <c:y val="2.617188054195928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8945558247429968E-2"/>
          <c:y val="0.12340219023230151"/>
          <c:w val="0.86183110806801333"/>
          <c:h val="0.552817608391035"/>
        </c:manualLayout>
      </c:layout>
      <c:lineChart>
        <c:grouping val="standard"/>
        <c:varyColors val="0"/>
        <c:ser>
          <c:idx val="0"/>
          <c:order val="0"/>
          <c:tx>
            <c:strRef>
              <c:f>'M5021-YURAMET'!$B$49</c:f>
              <c:strCache>
                <c:ptCount val="1"/>
                <c:pt idx="0">
                  <c:v>Máx</c:v>
                </c:pt>
              </c:strCache>
            </c:strRef>
          </c:tx>
          <c:spPr>
            <a:ln w="22225"/>
          </c:spPr>
          <c:marker>
            <c:symbol val="diamond"/>
            <c:size val="5"/>
          </c:marker>
          <c:cat>
            <c:strRef>
              <c:f>'M5021-YURAMET'!$A$50:$A$61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'M5021-YURAMET'!$B$50:$B$61</c:f>
              <c:numCache>
                <c:formatCode>0.0</c:formatCode>
                <c:ptCount val="12"/>
                <c:pt idx="0">
                  <c:v>98.680999999999997</c:v>
                </c:pt>
                <c:pt idx="1">
                  <c:v>98.680999999999997</c:v>
                </c:pt>
                <c:pt idx="2">
                  <c:v>98.680999999999997</c:v>
                </c:pt>
                <c:pt idx="3">
                  <c:v>98.680999999999997</c:v>
                </c:pt>
                <c:pt idx="4">
                  <c:v>98.680999999999997</c:v>
                </c:pt>
                <c:pt idx="5">
                  <c:v>98.680999999999997</c:v>
                </c:pt>
                <c:pt idx="6">
                  <c:v>98.680999999999997</c:v>
                </c:pt>
                <c:pt idx="7">
                  <c:v>98.680999999999997</c:v>
                </c:pt>
                <c:pt idx="8">
                  <c:v>98.680999999999997</c:v>
                </c:pt>
                <c:pt idx="9">
                  <c:v>98.680999999999997</c:v>
                </c:pt>
                <c:pt idx="10">
                  <c:v>97.802000000000007</c:v>
                </c:pt>
                <c:pt idx="11">
                  <c:v>97.802000000000007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AB-46C7-9A29-1B3550888286}"/>
            </c:ext>
          </c:extLst>
        </c:ser>
        <c:ser>
          <c:idx val="1"/>
          <c:order val="1"/>
          <c:tx>
            <c:strRef>
              <c:f>'M5021-YURAMET'!$D$49</c:f>
              <c:strCache>
                <c:ptCount val="1"/>
                <c:pt idx="0">
                  <c:v>Mín</c:v>
                </c:pt>
              </c:strCache>
            </c:strRef>
          </c:tx>
          <c:spPr>
            <a:ln w="22225"/>
          </c:spPr>
          <c:marker>
            <c:symbol val="square"/>
            <c:size val="5"/>
          </c:marker>
          <c:cat>
            <c:strRef>
              <c:f>'M5021-YURAMET'!$A$50:$A$61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'M5021-YURAMET'!$D$50:$D$61</c:f>
              <c:numCache>
                <c:formatCode>0.0</c:formatCode>
                <c:ptCount val="12"/>
                <c:pt idx="0">
                  <c:v>11.153</c:v>
                </c:pt>
                <c:pt idx="1">
                  <c:v>23.702000000000002</c:v>
                </c:pt>
                <c:pt idx="2">
                  <c:v>54.082000000000001</c:v>
                </c:pt>
                <c:pt idx="3">
                  <c:v>50.595999999999997</c:v>
                </c:pt>
                <c:pt idx="4">
                  <c:v>59.872999999999998</c:v>
                </c:pt>
                <c:pt idx="5">
                  <c:v>51.412999999999997</c:v>
                </c:pt>
                <c:pt idx="6">
                  <c:v>42.222999999999999</c:v>
                </c:pt>
                <c:pt idx="7">
                  <c:v>38.448999999999998</c:v>
                </c:pt>
                <c:pt idx="8">
                  <c:v>35.146999999999998</c:v>
                </c:pt>
                <c:pt idx="9">
                  <c:v>26.06</c:v>
                </c:pt>
                <c:pt idx="10">
                  <c:v>26.393999999999998</c:v>
                </c:pt>
                <c:pt idx="11">
                  <c:v>16.010999999999999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AB-46C7-9A29-1B3550888286}"/>
            </c:ext>
          </c:extLst>
        </c:ser>
        <c:ser>
          <c:idx val="2"/>
          <c:order val="2"/>
          <c:tx>
            <c:strRef>
              <c:f>'M5021-YURAMET'!$F$49</c:f>
              <c:strCache>
                <c:ptCount val="1"/>
                <c:pt idx="0">
                  <c:v>Media </c:v>
                </c:pt>
              </c:strCache>
            </c:strRef>
          </c:tx>
          <c:spPr>
            <a:ln w="22225"/>
          </c:spPr>
          <c:marker>
            <c:symbol val="triangle"/>
            <c:size val="5"/>
          </c:marker>
          <c:cat>
            <c:strRef>
              <c:f>'M5021-YURAMET'!$A$50:$A$61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'M5021-YURAMET'!$F$50:$F$61</c:f>
              <c:numCache>
                <c:formatCode>0.0</c:formatCode>
                <c:ptCount val="12"/>
                <c:pt idx="0">
                  <c:v>87.746695900532117</c:v>
                </c:pt>
                <c:pt idx="1">
                  <c:v>87.918343080356209</c:v>
                </c:pt>
                <c:pt idx="2">
                  <c:v>91.360462880825679</c:v>
                </c:pt>
                <c:pt idx="3">
                  <c:v>92.222714305552813</c:v>
                </c:pt>
                <c:pt idx="4">
                  <c:v>92.601781586015434</c:v>
                </c:pt>
                <c:pt idx="5">
                  <c:v>91.240545277777002</c:v>
                </c:pt>
                <c:pt idx="6">
                  <c:v>93.24660449897732</c:v>
                </c:pt>
                <c:pt idx="7">
                  <c:v>91.582407639734441</c:v>
                </c:pt>
                <c:pt idx="8">
                  <c:v>91.449449953698078</c:v>
                </c:pt>
                <c:pt idx="9">
                  <c:v>90.77394679658039</c:v>
                </c:pt>
                <c:pt idx="10">
                  <c:v>85.202886191496148</c:v>
                </c:pt>
                <c:pt idx="11">
                  <c:v>89.812582818130196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AB-46C7-9A29-1B3550888286}"/>
            </c:ext>
          </c:extLst>
        </c:ser>
        <c:ser>
          <c:idx val="3"/>
          <c:order val="3"/>
          <c:tx>
            <c:strRef>
              <c:f>'[2]M5021-YURAMET'!$N$40</c:f>
              <c:strCache>
                <c:ptCount val="1"/>
                <c:pt idx="0">
                  <c:v>Media Historica 2007-2016</c:v>
                </c:pt>
              </c:strCache>
            </c:strRef>
          </c:tx>
          <c:spPr>
            <a:ln w="9525"/>
          </c:spPr>
          <c:val>
            <c:numRef>
              <c:f>'[2]M5021-YURAMET'!$N$41:$N$52</c:f>
              <c:numCache>
                <c:formatCode>General</c:formatCode>
                <c:ptCount val="12"/>
                <c:pt idx="0">
                  <c:v>93.620513546180305</c:v>
                </c:pt>
                <c:pt idx="1">
                  <c:v>95.411224579650963</c:v>
                </c:pt>
                <c:pt idx="2">
                  <c:v>94.837121848105113</c:v>
                </c:pt>
                <c:pt idx="3">
                  <c:v>95.064668627495465</c:v>
                </c:pt>
                <c:pt idx="4">
                  <c:v>94.772421906367597</c:v>
                </c:pt>
                <c:pt idx="5">
                  <c:v>96.561478808029932</c:v>
                </c:pt>
                <c:pt idx="6">
                  <c:v>95.803735126312603</c:v>
                </c:pt>
                <c:pt idx="7">
                  <c:v>95.367767580420377</c:v>
                </c:pt>
                <c:pt idx="8">
                  <c:v>94.001153315592418</c:v>
                </c:pt>
                <c:pt idx="9">
                  <c:v>91.746952531856849</c:v>
                </c:pt>
                <c:pt idx="10">
                  <c:v>90.513071515413557</c:v>
                </c:pt>
                <c:pt idx="11">
                  <c:v>92.410027791099211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F3-438E-BBA6-BE66956D7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723904"/>
        <c:axId val="181725440"/>
      </c:lineChart>
      <c:catAx>
        <c:axId val="181723904"/>
        <c:scaling>
          <c:orientation val="minMax"/>
        </c:scaling>
        <c:delete val="0"/>
        <c:axPos val="b"/>
        <c:numFmt formatCode="@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s-EC"/>
          </a:p>
        </c:txPr>
        <c:crossAx val="181725440"/>
        <c:crosses val="autoZero"/>
        <c:auto val="1"/>
        <c:lblAlgn val="ctr"/>
        <c:lblOffset val="100"/>
        <c:noMultiLvlLbl val="0"/>
      </c:catAx>
      <c:valAx>
        <c:axId val="181725440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s-EC"/>
          </a:p>
        </c:txPr>
        <c:crossAx val="181723904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6.7703086505800286E-2"/>
          <c:y val="0.82180503965465312"/>
          <c:w val="0.868418846592523"/>
          <c:h val="0.13727622233753894"/>
        </c:manualLayout>
      </c:layout>
      <c:overlay val="0"/>
      <c:txPr>
        <a:bodyPr/>
        <a:lstStyle/>
        <a:p>
          <a:pPr>
            <a:defRPr sz="900"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s-EC" sz="1000" b="1" i="0" baseline="0">
                <a:effectLst/>
              </a:rPr>
              <a:t>Presión Atmosférica (hPa) - 2017  </a:t>
            </a:r>
            <a:endParaRPr lang="en-CA" sz="1000">
              <a:effectLst/>
            </a:endParaRPr>
          </a:p>
        </c:rich>
      </c:tx>
      <c:layout>
        <c:manualLayout>
          <c:xMode val="edge"/>
          <c:yMode val="edge"/>
          <c:x val="0.32397011349191107"/>
          <c:y val="2.18664531340362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9457049576120051E-2"/>
          <c:y val="0.11024555263925342"/>
          <c:w val="0.87350599467749457"/>
          <c:h val="0.69032766759802522"/>
        </c:manualLayout>
      </c:layout>
      <c:lineChart>
        <c:grouping val="standard"/>
        <c:varyColors val="0"/>
        <c:ser>
          <c:idx val="0"/>
          <c:order val="0"/>
          <c:tx>
            <c:strRef>
              <c:f>'M5021-YURAMET'!$B$71</c:f>
              <c:strCache>
                <c:ptCount val="1"/>
                <c:pt idx="0">
                  <c:v>Máx</c:v>
                </c:pt>
              </c:strCache>
            </c:strRef>
          </c:tx>
          <c:spPr>
            <a:ln w="22225"/>
          </c:spPr>
          <c:marker>
            <c:symbol val="diamond"/>
            <c:size val="5"/>
          </c:marker>
          <c:cat>
            <c:strRef>
              <c:f>'M5021-YURAMET'!$A$72:$A$83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'M5021-YURAMET'!$B$72:$B$83</c:f>
              <c:numCache>
                <c:formatCode>0</c:formatCode>
                <c:ptCount val="12"/>
                <c:pt idx="0">
                  <c:v>650.54499999999996</c:v>
                </c:pt>
                <c:pt idx="1">
                  <c:v>650.82100000000003</c:v>
                </c:pt>
                <c:pt idx="2">
                  <c:v>650.86199999999997</c:v>
                </c:pt>
                <c:pt idx="3">
                  <c:v>651.36900000000003</c:v>
                </c:pt>
                <c:pt idx="4">
                  <c:v>651.43200000000002</c:v>
                </c:pt>
                <c:pt idx="5">
                  <c:v>651.24400000000003</c:v>
                </c:pt>
                <c:pt idx="6">
                  <c:v>651.30799999999999</c:v>
                </c:pt>
                <c:pt idx="7">
                  <c:v>651.66099999999994</c:v>
                </c:pt>
                <c:pt idx="8">
                  <c:v>651.57899999999995</c:v>
                </c:pt>
                <c:pt idx="9">
                  <c:v>651.48599999999999</c:v>
                </c:pt>
                <c:pt idx="10">
                  <c:v>649.923</c:v>
                </c:pt>
                <c:pt idx="11">
                  <c:v>650.40599999999995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A8-4151-8E18-AE418B6B35B9}"/>
            </c:ext>
          </c:extLst>
        </c:ser>
        <c:ser>
          <c:idx val="1"/>
          <c:order val="1"/>
          <c:tx>
            <c:strRef>
              <c:f>'M5021-YURAMET'!$C$71</c:f>
              <c:strCache>
                <c:ptCount val="1"/>
                <c:pt idx="0">
                  <c:v>Mín </c:v>
                </c:pt>
              </c:strCache>
            </c:strRef>
          </c:tx>
          <c:spPr>
            <a:ln w="22225"/>
          </c:spPr>
          <c:marker>
            <c:symbol val="square"/>
            <c:size val="5"/>
          </c:marker>
          <c:cat>
            <c:strRef>
              <c:f>'M5021-YURAMET'!$A$72:$A$83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'M5021-YURAMET'!$C$72:$C$83</c:f>
              <c:numCache>
                <c:formatCode>0</c:formatCode>
                <c:ptCount val="12"/>
                <c:pt idx="0">
                  <c:v>645.46</c:v>
                </c:pt>
                <c:pt idx="1">
                  <c:v>645.66</c:v>
                </c:pt>
                <c:pt idx="2">
                  <c:v>645.80200000000002</c:v>
                </c:pt>
                <c:pt idx="3">
                  <c:v>646.08799999999997</c:v>
                </c:pt>
                <c:pt idx="4">
                  <c:v>645.82399999999996</c:v>
                </c:pt>
                <c:pt idx="5">
                  <c:v>646.95399999999995</c:v>
                </c:pt>
                <c:pt idx="6">
                  <c:v>646.54100000000005</c:v>
                </c:pt>
                <c:pt idx="7">
                  <c:v>646.58399999999995</c:v>
                </c:pt>
                <c:pt idx="8">
                  <c:v>646.29899999999998</c:v>
                </c:pt>
                <c:pt idx="9">
                  <c:v>645.83500000000004</c:v>
                </c:pt>
                <c:pt idx="10">
                  <c:v>645.04100000000005</c:v>
                </c:pt>
                <c:pt idx="11">
                  <c:v>645.67600000000004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A8-4151-8E18-AE418B6B35B9}"/>
            </c:ext>
          </c:extLst>
        </c:ser>
        <c:ser>
          <c:idx val="2"/>
          <c:order val="2"/>
          <c:tx>
            <c:strRef>
              <c:f>'M5021-YURAMET'!$D$71</c:f>
              <c:strCache>
                <c:ptCount val="1"/>
                <c:pt idx="0">
                  <c:v>Media </c:v>
                </c:pt>
              </c:strCache>
            </c:strRef>
          </c:tx>
          <c:spPr>
            <a:ln w="22225"/>
          </c:spPr>
          <c:marker>
            <c:symbol val="triangle"/>
            <c:size val="5"/>
          </c:marker>
          <c:cat>
            <c:strRef>
              <c:f>'M5021-YURAMET'!$A$72:$A$83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'M5021-YURAMET'!$D$72:$D$83</c:f>
              <c:numCache>
                <c:formatCode>0</c:formatCode>
                <c:ptCount val="12"/>
                <c:pt idx="0">
                  <c:v>648.12588812724118</c:v>
                </c:pt>
                <c:pt idx="1">
                  <c:v>648.2675238095203</c:v>
                </c:pt>
                <c:pt idx="2">
                  <c:v>648.45737412634264</c:v>
                </c:pt>
                <c:pt idx="3">
                  <c:v>648.71866631944124</c:v>
                </c:pt>
                <c:pt idx="4">
                  <c:v>649.21941702508866</c:v>
                </c:pt>
                <c:pt idx="5">
                  <c:v>649.07562358796179</c:v>
                </c:pt>
                <c:pt idx="6">
                  <c:v>649.06363312721851</c:v>
                </c:pt>
                <c:pt idx="7">
                  <c:v>648.91067754004223</c:v>
                </c:pt>
                <c:pt idx="8">
                  <c:v>648.94194895833277</c:v>
                </c:pt>
                <c:pt idx="9">
                  <c:v>648.25008373656306</c:v>
                </c:pt>
                <c:pt idx="10">
                  <c:v>647.65431897889869</c:v>
                </c:pt>
                <c:pt idx="11">
                  <c:v>647.89114332437873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A8-4151-8E18-AE418B6B3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805056"/>
        <c:axId val="181806592"/>
      </c:lineChart>
      <c:catAx>
        <c:axId val="181805056"/>
        <c:scaling>
          <c:orientation val="minMax"/>
        </c:scaling>
        <c:delete val="0"/>
        <c:axPos val="b"/>
        <c:numFmt formatCode="@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s-EC"/>
          </a:p>
        </c:txPr>
        <c:crossAx val="181806592"/>
        <c:crosses val="autoZero"/>
        <c:auto val="1"/>
        <c:lblAlgn val="ctr"/>
        <c:lblOffset val="100"/>
        <c:noMultiLvlLbl val="0"/>
      </c:catAx>
      <c:valAx>
        <c:axId val="181806592"/>
        <c:scaling>
          <c:orientation val="minMax"/>
          <c:min val="642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s-EC"/>
          </a:p>
        </c:txPr>
        <c:crossAx val="181805056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900"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s-EC" sz="1000"/>
              <a:t>Distribución temporal de Precipitación (mm) </a:t>
            </a:r>
          </a:p>
          <a:p>
            <a:pPr>
              <a:defRPr sz="1000"/>
            </a:pPr>
            <a:r>
              <a:rPr lang="es-EC" sz="1000"/>
              <a:t>2017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'M5022-BAPVL'!$B$9</c:f>
              <c:strCache>
                <c:ptCount val="1"/>
                <c:pt idx="0">
                  <c:v>Precipitación (mm) </c:v>
                </c:pt>
              </c:strCache>
            </c:strRef>
          </c:tx>
          <c:invertIfNegative val="0"/>
          <c:cat>
            <c:strRef>
              <c:f>'M5022-BAPVL'!$A$12:$A$23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'M5022-BAPVL'!$B$12:$B$23</c:f>
              <c:numCache>
                <c:formatCode>0</c:formatCode>
                <c:ptCount val="12"/>
                <c:pt idx="0">
                  <c:v>222.80000010000003</c:v>
                </c:pt>
                <c:pt idx="1">
                  <c:v>81.699999999999946</c:v>
                </c:pt>
                <c:pt idx="2">
                  <c:v>176.40000029999999</c:v>
                </c:pt>
                <c:pt idx="3">
                  <c:v>152.7999999999999</c:v>
                </c:pt>
                <c:pt idx="4">
                  <c:v>273.7000018</c:v>
                </c:pt>
                <c:pt idx="5">
                  <c:v>280.10000009999993</c:v>
                </c:pt>
                <c:pt idx="6">
                  <c:v>464.40000040000018</c:v>
                </c:pt>
                <c:pt idx="7">
                  <c:v>283.90000150000003</c:v>
                </c:pt>
                <c:pt idx="8">
                  <c:v>193.40000009999994</c:v>
                </c:pt>
                <c:pt idx="9">
                  <c:v>230.60000040000006</c:v>
                </c:pt>
                <c:pt idx="10">
                  <c:v>113.50000100000001</c:v>
                </c:pt>
                <c:pt idx="11">
                  <c:v>174.8000004999999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2-4FC6-8592-CF3A8656E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1827840"/>
        <c:axId val="181866496"/>
      </c:barChart>
      <c:catAx>
        <c:axId val="1818278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s-EC"/>
          </a:p>
        </c:txPr>
        <c:crossAx val="181866496"/>
        <c:crosses val="autoZero"/>
        <c:auto val="1"/>
        <c:lblAlgn val="ctr"/>
        <c:lblOffset val="100"/>
        <c:noMultiLvlLbl val="0"/>
      </c:catAx>
      <c:valAx>
        <c:axId val="181866496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s-EC"/>
          </a:p>
        </c:txPr>
        <c:crossAx val="181827840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900"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C" sz="1000" b="1" i="0" baseline="0">
                <a:effectLst/>
              </a:rPr>
              <a:t>Temperatura (°C) -  2017  </a:t>
            </a:r>
            <a:endParaRPr lang="en-CA" sz="1000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'M5022-BAPVL'!$D$30</c:f>
              <c:strCache>
                <c:ptCount val="1"/>
                <c:pt idx="0">
                  <c:v>Máx</c:v>
                </c:pt>
              </c:strCache>
            </c:strRef>
          </c:tx>
          <c:spPr>
            <a:ln w="22225"/>
          </c:spPr>
          <c:marker>
            <c:symbol val="diamond"/>
            <c:size val="5"/>
          </c:marker>
          <c:cat>
            <c:strRef>
              <c:f>'M5022-BAPVL'!$C$31:$C$42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'M5022-BAPVL'!$D$31:$D$42</c:f>
              <c:numCache>
                <c:formatCode>0.00</c:formatCode>
                <c:ptCount val="12"/>
                <c:pt idx="0">
                  <c:v>21.373809999999999</c:v>
                </c:pt>
                <c:pt idx="1">
                  <c:v>20.346129999999999</c:v>
                </c:pt>
                <c:pt idx="2">
                  <c:v>18.30621</c:v>
                </c:pt>
                <c:pt idx="3">
                  <c:v>18.93167</c:v>
                </c:pt>
                <c:pt idx="4">
                  <c:v>16.62331</c:v>
                </c:pt>
                <c:pt idx="5">
                  <c:v>17.49043</c:v>
                </c:pt>
                <c:pt idx="6">
                  <c:v>17.685980000000001</c:v>
                </c:pt>
                <c:pt idx="7">
                  <c:v>16.749680000000001</c:v>
                </c:pt>
                <c:pt idx="8">
                  <c:v>17.07319</c:v>
                </c:pt>
                <c:pt idx="9">
                  <c:v>21.113250000000001</c:v>
                </c:pt>
                <c:pt idx="10">
                  <c:v>21.974309999999999</c:v>
                </c:pt>
                <c:pt idx="11">
                  <c:v>19.398879999999998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2E-48C3-9FB2-9A130F6ADFA8}"/>
            </c:ext>
          </c:extLst>
        </c:ser>
        <c:ser>
          <c:idx val="1"/>
          <c:order val="1"/>
          <c:tx>
            <c:strRef>
              <c:f>'M5022-BAPVL'!$F$30</c:f>
              <c:strCache>
                <c:ptCount val="1"/>
                <c:pt idx="0">
                  <c:v>Mín</c:v>
                </c:pt>
              </c:strCache>
            </c:strRef>
          </c:tx>
          <c:spPr>
            <a:ln w="22225"/>
          </c:spPr>
          <c:marker>
            <c:symbol val="square"/>
            <c:size val="5"/>
          </c:marker>
          <c:cat>
            <c:strRef>
              <c:f>'M5022-BAPVL'!$C$31:$C$42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'M5022-BAPVL'!$F$31:$F$42</c:f>
              <c:numCache>
                <c:formatCode>0.00</c:formatCode>
                <c:ptCount val="12"/>
                <c:pt idx="0">
                  <c:v>0.71195889999999995</c:v>
                </c:pt>
                <c:pt idx="1">
                  <c:v>2.0371619999999999</c:v>
                </c:pt>
                <c:pt idx="2">
                  <c:v>1.093467</c:v>
                </c:pt>
                <c:pt idx="3">
                  <c:v>2.5283859999999998</c:v>
                </c:pt>
                <c:pt idx="4">
                  <c:v>1.717074</c:v>
                </c:pt>
                <c:pt idx="5">
                  <c:v>1.2952900000000001</c:v>
                </c:pt>
                <c:pt idx="6">
                  <c:v>0.91378420000000005</c:v>
                </c:pt>
                <c:pt idx="7">
                  <c:v>-0.6381308</c:v>
                </c:pt>
                <c:pt idx="8">
                  <c:v>0.92843629999999999</c:v>
                </c:pt>
                <c:pt idx="9">
                  <c:v>2.6119880000000002</c:v>
                </c:pt>
                <c:pt idx="10">
                  <c:v>2.2006320000000001</c:v>
                </c:pt>
                <c:pt idx="11">
                  <c:v>1.025841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2E-48C3-9FB2-9A130F6ADFA8}"/>
            </c:ext>
          </c:extLst>
        </c:ser>
        <c:ser>
          <c:idx val="2"/>
          <c:order val="2"/>
          <c:tx>
            <c:strRef>
              <c:f>'M5022-BAPVL'!$J$30</c:f>
              <c:strCache>
                <c:ptCount val="1"/>
                <c:pt idx="0">
                  <c:v>Mensual</c:v>
                </c:pt>
              </c:strCache>
            </c:strRef>
          </c:tx>
          <c:spPr>
            <a:ln w="22225"/>
          </c:spPr>
          <c:marker>
            <c:symbol val="triangle"/>
            <c:size val="5"/>
          </c:marker>
          <c:cat>
            <c:strRef>
              <c:f>'M5022-BAPVL'!$C$31:$C$42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'M5022-BAPVL'!$J$31:$J$42</c:f>
              <c:numCache>
                <c:formatCode>0.00</c:formatCode>
                <c:ptCount val="12"/>
                <c:pt idx="0">
                  <c:v>7.0467706850694425</c:v>
                </c:pt>
                <c:pt idx="1">
                  <c:v>7.2862952787698401</c:v>
                </c:pt>
                <c:pt idx="2">
                  <c:v>7.3461295565636213</c:v>
                </c:pt>
                <c:pt idx="3">
                  <c:v>7.1594394969030217</c:v>
                </c:pt>
                <c:pt idx="4">
                  <c:v>6.9019365293458792</c:v>
                </c:pt>
                <c:pt idx="5">
                  <c:v>6.5897008344907393</c:v>
                </c:pt>
                <c:pt idx="6">
                  <c:v>4.9777471358646936</c:v>
                </c:pt>
                <c:pt idx="7">
                  <c:v>5.4838563638045468</c:v>
                </c:pt>
                <c:pt idx="8">
                  <c:v>5.9366079806018517</c:v>
                </c:pt>
                <c:pt idx="9">
                  <c:v>6.7238588315711931</c:v>
                </c:pt>
                <c:pt idx="10">
                  <c:v>7.7588646545367101</c:v>
                </c:pt>
                <c:pt idx="11">
                  <c:v>7.2764246727150539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2E-48C3-9FB2-9A130F6AD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892608"/>
        <c:axId val="181894144"/>
      </c:lineChart>
      <c:catAx>
        <c:axId val="181892608"/>
        <c:scaling>
          <c:orientation val="minMax"/>
        </c:scaling>
        <c:delete val="0"/>
        <c:axPos val="b"/>
        <c:numFmt formatCode="@" sourceLinked="0"/>
        <c:majorTickMark val="out"/>
        <c:minorTickMark val="none"/>
        <c:tickLblPos val="low"/>
        <c:crossAx val="181894144"/>
        <c:crosses val="autoZero"/>
        <c:auto val="1"/>
        <c:lblAlgn val="ctr"/>
        <c:lblOffset val="100"/>
        <c:noMultiLvlLbl val="0"/>
      </c:catAx>
      <c:valAx>
        <c:axId val="181894144"/>
        <c:scaling>
          <c:orientation val="minMax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s-EC"/>
          </a:p>
        </c:txPr>
        <c:crossAx val="181892608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900"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s-EC" sz="1000"/>
              <a:t>Distribución temporal de Precipitación (mm) </a:t>
            </a:r>
          </a:p>
          <a:p>
            <a:pPr>
              <a:defRPr sz="1000"/>
            </a:pPr>
            <a:r>
              <a:rPr lang="es-EC" sz="1000"/>
              <a:t>2017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'M5023-PAPPVL'!$B$9</c:f>
              <c:strCache>
                <c:ptCount val="1"/>
                <c:pt idx="0">
                  <c:v>Precipitación (mm) </c:v>
                </c:pt>
              </c:strCache>
            </c:strRef>
          </c:tx>
          <c:invertIfNegative val="0"/>
          <c:cat>
            <c:strRef>
              <c:f>'M5023-PAPPVL'!$A$12:$A$23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'M5023-PAPPVL'!$B$12:$B$23</c:f>
              <c:numCache>
                <c:formatCode>0</c:formatCode>
                <c:ptCount val="12"/>
                <c:pt idx="0">
                  <c:v>97.899999999999878</c:v>
                </c:pt>
                <c:pt idx="1">
                  <c:v>30.900000000000006</c:v>
                </c:pt>
                <c:pt idx="2">
                  <c:v>106.49999999999997</c:v>
                </c:pt>
                <c:pt idx="3">
                  <c:v>88.799999999999898</c:v>
                </c:pt>
                <c:pt idx="4">
                  <c:v>150.50000000000009</c:v>
                </c:pt>
                <c:pt idx="5">
                  <c:v>139.20000000000022</c:v>
                </c:pt>
                <c:pt idx="6">
                  <c:v>247.10000000000079</c:v>
                </c:pt>
                <c:pt idx="7">
                  <c:v>132.50000000000031</c:v>
                </c:pt>
                <c:pt idx="8">
                  <c:v>97.499999999999872</c:v>
                </c:pt>
                <c:pt idx="9">
                  <c:v>63.89999999999997</c:v>
                </c:pt>
                <c:pt idx="10">
                  <c:v>76.500000000000156</c:v>
                </c:pt>
                <c:pt idx="11">
                  <c:v>106.69999999999995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41-4FD0-ADB1-A32B078F2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1915008"/>
        <c:axId val="182015104"/>
      </c:barChart>
      <c:catAx>
        <c:axId val="181915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s-EC"/>
          </a:p>
        </c:txPr>
        <c:crossAx val="182015104"/>
        <c:crosses val="autoZero"/>
        <c:auto val="1"/>
        <c:lblAlgn val="ctr"/>
        <c:lblOffset val="100"/>
        <c:noMultiLvlLbl val="0"/>
      </c:catAx>
      <c:valAx>
        <c:axId val="182015104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s-EC"/>
          </a:p>
        </c:txPr>
        <c:crossAx val="181915008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900"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C" sz="1000" b="1" i="0" baseline="0">
                <a:effectLst/>
              </a:rPr>
              <a:t>Temperatura (°C) -  2017  </a:t>
            </a:r>
            <a:endParaRPr lang="en-CA" sz="1000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'M5023-PAPPVL'!$D$30</c:f>
              <c:strCache>
                <c:ptCount val="1"/>
                <c:pt idx="0">
                  <c:v>Máx</c:v>
                </c:pt>
              </c:strCache>
            </c:strRef>
          </c:tx>
          <c:spPr>
            <a:ln w="22225"/>
          </c:spPr>
          <c:marker>
            <c:symbol val="diamond"/>
            <c:size val="5"/>
          </c:marker>
          <c:cat>
            <c:strRef>
              <c:f>'M5023-PAPPVL'!$C$31:$C$42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'M5023-PAPPVL'!$D$31:$D$42</c:f>
              <c:numCache>
                <c:formatCode>0.00</c:formatCode>
                <c:ptCount val="12"/>
                <c:pt idx="0">
                  <c:v>23.966000000000001</c:v>
                </c:pt>
                <c:pt idx="1">
                  <c:v>24.835000000000001</c:v>
                </c:pt>
                <c:pt idx="2">
                  <c:v>22.141999999999999</c:v>
                </c:pt>
                <c:pt idx="3">
                  <c:v>22.908000000000001</c:v>
                </c:pt>
                <c:pt idx="4">
                  <c:v>22.332999999999998</c:v>
                </c:pt>
                <c:pt idx="5">
                  <c:v>22.428999999999998</c:v>
                </c:pt>
                <c:pt idx="6">
                  <c:v>22.141999999999999</c:v>
                </c:pt>
                <c:pt idx="7">
                  <c:v>23.869</c:v>
                </c:pt>
                <c:pt idx="8">
                  <c:v>23.869</c:v>
                </c:pt>
                <c:pt idx="9">
                  <c:v>24.062000000000001</c:v>
                </c:pt>
                <c:pt idx="10">
                  <c:v>23.773</c:v>
                </c:pt>
                <c:pt idx="11">
                  <c:v>26.195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79-4FE0-AB0C-EA1374D2A303}"/>
            </c:ext>
          </c:extLst>
        </c:ser>
        <c:ser>
          <c:idx val="1"/>
          <c:order val="1"/>
          <c:tx>
            <c:strRef>
              <c:f>'M5023-PAPPVL'!$F$30</c:f>
              <c:strCache>
                <c:ptCount val="1"/>
                <c:pt idx="0">
                  <c:v>Mín</c:v>
                </c:pt>
              </c:strCache>
            </c:strRef>
          </c:tx>
          <c:spPr>
            <a:ln w="22225"/>
          </c:spPr>
          <c:marker>
            <c:symbol val="square"/>
            <c:size val="5"/>
          </c:marker>
          <c:cat>
            <c:strRef>
              <c:f>'M5023-PAPPVL'!$C$31:$C$42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'M5023-PAPPVL'!$F$31:$F$42</c:f>
              <c:numCache>
                <c:formatCode>0.00</c:formatCode>
                <c:ptCount val="12"/>
                <c:pt idx="0">
                  <c:v>3.7879999999999998</c:v>
                </c:pt>
                <c:pt idx="1">
                  <c:v>5.3470000000000004</c:v>
                </c:pt>
                <c:pt idx="2">
                  <c:v>4.415</c:v>
                </c:pt>
                <c:pt idx="3">
                  <c:v>5.6550000000000002</c:v>
                </c:pt>
                <c:pt idx="4">
                  <c:v>3.7879999999999998</c:v>
                </c:pt>
                <c:pt idx="5">
                  <c:v>3.0489999999999999</c:v>
                </c:pt>
                <c:pt idx="6">
                  <c:v>1.548</c:v>
                </c:pt>
                <c:pt idx="7">
                  <c:v>1.98</c:v>
                </c:pt>
                <c:pt idx="8">
                  <c:v>0.89300000000000002</c:v>
                </c:pt>
                <c:pt idx="9">
                  <c:v>3.7879999999999998</c:v>
                </c:pt>
                <c:pt idx="10">
                  <c:v>3.367</c:v>
                </c:pt>
                <c:pt idx="11">
                  <c:v>2.9430000000000001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79-4FE0-AB0C-EA1374D2A303}"/>
            </c:ext>
          </c:extLst>
        </c:ser>
        <c:ser>
          <c:idx val="2"/>
          <c:order val="2"/>
          <c:tx>
            <c:strRef>
              <c:f>'M5023-PAPPVL'!$J$30</c:f>
              <c:strCache>
                <c:ptCount val="1"/>
                <c:pt idx="0">
                  <c:v>Mensual</c:v>
                </c:pt>
              </c:strCache>
            </c:strRef>
          </c:tx>
          <c:spPr>
            <a:ln w="22225"/>
          </c:spPr>
          <c:marker>
            <c:symbol val="triangle"/>
            <c:size val="5"/>
          </c:marker>
          <c:cat>
            <c:strRef>
              <c:f>'M5023-PAPPVL'!$C$31:$C$42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'M5023-PAPPVL'!$J$31:$J$42</c:f>
              <c:numCache>
                <c:formatCode>0.00</c:formatCode>
                <c:ptCount val="12"/>
                <c:pt idx="0">
                  <c:v>10.764904569892472</c:v>
                </c:pt>
                <c:pt idx="1">
                  <c:v>11.422438988095241</c:v>
                </c:pt>
                <c:pt idx="2">
                  <c:v>11.188999663978496</c:v>
                </c:pt>
                <c:pt idx="3">
                  <c:v>11.360720734649126</c:v>
                </c:pt>
                <c:pt idx="4">
                  <c:v>11.131262096774195</c:v>
                </c:pt>
                <c:pt idx="5">
                  <c:v>10.898495271334479</c:v>
                </c:pt>
                <c:pt idx="6">
                  <c:v>9.5341743951612887</c:v>
                </c:pt>
                <c:pt idx="7">
                  <c:v>10.220920026881721</c:v>
                </c:pt>
                <c:pt idx="8">
                  <c:v>10.668173611111113</c:v>
                </c:pt>
                <c:pt idx="9">
                  <c:v>11.116928427419356</c:v>
                </c:pt>
                <c:pt idx="10">
                  <c:v>11.555179166666671</c:v>
                </c:pt>
                <c:pt idx="11">
                  <c:v>11.654957325268816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79-4FE0-AB0C-EA1374D2A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086272"/>
        <c:axId val="182092160"/>
      </c:lineChart>
      <c:catAx>
        <c:axId val="182086272"/>
        <c:scaling>
          <c:orientation val="minMax"/>
        </c:scaling>
        <c:delete val="0"/>
        <c:axPos val="b"/>
        <c:numFmt formatCode="@" sourceLinked="0"/>
        <c:majorTickMark val="out"/>
        <c:minorTickMark val="none"/>
        <c:tickLblPos val="low"/>
        <c:crossAx val="182092160"/>
        <c:crosses val="autoZero"/>
        <c:auto val="1"/>
        <c:lblAlgn val="ctr"/>
        <c:lblOffset val="100"/>
        <c:noMultiLvlLbl val="0"/>
      </c:catAx>
      <c:valAx>
        <c:axId val="182092160"/>
        <c:scaling>
          <c:orientation val="minMax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s-EC"/>
          </a:p>
        </c:txPr>
        <c:crossAx val="182086272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900"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s-EC" sz="1000"/>
              <a:t>Distribución</a:t>
            </a:r>
            <a:r>
              <a:rPr lang="es-EC" sz="1000" baseline="0"/>
              <a:t> </a:t>
            </a:r>
            <a:r>
              <a:rPr lang="es-EC" sz="1000"/>
              <a:t>temporal de Precipitación (mm) </a:t>
            </a:r>
          </a:p>
          <a:p>
            <a:pPr>
              <a:defRPr sz="1000"/>
            </a:pPr>
            <a:r>
              <a:rPr lang="es-EC" sz="1000"/>
              <a:t>2017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'M5024-TAMPVL'!$B$9</c:f>
              <c:strCache>
                <c:ptCount val="1"/>
                <c:pt idx="0">
                  <c:v>Precipitación (mm) </c:v>
                </c:pt>
              </c:strCache>
            </c:strRef>
          </c:tx>
          <c:invertIfNegative val="0"/>
          <c:cat>
            <c:strRef>
              <c:f>'M5024-TAMPVL'!$A$12:$A$23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'M5024-TAMPVL'!$B$12:$B$23</c:f>
              <c:numCache>
                <c:formatCode>0</c:formatCode>
                <c:ptCount val="12"/>
                <c:pt idx="0">
                  <c:v>135.30000019999991</c:v>
                </c:pt>
                <c:pt idx="1">
                  <c:v>64.200000099999983</c:v>
                </c:pt>
                <c:pt idx="2">
                  <c:v>129.30000079999996</c:v>
                </c:pt>
                <c:pt idx="3">
                  <c:v>109.20000019999998</c:v>
                </c:pt>
                <c:pt idx="4">
                  <c:v>165.80000090000001</c:v>
                </c:pt>
                <c:pt idx="5">
                  <c:v>149.90000019999997</c:v>
                </c:pt>
                <c:pt idx="6">
                  <c:v>187.80000010000006</c:v>
                </c:pt>
                <c:pt idx="7">
                  <c:v>137.30000059999998</c:v>
                </c:pt>
                <c:pt idx="8">
                  <c:v>93.399999999999963</c:v>
                </c:pt>
                <c:pt idx="9">
                  <c:v>93.200000399999979</c:v>
                </c:pt>
                <c:pt idx="10">
                  <c:v>84.700000299999999</c:v>
                </c:pt>
                <c:pt idx="11">
                  <c:v>91.100000099999974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CC-4D40-AB81-AF8E688FC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174464"/>
        <c:axId val="182176000"/>
      </c:barChart>
      <c:catAx>
        <c:axId val="1821744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s-EC"/>
          </a:p>
        </c:txPr>
        <c:crossAx val="182176000"/>
        <c:crosses val="autoZero"/>
        <c:auto val="1"/>
        <c:lblAlgn val="ctr"/>
        <c:lblOffset val="100"/>
        <c:noMultiLvlLbl val="0"/>
      </c:catAx>
      <c:valAx>
        <c:axId val="182176000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s-EC"/>
          </a:p>
        </c:txPr>
        <c:crossAx val="182174464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900"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C" sz="1000" b="1" i="0" baseline="0">
                <a:effectLst/>
              </a:rPr>
              <a:t>Temperatura (°C) -  2017  </a:t>
            </a:r>
            <a:endParaRPr lang="en-CA" sz="1000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'M5024-TAMPVL'!$D$30</c:f>
              <c:strCache>
                <c:ptCount val="1"/>
                <c:pt idx="0">
                  <c:v>Máx</c:v>
                </c:pt>
              </c:strCache>
            </c:strRef>
          </c:tx>
          <c:spPr>
            <a:ln w="22225"/>
          </c:spPr>
          <c:marker>
            <c:symbol val="diamond"/>
            <c:size val="5"/>
          </c:marker>
          <c:cat>
            <c:strRef>
              <c:f>'M5024-TAMPVL'!$C$31:$C$42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'M5024-TAMPVL'!$D$31:$D$42</c:f>
              <c:numCache>
                <c:formatCode>0.00</c:formatCode>
                <c:ptCount val="12"/>
                <c:pt idx="0">
                  <c:v>15.791270000000001</c:v>
                </c:pt>
                <c:pt idx="1">
                  <c:v>18.511500000000002</c:v>
                </c:pt>
                <c:pt idx="2">
                  <c:v>15.066039999999999</c:v>
                </c:pt>
                <c:pt idx="3">
                  <c:v>14.336040000000001</c:v>
                </c:pt>
                <c:pt idx="4">
                  <c:v>14.65779</c:v>
                </c:pt>
                <c:pt idx="5">
                  <c:v>15.272919999999999</c:v>
                </c:pt>
                <c:pt idx="6">
                  <c:v>14.400180000000001</c:v>
                </c:pt>
                <c:pt idx="7">
                  <c:v>13.309419999999999</c:v>
                </c:pt>
                <c:pt idx="8">
                  <c:v>13.700839999999999</c:v>
                </c:pt>
                <c:pt idx="9">
                  <c:v>15.889699999999999</c:v>
                </c:pt>
                <c:pt idx="10">
                  <c:v>15.63477</c:v>
                </c:pt>
                <c:pt idx="11">
                  <c:v>17.332750000000001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9A-45CA-A7C3-FD18DB796321}"/>
            </c:ext>
          </c:extLst>
        </c:ser>
        <c:ser>
          <c:idx val="1"/>
          <c:order val="1"/>
          <c:tx>
            <c:strRef>
              <c:f>'M5024-TAMPVL'!$F$30</c:f>
              <c:strCache>
                <c:ptCount val="1"/>
                <c:pt idx="0">
                  <c:v>Mín</c:v>
                </c:pt>
              </c:strCache>
            </c:strRef>
          </c:tx>
          <c:spPr>
            <a:ln w="22225"/>
          </c:spPr>
          <c:marker>
            <c:symbol val="square"/>
            <c:size val="5"/>
          </c:marker>
          <c:cat>
            <c:strRef>
              <c:f>'M5024-TAMPVL'!$C$31:$C$42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'M5024-TAMPVL'!$F$31:$F$42</c:f>
              <c:numCache>
                <c:formatCode>0.00</c:formatCode>
                <c:ptCount val="12"/>
                <c:pt idx="0">
                  <c:v>-1.3235699999999999</c:v>
                </c:pt>
                <c:pt idx="1">
                  <c:v>-0.71621599999999996</c:v>
                </c:pt>
                <c:pt idx="2">
                  <c:v>0.54968870000000003</c:v>
                </c:pt>
                <c:pt idx="3">
                  <c:v>0.88042069999999995</c:v>
                </c:pt>
                <c:pt idx="4">
                  <c:v>0.50050269999999997</c:v>
                </c:pt>
                <c:pt idx="5">
                  <c:v>-0.1119769</c:v>
                </c:pt>
                <c:pt idx="6">
                  <c:v>-0.73498830000000004</c:v>
                </c:pt>
                <c:pt idx="7">
                  <c:v>-0.85262380000000004</c:v>
                </c:pt>
                <c:pt idx="8">
                  <c:v>-0.9888496</c:v>
                </c:pt>
                <c:pt idx="9">
                  <c:v>0.64011390000000001</c:v>
                </c:pt>
                <c:pt idx="10">
                  <c:v>-1.5645009999999999</c:v>
                </c:pt>
                <c:pt idx="11">
                  <c:v>-2.2844009999999999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9A-45CA-A7C3-FD18DB796321}"/>
            </c:ext>
          </c:extLst>
        </c:ser>
        <c:ser>
          <c:idx val="2"/>
          <c:order val="2"/>
          <c:tx>
            <c:strRef>
              <c:f>'M5024-TAMPVL'!$J$30</c:f>
              <c:strCache>
                <c:ptCount val="1"/>
                <c:pt idx="0">
                  <c:v>Mensual</c:v>
                </c:pt>
              </c:strCache>
            </c:strRef>
          </c:tx>
          <c:spPr>
            <a:ln w="22225"/>
          </c:spPr>
          <c:marker>
            <c:symbol val="triangle"/>
            <c:size val="5"/>
          </c:marker>
          <c:cat>
            <c:strRef>
              <c:f>'M5024-TAMPVL'!$C$31:$C$42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'M5024-TAMPVL'!$J$31:$J$42</c:f>
              <c:numCache>
                <c:formatCode>0.00</c:formatCode>
                <c:ptCount val="12"/>
                <c:pt idx="0">
                  <c:v>6.7081777303464394</c:v>
                </c:pt>
                <c:pt idx="1">
                  <c:v>7.1009951888554053</c:v>
                </c:pt>
                <c:pt idx="2">
                  <c:v>7.1355493891577062</c:v>
                </c:pt>
                <c:pt idx="3">
                  <c:v>7.0379377855014695</c:v>
                </c:pt>
                <c:pt idx="4">
                  <c:v>7.0077709066084246</c:v>
                </c:pt>
                <c:pt idx="5">
                  <c:v>6.6655063058611121</c:v>
                </c:pt>
                <c:pt idx="6">
                  <c:v>5.2301837222079977</c:v>
                </c:pt>
                <c:pt idx="7">
                  <c:v>5.8891822566252241</c:v>
                </c:pt>
                <c:pt idx="8">
                  <c:v>6.1925068308020839</c:v>
                </c:pt>
                <c:pt idx="9">
                  <c:v>6.5617577818100363</c:v>
                </c:pt>
                <c:pt idx="10">
                  <c:v>6.9795007839571754</c:v>
                </c:pt>
                <c:pt idx="11">
                  <c:v>6.8927497099080393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9A-45CA-A7C3-FD18DB7963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358016"/>
        <c:axId val="182359552"/>
      </c:lineChart>
      <c:catAx>
        <c:axId val="182358016"/>
        <c:scaling>
          <c:orientation val="minMax"/>
        </c:scaling>
        <c:delete val="0"/>
        <c:axPos val="b"/>
        <c:numFmt formatCode="@" sourceLinked="0"/>
        <c:majorTickMark val="out"/>
        <c:minorTickMark val="none"/>
        <c:tickLblPos val="low"/>
        <c:crossAx val="182359552"/>
        <c:crosses val="autoZero"/>
        <c:auto val="1"/>
        <c:lblAlgn val="ctr"/>
        <c:lblOffset val="100"/>
        <c:noMultiLvlLbl val="0"/>
      </c:catAx>
      <c:valAx>
        <c:axId val="182359552"/>
        <c:scaling>
          <c:orientation val="minMax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s-EC"/>
          </a:p>
        </c:txPr>
        <c:crossAx val="182358016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900"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s-EC" sz="1000"/>
              <a:t>Distribución temporal de Precipitación (mm) </a:t>
            </a:r>
          </a:p>
          <a:p>
            <a:pPr>
              <a:defRPr sz="1000"/>
            </a:pPr>
            <a:r>
              <a:rPr lang="es-EC" sz="1000"/>
              <a:t>2017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'M5025-LAVIRMET'!$B$10</c:f>
              <c:strCache>
                <c:ptCount val="1"/>
                <c:pt idx="0">
                  <c:v>Precipitación (mm) </c:v>
                </c:pt>
              </c:strCache>
            </c:strRef>
          </c:tx>
          <c:invertIfNegative val="0"/>
          <c:cat>
            <c:strRef>
              <c:f>'M5025-LAVIRMET'!$A$13:$A$24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'M5025-LAVIRMET'!$B$13:$B$24</c:f>
              <c:numCache>
                <c:formatCode>0.0</c:formatCode>
                <c:ptCount val="12"/>
                <c:pt idx="0">
                  <c:v>184.59999999999994</c:v>
                </c:pt>
                <c:pt idx="1">
                  <c:v>82.099999999999909</c:v>
                </c:pt>
                <c:pt idx="2">
                  <c:v>190.09999999999991</c:v>
                </c:pt>
                <c:pt idx="3">
                  <c:v>88.099999999999895</c:v>
                </c:pt>
                <c:pt idx="4">
                  <c:v>178.39999999999998</c:v>
                </c:pt>
                <c:pt idx="5">
                  <c:v>181.10000000000014</c:v>
                </c:pt>
                <c:pt idx="6">
                  <c:v>260.40000000000055</c:v>
                </c:pt>
                <c:pt idx="7">
                  <c:v>175.90000000000012</c:v>
                </c:pt>
                <c:pt idx="8">
                  <c:v>94.399999999999949</c:v>
                </c:pt>
                <c:pt idx="9">
                  <c:v>130.6999999999999</c:v>
                </c:pt>
                <c:pt idx="10">
                  <c:v>81.600000000000023</c:v>
                </c:pt>
                <c:pt idx="11">
                  <c:v>137.99999999999994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52-4534-9435-AE9B7E3F8214}"/>
            </c:ext>
          </c:extLst>
        </c:ser>
        <c:ser>
          <c:idx val="1"/>
          <c:order val="1"/>
          <c:tx>
            <c:strRef>
              <c:f>'[2]M5025-LAVIRMET'!$N$10</c:f>
              <c:strCache>
                <c:ptCount val="1"/>
                <c:pt idx="0">
                  <c:v>Media Historica 2009-2016</c:v>
                </c:pt>
              </c:strCache>
            </c:strRef>
          </c:tx>
          <c:invertIfNegative val="0"/>
          <c:val>
            <c:numRef>
              <c:f>'[2]M5025-LAVIRMET'!$N$11:$N$22</c:f>
              <c:numCache>
                <c:formatCode>General</c:formatCode>
                <c:ptCount val="12"/>
                <c:pt idx="0">
                  <c:v>67.835714285714246</c:v>
                </c:pt>
                <c:pt idx="1">
                  <c:v>89.028571428571425</c:v>
                </c:pt>
                <c:pt idx="2">
                  <c:v>87.987499999999955</c:v>
                </c:pt>
                <c:pt idx="3">
                  <c:v>102.26249999999982</c:v>
                </c:pt>
                <c:pt idx="4">
                  <c:v>107.68124999999995</c:v>
                </c:pt>
                <c:pt idx="5">
                  <c:v>201.55833333333331</c:v>
                </c:pt>
                <c:pt idx="6">
                  <c:v>170.07857142857105</c:v>
                </c:pt>
                <c:pt idx="7">
                  <c:v>113.26428571428539</c:v>
                </c:pt>
                <c:pt idx="8">
                  <c:v>66.578571428571379</c:v>
                </c:pt>
                <c:pt idx="9">
                  <c:v>67.54285714285713</c:v>
                </c:pt>
                <c:pt idx="10">
                  <c:v>64.768750000000011</c:v>
                </c:pt>
                <c:pt idx="11">
                  <c:v>73.093749999999972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F8-46C7-A954-3404AF41F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474624"/>
        <c:axId val="182476160"/>
      </c:barChart>
      <c:catAx>
        <c:axId val="1824746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s-EC"/>
          </a:p>
        </c:txPr>
        <c:crossAx val="182476160"/>
        <c:crosses val="autoZero"/>
        <c:auto val="1"/>
        <c:lblAlgn val="ctr"/>
        <c:lblOffset val="100"/>
        <c:noMultiLvlLbl val="0"/>
      </c:catAx>
      <c:valAx>
        <c:axId val="182476160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s-EC"/>
          </a:p>
        </c:txPr>
        <c:crossAx val="182474624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900"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/>
            </a:pPr>
            <a:r>
              <a:rPr lang="es-EC" sz="900" b="1" i="0" baseline="0">
                <a:effectLst/>
              </a:rPr>
              <a:t>Temperatura (°C) -  2017  </a:t>
            </a:r>
            <a:endParaRPr lang="en-CA" sz="900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'M5025-LAVIRMET'!$B$31</c:f>
              <c:strCache>
                <c:ptCount val="1"/>
                <c:pt idx="0">
                  <c:v>Máx</c:v>
                </c:pt>
              </c:strCache>
            </c:strRef>
          </c:tx>
          <c:spPr>
            <a:ln w="22225"/>
          </c:spPr>
          <c:marker>
            <c:symbol val="diamond"/>
            <c:size val="5"/>
          </c:marker>
          <c:cat>
            <c:strRef>
              <c:f>'M5025-LAVIRMET'!$A$32:$A$43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'M5025-LAVIRMET'!$B$32:$B$43</c:f>
              <c:numCache>
                <c:formatCode>0.00</c:formatCode>
                <c:ptCount val="12"/>
                <c:pt idx="0">
                  <c:v>13.256</c:v>
                </c:pt>
                <c:pt idx="1">
                  <c:v>14.098000000000001</c:v>
                </c:pt>
                <c:pt idx="2">
                  <c:v>11.819000000000001</c:v>
                </c:pt>
                <c:pt idx="3">
                  <c:v>13.141999999999999</c:v>
                </c:pt>
                <c:pt idx="4">
                  <c:v>11.881</c:v>
                </c:pt>
                <c:pt idx="5">
                  <c:v>12.462</c:v>
                </c:pt>
                <c:pt idx="6">
                  <c:v>12.849</c:v>
                </c:pt>
                <c:pt idx="7">
                  <c:v>10.968</c:v>
                </c:pt>
                <c:pt idx="8">
                  <c:v>11.548</c:v>
                </c:pt>
                <c:pt idx="9">
                  <c:v>12.696999999999999</c:v>
                </c:pt>
                <c:pt idx="10">
                  <c:v>14.746</c:v>
                </c:pt>
                <c:pt idx="11">
                  <c:v>13.207000000000001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9F-443C-84FA-0FFF6CD738D4}"/>
            </c:ext>
          </c:extLst>
        </c:ser>
        <c:ser>
          <c:idx val="1"/>
          <c:order val="1"/>
          <c:tx>
            <c:strRef>
              <c:f>'M5025-LAVIRMET'!$D$31</c:f>
              <c:strCache>
                <c:ptCount val="1"/>
                <c:pt idx="0">
                  <c:v>Mín</c:v>
                </c:pt>
              </c:strCache>
            </c:strRef>
          </c:tx>
          <c:spPr>
            <a:ln w="22225"/>
          </c:spPr>
          <c:marker>
            <c:symbol val="square"/>
            <c:size val="5"/>
          </c:marker>
          <c:cat>
            <c:strRef>
              <c:f>'M5025-LAVIRMET'!$A$32:$A$43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'M5025-LAVIRMET'!$D$32:$D$43</c:f>
              <c:numCache>
                <c:formatCode>0.00</c:formatCode>
                <c:ptCount val="12"/>
                <c:pt idx="0">
                  <c:v>0.375</c:v>
                </c:pt>
                <c:pt idx="1">
                  <c:v>0.66100000000000003</c:v>
                </c:pt>
                <c:pt idx="2">
                  <c:v>-0.499</c:v>
                </c:pt>
                <c:pt idx="3">
                  <c:v>0.89100000000000001</c:v>
                </c:pt>
                <c:pt idx="4">
                  <c:v>0.44700000000000001</c:v>
                </c:pt>
                <c:pt idx="5">
                  <c:v>0.35299999999999998</c:v>
                </c:pt>
                <c:pt idx="6">
                  <c:v>-0.38200000000000001</c:v>
                </c:pt>
                <c:pt idx="7">
                  <c:v>-0.58199999999999996</c:v>
                </c:pt>
                <c:pt idx="8">
                  <c:v>0.46300000000000002</c:v>
                </c:pt>
                <c:pt idx="9">
                  <c:v>0.29199999999999998</c:v>
                </c:pt>
                <c:pt idx="10">
                  <c:v>-2.5999999999999999E-2</c:v>
                </c:pt>
                <c:pt idx="11">
                  <c:v>-0.73499999999999999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9F-443C-84FA-0FFF6CD738D4}"/>
            </c:ext>
          </c:extLst>
        </c:ser>
        <c:ser>
          <c:idx val="2"/>
          <c:order val="2"/>
          <c:tx>
            <c:strRef>
              <c:f>'M5025-LAVIRMET'!$H$31</c:f>
              <c:strCache>
                <c:ptCount val="1"/>
                <c:pt idx="0">
                  <c:v>Mensual</c:v>
                </c:pt>
              </c:strCache>
            </c:strRef>
          </c:tx>
          <c:spPr>
            <a:ln w="22225"/>
          </c:spPr>
          <c:marker>
            <c:symbol val="triangle"/>
            <c:size val="5"/>
          </c:marker>
          <c:cat>
            <c:strRef>
              <c:f>'M5025-LAVIRMET'!$A$32:$A$43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'M5025-LAVIRMET'!$H$32:$H$43</c:f>
              <c:numCache>
                <c:formatCode>0.00</c:formatCode>
                <c:ptCount val="12"/>
                <c:pt idx="0">
                  <c:v>4.7718944044470222</c:v>
                </c:pt>
                <c:pt idx="1">
                  <c:v>4.8352183035714296</c:v>
                </c:pt>
                <c:pt idx="2">
                  <c:v>5.0209246191756263</c:v>
                </c:pt>
                <c:pt idx="3">
                  <c:v>5.0655540509259263</c:v>
                </c:pt>
                <c:pt idx="4">
                  <c:v>4.9299023297491038</c:v>
                </c:pt>
                <c:pt idx="5">
                  <c:v>4.6134414351851856</c:v>
                </c:pt>
                <c:pt idx="6">
                  <c:v>3.123092249103943</c:v>
                </c:pt>
                <c:pt idx="7">
                  <c:v>3.5297758144487528</c:v>
                </c:pt>
                <c:pt idx="8">
                  <c:v>3.9756249305555551</c:v>
                </c:pt>
                <c:pt idx="9">
                  <c:v>4.5868004541640977</c:v>
                </c:pt>
                <c:pt idx="10">
                  <c:v>5.1665091815161146</c:v>
                </c:pt>
                <c:pt idx="11">
                  <c:v>4.7434130600358397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9F-443C-84FA-0FFF6CD738D4}"/>
            </c:ext>
          </c:extLst>
        </c:ser>
        <c:ser>
          <c:idx val="3"/>
          <c:order val="3"/>
          <c:tx>
            <c:strRef>
              <c:f>'[2]M5025-LAVIRMET'!$N$25</c:f>
              <c:strCache>
                <c:ptCount val="1"/>
                <c:pt idx="0">
                  <c:v>Media Historica 2007-2016</c:v>
                </c:pt>
              </c:strCache>
            </c:strRef>
          </c:tx>
          <c:spPr>
            <a:ln w="12700"/>
          </c:spPr>
          <c:val>
            <c:numRef>
              <c:f>'[2]M5025-LAVIRMET'!$N$26:$N$37</c:f>
              <c:numCache>
                <c:formatCode>General</c:formatCode>
                <c:ptCount val="12"/>
                <c:pt idx="0">
                  <c:v>5.7256163662265349</c:v>
                </c:pt>
                <c:pt idx="1">
                  <c:v>5.7974649241742702</c:v>
                </c:pt>
                <c:pt idx="2">
                  <c:v>5.9445988082919339</c:v>
                </c:pt>
                <c:pt idx="3">
                  <c:v>6.0265979760491568</c:v>
                </c:pt>
                <c:pt idx="4">
                  <c:v>5.8884968069514594</c:v>
                </c:pt>
                <c:pt idx="5">
                  <c:v>4.3602445001870231</c:v>
                </c:pt>
                <c:pt idx="6">
                  <c:v>3.988594771950785</c:v>
                </c:pt>
                <c:pt idx="7">
                  <c:v>3.7658771354751304</c:v>
                </c:pt>
                <c:pt idx="8">
                  <c:v>4.0754101153733107</c:v>
                </c:pt>
                <c:pt idx="9">
                  <c:v>5.2677931247994438</c:v>
                </c:pt>
                <c:pt idx="10">
                  <c:v>5.8516764599119266</c:v>
                </c:pt>
                <c:pt idx="11">
                  <c:v>5.4993369250448971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83-460E-B845-1297C02EB7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527104"/>
        <c:axId val="182528640"/>
      </c:lineChart>
      <c:catAx>
        <c:axId val="182527104"/>
        <c:scaling>
          <c:orientation val="minMax"/>
        </c:scaling>
        <c:delete val="0"/>
        <c:axPos val="b"/>
        <c:numFmt formatCode="@" sourceLinked="0"/>
        <c:majorTickMark val="out"/>
        <c:minorTickMark val="none"/>
        <c:tickLblPos val="low"/>
        <c:txPr>
          <a:bodyPr/>
          <a:lstStyle/>
          <a:p>
            <a:pPr>
              <a:defRPr sz="600"/>
            </a:pPr>
            <a:endParaRPr lang="es-EC"/>
          </a:p>
        </c:txPr>
        <c:crossAx val="182528640"/>
        <c:crosses val="autoZero"/>
        <c:auto val="1"/>
        <c:lblAlgn val="ctr"/>
        <c:lblOffset val="100"/>
        <c:noMultiLvlLbl val="0"/>
      </c:catAx>
      <c:valAx>
        <c:axId val="182528640"/>
        <c:scaling>
          <c:orientation val="minMax"/>
          <c:max val="18"/>
          <c:min val="-1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s-EC"/>
          </a:p>
        </c:txPr>
        <c:crossAx val="182527104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600"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s-EC" sz="1000" b="1" i="0" baseline="0">
                <a:effectLst/>
              </a:rPr>
              <a:t>Humedad Relativa del Aire  (%) - 2017  </a:t>
            </a:r>
            <a:endParaRPr lang="en-CA" sz="1000">
              <a:effectLst/>
            </a:endParaRPr>
          </a:p>
        </c:rich>
      </c:tx>
      <c:layout>
        <c:manualLayout>
          <c:xMode val="edge"/>
          <c:yMode val="edge"/>
          <c:x val="0.22573844573776103"/>
          <c:y val="2.617188054195928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8945558247429968E-2"/>
          <c:y val="0.12340219023230151"/>
          <c:w val="0.86183110806801333"/>
          <c:h val="0.66056157810929339"/>
        </c:manualLayout>
      </c:layout>
      <c:lineChart>
        <c:grouping val="standard"/>
        <c:varyColors val="0"/>
        <c:ser>
          <c:idx val="0"/>
          <c:order val="0"/>
          <c:tx>
            <c:strRef>
              <c:f>'M5025-LAVIRMET'!$B$49</c:f>
              <c:strCache>
                <c:ptCount val="1"/>
                <c:pt idx="0">
                  <c:v>Máx</c:v>
                </c:pt>
              </c:strCache>
            </c:strRef>
          </c:tx>
          <c:spPr>
            <a:ln w="22225"/>
          </c:spPr>
          <c:marker>
            <c:symbol val="diamond"/>
            <c:size val="5"/>
          </c:marker>
          <c:cat>
            <c:strRef>
              <c:f>'M5025-LAVIRMET'!$A$50:$A$61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'M5025-LAVIRMET'!$B$50:$B$61</c:f>
              <c:numCache>
                <c:formatCode>0.0</c:formatCode>
                <c:ptCount val="12"/>
                <c:pt idx="0">
                  <c:v>99.843999999999994</c:v>
                </c:pt>
                <c:pt idx="1">
                  <c:v>99.906999999999996</c:v>
                </c:pt>
                <c:pt idx="2">
                  <c:v>99.531000000000006</c:v>
                </c:pt>
                <c:pt idx="3">
                  <c:v>99.542000000000002</c:v>
                </c:pt>
                <c:pt idx="4">
                  <c:v>99.498000000000005</c:v>
                </c:pt>
                <c:pt idx="5">
                  <c:v>99.623000000000005</c:v>
                </c:pt>
                <c:pt idx="6">
                  <c:v>99.85</c:v>
                </c:pt>
                <c:pt idx="7">
                  <c:v>99.847999999999999</c:v>
                </c:pt>
                <c:pt idx="8">
                  <c:v>99.816999999999993</c:v>
                </c:pt>
                <c:pt idx="9">
                  <c:v>99.861999999999995</c:v>
                </c:pt>
                <c:pt idx="10">
                  <c:v>99.745999999999995</c:v>
                </c:pt>
                <c:pt idx="11">
                  <c:v>99.775000000000006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F6-4B94-A4CE-8DFE993C6633}"/>
            </c:ext>
          </c:extLst>
        </c:ser>
        <c:ser>
          <c:idx val="1"/>
          <c:order val="1"/>
          <c:tx>
            <c:strRef>
              <c:f>'M5025-LAVIRMET'!$D$49</c:f>
              <c:strCache>
                <c:ptCount val="1"/>
                <c:pt idx="0">
                  <c:v>Mín</c:v>
                </c:pt>
              </c:strCache>
            </c:strRef>
          </c:tx>
          <c:spPr>
            <a:ln w="22225"/>
          </c:spPr>
          <c:marker>
            <c:symbol val="square"/>
            <c:size val="5"/>
          </c:marker>
          <c:cat>
            <c:strRef>
              <c:f>'M5025-LAVIRMET'!$A$50:$A$61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'M5025-LAVIRMET'!$D$50:$D$61</c:f>
              <c:numCache>
                <c:formatCode>0.0</c:formatCode>
                <c:ptCount val="12"/>
                <c:pt idx="0">
                  <c:v>13.709</c:v>
                </c:pt>
                <c:pt idx="1">
                  <c:v>27.01</c:v>
                </c:pt>
                <c:pt idx="2">
                  <c:v>11.721</c:v>
                </c:pt>
                <c:pt idx="3">
                  <c:v>10.294</c:v>
                </c:pt>
                <c:pt idx="4">
                  <c:v>56.646000000000001</c:v>
                </c:pt>
                <c:pt idx="5">
                  <c:v>50.755000000000003</c:v>
                </c:pt>
                <c:pt idx="6">
                  <c:v>35.466000000000001</c:v>
                </c:pt>
                <c:pt idx="7">
                  <c:v>30.417999999999999</c:v>
                </c:pt>
                <c:pt idx="8">
                  <c:v>37.26</c:v>
                </c:pt>
                <c:pt idx="9">
                  <c:v>23.988</c:v>
                </c:pt>
                <c:pt idx="10">
                  <c:v>26.334</c:v>
                </c:pt>
                <c:pt idx="11">
                  <c:v>12.558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F6-4B94-A4CE-8DFE993C6633}"/>
            </c:ext>
          </c:extLst>
        </c:ser>
        <c:ser>
          <c:idx val="2"/>
          <c:order val="2"/>
          <c:tx>
            <c:strRef>
              <c:f>'M5025-LAVIRMET'!$F$49</c:f>
              <c:strCache>
                <c:ptCount val="1"/>
                <c:pt idx="0">
                  <c:v>Media </c:v>
                </c:pt>
              </c:strCache>
            </c:strRef>
          </c:tx>
          <c:spPr>
            <a:ln w="22225"/>
          </c:spPr>
          <c:marker>
            <c:symbol val="triangle"/>
            <c:size val="5"/>
          </c:marker>
          <c:cat>
            <c:strRef>
              <c:f>'M5025-LAVIRMET'!$A$50:$A$61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'M5025-LAVIRMET'!$F$50:$F$61</c:f>
              <c:numCache>
                <c:formatCode>0.0</c:formatCode>
                <c:ptCount val="12"/>
                <c:pt idx="0">
                  <c:v>86.178242118730424</c:v>
                </c:pt>
                <c:pt idx="1">
                  <c:v>89.968463223202136</c:v>
                </c:pt>
                <c:pt idx="2">
                  <c:v>91.375963320902201</c:v>
                </c:pt>
                <c:pt idx="3">
                  <c:v>92.342954466094383</c:v>
                </c:pt>
                <c:pt idx="4">
                  <c:v>93.109895427034999</c:v>
                </c:pt>
                <c:pt idx="5">
                  <c:v>91.207631134258918</c:v>
                </c:pt>
                <c:pt idx="6">
                  <c:v>93.37332188620131</c:v>
                </c:pt>
                <c:pt idx="7">
                  <c:v>92.244526780512217</c:v>
                </c:pt>
                <c:pt idx="8">
                  <c:v>90.76417770833298</c:v>
                </c:pt>
                <c:pt idx="9">
                  <c:v>89.791208661153291</c:v>
                </c:pt>
                <c:pt idx="10">
                  <c:v>85.6594265100982</c:v>
                </c:pt>
                <c:pt idx="11">
                  <c:v>88.381943279569754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F6-4B94-A4CE-8DFE993C6633}"/>
            </c:ext>
          </c:extLst>
        </c:ser>
        <c:ser>
          <c:idx val="3"/>
          <c:order val="3"/>
          <c:tx>
            <c:strRef>
              <c:f>'[2]M5025-LAVIRMET'!$N$40</c:f>
              <c:strCache>
                <c:ptCount val="1"/>
                <c:pt idx="0">
                  <c:v>Media Historica 2007-2016</c:v>
                </c:pt>
              </c:strCache>
            </c:strRef>
          </c:tx>
          <c:spPr>
            <a:ln w="12700"/>
          </c:spPr>
          <c:val>
            <c:numRef>
              <c:f>'[2]M5025-LAVIRMET'!$N$41:$N$52</c:f>
              <c:numCache>
                <c:formatCode>General</c:formatCode>
                <c:ptCount val="12"/>
                <c:pt idx="0">
                  <c:v>92.594159315864374</c:v>
                </c:pt>
                <c:pt idx="1">
                  <c:v>95.212142108199728</c:v>
                </c:pt>
                <c:pt idx="2">
                  <c:v>95.155073597327203</c:v>
                </c:pt>
                <c:pt idx="3">
                  <c:v>94.566354631534281</c:v>
                </c:pt>
                <c:pt idx="4">
                  <c:v>95.5477474866709</c:v>
                </c:pt>
                <c:pt idx="5">
                  <c:v>96.594233263726196</c:v>
                </c:pt>
                <c:pt idx="6">
                  <c:v>95.346790284015242</c:v>
                </c:pt>
                <c:pt idx="7">
                  <c:v>94.818186944510884</c:v>
                </c:pt>
                <c:pt idx="8">
                  <c:v>92.806013546521783</c:v>
                </c:pt>
                <c:pt idx="9">
                  <c:v>91.878797814740295</c:v>
                </c:pt>
                <c:pt idx="10">
                  <c:v>88.828968900495596</c:v>
                </c:pt>
                <c:pt idx="11">
                  <c:v>91.670582347241208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2D-492B-856E-03D568DD9B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559104"/>
        <c:axId val="182560640"/>
      </c:lineChart>
      <c:catAx>
        <c:axId val="182559104"/>
        <c:scaling>
          <c:orientation val="minMax"/>
        </c:scaling>
        <c:delete val="0"/>
        <c:axPos val="b"/>
        <c:numFmt formatCode="@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s-EC"/>
          </a:p>
        </c:txPr>
        <c:crossAx val="182560640"/>
        <c:crosses val="autoZero"/>
        <c:auto val="1"/>
        <c:lblAlgn val="ctr"/>
        <c:lblOffset val="100"/>
        <c:noMultiLvlLbl val="0"/>
      </c:catAx>
      <c:valAx>
        <c:axId val="182560640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s-EC"/>
          </a:p>
        </c:txPr>
        <c:crossAx val="182559104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4.4540747022509847E-2"/>
          <c:y val="0.92057040229834786"/>
          <c:w val="0.95545925297749013"/>
          <c:h val="7.8914722802066614E-2"/>
        </c:manualLayout>
      </c:layout>
      <c:overlay val="0"/>
      <c:txPr>
        <a:bodyPr/>
        <a:lstStyle/>
        <a:p>
          <a:pPr>
            <a:defRPr sz="900"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s-EC" sz="1000" b="1" i="0" baseline="0">
                <a:effectLst/>
              </a:rPr>
              <a:t>Presión Atmosférica (hPa) - 2017  </a:t>
            </a:r>
            <a:endParaRPr lang="en-CA" sz="1000">
              <a:effectLst/>
            </a:endParaRPr>
          </a:p>
        </c:rich>
      </c:tx>
      <c:layout>
        <c:manualLayout>
          <c:xMode val="edge"/>
          <c:yMode val="edge"/>
          <c:x val="0.32397011349191107"/>
          <c:y val="2.18664531340362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9457049576120051E-2"/>
          <c:y val="0.11024555263925342"/>
          <c:w val="0.87350599467749457"/>
          <c:h val="0.69032766759802522"/>
        </c:manualLayout>
      </c:layout>
      <c:lineChart>
        <c:grouping val="standard"/>
        <c:varyColors val="0"/>
        <c:ser>
          <c:idx val="0"/>
          <c:order val="0"/>
          <c:tx>
            <c:strRef>
              <c:f>'M5025-LAVIRMET'!$B$71</c:f>
              <c:strCache>
                <c:ptCount val="1"/>
                <c:pt idx="0">
                  <c:v>Máx</c:v>
                </c:pt>
              </c:strCache>
            </c:strRef>
          </c:tx>
          <c:spPr>
            <a:ln w="22225"/>
          </c:spPr>
          <c:marker>
            <c:symbol val="diamond"/>
            <c:size val="5"/>
          </c:marker>
          <c:cat>
            <c:strRef>
              <c:f>'M5025-LAVIRMET'!$A$72:$A$83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'M5025-LAVIRMET'!$B$72:$B$83</c:f>
              <c:numCache>
                <c:formatCode>0</c:formatCode>
                <c:ptCount val="12"/>
                <c:pt idx="0">
                  <c:v>633.56799999999998</c:v>
                </c:pt>
                <c:pt idx="1">
                  <c:v>634.005</c:v>
                </c:pt>
                <c:pt idx="2">
                  <c:v>633.94100000000003</c:v>
                </c:pt>
                <c:pt idx="3">
                  <c:v>634.245</c:v>
                </c:pt>
                <c:pt idx="4">
                  <c:v>634.65</c:v>
                </c:pt>
                <c:pt idx="5">
                  <c:v>634.38599999999997</c:v>
                </c:pt>
                <c:pt idx="6">
                  <c:v>634.16200000000003</c:v>
                </c:pt>
                <c:pt idx="7">
                  <c:v>634.74599999999998</c:v>
                </c:pt>
                <c:pt idx="8">
                  <c:v>634.36699999999996</c:v>
                </c:pt>
                <c:pt idx="9">
                  <c:v>634.31799999999998</c:v>
                </c:pt>
                <c:pt idx="10">
                  <c:v>633.10400000000004</c:v>
                </c:pt>
                <c:pt idx="11">
                  <c:v>633.54700000000003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9A-4B38-B93E-4C0BB9D19C60}"/>
            </c:ext>
          </c:extLst>
        </c:ser>
        <c:ser>
          <c:idx val="1"/>
          <c:order val="1"/>
          <c:tx>
            <c:strRef>
              <c:f>'M5025-LAVIRMET'!$C$71</c:f>
              <c:strCache>
                <c:ptCount val="1"/>
                <c:pt idx="0">
                  <c:v>Mín </c:v>
                </c:pt>
              </c:strCache>
            </c:strRef>
          </c:tx>
          <c:spPr>
            <a:ln w="22225"/>
          </c:spPr>
          <c:marker>
            <c:symbol val="square"/>
            <c:size val="5"/>
          </c:marker>
          <c:cat>
            <c:strRef>
              <c:f>'M5025-LAVIRMET'!$A$72:$A$83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'M5025-LAVIRMET'!$C$72:$C$83</c:f>
              <c:numCache>
                <c:formatCode>0</c:formatCode>
                <c:ptCount val="12"/>
                <c:pt idx="0">
                  <c:v>628.90499999999997</c:v>
                </c:pt>
                <c:pt idx="1">
                  <c:v>629.01300000000003</c:v>
                </c:pt>
                <c:pt idx="2">
                  <c:v>628.97500000000002</c:v>
                </c:pt>
                <c:pt idx="3">
                  <c:v>629.38499999999999</c:v>
                </c:pt>
                <c:pt idx="4">
                  <c:v>629.05200000000002</c:v>
                </c:pt>
                <c:pt idx="5">
                  <c:v>630.06399999999996</c:v>
                </c:pt>
                <c:pt idx="6">
                  <c:v>629.26700000000005</c:v>
                </c:pt>
                <c:pt idx="7">
                  <c:v>629.779</c:v>
                </c:pt>
                <c:pt idx="8">
                  <c:v>629.64499999999998</c:v>
                </c:pt>
                <c:pt idx="9">
                  <c:v>629.17200000000003</c:v>
                </c:pt>
                <c:pt idx="10">
                  <c:v>628.39200000000005</c:v>
                </c:pt>
                <c:pt idx="11">
                  <c:v>628.89099999999996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9A-4B38-B93E-4C0BB9D19C60}"/>
            </c:ext>
          </c:extLst>
        </c:ser>
        <c:ser>
          <c:idx val="2"/>
          <c:order val="2"/>
          <c:tx>
            <c:strRef>
              <c:f>'M5025-LAVIRMET'!$D$71</c:f>
              <c:strCache>
                <c:ptCount val="1"/>
                <c:pt idx="0">
                  <c:v>Media </c:v>
                </c:pt>
              </c:strCache>
            </c:strRef>
          </c:tx>
          <c:spPr>
            <a:ln w="22225"/>
          </c:spPr>
          <c:marker>
            <c:symbol val="triangle"/>
            <c:size val="5"/>
          </c:marker>
          <c:cat>
            <c:strRef>
              <c:f>'M5025-LAVIRMET'!$A$72:$A$83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'M5025-LAVIRMET'!$D$72:$D$83</c:f>
              <c:numCache>
                <c:formatCode>0</c:formatCode>
                <c:ptCount val="12"/>
                <c:pt idx="0">
                  <c:v>631.28101685328727</c:v>
                </c:pt>
                <c:pt idx="1">
                  <c:v>631.42697224702522</c:v>
                </c:pt>
                <c:pt idx="2">
                  <c:v>631.64745215054097</c:v>
                </c:pt>
                <c:pt idx="3">
                  <c:v>631.8616941666719</c:v>
                </c:pt>
                <c:pt idx="4">
                  <c:v>632.34130465949659</c:v>
                </c:pt>
                <c:pt idx="5">
                  <c:v>632.1681611574088</c:v>
                </c:pt>
                <c:pt idx="6">
                  <c:v>631.99068877688455</c:v>
                </c:pt>
                <c:pt idx="7">
                  <c:v>631.91304932434025</c:v>
                </c:pt>
                <c:pt idx="8">
                  <c:v>631.97075622685088</c:v>
                </c:pt>
                <c:pt idx="9">
                  <c:v>631.38072402663045</c:v>
                </c:pt>
                <c:pt idx="10">
                  <c:v>630.85767394677464</c:v>
                </c:pt>
                <c:pt idx="11">
                  <c:v>631.04759959677517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9A-4B38-B93E-4C0BB9D19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865280"/>
        <c:axId val="182871168"/>
      </c:lineChart>
      <c:catAx>
        <c:axId val="182865280"/>
        <c:scaling>
          <c:orientation val="minMax"/>
        </c:scaling>
        <c:delete val="0"/>
        <c:axPos val="b"/>
        <c:numFmt formatCode="@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s-EC"/>
          </a:p>
        </c:txPr>
        <c:crossAx val="182871168"/>
        <c:crosses val="autoZero"/>
        <c:auto val="1"/>
        <c:lblAlgn val="ctr"/>
        <c:lblOffset val="100"/>
        <c:noMultiLvlLbl val="0"/>
      </c:catAx>
      <c:valAx>
        <c:axId val="182871168"/>
        <c:scaling>
          <c:orientation val="minMax"/>
          <c:min val="627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s-EC"/>
          </a:p>
        </c:txPr>
        <c:crossAx val="182865280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900"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s-EC" sz="1000"/>
              <a:t>Distribución temporal de Precipitación (mm) </a:t>
            </a:r>
          </a:p>
          <a:p>
            <a:pPr>
              <a:defRPr sz="1000"/>
            </a:pPr>
            <a:r>
              <a:rPr lang="es-EC" sz="1000"/>
              <a:t>2017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'M5026-CNMET'!$B$10</c:f>
              <c:strCache>
                <c:ptCount val="1"/>
                <c:pt idx="0">
                  <c:v>Precipitación (mm) </c:v>
                </c:pt>
              </c:strCache>
            </c:strRef>
          </c:tx>
          <c:invertIfNegative val="0"/>
          <c:cat>
            <c:strRef>
              <c:f>'M5026-CNMET'!$A$13:$A$24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'M5026-CNMET'!$B$13:$B$24</c:f>
              <c:numCache>
                <c:formatCode>0.0</c:formatCode>
                <c:ptCount val="12"/>
                <c:pt idx="0">
                  <c:v>125.39999999999986</c:v>
                </c:pt>
                <c:pt idx="1">
                  <c:v>84.199999999999903</c:v>
                </c:pt>
                <c:pt idx="2">
                  <c:v>158.79999999999987</c:v>
                </c:pt>
                <c:pt idx="3">
                  <c:v>117.3</c:v>
                </c:pt>
                <c:pt idx="4">
                  <c:v>105.59999999999989</c:v>
                </c:pt>
                <c:pt idx="5">
                  <c:v>89.29999999999994</c:v>
                </c:pt>
                <c:pt idx="6">
                  <c:v>13.399999999999991</c:v>
                </c:pt>
                <c:pt idx="7">
                  <c:v>61.49999999999995</c:v>
                </c:pt>
                <c:pt idx="8">
                  <c:v>39.5</c:v>
                </c:pt>
                <c:pt idx="9">
                  <c:v>146.20000000000002</c:v>
                </c:pt>
                <c:pt idx="10">
                  <c:v>104.29999999999994</c:v>
                </c:pt>
                <c:pt idx="11">
                  <c:v>193.99999999999989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99-48B3-99B9-B39E8960E3DF}"/>
            </c:ext>
          </c:extLst>
        </c:ser>
        <c:ser>
          <c:idx val="1"/>
          <c:order val="1"/>
          <c:tx>
            <c:strRef>
              <c:f>'[2]M5026-CNMET'!$N$10</c:f>
              <c:strCache>
                <c:ptCount val="1"/>
                <c:pt idx="0">
                  <c:v>Media Historica 2007-2016</c:v>
                </c:pt>
              </c:strCache>
            </c:strRef>
          </c:tx>
          <c:invertIfNegative val="0"/>
          <c:cat>
            <c:strRef>
              <c:f>'M5026-CNMET'!$A$13:$A$24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'[2]M5021-YURAMET'!$N$11:$N$22</c:f>
              <c:numCache>
                <c:formatCode>General</c:formatCode>
                <c:ptCount val="12"/>
                <c:pt idx="0">
                  <c:v>87.485714285714266</c:v>
                </c:pt>
                <c:pt idx="1">
                  <c:v>90.2</c:v>
                </c:pt>
                <c:pt idx="2">
                  <c:v>128.88571428571422</c:v>
                </c:pt>
                <c:pt idx="3">
                  <c:v>191.45000000000002</c:v>
                </c:pt>
                <c:pt idx="4">
                  <c:v>130.05000000000001</c:v>
                </c:pt>
                <c:pt idx="5">
                  <c:v>239.51666666666677</c:v>
                </c:pt>
                <c:pt idx="6">
                  <c:v>145.565</c:v>
                </c:pt>
                <c:pt idx="7">
                  <c:v>133.38000000000005</c:v>
                </c:pt>
                <c:pt idx="8">
                  <c:v>95.816666666666663</c:v>
                </c:pt>
                <c:pt idx="9">
                  <c:v>75.077777777777769</c:v>
                </c:pt>
                <c:pt idx="10">
                  <c:v>61.031249999999993</c:v>
                </c:pt>
                <c:pt idx="11">
                  <c:v>67.083333333333314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BD-461E-A963-67997776D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985792"/>
        <c:axId val="197987328"/>
      </c:barChart>
      <c:catAx>
        <c:axId val="1979857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s-EC"/>
          </a:p>
        </c:txPr>
        <c:crossAx val="197987328"/>
        <c:crosses val="autoZero"/>
        <c:auto val="1"/>
        <c:lblAlgn val="ctr"/>
        <c:lblOffset val="100"/>
        <c:noMultiLvlLbl val="0"/>
      </c:catAx>
      <c:valAx>
        <c:axId val="197987328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s-EC"/>
          </a:p>
        </c:txPr>
        <c:crossAx val="197985792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900"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/>
            </a:pPr>
            <a:r>
              <a:rPr lang="es-EC" sz="900" b="1" i="0" baseline="0">
                <a:effectLst/>
              </a:rPr>
              <a:t>Temperatura (°C) -  2017  </a:t>
            </a:r>
            <a:endParaRPr lang="en-CA" sz="900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'M5026-CNMET'!$B$31</c:f>
              <c:strCache>
                <c:ptCount val="1"/>
                <c:pt idx="0">
                  <c:v>Máx</c:v>
                </c:pt>
              </c:strCache>
            </c:strRef>
          </c:tx>
          <c:spPr>
            <a:ln w="22225"/>
          </c:spPr>
          <c:marker>
            <c:symbol val="diamond"/>
            <c:size val="5"/>
          </c:marker>
          <c:cat>
            <c:strRef>
              <c:f>'M5026-CNMET'!$A$32:$A$43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'M5026-CNMET'!$B$32:$B$43</c:f>
              <c:numCache>
                <c:formatCode>0.00</c:formatCode>
                <c:ptCount val="12"/>
                <c:pt idx="0">
                  <c:v>14.984999999999999</c:v>
                </c:pt>
                <c:pt idx="1">
                  <c:v>15.349</c:v>
                </c:pt>
                <c:pt idx="2">
                  <c:v>14.708</c:v>
                </c:pt>
                <c:pt idx="3">
                  <c:v>16.23</c:v>
                </c:pt>
                <c:pt idx="4">
                  <c:v>15.18</c:v>
                </c:pt>
                <c:pt idx="5">
                  <c:v>15.705</c:v>
                </c:pt>
                <c:pt idx="6">
                  <c:v>17.119</c:v>
                </c:pt>
                <c:pt idx="7">
                  <c:v>15.292999999999999</c:v>
                </c:pt>
                <c:pt idx="8" formatCode="0.0">
                  <c:v>15.872999999999999</c:v>
                </c:pt>
                <c:pt idx="9">
                  <c:v>16.553000000000001</c:v>
                </c:pt>
                <c:pt idx="10">
                  <c:v>16.8</c:v>
                </c:pt>
                <c:pt idx="11">
                  <c:v>16.172000000000001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A5-4A69-ACD4-D5018B592ECC}"/>
            </c:ext>
          </c:extLst>
        </c:ser>
        <c:ser>
          <c:idx val="1"/>
          <c:order val="1"/>
          <c:tx>
            <c:strRef>
              <c:f>'M5026-CNMET'!$D$31</c:f>
              <c:strCache>
                <c:ptCount val="1"/>
                <c:pt idx="0">
                  <c:v>Mín</c:v>
                </c:pt>
              </c:strCache>
            </c:strRef>
          </c:tx>
          <c:spPr>
            <a:ln w="22225"/>
          </c:spPr>
          <c:marker>
            <c:symbol val="square"/>
            <c:size val="5"/>
          </c:marker>
          <c:cat>
            <c:strRef>
              <c:f>'M5026-CNMET'!$A$32:$A$43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'M5026-CNMET'!$D$32:$D$43</c:f>
              <c:numCache>
                <c:formatCode>0.00</c:formatCode>
                <c:ptCount val="12"/>
                <c:pt idx="0">
                  <c:v>-2.02</c:v>
                </c:pt>
                <c:pt idx="1">
                  <c:v>-0.127</c:v>
                </c:pt>
                <c:pt idx="2">
                  <c:v>1.3919999999999999</c:v>
                </c:pt>
                <c:pt idx="3">
                  <c:v>2.093</c:v>
                </c:pt>
                <c:pt idx="4">
                  <c:v>2.0339999999999998</c:v>
                </c:pt>
                <c:pt idx="5">
                  <c:v>-0.253</c:v>
                </c:pt>
                <c:pt idx="6">
                  <c:v>-1.506</c:v>
                </c:pt>
                <c:pt idx="7">
                  <c:v>-1.115</c:v>
                </c:pt>
                <c:pt idx="8" formatCode="0.0">
                  <c:v>0.104</c:v>
                </c:pt>
                <c:pt idx="9">
                  <c:v>0.72899999999999998</c:v>
                </c:pt>
                <c:pt idx="10">
                  <c:v>0.152</c:v>
                </c:pt>
                <c:pt idx="11">
                  <c:v>-1.0449999999999999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A5-4A69-ACD4-D5018B592ECC}"/>
            </c:ext>
          </c:extLst>
        </c:ser>
        <c:ser>
          <c:idx val="2"/>
          <c:order val="2"/>
          <c:tx>
            <c:strRef>
              <c:f>'M5026-CNMET'!$H$31</c:f>
              <c:strCache>
                <c:ptCount val="1"/>
                <c:pt idx="0">
                  <c:v>Mensual</c:v>
                </c:pt>
              </c:strCache>
            </c:strRef>
          </c:tx>
          <c:spPr>
            <a:ln w="22225"/>
          </c:spPr>
          <c:marker>
            <c:symbol val="triangle"/>
            <c:size val="5"/>
          </c:marker>
          <c:cat>
            <c:strRef>
              <c:f>'M5026-CNMET'!$A$32:$A$43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'M5026-CNMET'!$H$32:$H$43</c:f>
              <c:numCache>
                <c:formatCode>0.00</c:formatCode>
                <c:ptCount val="12"/>
                <c:pt idx="0">
                  <c:v>7.2431302195340477</c:v>
                </c:pt>
                <c:pt idx="1">
                  <c:v>7.1961642857142838</c:v>
                </c:pt>
                <c:pt idx="2">
                  <c:v>7.2532172845488887</c:v>
                </c:pt>
                <c:pt idx="3">
                  <c:v>7.9558762282299123</c:v>
                </c:pt>
                <c:pt idx="4">
                  <c:v>7.5181814740143365</c:v>
                </c:pt>
                <c:pt idx="5">
                  <c:v>7.4077116666666649</c:v>
                </c:pt>
                <c:pt idx="6">
                  <c:v>6.4054940412186365</c:v>
                </c:pt>
                <c:pt idx="7">
                  <c:v>6.8358612030084336</c:v>
                </c:pt>
                <c:pt idx="8" formatCode="0.0">
                  <c:v>7.3872150925925935</c:v>
                </c:pt>
                <c:pt idx="9">
                  <c:v>7.3777102150537637</c:v>
                </c:pt>
                <c:pt idx="10">
                  <c:v>7.4557297916666689</c:v>
                </c:pt>
                <c:pt idx="11">
                  <c:v>7.2538774193548363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A5-4A69-ACD4-D5018B592ECC}"/>
            </c:ext>
          </c:extLst>
        </c:ser>
        <c:ser>
          <c:idx val="3"/>
          <c:order val="3"/>
          <c:tx>
            <c:strRef>
              <c:f>'[2]M5026-CNMET'!$N$25</c:f>
              <c:strCache>
                <c:ptCount val="1"/>
                <c:pt idx="0">
                  <c:v>Media Historica 2007-2016</c:v>
                </c:pt>
              </c:strCache>
            </c:strRef>
          </c:tx>
          <c:spPr>
            <a:ln w="12700"/>
          </c:spPr>
          <c:cat>
            <c:strRef>
              <c:f>'M5026-CNMET'!$A$32:$A$43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'[2]M5026-CNMET'!$N$26:$N$37</c:f>
              <c:numCache>
                <c:formatCode>General</c:formatCode>
                <c:ptCount val="12"/>
                <c:pt idx="0">
                  <c:v>7.4543432492138733</c:v>
                </c:pt>
                <c:pt idx="1">
                  <c:v>7.4227195009951128</c:v>
                </c:pt>
                <c:pt idx="2">
                  <c:v>7.4550739736432945</c:v>
                </c:pt>
                <c:pt idx="3">
                  <c:v>7.466877351104511</c:v>
                </c:pt>
                <c:pt idx="4">
                  <c:v>7.1564905869222804</c:v>
                </c:pt>
                <c:pt idx="5">
                  <c:v>7.0018375268339712</c:v>
                </c:pt>
                <c:pt idx="6">
                  <c:v>6.7366568010605734</c:v>
                </c:pt>
                <c:pt idx="7">
                  <c:v>6.5590563196274756</c:v>
                </c:pt>
                <c:pt idx="8">
                  <c:v>6.7711357703520907</c:v>
                </c:pt>
                <c:pt idx="9">
                  <c:v>7.0591136481530246</c:v>
                </c:pt>
                <c:pt idx="10">
                  <c:v>7.1776096627542048</c:v>
                </c:pt>
                <c:pt idx="11">
                  <c:v>7.2637308108161518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38-4AF5-BA16-4A02FFE402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030080"/>
        <c:axId val="198031616"/>
      </c:lineChart>
      <c:catAx>
        <c:axId val="198030080"/>
        <c:scaling>
          <c:orientation val="minMax"/>
        </c:scaling>
        <c:delete val="0"/>
        <c:axPos val="b"/>
        <c:numFmt formatCode="@" sourceLinked="0"/>
        <c:majorTickMark val="out"/>
        <c:minorTickMark val="none"/>
        <c:tickLblPos val="low"/>
        <c:txPr>
          <a:bodyPr/>
          <a:lstStyle/>
          <a:p>
            <a:pPr>
              <a:defRPr sz="600"/>
            </a:pPr>
            <a:endParaRPr lang="es-EC"/>
          </a:p>
        </c:txPr>
        <c:crossAx val="198031616"/>
        <c:crosses val="autoZero"/>
        <c:auto val="1"/>
        <c:lblAlgn val="ctr"/>
        <c:lblOffset val="100"/>
        <c:noMultiLvlLbl val="0"/>
      </c:catAx>
      <c:valAx>
        <c:axId val="198031616"/>
        <c:scaling>
          <c:orientation val="minMax"/>
          <c:max val="20"/>
          <c:min val="-5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s-EC"/>
          </a:p>
        </c:txPr>
        <c:crossAx val="198030080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600"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s-EC" sz="1000" b="1" i="0" baseline="0">
                <a:effectLst/>
              </a:rPr>
              <a:t>Humedad Relativa del Aire  (%) - 2017  </a:t>
            </a:r>
            <a:endParaRPr lang="en-CA" sz="1000">
              <a:effectLst/>
            </a:endParaRPr>
          </a:p>
        </c:rich>
      </c:tx>
      <c:layout>
        <c:manualLayout>
          <c:xMode val="edge"/>
          <c:yMode val="edge"/>
          <c:x val="0.22573844573776103"/>
          <c:y val="2.617188054195928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8945558247429968E-2"/>
          <c:y val="0.12340219023230151"/>
          <c:w val="0.86183110806801333"/>
          <c:h val="0.66056157810929339"/>
        </c:manualLayout>
      </c:layout>
      <c:lineChart>
        <c:grouping val="standard"/>
        <c:varyColors val="0"/>
        <c:ser>
          <c:idx val="0"/>
          <c:order val="0"/>
          <c:tx>
            <c:strRef>
              <c:f>'M5026-CNMET'!$B$49</c:f>
              <c:strCache>
                <c:ptCount val="1"/>
                <c:pt idx="0">
                  <c:v>Máx</c:v>
                </c:pt>
              </c:strCache>
            </c:strRef>
          </c:tx>
          <c:spPr>
            <a:ln w="22225"/>
          </c:spPr>
          <c:marker>
            <c:symbol val="diamond"/>
            <c:size val="5"/>
          </c:marker>
          <c:cat>
            <c:strRef>
              <c:f>'M5026-CNMET'!$A$50:$A$61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'M5026-CNMET'!$B$50:$B$61</c:f>
              <c:numCache>
                <c:formatCode>0.00</c:formatCode>
                <c:ptCount val="12"/>
                <c:pt idx="0">
                  <c:v>99.93</c:v>
                </c:pt>
                <c:pt idx="1">
                  <c:v>99.938000000000002</c:v>
                </c:pt>
                <c:pt idx="2">
                  <c:v>99.936000000000007</c:v>
                </c:pt>
                <c:pt idx="3">
                  <c:v>99.927000000000007</c:v>
                </c:pt>
                <c:pt idx="4">
                  <c:v>99.936000000000007</c:v>
                </c:pt>
                <c:pt idx="5">
                  <c:v>99.933000000000007</c:v>
                </c:pt>
                <c:pt idx="6">
                  <c:v>99.918000000000006</c:v>
                </c:pt>
                <c:pt idx="7">
                  <c:v>99.929000000000002</c:v>
                </c:pt>
                <c:pt idx="8">
                  <c:v>99.918999999999997</c:v>
                </c:pt>
                <c:pt idx="9">
                  <c:v>99.942999999999998</c:v>
                </c:pt>
                <c:pt idx="10">
                  <c:v>99.935000000000002</c:v>
                </c:pt>
                <c:pt idx="11">
                  <c:v>99.936000000000007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6B-4EF0-83D9-64DE67A1CDAB}"/>
            </c:ext>
          </c:extLst>
        </c:ser>
        <c:ser>
          <c:idx val="1"/>
          <c:order val="1"/>
          <c:tx>
            <c:strRef>
              <c:f>'M5026-CNMET'!$D$49</c:f>
              <c:strCache>
                <c:ptCount val="1"/>
                <c:pt idx="0">
                  <c:v>Mín</c:v>
                </c:pt>
              </c:strCache>
            </c:strRef>
          </c:tx>
          <c:spPr>
            <a:ln w="22225"/>
          </c:spPr>
          <c:marker>
            <c:symbol val="square"/>
            <c:size val="5"/>
          </c:marker>
          <c:cat>
            <c:strRef>
              <c:f>'M5026-CNMET'!$A$50:$A$61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'M5026-CNMET'!$D$50:$D$61</c:f>
              <c:numCache>
                <c:formatCode>0.00</c:formatCode>
                <c:ptCount val="12"/>
                <c:pt idx="0">
                  <c:v>17.675999999999998</c:v>
                </c:pt>
                <c:pt idx="1">
                  <c:v>34.591000000000001</c:v>
                </c:pt>
                <c:pt idx="2">
                  <c:v>46.82</c:v>
                </c:pt>
                <c:pt idx="3">
                  <c:v>42.975999999999999</c:v>
                </c:pt>
                <c:pt idx="4">
                  <c:v>47.26</c:v>
                </c:pt>
                <c:pt idx="5">
                  <c:v>43.942</c:v>
                </c:pt>
                <c:pt idx="6">
                  <c:v>31.631</c:v>
                </c:pt>
                <c:pt idx="7">
                  <c:v>34.226999999999997</c:v>
                </c:pt>
                <c:pt idx="8">
                  <c:v>37.823999999999998</c:v>
                </c:pt>
                <c:pt idx="9">
                  <c:v>42.514000000000003</c:v>
                </c:pt>
                <c:pt idx="10">
                  <c:v>19.452999999999999</c:v>
                </c:pt>
                <c:pt idx="11">
                  <c:v>8.7040000000000006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6B-4EF0-83D9-64DE67A1CDAB}"/>
            </c:ext>
          </c:extLst>
        </c:ser>
        <c:ser>
          <c:idx val="2"/>
          <c:order val="2"/>
          <c:tx>
            <c:strRef>
              <c:f>'M5026-CNMET'!$F$49</c:f>
              <c:strCache>
                <c:ptCount val="1"/>
                <c:pt idx="0">
                  <c:v>Media </c:v>
                </c:pt>
              </c:strCache>
            </c:strRef>
          </c:tx>
          <c:spPr>
            <a:ln w="22225"/>
          </c:spPr>
          <c:marker>
            <c:symbol val="triangle"/>
            <c:size val="5"/>
          </c:marker>
          <c:cat>
            <c:strRef>
              <c:f>'M5026-CNMET'!$A$50:$A$61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'M5026-CNMET'!$F$50:$F$61</c:f>
              <c:numCache>
                <c:formatCode>0.00</c:formatCode>
                <c:ptCount val="12"/>
                <c:pt idx="0">
                  <c:v>87.974615434587179</c:v>
                </c:pt>
                <c:pt idx="1">
                  <c:v>91.046766145831782</c:v>
                </c:pt>
                <c:pt idx="2">
                  <c:v>91.18317225427721</c:v>
                </c:pt>
                <c:pt idx="3">
                  <c:v>86.674858635063742</c:v>
                </c:pt>
                <c:pt idx="4">
                  <c:v>89.726511805555063</c:v>
                </c:pt>
                <c:pt idx="5">
                  <c:v>85.225174166666932</c:v>
                </c:pt>
                <c:pt idx="6">
                  <c:v>81.770793727597777</c:v>
                </c:pt>
                <c:pt idx="7">
                  <c:v>80.772837309855277</c:v>
                </c:pt>
                <c:pt idx="8">
                  <c:v>79.973772222221712</c:v>
                </c:pt>
                <c:pt idx="9">
                  <c:v>86.130334946235507</c:v>
                </c:pt>
                <c:pt idx="10">
                  <c:v>88.859113703703372</c:v>
                </c:pt>
                <c:pt idx="11">
                  <c:v>88.336762567202882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6B-4EF0-83D9-64DE67A1CDAB}"/>
            </c:ext>
          </c:extLst>
        </c:ser>
        <c:ser>
          <c:idx val="3"/>
          <c:order val="3"/>
          <c:tx>
            <c:strRef>
              <c:f>'[2]M5026-CNMET'!$N$40</c:f>
              <c:strCache>
                <c:ptCount val="1"/>
                <c:pt idx="0">
                  <c:v>Media Historica 2007-2016</c:v>
                </c:pt>
              </c:strCache>
            </c:strRef>
          </c:tx>
          <c:spPr>
            <a:ln w="12700"/>
          </c:spPr>
          <c:cat>
            <c:strRef>
              <c:f>'M5026-CNMET'!$A$50:$A$61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'[2]M5026-CNMET'!$N$41:$N$52</c:f>
              <c:numCache>
                <c:formatCode>General</c:formatCode>
                <c:ptCount val="12"/>
                <c:pt idx="0">
                  <c:v>88.172374834968636</c:v>
                </c:pt>
                <c:pt idx="1">
                  <c:v>89.781620412313316</c:v>
                </c:pt>
                <c:pt idx="2">
                  <c:v>89.714908156565627</c:v>
                </c:pt>
                <c:pt idx="3">
                  <c:v>90.371181768450214</c:v>
                </c:pt>
                <c:pt idx="4">
                  <c:v>88.77029460488653</c:v>
                </c:pt>
                <c:pt idx="5">
                  <c:v>85.261492392022703</c:v>
                </c:pt>
                <c:pt idx="6">
                  <c:v>83.054665753209633</c:v>
                </c:pt>
                <c:pt idx="7">
                  <c:v>81.718160139531221</c:v>
                </c:pt>
                <c:pt idx="8">
                  <c:v>79.928846066119121</c:v>
                </c:pt>
                <c:pt idx="9">
                  <c:v>85.176935782822255</c:v>
                </c:pt>
                <c:pt idx="10">
                  <c:v>87.122830500689219</c:v>
                </c:pt>
                <c:pt idx="11">
                  <c:v>87.599431083189515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AD-4E83-910B-547CA1DA4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049792"/>
        <c:axId val="198051328"/>
      </c:lineChart>
      <c:catAx>
        <c:axId val="198049792"/>
        <c:scaling>
          <c:orientation val="minMax"/>
        </c:scaling>
        <c:delete val="0"/>
        <c:axPos val="b"/>
        <c:numFmt formatCode="@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s-EC"/>
          </a:p>
        </c:txPr>
        <c:crossAx val="198051328"/>
        <c:crosses val="autoZero"/>
        <c:auto val="1"/>
        <c:lblAlgn val="ctr"/>
        <c:lblOffset val="100"/>
        <c:noMultiLvlLbl val="0"/>
      </c:catAx>
      <c:valAx>
        <c:axId val="198051328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s-EC"/>
          </a:p>
        </c:txPr>
        <c:crossAx val="19804979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7.1892054140666239E-2"/>
          <c:y val="0.92057040229834786"/>
          <c:w val="0.92810794585933376"/>
          <c:h val="7.8914722802066614E-2"/>
        </c:manualLayout>
      </c:layout>
      <c:overlay val="0"/>
      <c:txPr>
        <a:bodyPr/>
        <a:lstStyle/>
        <a:p>
          <a:pPr>
            <a:defRPr sz="900"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s-EC" sz="1000" b="1" i="0" baseline="0">
                <a:effectLst/>
              </a:rPr>
              <a:t>Presión Atmosférica (hPa) - 2017  </a:t>
            </a:r>
            <a:endParaRPr lang="en-CA" sz="1000">
              <a:effectLst/>
            </a:endParaRPr>
          </a:p>
        </c:rich>
      </c:tx>
      <c:layout>
        <c:manualLayout>
          <c:xMode val="edge"/>
          <c:yMode val="edge"/>
          <c:x val="0.32397011349191107"/>
          <c:y val="2.18664531340362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9457049576120051E-2"/>
          <c:y val="0.11024555263925342"/>
          <c:w val="0.87350599467749457"/>
          <c:h val="0.69032766759802522"/>
        </c:manualLayout>
      </c:layout>
      <c:lineChart>
        <c:grouping val="standard"/>
        <c:varyColors val="0"/>
        <c:ser>
          <c:idx val="0"/>
          <c:order val="0"/>
          <c:tx>
            <c:strRef>
              <c:f>'M5026-CNMET'!$B$71</c:f>
              <c:strCache>
                <c:ptCount val="1"/>
                <c:pt idx="0">
                  <c:v>Máx</c:v>
                </c:pt>
              </c:strCache>
            </c:strRef>
          </c:tx>
          <c:spPr>
            <a:ln w="22225"/>
          </c:spPr>
          <c:marker>
            <c:symbol val="diamond"/>
            <c:size val="5"/>
          </c:marker>
          <c:cat>
            <c:strRef>
              <c:f>'M5026-CNMET'!$A$72:$A$83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'M5026-CNMET'!$B$72:$B$83</c:f>
              <c:numCache>
                <c:formatCode>0</c:formatCode>
                <c:ptCount val="12"/>
                <c:pt idx="0">
                  <c:v>660.14400000000001</c:v>
                </c:pt>
                <c:pt idx="1">
                  <c:v>660.88199999999995</c:v>
                </c:pt>
                <c:pt idx="2">
                  <c:v>660.58399999999995</c:v>
                </c:pt>
                <c:pt idx="3">
                  <c:v>660.78499999999997</c:v>
                </c:pt>
                <c:pt idx="4">
                  <c:v>661.24300000000005</c:v>
                </c:pt>
                <c:pt idx="5">
                  <c:v>660.70399999999995</c:v>
                </c:pt>
                <c:pt idx="6">
                  <c:v>660.18200000000002</c:v>
                </c:pt>
                <c:pt idx="7">
                  <c:v>660.64</c:v>
                </c:pt>
                <c:pt idx="8">
                  <c:v>660.99</c:v>
                </c:pt>
                <c:pt idx="9">
                  <c:v>660.60299999999995</c:v>
                </c:pt>
                <c:pt idx="10">
                  <c:v>659.298</c:v>
                </c:pt>
                <c:pt idx="11">
                  <c:v>660.05700000000002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A0-41E6-A5B4-72679C7B927B}"/>
            </c:ext>
          </c:extLst>
        </c:ser>
        <c:ser>
          <c:idx val="1"/>
          <c:order val="1"/>
          <c:tx>
            <c:strRef>
              <c:f>'M5026-CNMET'!$C$71</c:f>
              <c:strCache>
                <c:ptCount val="1"/>
                <c:pt idx="0">
                  <c:v>Mín </c:v>
                </c:pt>
              </c:strCache>
            </c:strRef>
          </c:tx>
          <c:spPr>
            <a:ln w="22225"/>
          </c:spPr>
          <c:marker>
            <c:symbol val="square"/>
            <c:size val="5"/>
          </c:marker>
          <c:cat>
            <c:strRef>
              <c:f>'M5026-CNMET'!$A$72:$A$83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'M5026-CNMET'!$C$72:$C$83</c:f>
              <c:numCache>
                <c:formatCode>0</c:formatCode>
                <c:ptCount val="12"/>
                <c:pt idx="0">
                  <c:v>654.77099999999996</c:v>
                </c:pt>
                <c:pt idx="1">
                  <c:v>655.50400000000002</c:v>
                </c:pt>
                <c:pt idx="2">
                  <c:v>654.87599999999998</c:v>
                </c:pt>
                <c:pt idx="3">
                  <c:v>655.74300000000005</c:v>
                </c:pt>
                <c:pt idx="4">
                  <c:v>654.77800000000002</c:v>
                </c:pt>
                <c:pt idx="5">
                  <c:v>655.99800000000005</c:v>
                </c:pt>
                <c:pt idx="6">
                  <c:v>656.01099999999997</c:v>
                </c:pt>
                <c:pt idx="7">
                  <c:v>655.66700000000003</c:v>
                </c:pt>
                <c:pt idx="8">
                  <c:v>655.57799999999997</c:v>
                </c:pt>
                <c:pt idx="9">
                  <c:v>655.06200000000001</c:v>
                </c:pt>
                <c:pt idx="10">
                  <c:v>654.46699999999998</c:v>
                </c:pt>
                <c:pt idx="11">
                  <c:v>654.77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A0-41E6-A5B4-72679C7B927B}"/>
            </c:ext>
          </c:extLst>
        </c:ser>
        <c:ser>
          <c:idx val="2"/>
          <c:order val="2"/>
          <c:tx>
            <c:strRef>
              <c:f>'M5026-CNMET'!$D$71</c:f>
              <c:strCache>
                <c:ptCount val="1"/>
                <c:pt idx="0">
                  <c:v>Media </c:v>
                </c:pt>
              </c:strCache>
            </c:strRef>
          </c:tx>
          <c:spPr>
            <a:ln w="22225"/>
          </c:spPr>
          <c:marker>
            <c:symbol val="triangle"/>
            <c:size val="5"/>
          </c:marker>
          <c:cat>
            <c:strRef>
              <c:f>'M5026-CNMET'!$A$72:$A$83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'M5026-CNMET'!$D$72:$D$83</c:f>
              <c:numCache>
                <c:formatCode>0</c:formatCode>
                <c:ptCount val="12"/>
                <c:pt idx="0">
                  <c:v>657.63574227149763</c:v>
                </c:pt>
                <c:pt idx="1">
                  <c:v>657.86505190972218</c:v>
                </c:pt>
                <c:pt idx="2">
                  <c:v>658.01346119860602</c:v>
                </c:pt>
                <c:pt idx="3">
                  <c:v>658.12456783489165</c:v>
                </c:pt>
                <c:pt idx="4">
                  <c:v>658.65191108870738</c:v>
                </c:pt>
                <c:pt idx="5">
                  <c:v>658.4151467129592</c:v>
                </c:pt>
                <c:pt idx="6">
                  <c:v>658.33958812724393</c:v>
                </c:pt>
                <c:pt idx="7">
                  <c:v>658.23657938481495</c:v>
                </c:pt>
                <c:pt idx="8">
                  <c:v>658.1986367592616</c:v>
                </c:pt>
                <c:pt idx="9">
                  <c:v>657.57146458333796</c:v>
                </c:pt>
                <c:pt idx="10">
                  <c:v>657.13874006944013</c:v>
                </c:pt>
                <c:pt idx="11">
                  <c:v>657.3415551747305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A0-41E6-A5B4-72679C7B9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102016"/>
        <c:axId val="198103808"/>
      </c:lineChart>
      <c:catAx>
        <c:axId val="198102016"/>
        <c:scaling>
          <c:orientation val="minMax"/>
        </c:scaling>
        <c:delete val="0"/>
        <c:axPos val="b"/>
        <c:numFmt formatCode="@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s-EC"/>
          </a:p>
        </c:txPr>
        <c:crossAx val="198103808"/>
        <c:crosses val="autoZero"/>
        <c:auto val="1"/>
        <c:lblAlgn val="ctr"/>
        <c:lblOffset val="100"/>
        <c:noMultiLvlLbl val="0"/>
      </c:catAx>
      <c:valAx>
        <c:axId val="198103808"/>
        <c:scaling>
          <c:orientation val="minMax"/>
          <c:min val="653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s-EC"/>
          </a:p>
        </c:txPr>
        <c:crossAx val="198102016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900"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s-EC" sz="1000"/>
              <a:t>Distribución temporal de Precipitación (mm) </a:t>
            </a:r>
          </a:p>
          <a:p>
            <a:pPr>
              <a:defRPr sz="1000"/>
            </a:pPr>
            <a:r>
              <a:rPr lang="es-EC" sz="1000"/>
              <a:t>2017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'M5027-LHMET'!$B$10</c:f>
              <c:strCache>
                <c:ptCount val="1"/>
                <c:pt idx="0">
                  <c:v>Precipitación (mm) </c:v>
                </c:pt>
              </c:strCache>
            </c:strRef>
          </c:tx>
          <c:invertIfNegative val="0"/>
          <c:cat>
            <c:strRef>
              <c:f>'M5027-LHMET'!$A$13:$A$24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'M5027-LHMET'!$B$13:$B$24</c:f>
              <c:numCache>
                <c:formatCode>0.0</c:formatCode>
                <c:ptCount val="12"/>
                <c:pt idx="0">
                  <c:v>226.2</c:v>
                </c:pt>
                <c:pt idx="1">
                  <c:v>109.69999999999989</c:v>
                </c:pt>
                <c:pt idx="2">
                  <c:v>247.29999999999976</c:v>
                </c:pt>
                <c:pt idx="3">
                  <c:v>198.59999999999994</c:v>
                </c:pt>
                <c:pt idx="4">
                  <c:v>204.19999999999982</c:v>
                </c:pt>
                <c:pt idx="5">
                  <c:v>154.49999999999991</c:v>
                </c:pt>
                <c:pt idx="6">
                  <c:v>5.0000000000000009</c:v>
                </c:pt>
                <c:pt idx="7">
                  <c:v>63.099999999999923</c:v>
                </c:pt>
                <c:pt idx="8">
                  <c:v>30.899999999999988</c:v>
                </c:pt>
                <c:pt idx="9">
                  <c:v>185.2</c:v>
                </c:pt>
                <c:pt idx="10">
                  <c:v>62.099999999999973</c:v>
                </c:pt>
                <c:pt idx="11">
                  <c:v>132.99999999999997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53-4764-88E8-4F1BF87915C9}"/>
            </c:ext>
          </c:extLst>
        </c:ser>
        <c:ser>
          <c:idx val="1"/>
          <c:order val="1"/>
          <c:tx>
            <c:strRef>
              <c:f>'[2]M5027-SMMET_'!$N$10</c:f>
              <c:strCache>
                <c:ptCount val="1"/>
                <c:pt idx="0">
                  <c:v>Media Historica 2007-2016</c:v>
                </c:pt>
              </c:strCache>
            </c:strRef>
          </c:tx>
          <c:invertIfNegative val="0"/>
          <c:cat>
            <c:strRef>
              <c:f>'M5027-LHMET'!$A$13:$A$24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'[2]M5027-SMMET_'!$N$11:$N$22</c:f>
              <c:numCache>
                <c:formatCode>General</c:formatCode>
                <c:ptCount val="12"/>
                <c:pt idx="0">
                  <c:v>126.05624999999999</c:v>
                </c:pt>
                <c:pt idx="1">
                  <c:v>121.05714285714286</c:v>
                </c:pt>
                <c:pt idx="2">
                  <c:v>129.43124999999998</c:v>
                </c:pt>
                <c:pt idx="3">
                  <c:v>174.11249999999998</c:v>
                </c:pt>
                <c:pt idx="4">
                  <c:v>126.77500000000001</c:v>
                </c:pt>
                <c:pt idx="5">
                  <c:v>59.583333333333321</c:v>
                </c:pt>
                <c:pt idx="6">
                  <c:v>56.261111111111113</c:v>
                </c:pt>
                <c:pt idx="7">
                  <c:v>28.922222222222217</c:v>
                </c:pt>
                <c:pt idx="8">
                  <c:v>50.755555555555553</c:v>
                </c:pt>
                <c:pt idx="9">
                  <c:v>115.73333333333332</c:v>
                </c:pt>
                <c:pt idx="10">
                  <c:v>101.54444444444444</c:v>
                </c:pt>
                <c:pt idx="11">
                  <c:v>119.51111111111111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CE-4856-8DD4-6BB93A4F5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8157440"/>
        <c:axId val="198158976"/>
      </c:barChart>
      <c:catAx>
        <c:axId val="1981574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s-EC"/>
          </a:p>
        </c:txPr>
        <c:crossAx val="198158976"/>
        <c:crosses val="autoZero"/>
        <c:auto val="1"/>
        <c:lblAlgn val="ctr"/>
        <c:lblOffset val="100"/>
        <c:noMultiLvlLbl val="0"/>
      </c:catAx>
      <c:valAx>
        <c:axId val="198158976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s-EC"/>
          </a:p>
        </c:txPr>
        <c:crossAx val="198157440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900"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/>
            </a:pPr>
            <a:r>
              <a:rPr lang="es-EC" sz="900" b="1" i="0" baseline="0">
                <a:effectLst/>
              </a:rPr>
              <a:t>Temperatura (°C) -  2017  </a:t>
            </a:r>
            <a:endParaRPr lang="en-CA" sz="900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'M5027-LHMET'!$B$31</c:f>
              <c:strCache>
                <c:ptCount val="1"/>
                <c:pt idx="0">
                  <c:v>Máx</c:v>
                </c:pt>
              </c:strCache>
            </c:strRef>
          </c:tx>
          <c:spPr>
            <a:ln w="22225"/>
          </c:spPr>
          <c:marker>
            <c:symbol val="diamond"/>
            <c:size val="5"/>
          </c:marker>
          <c:cat>
            <c:strRef>
              <c:f>'M5027-LHMET'!$A$32:$A$43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'M5027-LHMET'!$B$32:$B$43</c:f>
              <c:numCache>
                <c:formatCode>0.00</c:formatCode>
                <c:ptCount val="12"/>
                <c:pt idx="0">
                  <c:v>16.966000000000001</c:v>
                </c:pt>
                <c:pt idx="1">
                  <c:v>15.343999999999999</c:v>
                </c:pt>
                <c:pt idx="2">
                  <c:v>14.8</c:v>
                </c:pt>
                <c:pt idx="3">
                  <c:v>15.148999999999999</c:v>
                </c:pt>
                <c:pt idx="4">
                  <c:v>14.935</c:v>
                </c:pt>
                <c:pt idx="5">
                  <c:v>14.919</c:v>
                </c:pt>
                <c:pt idx="6">
                  <c:v>15.715999999999999</c:v>
                </c:pt>
                <c:pt idx="7">
                  <c:v>15.625999999999999</c:v>
                </c:pt>
                <c:pt idx="8">
                  <c:v>16.741</c:v>
                </c:pt>
                <c:pt idx="9">
                  <c:v>16.821000000000002</c:v>
                </c:pt>
                <c:pt idx="10">
                  <c:v>16.917000000000002</c:v>
                </c:pt>
                <c:pt idx="11">
                  <c:v>16.13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B7-4CE2-B181-0F96204193A5}"/>
            </c:ext>
          </c:extLst>
        </c:ser>
        <c:ser>
          <c:idx val="1"/>
          <c:order val="1"/>
          <c:tx>
            <c:strRef>
              <c:f>'M5027-LHMET'!$D$31</c:f>
              <c:strCache>
                <c:ptCount val="1"/>
                <c:pt idx="0">
                  <c:v>Mín</c:v>
                </c:pt>
              </c:strCache>
            </c:strRef>
          </c:tx>
          <c:spPr>
            <a:ln w="22225"/>
          </c:spPr>
          <c:marker>
            <c:symbol val="square"/>
            <c:size val="5"/>
          </c:marker>
          <c:cat>
            <c:strRef>
              <c:f>'M5027-LHMET'!$A$32:$A$43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'M5027-LHMET'!$D$32:$D$43</c:f>
              <c:numCache>
                <c:formatCode>0.00</c:formatCode>
                <c:ptCount val="12"/>
                <c:pt idx="0">
                  <c:v>-0.625</c:v>
                </c:pt>
                <c:pt idx="1">
                  <c:v>0.14799999999999999</c:v>
                </c:pt>
                <c:pt idx="2">
                  <c:v>2.0089999999999999</c:v>
                </c:pt>
                <c:pt idx="3">
                  <c:v>3.11</c:v>
                </c:pt>
                <c:pt idx="4">
                  <c:v>0</c:v>
                </c:pt>
                <c:pt idx="5">
                  <c:v>0.90900000000000003</c:v>
                </c:pt>
                <c:pt idx="6">
                  <c:v>-0.72699999999999998</c:v>
                </c:pt>
                <c:pt idx="7">
                  <c:v>-0.75800000000000001</c:v>
                </c:pt>
                <c:pt idx="8">
                  <c:v>0.48199999999999998</c:v>
                </c:pt>
                <c:pt idx="9">
                  <c:v>0</c:v>
                </c:pt>
                <c:pt idx="10">
                  <c:v>-0.187</c:v>
                </c:pt>
                <c:pt idx="11">
                  <c:v>-0.84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B7-4CE2-B181-0F96204193A5}"/>
            </c:ext>
          </c:extLst>
        </c:ser>
        <c:ser>
          <c:idx val="2"/>
          <c:order val="2"/>
          <c:tx>
            <c:strRef>
              <c:f>'M5027-LHMET'!$H$31</c:f>
              <c:strCache>
                <c:ptCount val="1"/>
                <c:pt idx="0">
                  <c:v>Mensual</c:v>
                </c:pt>
              </c:strCache>
            </c:strRef>
          </c:tx>
          <c:spPr>
            <a:ln w="22225"/>
          </c:spPr>
          <c:marker>
            <c:symbol val="triangle"/>
            <c:size val="5"/>
          </c:marker>
          <c:cat>
            <c:strRef>
              <c:f>'M5027-LHMET'!$A$32:$A$43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'M5027-LHMET'!$H$32:$H$43</c:f>
              <c:numCache>
                <c:formatCode>0.00</c:formatCode>
                <c:ptCount val="12"/>
                <c:pt idx="0">
                  <c:v>7.0575291890681031</c:v>
                </c:pt>
                <c:pt idx="1">
                  <c:v>6.9637806547619059</c:v>
                </c:pt>
                <c:pt idx="2">
                  <c:v>6.9697248431899652</c:v>
                </c:pt>
                <c:pt idx="3">
                  <c:v>7.4560779204126124</c:v>
                </c:pt>
                <c:pt idx="4">
                  <c:v>7.1427817170129408</c:v>
                </c:pt>
                <c:pt idx="5">
                  <c:v>6.7413468750000014</c:v>
                </c:pt>
                <c:pt idx="6">
                  <c:v>5.8059737231182806</c:v>
                </c:pt>
                <c:pt idx="7">
                  <c:v>6.2711772177419371</c:v>
                </c:pt>
                <c:pt idx="8">
                  <c:v>6.9531467592592584</c:v>
                </c:pt>
                <c:pt idx="9">
                  <c:v>7.160016011499506</c:v>
                </c:pt>
                <c:pt idx="10">
                  <c:v>7.1167981481481455</c:v>
                </c:pt>
                <c:pt idx="11">
                  <c:v>7.0672629032258056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B7-4CE2-B181-0F96204193A5}"/>
            </c:ext>
          </c:extLst>
        </c:ser>
        <c:ser>
          <c:idx val="3"/>
          <c:order val="3"/>
          <c:tx>
            <c:strRef>
              <c:f>'[2]M5027-SMMET_'!$N$25</c:f>
              <c:strCache>
                <c:ptCount val="1"/>
                <c:pt idx="0">
                  <c:v>Media Historica 2007-2016</c:v>
                </c:pt>
              </c:strCache>
            </c:strRef>
          </c:tx>
          <c:spPr>
            <a:ln w="12700"/>
          </c:spPr>
          <c:cat>
            <c:strRef>
              <c:f>'M5027-LHMET'!$A$32:$A$43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'[2]M5027-SMMET_'!$N$26:$N$37</c:f>
              <c:numCache>
                <c:formatCode>General</c:formatCode>
                <c:ptCount val="12"/>
                <c:pt idx="0">
                  <c:v>7.99617992582463</c:v>
                </c:pt>
                <c:pt idx="1">
                  <c:v>8.0546925385502739</c:v>
                </c:pt>
                <c:pt idx="2">
                  <c:v>8.1166239352867979</c:v>
                </c:pt>
                <c:pt idx="3">
                  <c:v>8.0767951274338738</c:v>
                </c:pt>
                <c:pt idx="4">
                  <c:v>8.0314742663394512</c:v>
                </c:pt>
                <c:pt idx="5">
                  <c:v>6.9110191708896549</c:v>
                </c:pt>
                <c:pt idx="6">
                  <c:v>6.7118141196236563</c:v>
                </c:pt>
                <c:pt idx="7">
                  <c:v>6.6666560131035579</c:v>
                </c:pt>
                <c:pt idx="8">
                  <c:v>7.0024656471340094</c:v>
                </c:pt>
                <c:pt idx="9">
                  <c:v>7.4744440294615346</c:v>
                </c:pt>
                <c:pt idx="10">
                  <c:v>7.6791880417884997</c:v>
                </c:pt>
                <c:pt idx="11">
                  <c:v>7.7388481922043013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A4-4235-955D-059786BC6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185344"/>
        <c:axId val="198186880"/>
      </c:lineChart>
      <c:catAx>
        <c:axId val="198185344"/>
        <c:scaling>
          <c:orientation val="minMax"/>
        </c:scaling>
        <c:delete val="0"/>
        <c:axPos val="b"/>
        <c:numFmt formatCode="@" sourceLinked="0"/>
        <c:majorTickMark val="out"/>
        <c:minorTickMark val="none"/>
        <c:tickLblPos val="low"/>
        <c:txPr>
          <a:bodyPr/>
          <a:lstStyle/>
          <a:p>
            <a:pPr>
              <a:defRPr sz="600"/>
            </a:pPr>
            <a:endParaRPr lang="es-EC"/>
          </a:p>
        </c:txPr>
        <c:crossAx val="198186880"/>
        <c:crosses val="autoZero"/>
        <c:auto val="1"/>
        <c:lblAlgn val="ctr"/>
        <c:lblOffset val="100"/>
        <c:noMultiLvlLbl val="0"/>
      </c:catAx>
      <c:valAx>
        <c:axId val="198186880"/>
        <c:scaling>
          <c:orientation val="minMax"/>
          <c:max val="20"/>
          <c:min val="-2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s-EC"/>
          </a:p>
        </c:txPr>
        <c:crossAx val="198185344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600"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s-EC" sz="1000" b="1" i="0" baseline="0">
                <a:effectLst/>
              </a:rPr>
              <a:t>Humedad Relativa del Aire  (%) - 2017  </a:t>
            </a:r>
            <a:endParaRPr lang="en-CA" sz="1000">
              <a:effectLst/>
            </a:endParaRPr>
          </a:p>
        </c:rich>
      </c:tx>
      <c:layout>
        <c:manualLayout>
          <c:xMode val="edge"/>
          <c:yMode val="edge"/>
          <c:x val="0.22573844573776103"/>
          <c:y val="2.617188054195928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8945558247429968E-2"/>
          <c:y val="0.12340219023230151"/>
          <c:w val="0.86183110806801333"/>
          <c:h val="0.66056175422174646"/>
        </c:manualLayout>
      </c:layout>
      <c:lineChart>
        <c:grouping val="standard"/>
        <c:varyColors val="0"/>
        <c:ser>
          <c:idx val="0"/>
          <c:order val="0"/>
          <c:tx>
            <c:strRef>
              <c:f>'M5027-LHMET'!$B$49</c:f>
              <c:strCache>
                <c:ptCount val="1"/>
                <c:pt idx="0">
                  <c:v>Máx</c:v>
                </c:pt>
              </c:strCache>
            </c:strRef>
          </c:tx>
          <c:spPr>
            <a:ln w="22225"/>
          </c:spPr>
          <c:marker>
            <c:symbol val="diamond"/>
            <c:size val="5"/>
          </c:marker>
          <c:cat>
            <c:strRef>
              <c:f>'M5027-LHMET'!$A$50:$A$61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'M5027-LHMET'!$B$50:$B$61</c:f>
              <c:numCache>
                <c:formatCode>0.00</c:formatCode>
                <c:ptCount val="12"/>
                <c:pt idx="0">
                  <c:v>99.826999999999998</c:v>
                </c:pt>
                <c:pt idx="1">
                  <c:v>99.834000000000003</c:v>
                </c:pt>
                <c:pt idx="2">
                  <c:v>99.837000000000003</c:v>
                </c:pt>
                <c:pt idx="3">
                  <c:v>99.813999999999993</c:v>
                </c:pt>
                <c:pt idx="4">
                  <c:v>99.820999999999998</c:v>
                </c:pt>
                <c:pt idx="5">
                  <c:v>99.820999999999998</c:v>
                </c:pt>
                <c:pt idx="6">
                  <c:v>99.82</c:v>
                </c:pt>
                <c:pt idx="7">
                  <c:v>99.813000000000002</c:v>
                </c:pt>
                <c:pt idx="8">
                  <c:v>99.814999999999998</c:v>
                </c:pt>
                <c:pt idx="9">
                  <c:v>99.834000000000003</c:v>
                </c:pt>
                <c:pt idx="10">
                  <c:v>99.831000000000003</c:v>
                </c:pt>
                <c:pt idx="11">
                  <c:v>99.834000000000003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94-4013-824B-38CE69FBE254}"/>
            </c:ext>
          </c:extLst>
        </c:ser>
        <c:ser>
          <c:idx val="1"/>
          <c:order val="1"/>
          <c:tx>
            <c:strRef>
              <c:f>'M5027-LHMET'!$D$49</c:f>
              <c:strCache>
                <c:ptCount val="1"/>
                <c:pt idx="0">
                  <c:v>Mín</c:v>
                </c:pt>
              </c:strCache>
            </c:strRef>
          </c:tx>
          <c:spPr>
            <a:ln w="22225"/>
          </c:spPr>
          <c:marker>
            <c:symbol val="square"/>
            <c:size val="5"/>
          </c:marker>
          <c:cat>
            <c:strRef>
              <c:f>'M5027-LHMET'!$A$50:$A$61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'M5027-LHMET'!$D$50:$D$61</c:f>
              <c:numCache>
                <c:formatCode>0.00</c:formatCode>
                <c:ptCount val="12"/>
                <c:pt idx="0">
                  <c:v>13.612</c:v>
                </c:pt>
                <c:pt idx="1">
                  <c:v>35.600999999999999</c:v>
                </c:pt>
                <c:pt idx="2" formatCode="0.0">
                  <c:v>52.22</c:v>
                </c:pt>
                <c:pt idx="3" formatCode="0.0">
                  <c:v>36.442</c:v>
                </c:pt>
                <c:pt idx="4" formatCode="0.0">
                  <c:v>54.363999999999997</c:v>
                </c:pt>
                <c:pt idx="5" formatCode="0.0">
                  <c:v>45.322000000000003</c:v>
                </c:pt>
                <c:pt idx="6" formatCode="0.0">
                  <c:v>32.273000000000003</c:v>
                </c:pt>
                <c:pt idx="7" formatCode="0.0">
                  <c:v>42.470999999999997</c:v>
                </c:pt>
                <c:pt idx="8" formatCode="0.0">
                  <c:v>39.805999999999997</c:v>
                </c:pt>
                <c:pt idx="9" formatCode="0.0">
                  <c:v>13.577999999999999</c:v>
                </c:pt>
                <c:pt idx="10" formatCode="0.0">
                  <c:v>17.922000000000001</c:v>
                </c:pt>
                <c:pt idx="11" formatCode="0.0">
                  <c:v>16.678999999999998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94-4013-824B-38CE69FBE254}"/>
            </c:ext>
          </c:extLst>
        </c:ser>
        <c:ser>
          <c:idx val="2"/>
          <c:order val="2"/>
          <c:tx>
            <c:strRef>
              <c:f>'M5027-LHMET'!$F$49</c:f>
              <c:strCache>
                <c:ptCount val="1"/>
                <c:pt idx="0">
                  <c:v>Media </c:v>
                </c:pt>
              </c:strCache>
            </c:strRef>
          </c:tx>
          <c:spPr>
            <a:ln w="22225"/>
          </c:spPr>
          <c:marker>
            <c:symbol val="triangle"/>
            <c:size val="5"/>
          </c:marker>
          <c:cat>
            <c:strRef>
              <c:f>'M5027-LHMET'!$A$50:$A$61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'M5027-LHMET'!$F$50:$F$61</c:f>
              <c:numCache>
                <c:formatCode>0.00</c:formatCode>
                <c:ptCount val="12"/>
                <c:pt idx="0">
                  <c:v>89.139303136200539</c:v>
                </c:pt>
                <c:pt idx="1">
                  <c:v>92.562295312496261</c:v>
                </c:pt>
                <c:pt idx="2">
                  <c:v>95.335209162186388</c:v>
                </c:pt>
                <c:pt idx="3">
                  <c:v>86.501681002184384</c:v>
                </c:pt>
                <c:pt idx="4">
                  <c:v>89.776923063688429</c:v>
                </c:pt>
                <c:pt idx="5">
                  <c:v>90.824948425924831</c:v>
                </c:pt>
                <c:pt idx="6">
                  <c:v>86.350499305554166</c:v>
                </c:pt>
                <c:pt idx="7">
                  <c:v>86.544426321683744</c:v>
                </c:pt>
                <c:pt idx="8">
                  <c:v>85.529024097222759</c:v>
                </c:pt>
                <c:pt idx="9">
                  <c:v>88.975808592173479</c:v>
                </c:pt>
                <c:pt idx="10">
                  <c:v>89.107548587960736</c:v>
                </c:pt>
                <c:pt idx="11">
                  <c:v>91.044948140678272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94-4013-824B-38CE69FBE254}"/>
            </c:ext>
          </c:extLst>
        </c:ser>
        <c:ser>
          <c:idx val="3"/>
          <c:order val="3"/>
          <c:tx>
            <c:strRef>
              <c:f>'[2]M5027-SMMET_'!$N$40</c:f>
              <c:strCache>
                <c:ptCount val="1"/>
                <c:pt idx="0">
                  <c:v>Media Historica 2007-2016</c:v>
                </c:pt>
              </c:strCache>
            </c:strRef>
          </c:tx>
          <c:spPr>
            <a:ln w="12700"/>
          </c:spPr>
          <c:cat>
            <c:strRef>
              <c:f>'M5027-LHMET'!$A$50:$A$61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'[2]M5027-SMMET_'!$N$41:$N$52</c:f>
              <c:numCache>
                <c:formatCode>General</c:formatCode>
                <c:ptCount val="12"/>
                <c:pt idx="0">
                  <c:v>91.286928707752736</c:v>
                </c:pt>
                <c:pt idx="1">
                  <c:v>92.405736369759708</c:v>
                </c:pt>
                <c:pt idx="2">
                  <c:v>92.680308965958929</c:v>
                </c:pt>
                <c:pt idx="3">
                  <c:v>92.82983473556304</c:v>
                </c:pt>
                <c:pt idx="4">
                  <c:v>91.712482096539063</c:v>
                </c:pt>
                <c:pt idx="5">
                  <c:v>89.817914900585677</c:v>
                </c:pt>
                <c:pt idx="6">
                  <c:v>88.049125249042959</c:v>
                </c:pt>
                <c:pt idx="7">
                  <c:v>85.638070141280963</c:v>
                </c:pt>
                <c:pt idx="8">
                  <c:v>84.094706466058099</c:v>
                </c:pt>
                <c:pt idx="9">
                  <c:v>88.203663396883343</c:v>
                </c:pt>
                <c:pt idx="10">
                  <c:v>88.049075652229803</c:v>
                </c:pt>
                <c:pt idx="11">
                  <c:v>89.533692116235272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7E-428A-B708-78DEAC3533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225280"/>
        <c:axId val="198239360"/>
      </c:lineChart>
      <c:catAx>
        <c:axId val="198225280"/>
        <c:scaling>
          <c:orientation val="minMax"/>
        </c:scaling>
        <c:delete val="0"/>
        <c:axPos val="b"/>
        <c:numFmt formatCode="@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s-EC"/>
          </a:p>
        </c:txPr>
        <c:crossAx val="198239360"/>
        <c:crosses val="autoZero"/>
        <c:auto val="1"/>
        <c:lblAlgn val="ctr"/>
        <c:lblOffset val="100"/>
        <c:noMultiLvlLbl val="0"/>
      </c:catAx>
      <c:valAx>
        <c:axId val="198239360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s-EC"/>
          </a:p>
        </c:txPr>
        <c:crossAx val="19822528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6.8777646498547479E-2"/>
          <c:y val="0.92057040229834786"/>
          <c:w val="0.93122235350145244"/>
          <c:h val="7.8914722802066614E-2"/>
        </c:manualLayout>
      </c:layout>
      <c:overlay val="0"/>
      <c:txPr>
        <a:bodyPr/>
        <a:lstStyle/>
        <a:p>
          <a:pPr>
            <a:defRPr sz="900"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s-EC" sz="1000" b="1" i="0" baseline="0">
                <a:effectLst/>
              </a:rPr>
              <a:t>Presión Atmosférica (hPa) - 2017  </a:t>
            </a:r>
            <a:endParaRPr lang="en-CA" sz="1000">
              <a:effectLst/>
            </a:endParaRPr>
          </a:p>
        </c:rich>
      </c:tx>
      <c:layout>
        <c:manualLayout>
          <c:xMode val="edge"/>
          <c:yMode val="edge"/>
          <c:x val="0.32397011349191107"/>
          <c:y val="2.18664531340362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9457049576120051E-2"/>
          <c:y val="0.11024555263925342"/>
          <c:w val="0.87350599467749457"/>
          <c:h val="0.69032766759802522"/>
        </c:manualLayout>
      </c:layout>
      <c:lineChart>
        <c:grouping val="standard"/>
        <c:varyColors val="0"/>
        <c:ser>
          <c:idx val="0"/>
          <c:order val="0"/>
          <c:tx>
            <c:strRef>
              <c:f>'M5027-LHMET'!$B$71</c:f>
              <c:strCache>
                <c:ptCount val="1"/>
                <c:pt idx="0">
                  <c:v>Máx</c:v>
                </c:pt>
              </c:strCache>
            </c:strRef>
          </c:tx>
          <c:spPr>
            <a:ln w="22225"/>
          </c:spPr>
          <c:marker>
            <c:symbol val="diamond"/>
            <c:size val="5"/>
          </c:marker>
          <c:cat>
            <c:strRef>
              <c:f>'M5027-LHMET'!$A$72:$A$83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'M5027-LHMET'!$B$72:$B$83</c:f>
              <c:numCache>
                <c:formatCode>0</c:formatCode>
                <c:ptCount val="12"/>
                <c:pt idx="0">
                  <c:v>657.601</c:v>
                </c:pt>
                <c:pt idx="1">
                  <c:v>658.28200000000004</c:v>
                </c:pt>
                <c:pt idx="2">
                  <c:v>658.11699999999996</c:v>
                </c:pt>
                <c:pt idx="3">
                  <c:v>658.39300000000003</c:v>
                </c:pt>
                <c:pt idx="4">
                  <c:v>658.76800000000003</c:v>
                </c:pt>
                <c:pt idx="5">
                  <c:v>658.27800000000002</c:v>
                </c:pt>
                <c:pt idx="6">
                  <c:v>657.89099999999996</c:v>
                </c:pt>
                <c:pt idx="7">
                  <c:v>658.40099999999995</c:v>
                </c:pt>
                <c:pt idx="8">
                  <c:v>658.60599999999999</c:v>
                </c:pt>
                <c:pt idx="9">
                  <c:v>658.15700000000004</c:v>
                </c:pt>
                <c:pt idx="10">
                  <c:v>656.90599999999995</c:v>
                </c:pt>
                <c:pt idx="11">
                  <c:v>657.58900000000006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6E-4156-A4C2-546F7F0AE18F}"/>
            </c:ext>
          </c:extLst>
        </c:ser>
        <c:ser>
          <c:idx val="1"/>
          <c:order val="1"/>
          <c:tx>
            <c:strRef>
              <c:f>'M5027-LHMET'!$C$71</c:f>
              <c:strCache>
                <c:ptCount val="1"/>
                <c:pt idx="0">
                  <c:v>Mín </c:v>
                </c:pt>
              </c:strCache>
            </c:strRef>
          </c:tx>
          <c:spPr>
            <a:ln w="22225"/>
          </c:spPr>
          <c:marker>
            <c:symbol val="square"/>
            <c:size val="5"/>
          </c:marker>
          <c:cat>
            <c:strRef>
              <c:f>'M5027-LHMET'!$A$72:$A$83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'M5027-LHMET'!$C$72:$C$83</c:f>
              <c:numCache>
                <c:formatCode>0</c:formatCode>
                <c:ptCount val="12"/>
                <c:pt idx="0">
                  <c:v>652.33799999999997</c:v>
                </c:pt>
                <c:pt idx="1">
                  <c:v>652.80899999999997</c:v>
                </c:pt>
                <c:pt idx="2">
                  <c:v>652.65499999999997</c:v>
                </c:pt>
                <c:pt idx="3">
                  <c:v>653.09500000000003</c:v>
                </c:pt>
                <c:pt idx="4">
                  <c:v>652.50099999999998</c:v>
                </c:pt>
                <c:pt idx="5">
                  <c:v>653.255</c:v>
                </c:pt>
                <c:pt idx="6">
                  <c:v>653.47699999999998</c:v>
                </c:pt>
                <c:pt idx="7">
                  <c:v>653.12099999999998</c:v>
                </c:pt>
                <c:pt idx="8">
                  <c:v>652.81700000000001</c:v>
                </c:pt>
                <c:pt idx="9">
                  <c:v>652.54200000000003</c:v>
                </c:pt>
                <c:pt idx="10">
                  <c:v>652.21900000000005</c:v>
                </c:pt>
                <c:pt idx="11">
                  <c:v>652.38699999999994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6E-4156-A4C2-546F7F0AE18F}"/>
            </c:ext>
          </c:extLst>
        </c:ser>
        <c:ser>
          <c:idx val="2"/>
          <c:order val="2"/>
          <c:tx>
            <c:strRef>
              <c:f>'M5027-LHMET'!$D$71</c:f>
              <c:strCache>
                <c:ptCount val="1"/>
                <c:pt idx="0">
                  <c:v>Media </c:v>
                </c:pt>
              </c:strCache>
            </c:strRef>
          </c:tx>
          <c:spPr>
            <a:ln w="22225"/>
          </c:spPr>
          <c:marker>
            <c:symbol val="triangle"/>
            <c:size val="5"/>
          </c:marker>
          <c:cat>
            <c:strRef>
              <c:f>'M5027-LHMET'!$A$72:$A$83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'M5027-LHMET'!$D$72:$D$83</c:f>
              <c:numCache>
                <c:formatCode>0</c:formatCode>
                <c:ptCount val="12"/>
                <c:pt idx="0">
                  <c:v>655.17118391577571</c:v>
                </c:pt>
                <c:pt idx="1">
                  <c:v>655.36477338789894</c:v>
                </c:pt>
                <c:pt idx="2">
                  <c:v>655.55785922939106</c:v>
                </c:pt>
                <c:pt idx="3">
                  <c:v>655.70947989717342</c:v>
                </c:pt>
                <c:pt idx="4">
                  <c:v>656.21559184130479</c:v>
                </c:pt>
                <c:pt idx="5">
                  <c:v>656.00832219907147</c:v>
                </c:pt>
                <c:pt idx="6">
                  <c:v>655.9740130824373</c:v>
                </c:pt>
                <c:pt idx="7">
                  <c:v>655.7836999999962</c:v>
                </c:pt>
                <c:pt idx="8">
                  <c:v>655.78769863425634</c:v>
                </c:pt>
                <c:pt idx="9">
                  <c:v>655.15439987001901</c:v>
                </c:pt>
                <c:pt idx="10">
                  <c:v>654.67914446759096</c:v>
                </c:pt>
                <c:pt idx="11">
                  <c:v>654.87371872760082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6E-4156-A4C2-546F7F0AE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269568"/>
        <c:axId val="198275456"/>
      </c:lineChart>
      <c:catAx>
        <c:axId val="198269568"/>
        <c:scaling>
          <c:orientation val="minMax"/>
        </c:scaling>
        <c:delete val="0"/>
        <c:axPos val="b"/>
        <c:numFmt formatCode="@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s-EC"/>
          </a:p>
        </c:txPr>
        <c:crossAx val="198275456"/>
        <c:crosses val="autoZero"/>
        <c:auto val="1"/>
        <c:lblAlgn val="ctr"/>
        <c:lblOffset val="100"/>
        <c:noMultiLvlLbl val="0"/>
      </c:catAx>
      <c:valAx>
        <c:axId val="198275456"/>
        <c:scaling>
          <c:orientation val="minMax"/>
          <c:min val="65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s-EC"/>
          </a:p>
        </c:txPr>
        <c:crossAx val="198269568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900"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s-EC" sz="1000"/>
              <a:t>Distribución</a:t>
            </a:r>
            <a:r>
              <a:rPr lang="es-EC" sz="1000" baseline="0"/>
              <a:t> </a:t>
            </a:r>
            <a:r>
              <a:rPr lang="es-EC" sz="1000"/>
              <a:t>temporal de Precipitación (mm) </a:t>
            </a:r>
          </a:p>
          <a:p>
            <a:pPr>
              <a:defRPr sz="1000"/>
            </a:pPr>
            <a:r>
              <a:rPr lang="es-EC" sz="1000"/>
              <a:t>2017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2873300968097946E-2"/>
          <c:y val="0.18511709824016218"/>
          <c:w val="0.88517317688230146"/>
          <c:h val="0.600266250224008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'M5028-MIRMET'!$B$10</c:f>
              <c:strCache>
                <c:ptCount val="1"/>
                <c:pt idx="0">
                  <c:v>Precipitación (mm) </c:v>
                </c:pt>
              </c:strCache>
            </c:strRef>
          </c:tx>
          <c:invertIfNegative val="0"/>
          <c:cat>
            <c:strRef>
              <c:f>'M5028-MIRMET'!$A$13:$A$24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'M5028-MIRMET'!$B$13:$B$24</c:f>
              <c:numCache>
                <c:formatCode>0.0</c:formatCode>
                <c:ptCount val="12"/>
                <c:pt idx="0">
                  <c:v>184.49999999999986</c:v>
                </c:pt>
                <c:pt idx="1">
                  <c:v>202.50000000000011</c:v>
                </c:pt>
                <c:pt idx="2">
                  <c:v>312.79999999999995</c:v>
                </c:pt>
                <c:pt idx="3">
                  <c:v>131.69999999999999</c:v>
                </c:pt>
                <c:pt idx="4">
                  <c:v>190.19999999999993</c:v>
                </c:pt>
                <c:pt idx="5">
                  <c:v>74.499999999999972</c:v>
                </c:pt>
                <c:pt idx="6">
                  <c:v>4.0000000000000009</c:v>
                </c:pt>
                <c:pt idx="7">
                  <c:v>26.7</c:v>
                </c:pt>
                <c:pt idx="8">
                  <c:v>26.499999999999993</c:v>
                </c:pt>
                <c:pt idx="9">
                  <c:v>93.599999999999923</c:v>
                </c:pt>
                <c:pt idx="10">
                  <c:v>137.59999999999991</c:v>
                </c:pt>
                <c:pt idx="11">
                  <c:v>196.19999999999996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EE-4557-8B5A-9E1F72D6C3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8484736"/>
        <c:axId val="198486272"/>
      </c:barChart>
      <c:catAx>
        <c:axId val="1984847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s-EC"/>
          </a:p>
        </c:txPr>
        <c:crossAx val="198486272"/>
        <c:crosses val="autoZero"/>
        <c:auto val="1"/>
        <c:lblAlgn val="ctr"/>
        <c:lblOffset val="100"/>
        <c:noMultiLvlLbl val="0"/>
      </c:catAx>
      <c:valAx>
        <c:axId val="198486272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s-EC"/>
          </a:p>
        </c:txPr>
        <c:crossAx val="198484736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900"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/>
            </a:pPr>
            <a:r>
              <a:rPr lang="es-EC" sz="900" b="1" i="0" baseline="0">
                <a:effectLst/>
              </a:rPr>
              <a:t>Temperatura (°C) -  2017  </a:t>
            </a:r>
            <a:endParaRPr lang="en-CA" sz="900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'M5028-MIRMET'!$B$31</c:f>
              <c:strCache>
                <c:ptCount val="1"/>
                <c:pt idx="0">
                  <c:v>Máx</c:v>
                </c:pt>
              </c:strCache>
            </c:strRef>
          </c:tx>
          <c:spPr>
            <a:ln w="22225"/>
          </c:spPr>
          <c:marker>
            <c:symbol val="diamond"/>
            <c:size val="5"/>
          </c:marker>
          <c:cat>
            <c:strRef>
              <c:f>'M5028-MIRMET'!$A$32:$A$43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'M5028-MIRMET'!$B$32:$B$43</c:f>
              <c:numCache>
                <c:formatCode>0.00</c:formatCode>
                <c:ptCount val="12"/>
                <c:pt idx="0">
                  <c:v>18.809999999999999</c:v>
                </c:pt>
                <c:pt idx="1">
                  <c:v>19.8</c:v>
                </c:pt>
                <c:pt idx="2">
                  <c:v>20.2</c:v>
                </c:pt>
                <c:pt idx="3">
                  <c:v>21.54</c:v>
                </c:pt>
                <c:pt idx="4">
                  <c:v>20.059999999999999</c:v>
                </c:pt>
                <c:pt idx="5">
                  <c:v>22.39</c:v>
                </c:pt>
                <c:pt idx="6">
                  <c:v>23.28</c:v>
                </c:pt>
                <c:pt idx="7">
                  <c:v>21.71</c:v>
                </c:pt>
                <c:pt idx="8">
                  <c:v>23.55</c:v>
                </c:pt>
                <c:pt idx="9">
                  <c:v>20.59</c:v>
                </c:pt>
                <c:pt idx="10">
                  <c:v>20.5</c:v>
                </c:pt>
                <c:pt idx="11">
                  <c:v>21.07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0F-4841-81AF-D9D45CEB9060}"/>
            </c:ext>
          </c:extLst>
        </c:ser>
        <c:ser>
          <c:idx val="1"/>
          <c:order val="1"/>
          <c:tx>
            <c:strRef>
              <c:f>'M5028-MIRMET'!$D$31</c:f>
              <c:strCache>
                <c:ptCount val="1"/>
                <c:pt idx="0">
                  <c:v>Mín</c:v>
                </c:pt>
              </c:strCache>
            </c:strRef>
          </c:tx>
          <c:spPr>
            <a:ln w="22225"/>
          </c:spPr>
          <c:marker>
            <c:symbol val="square"/>
            <c:size val="5"/>
          </c:marker>
          <c:cat>
            <c:strRef>
              <c:f>'M5028-MIRMET'!$A$32:$A$43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'M5028-MIRMET'!$D$32:$D$43</c:f>
              <c:numCache>
                <c:formatCode>0.00</c:formatCode>
                <c:ptCount val="12"/>
                <c:pt idx="0">
                  <c:v>2.6619999999999999</c:v>
                </c:pt>
                <c:pt idx="1">
                  <c:v>2.9390000000000001</c:v>
                </c:pt>
                <c:pt idx="2">
                  <c:v>3.9830000000000001</c:v>
                </c:pt>
                <c:pt idx="3">
                  <c:v>4.3010000000000002</c:v>
                </c:pt>
                <c:pt idx="4">
                  <c:v>3.1040000000000001</c:v>
                </c:pt>
                <c:pt idx="5">
                  <c:v>3.3940000000000001</c:v>
                </c:pt>
                <c:pt idx="6">
                  <c:v>2.7669999999999999</c:v>
                </c:pt>
                <c:pt idx="7">
                  <c:v>2.028</c:v>
                </c:pt>
                <c:pt idx="8">
                  <c:v>2.5819999999999999</c:v>
                </c:pt>
                <c:pt idx="9">
                  <c:v>3.1549999999999998</c:v>
                </c:pt>
                <c:pt idx="10">
                  <c:v>3.6760000000000002</c:v>
                </c:pt>
                <c:pt idx="11">
                  <c:v>3.52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0F-4841-81AF-D9D45CEB9060}"/>
            </c:ext>
          </c:extLst>
        </c:ser>
        <c:ser>
          <c:idx val="2"/>
          <c:order val="2"/>
          <c:tx>
            <c:strRef>
              <c:f>'M5028-MIRMET'!$H$31</c:f>
              <c:strCache>
                <c:ptCount val="1"/>
                <c:pt idx="0">
                  <c:v>Mensual</c:v>
                </c:pt>
              </c:strCache>
            </c:strRef>
          </c:tx>
          <c:spPr>
            <a:ln w="22225"/>
          </c:spPr>
          <c:marker>
            <c:symbol val="triangle"/>
            <c:size val="5"/>
          </c:marker>
          <c:cat>
            <c:strRef>
              <c:f>'M5028-MIRMET'!$A$32:$A$43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'M5028-MIRMET'!$H$32:$H$43</c:f>
              <c:numCache>
                <c:formatCode>0.00</c:formatCode>
                <c:ptCount val="12"/>
                <c:pt idx="0">
                  <c:v>8.83841079749104</c:v>
                </c:pt>
                <c:pt idx="1">
                  <c:v>8.7143771329365105</c:v>
                </c:pt>
                <c:pt idx="2">
                  <c:v>8.5975313030339322</c:v>
                </c:pt>
                <c:pt idx="3">
                  <c:v>9.7858426620370427</c:v>
                </c:pt>
                <c:pt idx="4">
                  <c:v>9.379172351147961</c:v>
                </c:pt>
                <c:pt idx="5">
                  <c:v>9.6455579629629611</c:v>
                </c:pt>
                <c:pt idx="6">
                  <c:v>9.5573327956989242</c:v>
                </c:pt>
                <c:pt idx="7">
                  <c:v>9.3493179435483853</c:v>
                </c:pt>
                <c:pt idx="8">
                  <c:v>9.7427485879629678</c:v>
                </c:pt>
                <c:pt idx="9">
                  <c:v>9.3865207213261659</c:v>
                </c:pt>
                <c:pt idx="10">
                  <c:v>9.4559120872965146</c:v>
                </c:pt>
                <c:pt idx="11">
                  <c:v>9.556214949494386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0F-4841-81AF-D9D45CEB9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729728"/>
        <c:axId val="198731264"/>
      </c:lineChart>
      <c:catAx>
        <c:axId val="198729728"/>
        <c:scaling>
          <c:orientation val="minMax"/>
        </c:scaling>
        <c:delete val="0"/>
        <c:axPos val="b"/>
        <c:numFmt formatCode="@" sourceLinked="0"/>
        <c:majorTickMark val="out"/>
        <c:minorTickMark val="none"/>
        <c:tickLblPos val="low"/>
        <c:txPr>
          <a:bodyPr/>
          <a:lstStyle/>
          <a:p>
            <a:pPr>
              <a:defRPr sz="600"/>
            </a:pPr>
            <a:endParaRPr lang="es-EC"/>
          </a:p>
        </c:txPr>
        <c:crossAx val="198731264"/>
        <c:crosses val="autoZero"/>
        <c:auto val="1"/>
        <c:lblAlgn val="ctr"/>
        <c:lblOffset val="100"/>
        <c:noMultiLvlLbl val="0"/>
      </c:catAx>
      <c:valAx>
        <c:axId val="198731264"/>
        <c:scaling>
          <c:orientation val="minMax"/>
          <c:max val="25"/>
          <c:min val="-1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s-EC"/>
          </a:p>
        </c:txPr>
        <c:crossAx val="198729728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600"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s-EC" sz="1000" b="1" i="0" baseline="0">
                <a:effectLst/>
              </a:rPr>
              <a:t>Humedad Relativa del Aire  (%) - 2017  </a:t>
            </a:r>
            <a:endParaRPr lang="en-CA" sz="1000">
              <a:effectLst/>
            </a:endParaRPr>
          </a:p>
        </c:rich>
      </c:tx>
      <c:layout>
        <c:manualLayout>
          <c:xMode val="edge"/>
          <c:yMode val="edge"/>
          <c:x val="0.22573844573776103"/>
          <c:y val="2.617188054195928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8945558247429968E-2"/>
          <c:y val="0.12340219023230151"/>
          <c:w val="0.86183110806801333"/>
          <c:h val="0.66056157810929339"/>
        </c:manualLayout>
      </c:layout>
      <c:lineChart>
        <c:grouping val="standard"/>
        <c:varyColors val="0"/>
        <c:ser>
          <c:idx val="0"/>
          <c:order val="0"/>
          <c:tx>
            <c:strRef>
              <c:f>'M5028-MIRMET'!$B$49</c:f>
              <c:strCache>
                <c:ptCount val="1"/>
                <c:pt idx="0">
                  <c:v>Máx</c:v>
                </c:pt>
              </c:strCache>
            </c:strRef>
          </c:tx>
          <c:spPr>
            <a:ln w="22225"/>
          </c:spPr>
          <c:marker>
            <c:symbol val="diamond"/>
            <c:size val="5"/>
          </c:marker>
          <c:cat>
            <c:strRef>
              <c:f>'M5028-MIRMET'!$A$50:$A$61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'M5028-MIRMET'!$B$50:$B$61</c:f>
              <c:numCache>
                <c:formatCode>0.0</c:formatCode>
                <c:ptCount val="12"/>
                <c:pt idx="0">
                  <c:v>95.2</c:v>
                </c:pt>
                <c:pt idx="1">
                  <c:v>95.2</c:v>
                </c:pt>
                <c:pt idx="2">
                  <c:v>95.2</c:v>
                </c:pt>
                <c:pt idx="3">
                  <c:v>95.2</c:v>
                </c:pt>
                <c:pt idx="4">
                  <c:v>95.2</c:v>
                </c:pt>
                <c:pt idx="5">
                  <c:v>95.2</c:v>
                </c:pt>
                <c:pt idx="6">
                  <c:v>95.2</c:v>
                </c:pt>
                <c:pt idx="7">
                  <c:v>95.2</c:v>
                </c:pt>
                <c:pt idx="8">
                  <c:v>95.2</c:v>
                </c:pt>
                <c:pt idx="9">
                  <c:v>95.2</c:v>
                </c:pt>
                <c:pt idx="10">
                  <c:v>95.5</c:v>
                </c:pt>
                <c:pt idx="11">
                  <c:v>95.5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8C-46D7-A1FB-F7FF5863C6CE}"/>
            </c:ext>
          </c:extLst>
        </c:ser>
        <c:ser>
          <c:idx val="1"/>
          <c:order val="1"/>
          <c:tx>
            <c:strRef>
              <c:f>'M5028-MIRMET'!$D$49</c:f>
              <c:strCache>
                <c:ptCount val="1"/>
                <c:pt idx="0">
                  <c:v>Mín</c:v>
                </c:pt>
              </c:strCache>
            </c:strRef>
          </c:tx>
          <c:spPr>
            <a:ln w="22225"/>
          </c:spPr>
          <c:marker>
            <c:symbol val="square"/>
            <c:size val="5"/>
          </c:marker>
          <c:cat>
            <c:strRef>
              <c:f>'M5028-MIRMET'!$A$50:$A$61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'M5028-MIRMET'!$D$50:$D$61</c:f>
              <c:numCache>
                <c:formatCode>0.00</c:formatCode>
                <c:ptCount val="12"/>
                <c:pt idx="0">
                  <c:v>11.05</c:v>
                </c:pt>
                <c:pt idx="1">
                  <c:v>36.090000000000003</c:v>
                </c:pt>
                <c:pt idx="2">
                  <c:v>46.29</c:v>
                </c:pt>
                <c:pt idx="3">
                  <c:v>29.74</c:v>
                </c:pt>
                <c:pt idx="4">
                  <c:v>39.33</c:v>
                </c:pt>
                <c:pt idx="5">
                  <c:v>26.81</c:v>
                </c:pt>
                <c:pt idx="6">
                  <c:v>22.16</c:v>
                </c:pt>
                <c:pt idx="7">
                  <c:v>18.61</c:v>
                </c:pt>
                <c:pt idx="8">
                  <c:v>22.14</c:v>
                </c:pt>
                <c:pt idx="9">
                  <c:v>36.770000000000003</c:v>
                </c:pt>
                <c:pt idx="10">
                  <c:v>19.57</c:v>
                </c:pt>
                <c:pt idx="11">
                  <c:v>8.76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8C-46D7-A1FB-F7FF5863C6CE}"/>
            </c:ext>
          </c:extLst>
        </c:ser>
        <c:ser>
          <c:idx val="2"/>
          <c:order val="2"/>
          <c:tx>
            <c:strRef>
              <c:f>'M5028-MIRMET'!$F$49</c:f>
              <c:strCache>
                <c:ptCount val="1"/>
                <c:pt idx="0">
                  <c:v>Media </c:v>
                </c:pt>
              </c:strCache>
            </c:strRef>
          </c:tx>
          <c:spPr>
            <a:ln w="22225"/>
          </c:spPr>
          <c:marker>
            <c:symbol val="triangle"/>
            <c:size val="5"/>
          </c:marker>
          <c:cat>
            <c:strRef>
              <c:f>'M5028-MIRMET'!$A$50:$A$61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'M5028-MIRMET'!$F$50:$F$61</c:f>
              <c:numCache>
                <c:formatCode>0.00</c:formatCode>
                <c:ptCount val="12"/>
                <c:pt idx="0">
                  <c:v>79.839873207892111</c:v>
                </c:pt>
                <c:pt idx="1">
                  <c:v>83.282673859142818</c:v>
                </c:pt>
                <c:pt idx="2">
                  <c:v>87.764262239965333</c:v>
                </c:pt>
                <c:pt idx="3">
                  <c:v>79.589018287039551</c:v>
                </c:pt>
                <c:pt idx="4">
                  <c:v>81.846253865108864</c:v>
                </c:pt>
                <c:pt idx="5">
                  <c:v>73.918596759259273</c:v>
                </c:pt>
                <c:pt idx="6">
                  <c:v>61.494355286738568</c:v>
                </c:pt>
                <c:pt idx="7">
                  <c:v>65.481157034050781</c:v>
                </c:pt>
                <c:pt idx="8">
                  <c:v>66.450422916666113</c:v>
                </c:pt>
                <c:pt idx="9">
                  <c:v>74.377199820789045</c:v>
                </c:pt>
                <c:pt idx="10">
                  <c:v>78.216104265400773</c:v>
                </c:pt>
                <c:pt idx="11">
                  <c:v>77.907212600542437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8C-46D7-A1FB-F7FF5863C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227840"/>
        <c:axId val="200246016"/>
      </c:lineChart>
      <c:catAx>
        <c:axId val="200227840"/>
        <c:scaling>
          <c:orientation val="minMax"/>
        </c:scaling>
        <c:delete val="0"/>
        <c:axPos val="b"/>
        <c:numFmt formatCode="@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s-EC"/>
          </a:p>
        </c:txPr>
        <c:crossAx val="200246016"/>
        <c:crosses val="autoZero"/>
        <c:auto val="1"/>
        <c:lblAlgn val="ctr"/>
        <c:lblOffset val="100"/>
        <c:noMultiLvlLbl val="0"/>
      </c:catAx>
      <c:valAx>
        <c:axId val="200246016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s-EC"/>
          </a:p>
        </c:txPr>
        <c:crossAx val="20022784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28367190235480427"/>
          <c:y val="0.92057040229834786"/>
          <c:w val="0.44425149380769974"/>
          <c:h val="7.498601320549339E-2"/>
        </c:manualLayout>
      </c:layout>
      <c:overlay val="0"/>
      <c:txPr>
        <a:bodyPr/>
        <a:lstStyle/>
        <a:p>
          <a:pPr>
            <a:defRPr sz="900"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s-EC" sz="1000" b="1" i="0" baseline="0">
                <a:effectLst/>
              </a:rPr>
              <a:t>Contenido Volumétrico H2O  (%) - 2017  </a:t>
            </a:r>
            <a:endParaRPr lang="en-CA" sz="1000">
              <a:effectLst/>
            </a:endParaRPr>
          </a:p>
        </c:rich>
      </c:tx>
      <c:layout>
        <c:manualLayout>
          <c:xMode val="edge"/>
          <c:yMode val="edge"/>
          <c:x val="0.2877382175054205"/>
          <c:y val="2.186656900445583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9457049576120051E-2"/>
          <c:y val="0.11024555263925342"/>
          <c:w val="0.87350599467749457"/>
          <c:h val="0.69032766759802522"/>
        </c:manualLayout>
      </c:layout>
      <c:lineChart>
        <c:grouping val="standard"/>
        <c:varyColors val="0"/>
        <c:ser>
          <c:idx val="0"/>
          <c:order val="0"/>
          <c:tx>
            <c:strRef>
              <c:f>'M5028-MIRMET'!$B$101</c:f>
              <c:strCache>
                <c:ptCount val="1"/>
                <c:pt idx="0">
                  <c:v>Max</c:v>
                </c:pt>
              </c:strCache>
            </c:strRef>
          </c:tx>
          <c:spPr>
            <a:ln w="22225"/>
          </c:spPr>
          <c:marker>
            <c:symbol val="diamond"/>
            <c:size val="5"/>
          </c:marker>
          <c:cat>
            <c:strRef>
              <c:f>'M5028-MIRMET'!$A$102:$A$113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'M5028-MIRMET'!$B$102:$B$113</c:f>
              <c:numCache>
                <c:formatCode>0.00</c:formatCode>
                <c:ptCount val="12"/>
                <c:pt idx="0">
                  <c:v>50.7</c:v>
                </c:pt>
                <c:pt idx="1">
                  <c:v>50.6</c:v>
                </c:pt>
                <c:pt idx="2">
                  <c:v>51</c:v>
                </c:pt>
                <c:pt idx="3">
                  <c:v>51.4</c:v>
                </c:pt>
                <c:pt idx="4">
                  <c:v>50.6</c:v>
                </c:pt>
                <c:pt idx="5">
                  <c:v>46.2</c:v>
                </c:pt>
                <c:pt idx="6">
                  <c:v>36.799999999999997</c:v>
                </c:pt>
                <c:pt idx="7">
                  <c:v>26.4</c:v>
                </c:pt>
                <c:pt idx="8">
                  <c:v>20.399999999999999</c:v>
                </c:pt>
                <c:pt idx="9">
                  <c:v>43.1</c:v>
                </c:pt>
                <c:pt idx="10">
                  <c:v>51.1</c:v>
                </c:pt>
                <c:pt idx="11">
                  <c:v>50.7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12-4FD3-B591-F946A17CC52E}"/>
            </c:ext>
          </c:extLst>
        </c:ser>
        <c:ser>
          <c:idx val="1"/>
          <c:order val="1"/>
          <c:tx>
            <c:strRef>
              <c:f>'M5028-MIRMET'!$C$101</c:f>
              <c:strCache>
                <c:ptCount val="1"/>
                <c:pt idx="0">
                  <c:v>Min</c:v>
                </c:pt>
              </c:strCache>
            </c:strRef>
          </c:tx>
          <c:spPr>
            <a:ln w="22225"/>
          </c:spPr>
          <c:marker>
            <c:symbol val="square"/>
            <c:size val="5"/>
          </c:marker>
          <c:cat>
            <c:strRef>
              <c:f>'M5028-MIRMET'!$A$102:$A$113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'M5028-MIRMET'!$C$102:$C$113</c:f>
              <c:numCache>
                <c:formatCode>0.00</c:formatCode>
                <c:ptCount val="12"/>
                <c:pt idx="0">
                  <c:v>35.6</c:v>
                </c:pt>
                <c:pt idx="1">
                  <c:v>34.799999999999997</c:v>
                </c:pt>
                <c:pt idx="2">
                  <c:v>38.1</c:v>
                </c:pt>
                <c:pt idx="3">
                  <c:v>37.200000000000003</c:v>
                </c:pt>
                <c:pt idx="4">
                  <c:v>35.9</c:v>
                </c:pt>
                <c:pt idx="5">
                  <c:v>33</c:v>
                </c:pt>
                <c:pt idx="6">
                  <c:v>26.4</c:v>
                </c:pt>
                <c:pt idx="7">
                  <c:v>20.399999999999999</c:v>
                </c:pt>
                <c:pt idx="8">
                  <c:v>15.9</c:v>
                </c:pt>
                <c:pt idx="9">
                  <c:v>15.9</c:v>
                </c:pt>
                <c:pt idx="10">
                  <c:v>29.1</c:v>
                </c:pt>
                <c:pt idx="11">
                  <c:v>33.200000000000003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12-4FD3-B591-F946A17CC52E}"/>
            </c:ext>
          </c:extLst>
        </c:ser>
        <c:ser>
          <c:idx val="2"/>
          <c:order val="2"/>
          <c:tx>
            <c:strRef>
              <c:f>'M5028-MIRMET'!$D$101</c:f>
              <c:strCache>
                <c:ptCount val="1"/>
                <c:pt idx="0">
                  <c:v>Media</c:v>
                </c:pt>
              </c:strCache>
            </c:strRef>
          </c:tx>
          <c:spPr>
            <a:ln w="22225"/>
          </c:spPr>
          <c:marker>
            <c:symbol val="triangle"/>
            <c:size val="5"/>
          </c:marker>
          <c:cat>
            <c:strRef>
              <c:f>'M5028-MIRMET'!$A$102:$A$113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'M5028-MIRMET'!$D$102:$D$113</c:f>
              <c:numCache>
                <c:formatCode>0.00</c:formatCode>
                <c:ptCount val="12"/>
                <c:pt idx="0">
                  <c:v>39.336881720432345</c:v>
                </c:pt>
                <c:pt idx="1">
                  <c:v>39.080238095237419</c:v>
                </c:pt>
                <c:pt idx="2">
                  <c:v>40.939170104014686</c:v>
                </c:pt>
                <c:pt idx="3">
                  <c:v>39.5080208333329</c:v>
                </c:pt>
                <c:pt idx="4">
                  <c:v>40.019300918666517</c:v>
                </c:pt>
                <c:pt idx="5">
                  <c:v>37.712208333335624</c:v>
                </c:pt>
                <c:pt idx="6">
                  <c:v>31.195985663079529</c:v>
                </c:pt>
                <c:pt idx="7">
                  <c:v>22.756908602150091</c:v>
                </c:pt>
                <c:pt idx="8">
                  <c:v>18.139590277781622</c:v>
                </c:pt>
                <c:pt idx="9">
                  <c:v>21.48368727598638</c:v>
                </c:pt>
                <c:pt idx="10">
                  <c:v>33.241277681159026</c:v>
                </c:pt>
                <c:pt idx="11">
                  <c:v>36.336979365045025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12-4FD3-B591-F946A17CC5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276224"/>
        <c:axId val="200286208"/>
      </c:lineChart>
      <c:catAx>
        <c:axId val="200276224"/>
        <c:scaling>
          <c:orientation val="minMax"/>
        </c:scaling>
        <c:delete val="0"/>
        <c:axPos val="b"/>
        <c:numFmt formatCode="@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s-EC"/>
          </a:p>
        </c:txPr>
        <c:crossAx val="200286208"/>
        <c:crosses val="autoZero"/>
        <c:auto val="1"/>
        <c:lblAlgn val="ctr"/>
        <c:lblOffset val="100"/>
        <c:noMultiLvlLbl val="0"/>
      </c:catAx>
      <c:valAx>
        <c:axId val="200286208"/>
        <c:scaling>
          <c:orientation val="minMax"/>
          <c:min val="5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s-EC"/>
          </a:p>
        </c:txPr>
        <c:crossAx val="200276224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900"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s-EC" sz="1000"/>
              <a:t>Distribución temporal de Precipitación (mm) </a:t>
            </a:r>
          </a:p>
          <a:p>
            <a:pPr>
              <a:defRPr sz="1000"/>
            </a:pPr>
            <a:r>
              <a:rPr lang="es-EC" sz="1000"/>
              <a:t>2017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2873300968097946E-2"/>
          <c:y val="0.18511709824016218"/>
          <c:w val="0.88517317688230146"/>
          <c:h val="0.600266250224008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'M5029-CARMET'!$B$10</c:f>
              <c:strCache>
                <c:ptCount val="1"/>
                <c:pt idx="0">
                  <c:v>Precipitación (mm) </c:v>
                </c:pt>
              </c:strCache>
            </c:strRef>
          </c:tx>
          <c:invertIfNegative val="0"/>
          <c:cat>
            <c:strRef>
              <c:f>'M5029-CARMET'!$A$13:$A$24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'M5029-CARMET'!$B$13:$B$24</c:f>
              <c:numCache>
                <c:formatCode>0.0</c:formatCode>
                <c:ptCount val="12"/>
                <c:pt idx="0">
                  <c:v>130.29999999999978</c:v>
                </c:pt>
                <c:pt idx="1">
                  <c:v>135.19999999999996</c:v>
                </c:pt>
                <c:pt idx="2">
                  <c:v>196.49999999999983</c:v>
                </c:pt>
                <c:pt idx="3">
                  <c:v>94.899999999999906</c:v>
                </c:pt>
                <c:pt idx="4">
                  <c:v>81.299999999999898</c:v>
                </c:pt>
                <c:pt idx="5">
                  <c:v>74.099999999999937</c:v>
                </c:pt>
                <c:pt idx="6">
                  <c:v>19.900000000000013</c:v>
                </c:pt>
                <c:pt idx="7">
                  <c:v>42.699999999999953</c:v>
                </c:pt>
                <c:pt idx="8">
                  <c:v>20.499999999999996</c:v>
                </c:pt>
                <c:pt idx="9">
                  <c:v>50.799999999999947</c:v>
                </c:pt>
                <c:pt idx="10">
                  <c:v>73.599999999999937</c:v>
                </c:pt>
                <c:pt idx="11">
                  <c:v>100.09999999999991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C8-4F5F-B5A6-5A1E718A45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0348032"/>
        <c:axId val="200349568"/>
      </c:barChart>
      <c:catAx>
        <c:axId val="2003480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s-EC"/>
          </a:p>
        </c:txPr>
        <c:crossAx val="200349568"/>
        <c:crosses val="autoZero"/>
        <c:auto val="1"/>
        <c:lblAlgn val="ctr"/>
        <c:lblOffset val="100"/>
        <c:noMultiLvlLbl val="0"/>
      </c:catAx>
      <c:valAx>
        <c:axId val="200349568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s-EC"/>
          </a:p>
        </c:txPr>
        <c:crossAx val="200348032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900"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/>
            </a:pPr>
            <a:r>
              <a:rPr lang="es-EC" sz="900" b="1" i="0" baseline="0">
                <a:effectLst/>
              </a:rPr>
              <a:t>Temperatura (°C) -  2017  </a:t>
            </a:r>
            <a:endParaRPr lang="en-CA" sz="900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'M5029-CARMET'!$B$31</c:f>
              <c:strCache>
                <c:ptCount val="1"/>
                <c:pt idx="0">
                  <c:v>Máx</c:v>
                </c:pt>
              </c:strCache>
            </c:strRef>
          </c:tx>
          <c:spPr>
            <a:ln w="22225"/>
          </c:spPr>
          <c:marker>
            <c:symbol val="diamond"/>
            <c:size val="5"/>
          </c:marker>
          <c:cat>
            <c:strRef>
              <c:f>'M5029-CARMET'!$A$32:$A$43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'M5029-CARMET'!$B$32:$B$43</c:f>
              <c:numCache>
                <c:formatCode>0.00</c:formatCode>
                <c:ptCount val="12"/>
                <c:pt idx="0">
                  <c:v>12.77</c:v>
                </c:pt>
                <c:pt idx="1">
                  <c:v>12.37</c:v>
                </c:pt>
                <c:pt idx="2">
                  <c:v>11.93</c:v>
                </c:pt>
                <c:pt idx="3">
                  <c:v>12.74</c:v>
                </c:pt>
                <c:pt idx="4">
                  <c:v>13.1</c:v>
                </c:pt>
                <c:pt idx="5">
                  <c:v>12.81</c:v>
                </c:pt>
                <c:pt idx="6">
                  <c:v>13.04</c:v>
                </c:pt>
                <c:pt idx="7">
                  <c:v>12.3</c:v>
                </c:pt>
                <c:pt idx="8">
                  <c:v>13.19</c:v>
                </c:pt>
                <c:pt idx="9">
                  <c:v>12.61</c:v>
                </c:pt>
                <c:pt idx="10">
                  <c:v>13.06</c:v>
                </c:pt>
                <c:pt idx="11">
                  <c:v>12.78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B0-4064-A438-7B1695286620}"/>
            </c:ext>
          </c:extLst>
        </c:ser>
        <c:ser>
          <c:idx val="1"/>
          <c:order val="1"/>
          <c:tx>
            <c:strRef>
              <c:f>'M5029-CARMET'!$D$31</c:f>
              <c:strCache>
                <c:ptCount val="1"/>
                <c:pt idx="0">
                  <c:v>Mín</c:v>
                </c:pt>
              </c:strCache>
            </c:strRef>
          </c:tx>
          <c:spPr>
            <a:ln w="22225"/>
          </c:spPr>
          <c:marker>
            <c:symbol val="square"/>
            <c:size val="5"/>
          </c:marker>
          <c:cat>
            <c:strRef>
              <c:f>'M5029-CARMET'!$A$32:$A$43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'M5029-CARMET'!$D$32:$D$43</c:f>
              <c:numCache>
                <c:formatCode>0.00</c:formatCode>
                <c:ptCount val="12"/>
                <c:pt idx="0">
                  <c:v>-0.39600000000000002</c:v>
                </c:pt>
                <c:pt idx="1">
                  <c:v>0.748</c:v>
                </c:pt>
                <c:pt idx="2">
                  <c:v>0.20699999999999999</c:v>
                </c:pt>
                <c:pt idx="3">
                  <c:v>1.0409999999999999</c:v>
                </c:pt>
                <c:pt idx="4">
                  <c:v>0.28000000000000003</c:v>
                </c:pt>
                <c:pt idx="5">
                  <c:v>0.224</c:v>
                </c:pt>
                <c:pt idx="6">
                  <c:v>-0.88200000000000001</c:v>
                </c:pt>
                <c:pt idx="7">
                  <c:v>-1.7949999999999999</c:v>
                </c:pt>
                <c:pt idx="8">
                  <c:v>-0.35099999999999998</c:v>
                </c:pt>
                <c:pt idx="9">
                  <c:v>0.83</c:v>
                </c:pt>
                <c:pt idx="10">
                  <c:v>0.129</c:v>
                </c:pt>
                <c:pt idx="11">
                  <c:v>-2.077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B0-4064-A438-7B1695286620}"/>
            </c:ext>
          </c:extLst>
        </c:ser>
        <c:ser>
          <c:idx val="2"/>
          <c:order val="2"/>
          <c:tx>
            <c:strRef>
              <c:f>'M5029-CARMET'!$H$31</c:f>
              <c:strCache>
                <c:ptCount val="1"/>
                <c:pt idx="0">
                  <c:v>Mensual</c:v>
                </c:pt>
              </c:strCache>
            </c:strRef>
          </c:tx>
          <c:spPr>
            <a:ln w="22225"/>
          </c:spPr>
          <c:marker>
            <c:symbol val="triangle"/>
            <c:size val="5"/>
          </c:marker>
          <c:cat>
            <c:strRef>
              <c:f>'M5029-CARMET'!$A$32:$A$43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'M5029-CARMET'!$H$32:$H$43</c:f>
              <c:numCache>
                <c:formatCode>0.00</c:formatCode>
                <c:ptCount val="12"/>
                <c:pt idx="0">
                  <c:v>4.6535546095186033</c:v>
                </c:pt>
                <c:pt idx="1">
                  <c:v>4.6038767113095247</c:v>
                </c:pt>
                <c:pt idx="2">
                  <c:v>4.8651827689143996</c:v>
                </c:pt>
                <c:pt idx="3">
                  <c:v>5.4271610648148156</c:v>
                </c:pt>
                <c:pt idx="4">
                  <c:v>5.2151734543010733</c:v>
                </c:pt>
                <c:pt idx="5">
                  <c:v>4.8742455324074063</c:v>
                </c:pt>
                <c:pt idx="6">
                  <c:v>3.6820993727598559</c:v>
                </c:pt>
                <c:pt idx="7">
                  <c:v>4.0775375448028663</c:v>
                </c:pt>
                <c:pt idx="8">
                  <c:v>4.5097583290953924</c:v>
                </c:pt>
                <c:pt idx="9">
                  <c:v>4.8957284946236559</c:v>
                </c:pt>
                <c:pt idx="10">
                  <c:v>5.0293541613756618</c:v>
                </c:pt>
                <c:pt idx="11">
                  <c:v>4.4078060035842288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B0-4064-A438-7B1695286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375680"/>
        <c:axId val="200381568"/>
      </c:lineChart>
      <c:catAx>
        <c:axId val="200375680"/>
        <c:scaling>
          <c:orientation val="minMax"/>
        </c:scaling>
        <c:delete val="0"/>
        <c:axPos val="b"/>
        <c:numFmt formatCode="@" sourceLinked="0"/>
        <c:majorTickMark val="out"/>
        <c:minorTickMark val="none"/>
        <c:tickLblPos val="low"/>
        <c:txPr>
          <a:bodyPr/>
          <a:lstStyle/>
          <a:p>
            <a:pPr>
              <a:defRPr sz="600"/>
            </a:pPr>
            <a:endParaRPr lang="es-EC"/>
          </a:p>
        </c:txPr>
        <c:crossAx val="200381568"/>
        <c:crosses val="autoZero"/>
        <c:auto val="1"/>
        <c:lblAlgn val="ctr"/>
        <c:lblOffset val="100"/>
        <c:noMultiLvlLbl val="0"/>
      </c:catAx>
      <c:valAx>
        <c:axId val="200381568"/>
        <c:scaling>
          <c:orientation val="minMax"/>
          <c:max val="25"/>
          <c:min val="-1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s-EC"/>
          </a:p>
        </c:txPr>
        <c:crossAx val="200375680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600"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s-EC" sz="1000" b="1" i="0" baseline="0">
                <a:effectLst/>
              </a:rPr>
              <a:t>Humedad Relativa del Aire  (%) - 2017  </a:t>
            </a:r>
            <a:endParaRPr lang="en-CA" sz="1000">
              <a:effectLst/>
            </a:endParaRPr>
          </a:p>
        </c:rich>
      </c:tx>
      <c:layout>
        <c:manualLayout>
          <c:xMode val="edge"/>
          <c:yMode val="edge"/>
          <c:x val="0.22573844573776103"/>
          <c:y val="2.617188054195928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8945558247429968E-2"/>
          <c:y val="0.12340219023230151"/>
          <c:w val="0.86183110806801333"/>
          <c:h val="0.66056157810929339"/>
        </c:manualLayout>
      </c:layout>
      <c:lineChart>
        <c:grouping val="standard"/>
        <c:varyColors val="0"/>
        <c:ser>
          <c:idx val="0"/>
          <c:order val="0"/>
          <c:tx>
            <c:strRef>
              <c:f>'M5029-CARMET'!$B$49</c:f>
              <c:strCache>
                <c:ptCount val="1"/>
                <c:pt idx="0">
                  <c:v>Máx</c:v>
                </c:pt>
              </c:strCache>
            </c:strRef>
          </c:tx>
          <c:spPr>
            <a:ln w="22225"/>
          </c:spPr>
          <c:marker>
            <c:symbol val="diamond"/>
            <c:size val="5"/>
          </c:marker>
          <c:cat>
            <c:strRef>
              <c:f>'M5029-CARMET'!$A$50:$A$61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'M5029-CARMET'!$B$50:$B$61</c:f>
              <c:numCache>
                <c:formatCode>0</c:formatCode>
                <c:ptCount val="12"/>
                <c:pt idx="0">
                  <c:v>96.8</c:v>
                </c:pt>
                <c:pt idx="1">
                  <c:v>96.8</c:v>
                </c:pt>
                <c:pt idx="2">
                  <c:v>96.8</c:v>
                </c:pt>
                <c:pt idx="3">
                  <c:v>96.8</c:v>
                </c:pt>
                <c:pt idx="4">
                  <c:v>96.8</c:v>
                </c:pt>
                <c:pt idx="5">
                  <c:v>96.8</c:v>
                </c:pt>
                <c:pt idx="6">
                  <c:v>96.8</c:v>
                </c:pt>
                <c:pt idx="7">
                  <c:v>96.8</c:v>
                </c:pt>
                <c:pt idx="8">
                  <c:v>96.8</c:v>
                </c:pt>
                <c:pt idx="9">
                  <c:v>96.8</c:v>
                </c:pt>
                <c:pt idx="10">
                  <c:v>96.8</c:v>
                </c:pt>
                <c:pt idx="11">
                  <c:v>94.8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61-4CF3-B461-C6C403D22534}"/>
            </c:ext>
          </c:extLst>
        </c:ser>
        <c:ser>
          <c:idx val="1"/>
          <c:order val="1"/>
          <c:tx>
            <c:strRef>
              <c:f>'M5029-CARMET'!$D$49</c:f>
              <c:strCache>
                <c:ptCount val="1"/>
                <c:pt idx="0">
                  <c:v>Mín</c:v>
                </c:pt>
              </c:strCache>
            </c:strRef>
          </c:tx>
          <c:spPr>
            <a:ln w="22225"/>
          </c:spPr>
          <c:marker>
            <c:symbol val="square"/>
            <c:size val="5"/>
          </c:marker>
          <c:cat>
            <c:strRef>
              <c:f>'M5029-CARMET'!$A$50:$A$61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'M5029-CARMET'!$D$50:$D$61</c:f>
              <c:numCache>
                <c:formatCode>0.00</c:formatCode>
                <c:ptCount val="12"/>
                <c:pt idx="0">
                  <c:v>18.350000000000001</c:v>
                </c:pt>
                <c:pt idx="1">
                  <c:v>35.93</c:v>
                </c:pt>
                <c:pt idx="2">
                  <c:v>55.71</c:v>
                </c:pt>
                <c:pt idx="3">
                  <c:v>29.3</c:v>
                </c:pt>
                <c:pt idx="4">
                  <c:v>55.2</c:v>
                </c:pt>
                <c:pt idx="5">
                  <c:v>46.13</c:v>
                </c:pt>
                <c:pt idx="6">
                  <c:v>20.53</c:v>
                </c:pt>
                <c:pt idx="7" formatCode="0.0">
                  <c:v>38.72</c:v>
                </c:pt>
                <c:pt idx="8">
                  <c:v>43.21</c:v>
                </c:pt>
                <c:pt idx="9">
                  <c:v>45.02</c:v>
                </c:pt>
                <c:pt idx="10">
                  <c:v>14.53</c:v>
                </c:pt>
                <c:pt idx="11">
                  <c:v>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61-4CF3-B461-C6C403D22534}"/>
            </c:ext>
          </c:extLst>
        </c:ser>
        <c:ser>
          <c:idx val="2"/>
          <c:order val="2"/>
          <c:tx>
            <c:strRef>
              <c:f>'M5029-CARMET'!$F$49</c:f>
              <c:strCache>
                <c:ptCount val="1"/>
                <c:pt idx="0">
                  <c:v>Media </c:v>
                </c:pt>
              </c:strCache>
            </c:strRef>
          </c:tx>
          <c:spPr>
            <a:ln w="22225"/>
          </c:spPr>
          <c:marker>
            <c:symbol val="triangle"/>
            <c:size val="5"/>
          </c:marker>
          <c:cat>
            <c:strRef>
              <c:f>'M5029-CARMET'!$A$50:$A$61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'M5029-CARMET'!$F$50:$F$61</c:f>
              <c:numCache>
                <c:formatCode>0.00</c:formatCode>
                <c:ptCount val="12"/>
                <c:pt idx="0">
                  <c:v>87.587214892122503</c:v>
                </c:pt>
                <c:pt idx="1">
                  <c:v>90.595245535681755</c:v>
                </c:pt>
                <c:pt idx="2">
                  <c:v>92.0050914606459</c:v>
                </c:pt>
                <c:pt idx="3">
                  <c:v>89.041358796282296</c:v>
                </c:pt>
                <c:pt idx="4">
                  <c:v>89.688360887099137</c:v>
                </c:pt>
                <c:pt idx="5">
                  <c:v>87.44524374999618</c:v>
                </c:pt>
                <c:pt idx="6">
                  <c:v>86.360845654115025</c:v>
                </c:pt>
                <c:pt idx="7">
                  <c:v>85.40931899641204</c:v>
                </c:pt>
                <c:pt idx="8">
                  <c:v>85.287892458680119</c:v>
                </c:pt>
                <c:pt idx="9">
                  <c:v>87.043311827952706</c:v>
                </c:pt>
                <c:pt idx="10">
                  <c:v>85.398783364217906</c:v>
                </c:pt>
                <c:pt idx="11">
                  <c:v>83.571211693529577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61-4CF3-B461-C6C403D22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407680"/>
        <c:axId val="200552832"/>
      </c:lineChart>
      <c:catAx>
        <c:axId val="200407680"/>
        <c:scaling>
          <c:orientation val="minMax"/>
        </c:scaling>
        <c:delete val="0"/>
        <c:axPos val="b"/>
        <c:numFmt formatCode="@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s-EC"/>
          </a:p>
        </c:txPr>
        <c:crossAx val="200552832"/>
        <c:crosses val="autoZero"/>
        <c:auto val="1"/>
        <c:lblAlgn val="ctr"/>
        <c:lblOffset val="100"/>
        <c:noMultiLvlLbl val="0"/>
      </c:catAx>
      <c:valAx>
        <c:axId val="200552832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s-EC"/>
          </a:p>
        </c:txPr>
        <c:crossAx val="20040768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28367190235480427"/>
          <c:y val="0.92057040229834786"/>
          <c:w val="0.44425149380769974"/>
          <c:h val="7.498601320549339E-2"/>
        </c:manualLayout>
      </c:layout>
      <c:overlay val="0"/>
      <c:txPr>
        <a:bodyPr/>
        <a:lstStyle/>
        <a:p>
          <a:pPr>
            <a:defRPr sz="900"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s-EC" sz="1000" b="1" i="0" baseline="0">
                <a:effectLst/>
              </a:rPr>
              <a:t>Contenido Volumétrico H2O  (%) - 2017  </a:t>
            </a:r>
            <a:endParaRPr lang="es-EC" sz="1000">
              <a:effectLst/>
            </a:endParaRPr>
          </a:p>
        </c:rich>
      </c:tx>
      <c:layout>
        <c:manualLayout>
          <c:xMode val="edge"/>
          <c:yMode val="edge"/>
          <c:x val="0.29256913537981666"/>
          <c:y val="2.186656900445583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9457049576120051E-2"/>
          <c:y val="0.11024555263925342"/>
          <c:w val="0.87350599467749457"/>
          <c:h val="0.69032766759802522"/>
        </c:manualLayout>
      </c:layout>
      <c:lineChart>
        <c:grouping val="standard"/>
        <c:varyColors val="0"/>
        <c:ser>
          <c:idx val="0"/>
          <c:order val="0"/>
          <c:tx>
            <c:strRef>
              <c:f>'M5029-CARMET'!$B$101</c:f>
              <c:strCache>
                <c:ptCount val="1"/>
                <c:pt idx="0">
                  <c:v>Max</c:v>
                </c:pt>
              </c:strCache>
            </c:strRef>
          </c:tx>
          <c:spPr>
            <a:ln w="22225"/>
          </c:spPr>
          <c:marker>
            <c:symbol val="diamond"/>
            <c:size val="5"/>
          </c:marker>
          <c:cat>
            <c:strRef>
              <c:f>'M5029-CARMET'!$A$102:$A$113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'M5029-CARMET'!$B$102:$B$113</c:f>
              <c:numCache>
                <c:formatCode>0.00</c:formatCode>
                <c:ptCount val="12"/>
                <c:pt idx="0">
                  <c:v>49.2</c:v>
                </c:pt>
                <c:pt idx="1">
                  <c:v>51.6</c:v>
                </c:pt>
                <c:pt idx="2">
                  <c:v>52.3</c:v>
                </c:pt>
                <c:pt idx="3">
                  <c:v>51.7</c:v>
                </c:pt>
                <c:pt idx="4">
                  <c:v>50.1</c:v>
                </c:pt>
                <c:pt idx="5">
                  <c:v>50.5</c:v>
                </c:pt>
                <c:pt idx="6">
                  <c:v>44.3</c:v>
                </c:pt>
                <c:pt idx="7">
                  <c:v>45.4</c:v>
                </c:pt>
                <c:pt idx="8">
                  <c:v>35.6</c:v>
                </c:pt>
                <c:pt idx="9">
                  <c:v>40</c:v>
                </c:pt>
                <c:pt idx="10">
                  <c:v>48.9</c:v>
                </c:pt>
                <c:pt idx="11">
                  <c:v>51.4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07-4A43-A628-3DCCC2C8F280}"/>
            </c:ext>
          </c:extLst>
        </c:ser>
        <c:ser>
          <c:idx val="1"/>
          <c:order val="1"/>
          <c:tx>
            <c:strRef>
              <c:f>'M5029-CARMET'!$C$101</c:f>
              <c:strCache>
                <c:ptCount val="1"/>
                <c:pt idx="0">
                  <c:v>Min</c:v>
                </c:pt>
              </c:strCache>
            </c:strRef>
          </c:tx>
          <c:spPr>
            <a:ln w="22225"/>
          </c:spPr>
          <c:marker>
            <c:symbol val="square"/>
            <c:size val="5"/>
          </c:marker>
          <c:cat>
            <c:strRef>
              <c:f>'M5029-CARMET'!$A$102:$A$113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'M5029-CARMET'!$C$102:$C$113</c:f>
              <c:numCache>
                <c:formatCode>0.00</c:formatCode>
                <c:ptCount val="12"/>
                <c:pt idx="0">
                  <c:v>42.8</c:v>
                </c:pt>
                <c:pt idx="1">
                  <c:v>41.9</c:v>
                </c:pt>
                <c:pt idx="2">
                  <c:v>44.6</c:v>
                </c:pt>
                <c:pt idx="3">
                  <c:v>44.7</c:v>
                </c:pt>
                <c:pt idx="4">
                  <c:v>44.3</c:v>
                </c:pt>
                <c:pt idx="5">
                  <c:v>42.2</c:v>
                </c:pt>
                <c:pt idx="6">
                  <c:v>38.1</c:v>
                </c:pt>
                <c:pt idx="7">
                  <c:v>33.6</c:v>
                </c:pt>
                <c:pt idx="8">
                  <c:v>29.7</c:v>
                </c:pt>
                <c:pt idx="9">
                  <c:v>29.6</c:v>
                </c:pt>
                <c:pt idx="10">
                  <c:v>34.200000000000003</c:v>
                </c:pt>
                <c:pt idx="11">
                  <c:v>39.299999999999997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07-4A43-A628-3DCCC2C8F280}"/>
            </c:ext>
          </c:extLst>
        </c:ser>
        <c:ser>
          <c:idx val="2"/>
          <c:order val="2"/>
          <c:tx>
            <c:strRef>
              <c:f>'M5029-CARMET'!$D$101</c:f>
              <c:strCache>
                <c:ptCount val="1"/>
                <c:pt idx="0">
                  <c:v>Media</c:v>
                </c:pt>
              </c:strCache>
            </c:strRef>
          </c:tx>
          <c:spPr>
            <a:ln w="22225"/>
          </c:spPr>
          <c:marker>
            <c:symbol val="triangle"/>
            <c:size val="5"/>
          </c:marker>
          <c:cat>
            <c:strRef>
              <c:f>'M5029-CARMET'!$A$102:$A$113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'M5029-CARMET'!$D$102:$D$113</c:f>
              <c:numCache>
                <c:formatCode>0.00</c:formatCode>
                <c:ptCount val="12"/>
                <c:pt idx="0">
                  <c:v>45.55544902667711</c:v>
                </c:pt>
                <c:pt idx="1">
                  <c:v>45.809402281750657</c:v>
                </c:pt>
                <c:pt idx="2">
                  <c:v>47.706305617976014</c:v>
                </c:pt>
                <c:pt idx="3">
                  <c:v>47.110874999999851</c:v>
                </c:pt>
                <c:pt idx="4">
                  <c:v>47.019034498211383</c:v>
                </c:pt>
                <c:pt idx="5">
                  <c:v>45.323502314818171</c:v>
                </c:pt>
                <c:pt idx="6">
                  <c:v>40.789984318997753</c:v>
                </c:pt>
                <c:pt idx="7">
                  <c:v>36.398104838707582</c:v>
                </c:pt>
                <c:pt idx="8">
                  <c:v>32.518070922635282</c:v>
                </c:pt>
                <c:pt idx="9">
                  <c:v>32.529679659495898</c:v>
                </c:pt>
                <c:pt idx="10">
                  <c:v>40.258484708062298</c:v>
                </c:pt>
                <c:pt idx="11">
                  <c:v>43.00111111110661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07-4A43-A628-3DCCC2C8F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595328"/>
        <c:axId val="200596864"/>
      </c:lineChart>
      <c:catAx>
        <c:axId val="200595328"/>
        <c:scaling>
          <c:orientation val="minMax"/>
        </c:scaling>
        <c:delete val="0"/>
        <c:axPos val="b"/>
        <c:numFmt formatCode="@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s-EC"/>
          </a:p>
        </c:txPr>
        <c:crossAx val="200596864"/>
        <c:crosses val="autoZero"/>
        <c:auto val="1"/>
        <c:lblAlgn val="ctr"/>
        <c:lblOffset val="100"/>
        <c:noMultiLvlLbl val="0"/>
      </c:catAx>
      <c:valAx>
        <c:axId val="200596864"/>
        <c:scaling>
          <c:orientation val="minMax"/>
          <c:min val="24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s-EC"/>
          </a:p>
        </c:txPr>
        <c:crossAx val="200595328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900"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s-EC" sz="1000"/>
              <a:t>Distribución temporal de Precipitación (mm) </a:t>
            </a:r>
          </a:p>
          <a:p>
            <a:pPr>
              <a:defRPr sz="1000"/>
            </a:pPr>
            <a:r>
              <a:rPr lang="es-EC" sz="1000"/>
              <a:t>2017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'M5030-GORPVL'!$B$9</c:f>
              <c:strCache>
                <c:ptCount val="1"/>
                <c:pt idx="0">
                  <c:v>Precipitación (mm) </c:v>
                </c:pt>
              </c:strCache>
            </c:strRef>
          </c:tx>
          <c:invertIfNegative val="0"/>
          <c:cat>
            <c:strRef>
              <c:f>'M5030-GORPVL'!$A$12:$A$23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'M5030-GORPVL'!$B$12:$B$23</c:f>
              <c:numCache>
                <c:formatCode>0.00</c:formatCode>
                <c:ptCount val="12"/>
                <c:pt idx="0">
                  <c:v>210.4</c:v>
                </c:pt>
                <c:pt idx="1">
                  <c:v>160.6</c:v>
                </c:pt>
                <c:pt idx="2">
                  <c:v>273.80000030000014</c:v>
                </c:pt>
                <c:pt idx="3">
                  <c:v>102.90000000000015</c:v>
                </c:pt>
                <c:pt idx="4">
                  <c:v>90.499999999999915</c:v>
                </c:pt>
                <c:pt idx="5">
                  <c:v>74.7</c:v>
                </c:pt>
                <c:pt idx="6">
                  <c:v>5.4000000999999989</c:v>
                </c:pt>
                <c:pt idx="7">
                  <c:v>22.099999999999987</c:v>
                </c:pt>
                <c:pt idx="8">
                  <c:v>22.200000099999997</c:v>
                </c:pt>
                <c:pt idx="9">
                  <c:v>86.200000200000076</c:v>
                </c:pt>
                <c:pt idx="10">
                  <c:v>110.70000030000001</c:v>
                </c:pt>
                <c:pt idx="11">
                  <c:v>130.7999999999999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4A-4B43-B935-BB0458ABE4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0778112"/>
        <c:axId val="200779648"/>
      </c:barChart>
      <c:catAx>
        <c:axId val="2007781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s-EC"/>
          </a:p>
        </c:txPr>
        <c:crossAx val="200779648"/>
        <c:crosses val="autoZero"/>
        <c:auto val="1"/>
        <c:lblAlgn val="ctr"/>
        <c:lblOffset val="100"/>
        <c:noMultiLvlLbl val="0"/>
      </c:catAx>
      <c:valAx>
        <c:axId val="200779648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s-EC"/>
          </a:p>
        </c:txPr>
        <c:crossAx val="200778112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900"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C" sz="1000" b="1" i="0" baseline="0">
                <a:effectLst/>
              </a:rPr>
              <a:t>Temperatura (°C) -  2017  </a:t>
            </a:r>
            <a:endParaRPr lang="en-CA" sz="1000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'M5030-GORPVL'!$D$30</c:f>
              <c:strCache>
                <c:ptCount val="1"/>
                <c:pt idx="0">
                  <c:v>Máx</c:v>
                </c:pt>
              </c:strCache>
            </c:strRef>
          </c:tx>
          <c:spPr>
            <a:ln w="22225"/>
          </c:spPr>
          <c:marker>
            <c:symbol val="diamond"/>
            <c:size val="5"/>
          </c:marker>
          <c:cat>
            <c:strRef>
              <c:f>'M5030-GORPVL'!$C$31:$C$42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'M5030-GORPVL'!$D$31:$D$42</c:f>
              <c:numCache>
                <c:formatCode>0.00</c:formatCode>
                <c:ptCount val="12"/>
                <c:pt idx="0">
                  <c:v>19.248059999999999</c:v>
                </c:pt>
                <c:pt idx="1">
                  <c:v>19.108319999999999</c:v>
                </c:pt>
                <c:pt idx="2">
                  <c:v>17.254629999999999</c:v>
                </c:pt>
                <c:pt idx="3">
                  <c:v>19.74437</c:v>
                </c:pt>
                <c:pt idx="4">
                  <c:v>19.127890000000001</c:v>
                </c:pt>
                <c:pt idx="5">
                  <c:v>20.72259</c:v>
                </c:pt>
                <c:pt idx="6">
                  <c:v>20.427040000000002</c:v>
                </c:pt>
                <c:pt idx="7">
                  <c:v>20.791270000000001</c:v>
                </c:pt>
                <c:pt idx="8">
                  <c:v>23.016300000000001</c:v>
                </c:pt>
                <c:pt idx="9">
                  <c:v>23.049289999999999</c:v>
                </c:pt>
                <c:pt idx="10">
                  <c:v>19.79663</c:v>
                </c:pt>
                <c:pt idx="11">
                  <c:v>20.18431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72-429F-A4CD-FB4C6B0EC133}"/>
            </c:ext>
          </c:extLst>
        </c:ser>
        <c:ser>
          <c:idx val="1"/>
          <c:order val="1"/>
          <c:tx>
            <c:strRef>
              <c:f>'M5030-GORPVL'!$F$30</c:f>
              <c:strCache>
                <c:ptCount val="1"/>
                <c:pt idx="0">
                  <c:v>Mín</c:v>
                </c:pt>
              </c:strCache>
            </c:strRef>
          </c:tx>
          <c:spPr>
            <a:ln w="22225"/>
          </c:spPr>
          <c:marker>
            <c:symbol val="square"/>
            <c:size val="5"/>
          </c:marker>
          <c:cat>
            <c:strRef>
              <c:f>'M5030-GORPVL'!$C$31:$C$42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'M5030-GORPVL'!$F$31:$F$42</c:f>
              <c:numCache>
                <c:formatCode>0.00</c:formatCode>
                <c:ptCount val="12"/>
                <c:pt idx="0">
                  <c:v>4.3849229999999997</c:v>
                </c:pt>
                <c:pt idx="1">
                  <c:v>5.5427090000000003</c:v>
                </c:pt>
                <c:pt idx="2">
                  <c:v>5.9040119999999998</c:v>
                </c:pt>
                <c:pt idx="3">
                  <c:v>6.5304890000000002</c:v>
                </c:pt>
                <c:pt idx="4">
                  <c:v>5.4601649999999999</c:v>
                </c:pt>
                <c:pt idx="5">
                  <c:v>5.2897319999999999</c:v>
                </c:pt>
                <c:pt idx="6">
                  <c:v>4.4958840000000002</c:v>
                </c:pt>
                <c:pt idx="7">
                  <c:v>4.465808</c:v>
                </c:pt>
                <c:pt idx="8">
                  <c:v>4.5696490000000001</c:v>
                </c:pt>
                <c:pt idx="9">
                  <c:v>5.8379709999999996</c:v>
                </c:pt>
                <c:pt idx="10">
                  <c:v>4.5196870000000002</c:v>
                </c:pt>
                <c:pt idx="11">
                  <c:v>4.340681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72-429F-A4CD-FB4C6B0EC133}"/>
            </c:ext>
          </c:extLst>
        </c:ser>
        <c:ser>
          <c:idx val="2"/>
          <c:order val="2"/>
          <c:tx>
            <c:strRef>
              <c:f>'M5030-GORPVL'!$J$30</c:f>
              <c:strCache>
                <c:ptCount val="1"/>
                <c:pt idx="0">
                  <c:v>Mensual</c:v>
                </c:pt>
              </c:strCache>
            </c:strRef>
          </c:tx>
          <c:spPr>
            <a:ln w="22225"/>
          </c:spPr>
          <c:marker>
            <c:symbol val="triangle"/>
            <c:size val="5"/>
          </c:marker>
          <c:cat>
            <c:strRef>
              <c:f>'M5030-GORPVL'!$C$31:$C$42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'M5030-GORPVL'!$J$31:$J$42</c:f>
              <c:numCache>
                <c:formatCode>0.00</c:formatCode>
                <c:ptCount val="12"/>
                <c:pt idx="0">
                  <c:v>10.135636326264445</c:v>
                </c:pt>
                <c:pt idx="1">
                  <c:v>10.110125104489088</c:v>
                </c:pt>
                <c:pt idx="2">
                  <c:v>9.9359496338693383</c:v>
                </c:pt>
                <c:pt idx="3">
                  <c:v>11.050358833399953</c:v>
                </c:pt>
                <c:pt idx="4">
                  <c:v>10.697651560479303</c:v>
                </c:pt>
                <c:pt idx="5">
                  <c:v>10.919545006921298</c:v>
                </c:pt>
                <c:pt idx="6">
                  <c:v>10.873820006925353</c:v>
                </c:pt>
                <c:pt idx="7">
                  <c:v>10.943789498298111</c:v>
                </c:pt>
                <c:pt idx="8">
                  <c:v>11.595363440987093</c:v>
                </c:pt>
                <c:pt idx="9">
                  <c:v>11.13476720329559</c:v>
                </c:pt>
                <c:pt idx="10">
                  <c:v>10.230177027960369</c:v>
                </c:pt>
                <c:pt idx="11">
                  <c:v>10.511320313964191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72-429F-A4CD-FB4C6B0EC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789376"/>
        <c:axId val="200807552"/>
      </c:lineChart>
      <c:catAx>
        <c:axId val="200789376"/>
        <c:scaling>
          <c:orientation val="minMax"/>
        </c:scaling>
        <c:delete val="0"/>
        <c:axPos val="b"/>
        <c:numFmt formatCode="@" sourceLinked="0"/>
        <c:majorTickMark val="out"/>
        <c:minorTickMark val="none"/>
        <c:tickLblPos val="low"/>
        <c:crossAx val="200807552"/>
        <c:crosses val="autoZero"/>
        <c:auto val="1"/>
        <c:lblAlgn val="ctr"/>
        <c:lblOffset val="100"/>
        <c:noMultiLvlLbl val="0"/>
      </c:catAx>
      <c:valAx>
        <c:axId val="200807552"/>
        <c:scaling>
          <c:orientation val="minMax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s-EC"/>
          </a:p>
        </c:txPr>
        <c:crossAx val="200789376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900"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s-EC" sz="1000"/>
              <a:t>Distribución temporal de Precipitación (mm) </a:t>
            </a:r>
          </a:p>
          <a:p>
            <a:pPr>
              <a:defRPr sz="1000"/>
            </a:pPr>
            <a:r>
              <a:rPr lang="es-EC" sz="1000"/>
              <a:t>2017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2873300968097946E-2"/>
          <c:y val="0.18511709824016218"/>
          <c:w val="0.88517317688230146"/>
          <c:h val="0.600266250224008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'M5031-CHUMET'!$B$10</c:f>
              <c:strCache>
                <c:ptCount val="1"/>
                <c:pt idx="0">
                  <c:v>Precipitación (mm) </c:v>
                </c:pt>
              </c:strCache>
            </c:strRef>
          </c:tx>
          <c:invertIfNegative val="0"/>
          <c:cat>
            <c:strRef>
              <c:f>'M5031-CHUMET'!$A$13:$A$24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'M5031-CHUMET'!$B$13:$B$24</c:f>
              <c:numCache>
                <c:formatCode>0.0</c:formatCode>
                <c:ptCount val="12"/>
                <c:pt idx="0">
                  <c:v>150.39999999999995</c:v>
                </c:pt>
                <c:pt idx="1">
                  <c:v>85.899999999999949</c:v>
                </c:pt>
                <c:pt idx="2">
                  <c:v>265.10000000000014</c:v>
                </c:pt>
                <c:pt idx="3">
                  <c:v>110.19999999999997</c:v>
                </c:pt>
                <c:pt idx="4">
                  <c:v>159.89999999999995</c:v>
                </c:pt>
                <c:pt idx="5">
                  <c:v>93.800000000000153</c:v>
                </c:pt>
                <c:pt idx="6">
                  <c:v>8.8000000000000025</c:v>
                </c:pt>
                <c:pt idx="7">
                  <c:v>34.699999999999967</c:v>
                </c:pt>
                <c:pt idx="8">
                  <c:v>5.9</c:v>
                </c:pt>
                <c:pt idx="9">
                  <c:v>101.49999999999991</c:v>
                </c:pt>
                <c:pt idx="10">
                  <c:v>72.499999999999943</c:v>
                </c:pt>
                <c:pt idx="11">
                  <c:v>109.79999999999984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60-4074-A3FE-83AFC4A1E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0852992"/>
        <c:axId val="200854528"/>
      </c:barChart>
      <c:catAx>
        <c:axId val="2008529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s-EC"/>
          </a:p>
        </c:txPr>
        <c:crossAx val="200854528"/>
        <c:crosses val="autoZero"/>
        <c:auto val="1"/>
        <c:lblAlgn val="ctr"/>
        <c:lblOffset val="100"/>
        <c:noMultiLvlLbl val="0"/>
      </c:catAx>
      <c:valAx>
        <c:axId val="200854528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s-EC"/>
          </a:p>
        </c:txPr>
        <c:crossAx val="200852992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900"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/>
            </a:pPr>
            <a:r>
              <a:rPr lang="es-EC" sz="900" b="1" i="0" baseline="0">
                <a:effectLst/>
              </a:rPr>
              <a:t>Temperatura (°C) -  2017  </a:t>
            </a:r>
            <a:endParaRPr lang="en-CA" sz="900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'M5031-CHUMET'!$B$31</c:f>
              <c:strCache>
                <c:ptCount val="1"/>
                <c:pt idx="0">
                  <c:v>Máx</c:v>
                </c:pt>
              </c:strCache>
            </c:strRef>
          </c:tx>
          <c:spPr>
            <a:ln w="22225"/>
          </c:spPr>
          <c:marker>
            <c:symbol val="diamond"/>
            <c:size val="5"/>
          </c:marker>
          <c:cat>
            <c:strRef>
              <c:f>'M5031-CHUMET'!$A$32:$A$43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'M5031-CHUMET'!$B$32:$B$43</c:f>
              <c:numCache>
                <c:formatCode>0.00</c:formatCode>
                <c:ptCount val="12"/>
                <c:pt idx="0">
                  <c:v>16.559999999999999</c:v>
                </c:pt>
                <c:pt idx="1">
                  <c:v>16.95</c:v>
                </c:pt>
                <c:pt idx="2">
                  <c:v>16.12</c:v>
                </c:pt>
                <c:pt idx="3">
                  <c:v>17.940000000000001</c:v>
                </c:pt>
                <c:pt idx="4">
                  <c:v>17.07</c:v>
                </c:pt>
                <c:pt idx="5">
                  <c:v>18.25</c:v>
                </c:pt>
                <c:pt idx="6">
                  <c:v>17.48</c:v>
                </c:pt>
                <c:pt idx="7">
                  <c:v>15.21</c:v>
                </c:pt>
                <c:pt idx="8">
                  <c:v>18.5</c:v>
                </c:pt>
                <c:pt idx="9">
                  <c:v>18.329999999999998</c:v>
                </c:pt>
                <c:pt idx="10">
                  <c:v>18.260000000000002</c:v>
                </c:pt>
                <c:pt idx="11">
                  <c:v>18.239999999999998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37-4734-8E7E-05FFBE06FAEB}"/>
            </c:ext>
          </c:extLst>
        </c:ser>
        <c:ser>
          <c:idx val="1"/>
          <c:order val="1"/>
          <c:tx>
            <c:strRef>
              <c:f>'M5031-CHUMET'!$D$31</c:f>
              <c:strCache>
                <c:ptCount val="1"/>
                <c:pt idx="0">
                  <c:v>Mín</c:v>
                </c:pt>
              </c:strCache>
            </c:strRef>
          </c:tx>
          <c:spPr>
            <a:ln w="22225"/>
          </c:spPr>
          <c:marker>
            <c:symbol val="square"/>
            <c:size val="5"/>
          </c:marker>
          <c:cat>
            <c:strRef>
              <c:f>'M5031-CHUMET'!$A$32:$A$43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'M5031-CHUMET'!$D$32:$D$43</c:f>
              <c:numCache>
                <c:formatCode>0.00</c:formatCode>
                <c:ptCount val="12"/>
                <c:pt idx="0">
                  <c:v>3.0219999999999998</c:v>
                </c:pt>
                <c:pt idx="1">
                  <c:v>2.9620000000000002</c:v>
                </c:pt>
                <c:pt idx="2">
                  <c:v>3.0369999999999999</c:v>
                </c:pt>
                <c:pt idx="3">
                  <c:v>4.3330000000000002</c:v>
                </c:pt>
                <c:pt idx="4">
                  <c:v>3.4159999999999999</c:v>
                </c:pt>
                <c:pt idx="5">
                  <c:v>3.1230000000000002</c:v>
                </c:pt>
                <c:pt idx="6">
                  <c:v>2.2429999999999999</c:v>
                </c:pt>
                <c:pt idx="7">
                  <c:v>2.121</c:v>
                </c:pt>
                <c:pt idx="8">
                  <c:v>2.8530000000000002</c:v>
                </c:pt>
                <c:pt idx="9">
                  <c:v>3.351</c:v>
                </c:pt>
                <c:pt idx="10">
                  <c:v>3.294</c:v>
                </c:pt>
                <c:pt idx="11">
                  <c:v>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37-4734-8E7E-05FFBE06FAEB}"/>
            </c:ext>
          </c:extLst>
        </c:ser>
        <c:ser>
          <c:idx val="2"/>
          <c:order val="2"/>
          <c:tx>
            <c:strRef>
              <c:f>'M5031-CHUMET'!$H$31</c:f>
              <c:strCache>
                <c:ptCount val="1"/>
                <c:pt idx="0">
                  <c:v>Mensual</c:v>
                </c:pt>
              </c:strCache>
            </c:strRef>
          </c:tx>
          <c:spPr>
            <a:ln w="22225"/>
          </c:spPr>
          <c:marker>
            <c:symbol val="triangle"/>
            <c:size val="5"/>
          </c:marker>
          <c:cat>
            <c:strRef>
              <c:f>'M5031-CHUMET'!$A$32:$A$43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'M5031-CHUMET'!$H$32:$H$43</c:f>
              <c:numCache>
                <c:formatCode>0.00</c:formatCode>
                <c:ptCount val="12"/>
                <c:pt idx="0">
                  <c:v>7.4902434126394022</c:v>
                </c:pt>
                <c:pt idx="1">
                  <c:v>7.2663306299603176</c:v>
                </c:pt>
                <c:pt idx="2">
                  <c:v>7.279596124551972</c:v>
                </c:pt>
                <c:pt idx="3">
                  <c:v>8.1163222928537486</c:v>
                </c:pt>
                <c:pt idx="4">
                  <c:v>7.7767460349462363</c:v>
                </c:pt>
                <c:pt idx="5">
                  <c:v>7.6832667361111122</c:v>
                </c:pt>
                <c:pt idx="6">
                  <c:v>6.8227325716845897</c:v>
                </c:pt>
                <c:pt idx="7">
                  <c:v>7.2293864247311825</c:v>
                </c:pt>
                <c:pt idx="8">
                  <c:v>7.8669651388888902</c:v>
                </c:pt>
                <c:pt idx="9">
                  <c:v>8.002025358422939</c:v>
                </c:pt>
                <c:pt idx="10">
                  <c:v>8.2253629688824752</c:v>
                </c:pt>
                <c:pt idx="11">
                  <c:v>8.2261504480286742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37-4734-8E7E-05FFBE06F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917760"/>
        <c:axId val="200919296"/>
      </c:lineChart>
      <c:catAx>
        <c:axId val="200917760"/>
        <c:scaling>
          <c:orientation val="minMax"/>
        </c:scaling>
        <c:delete val="0"/>
        <c:axPos val="b"/>
        <c:numFmt formatCode="@" sourceLinked="0"/>
        <c:majorTickMark val="out"/>
        <c:minorTickMark val="none"/>
        <c:tickLblPos val="low"/>
        <c:txPr>
          <a:bodyPr/>
          <a:lstStyle/>
          <a:p>
            <a:pPr>
              <a:defRPr sz="600"/>
            </a:pPr>
            <a:endParaRPr lang="es-EC"/>
          </a:p>
        </c:txPr>
        <c:crossAx val="200919296"/>
        <c:crosses val="autoZero"/>
        <c:auto val="1"/>
        <c:lblAlgn val="ctr"/>
        <c:lblOffset val="100"/>
        <c:noMultiLvlLbl val="0"/>
      </c:catAx>
      <c:valAx>
        <c:axId val="200919296"/>
        <c:scaling>
          <c:orientation val="minMax"/>
          <c:min val="-1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s-EC"/>
          </a:p>
        </c:txPr>
        <c:crossAx val="200917760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600"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s-EC" sz="1000" b="1" i="0" baseline="0">
                <a:effectLst/>
              </a:rPr>
              <a:t>Humedad Relativa del Aire  (%) - 2017  </a:t>
            </a:r>
            <a:endParaRPr lang="en-CA" sz="1000">
              <a:effectLst/>
            </a:endParaRPr>
          </a:p>
        </c:rich>
      </c:tx>
      <c:layout>
        <c:manualLayout>
          <c:xMode val="edge"/>
          <c:yMode val="edge"/>
          <c:x val="0.22573844573776103"/>
          <c:y val="2.617188054195928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8945558247429968E-2"/>
          <c:y val="0.12340219023230151"/>
          <c:w val="0.86183110806801333"/>
          <c:h val="0.66056157810929339"/>
        </c:manualLayout>
      </c:layout>
      <c:lineChart>
        <c:grouping val="standard"/>
        <c:varyColors val="0"/>
        <c:ser>
          <c:idx val="0"/>
          <c:order val="0"/>
          <c:tx>
            <c:strRef>
              <c:f>'M5031-CHUMET'!$B$49</c:f>
              <c:strCache>
                <c:ptCount val="1"/>
                <c:pt idx="0">
                  <c:v>Máx</c:v>
                </c:pt>
              </c:strCache>
            </c:strRef>
          </c:tx>
          <c:spPr>
            <a:ln w="22225"/>
          </c:spPr>
          <c:marker>
            <c:symbol val="diamond"/>
            <c:size val="5"/>
          </c:marker>
          <c:cat>
            <c:strRef>
              <c:f>'M5031-CHUMET'!$A$50:$A$61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'M5031-CHUMET'!$B$50:$B$61</c:f>
              <c:numCache>
                <c:formatCode>0</c:formatCode>
                <c:ptCount val="12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98.6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98.1</c:v>
                </c:pt>
                <c:pt idx="11">
                  <c:v>96.5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32-4B01-B0DD-0B7C7DFF2433}"/>
            </c:ext>
          </c:extLst>
        </c:ser>
        <c:ser>
          <c:idx val="1"/>
          <c:order val="1"/>
          <c:tx>
            <c:strRef>
              <c:f>'M5031-CHUMET'!$D$49</c:f>
              <c:strCache>
                <c:ptCount val="1"/>
                <c:pt idx="0">
                  <c:v>Mín</c:v>
                </c:pt>
              </c:strCache>
            </c:strRef>
          </c:tx>
          <c:spPr>
            <a:ln w="22225"/>
          </c:spPr>
          <c:marker>
            <c:symbol val="square"/>
            <c:size val="5"/>
          </c:marker>
          <c:cat>
            <c:strRef>
              <c:f>'M5031-CHUMET'!$A$50:$A$61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'M5031-CHUMET'!$D$50:$D$61</c:f>
              <c:numCache>
                <c:formatCode>0.00</c:formatCode>
                <c:ptCount val="12"/>
                <c:pt idx="0">
                  <c:v>16.39</c:v>
                </c:pt>
                <c:pt idx="1">
                  <c:v>31.82</c:v>
                </c:pt>
                <c:pt idx="2">
                  <c:v>57.4</c:v>
                </c:pt>
                <c:pt idx="3">
                  <c:v>46.33</c:v>
                </c:pt>
                <c:pt idx="4">
                  <c:v>49.48</c:v>
                </c:pt>
                <c:pt idx="5">
                  <c:v>41.72</c:v>
                </c:pt>
                <c:pt idx="6">
                  <c:v>29.9</c:v>
                </c:pt>
                <c:pt idx="7" formatCode="0.0">
                  <c:v>33.15</c:v>
                </c:pt>
                <c:pt idx="8">
                  <c:v>31.03</c:v>
                </c:pt>
                <c:pt idx="9">
                  <c:v>43.99</c:v>
                </c:pt>
                <c:pt idx="10">
                  <c:v>23.92</c:v>
                </c:pt>
                <c:pt idx="11">
                  <c:v>6.173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32-4B01-B0DD-0B7C7DFF2433}"/>
            </c:ext>
          </c:extLst>
        </c:ser>
        <c:ser>
          <c:idx val="2"/>
          <c:order val="2"/>
          <c:tx>
            <c:strRef>
              <c:f>'M5031-CHUMET'!$F$49</c:f>
              <c:strCache>
                <c:ptCount val="1"/>
                <c:pt idx="0">
                  <c:v>Media </c:v>
                </c:pt>
              </c:strCache>
            </c:strRef>
          </c:tx>
          <c:spPr>
            <a:ln w="22225"/>
          </c:spPr>
          <c:marker>
            <c:symbol val="triangle"/>
            <c:size val="5"/>
          </c:marker>
          <c:cat>
            <c:strRef>
              <c:f>'M5031-CHUMET'!$A$50:$A$61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'M5031-CHUMET'!$F$50:$F$61</c:f>
              <c:numCache>
                <c:formatCode>0.00</c:formatCode>
                <c:ptCount val="12"/>
                <c:pt idx="0">
                  <c:v>84.11682504430631</c:v>
                </c:pt>
                <c:pt idx="1">
                  <c:v>88.281262400793551</c:v>
                </c:pt>
                <c:pt idx="2">
                  <c:v>92.074428987454738</c:v>
                </c:pt>
                <c:pt idx="3">
                  <c:v>85.481633537206903</c:v>
                </c:pt>
                <c:pt idx="4">
                  <c:v>87.481156137992869</c:v>
                </c:pt>
                <c:pt idx="5">
                  <c:v>82.593631018518863</c:v>
                </c:pt>
                <c:pt idx="6">
                  <c:v>79.448315188171861</c:v>
                </c:pt>
                <c:pt idx="7">
                  <c:v>77.110690188172256</c:v>
                </c:pt>
                <c:pt idx="8">
                  <c:v>74.59143032407404</c:v>
                </c:pt>
                <c:pt idx="9">
                  <c:v>79.99748678315396</c:v>
                </c:pt>
                <c:pt idx="10">
                  <c:v>78.850504741369249</c:v>
                </c:pt>
                <c:pt idx="11">
                  <c:v>78.903398364694922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32-4B01-B0DD-0B7C7DFF24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966144"/>
        <c:axId val="200967680"/>
      </c:lineChart>
      <c:catAx>
        <c:axId val="200966144"/>
        <c:scaling>
          <c:orientation val="minMax"/>
        </c:scaling>
        <c:delete val="0"/>
        <c:axPos val="b"/>
        <c:numFmt formatCode="@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s-EC"/>
          </a:p>
        </c:txPr>
        <c:crossAx val="200967680"/>
        <c:crosses val="autoZero"/>
        <c:auto val="1"/>
        <c:lblAlgn val="ctr"/>
        <c:lblOffset val="100"/>
        <c:noMultiLvlLbl val="0"/>
      </c:catAx>
      <c:valAx>
        <c:axId val="200967680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s-EC"/>
          </a:p>
        </c:txPr>
        <c:crossAx val="200966144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28367190235480427"/>
          <c:y val="0.92057040229834786"/>
          <c:w val="0.44425149380769974"/>
          <c:h val="7.498601320549339E-2"/>
        </c:manualLayout>
      </c:layout>
      <c:overlay val="0"/>
      <c:txPr>
        <a:bodyPr/>
        <a:lstStyle/>
        <a:p>
          <a:pPr>
            <a:defRPr sz="900"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s-EC" sz="1000" b="1" i="0" baseline="0">
                <a:effectLst/>
              </a:rPr>
              <a:t>Contenido volumétrico H2O  (%) - 2017  </a:t>
            </a:r>
            <a:endParaRPr lang="es-EC" sz="1000">
              <a:effectLst/>
            </a:endParaRPr>
          </a:p>
        </c:rich>
      </c:tx>
      <c:layout>
        <c:manualLayout>
          <c:xMode val="edge"/>
          <c:yMode val="edge"/>
          <c:x val="0.29256913537981666"/>
          <c:y val="2.186656900445583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9457049576120051E-2"/>
          <c:y val="0.11024555263925342"/>
          <c:w val="0.87350599467749457"/>
          <c:h val="0.69032766759802522"/>
        </c:manualLayout>
      </c:layout>
      <c:lineChart>
        <c:grouping val="standard"/>
        <c:varyColors val="0"/>
        <c:ser>
          <c:idx val="0"/>
          <c:order val="0"/>
          <c:tx>
            <c:strRef>
              <c:f>'M5031-CHUMET'!$B$101</c:f>
              <c:strCache>
                <c:ptCount val="1"/>
                <c:pt idx="0">
                  <c:v>Max</c:v>
                </c:pt>
              </c:strCache>
            </c:strRef>
          </c:tx>
          <c:spPr>
            <a:ln w="22225"/>
          </c:spPr>
          <c:marker>
            <c:symbol val="diamond"/>
            <c:size val="5"/>
          </c:marker>
          <c:cat>
            <c:strRef>
              <c:f>'M5031-CHUMET'!$A$102:$A$113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'M5031-CHUMET'!$B$102:$B$113</c:f>
              <c:numCache>
                <c:formatCode>0.00</c:formatCode>
                <c:ptCount val="12"/>
                <c:pt idx="0">
                  <c:v>47.1</c:v>
                </c:pt>
                <c:pt idx="1">
                  <c:v>44.5</c:v>
                </c:pt>
                <c:pt idx="2">
                  <c:v>45.6</c:v>
                </c:pt>
                <c:pt idx="3">
                  <c:v>45.4</c:v>
                </c:pt>
                <c:pt idx="4">
                  <c:v>48.8</c:v>
                </c:pt>
                <c:pt idx="5">
                  <c:v>42</c:v>
                </c:pt>
                <c:pt idx="6">
                  <c:v>25.5</c:v>
                </c:pt>
                <c:pt idx="7">
                  <c:v>15.6</c:v>
                </c:pt>
                <c:pt idx="8">
                  <c:v>10.8</c:v>
                </c:pt>
                <c:pt idx="9">
                  <c:v>37.9</c:v>
                </c:pt>
                <c:pt idx="10">
                  <c:v>38.5</c:v>
                </c:pt>
                <c:pt idx="11">
                  <c:v>39.700000000000003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CA-429F-8F91-73FB6D7C673B}"/>
            </c:ext>
          </c:extLst>
        </c:ser>
        <c:ser>
          <c:idx val="1"/>
          <c:order val="1"/>
          <c:tx>
            <c:strRef>
              <c:f>'M5031-CHUMET'!$C$101</c:f>
              <c:strCache>
                <c:ptCount val="1"/>
                <c:pt idx="0">
                  <c:v>Min</c:v>
                </c:pt>
              </c:strCache>
            </c:strRef>
          </c:tx>
          <c:spPr>
            <a:ln w="22225"/>
          </c:spPr>
          <c:marker>
            <c:symbol val="square"/>
            <c:size val="5"/>
          </c:marker>
          <c:cat>
            <c:strRef>
              <c:f>'M5031-CHUMET'!$A$102:$A$113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'M5031-CHUMET'!$C$102:$C$113</c:f>
              <c:numCache>
                <c:formatCode>0.00</c:formatCode>
                <c:ptCount val="12"/>
                <c:pt idx="0">
                  <c:v>19.2</c:v>
                </c:pt>
                <c:pt idx="1">
                  <c:v>18.5</c:v>
                </c:pt>
                <c:pt idx="2">
                  <c:v>25.3</c:v>
                </c:pt>
                <c:pt idx="3">
                  <c:v>26</c:v>
                </c:pt>
                <c:pt idx="4">
                  <c:v>24.6</c:v>
                </c:pt>
                <c:pt idx="5">
                  <c:v>21.6</c:v>
                </c:pt>
                <c:pt idx="6">
                  <c:v>15.6</c:v>
                </c:pt>
                <c:pt idx="7">
                  <c:v>10.6</c:v>
                </c:pt>
                <c:pt idx="8">
                  <c:v>8.6</c:v>
                </c:pt>
                <c:pt idx="9">
                  <c:v>8.6</c:v>
                </c:pt>
                <c:pt idx="10">
                  <c:v>21.2</c:v>
                </c:pt>
                <c:pt idx="11">
                  <c:v>19.899999999999999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CA-429F-8F91-73FB6D7C673B}"/>
            </c:ext>
          </c:extLst>
        </c:ser>
        <c:ser>
          <c:idx val="2"/>
          <c:order val="2"/>
          <c:tx>
            <c:strRef>
              <c:f>'M5031-CHUMET'!$D$101</c:f>
              <c:strCache>
                <c:ptCount val="1"/>
                <c:pt idx="0">
                  <c:v>Media</c:v>
                </c:pt>
              </c:strCache>
            </c:strRef>
          </c:tx>
          <c:spPr>
            <a:ln w="22225"/>
          </c:spPr>
          <c:marker>
            <c:symbol val="triangle"/>
            <c:size val="5"/>
          </c:marker>
          <c:cat>
            <c:strRef>
              <c:f>'M5031-CHUMET'!$A$102:$A$113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'M5031-CHUMET'!$D$102:$D$113</c:f>
              <c:numCache>
                <c:formatCode>0.00</c:formatCode>
                <c:ptCount val="12"/>
                <c:pt idx="0">
                  <c:v>28.469843192678784</c:v>
                </c:pt>
                <c:pt idx="1">
                  <c:v>22.416636904764044</c:v>
                </c:pt>
                <c:pt idx="2">
                  <c:v>33.503698476701196</c:v>
                </c:pt>
                <c:pt idx="3">
                  <c:v>31.366143082197176</c:v>
                </c:pt>
                <c:pt idx="4">
                  <c:v>32.234097222222253</c:v>
                </c:pt>
                <c:pt idx="5">
                  <c:v>28.878210648148492</c:v>
                </c:pt>
                <c:pt idx="6">
                  <c:v>19.63733870967889</c:v>
                </c:pt>
                <c:pt idx="7">
                  <c:v>11.966619623655761</c:v>
                </c:pt>
                <c:pt idx="8">
                  <c:v>9.7548055555535917</c:v>
                </c:pt>
                <c:pt idx="9">
                  <c:v>13.427974910394029</c:v>
                </c:pt>
                <c:pt idx="10">
                  <c:v>27.53591384387088</c:v>
                </c:pt>
                <c:pt idx="11">
                  <c:v>26.212161738351611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CA-429F-8F91-73FB6D7C6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993792"/>
        <c:axId val="200995584"/>
      </c:lineChart>
      <c:catAx>
        <c:axId val="200993792"/>
        <c:scaling>
          <c:orientation val="minMax"/>
        </c:scaling>
        <c:delete val="0"/>
        <c:axPos val="b"/>
        <c:numFmt formatCode="@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s-EC"/>
          </a:p>
        </c:txPr>
        <c:crossAx val="200995584"/>
        <c:crosses val="autoZero"/>
        <c:auto val="1"/>
        <c:lblAlgn val="ctr"/>
        <c:lblOffset val="100"/>
        <c:noMultiLvlLbl val="0"/>
      </c:catAx>
      <c:valAx>
        <c:axId val="200995584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s-EC"/>
          </a:p>
        </c:txPr>
        <c:crossAx val="200993792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900"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s-EC" sz="1000"/>
              <a:t>Distribución temporal de precipitación (mm) </a:t>
            </a:r>
          </a:p>
          <a:p>
            <a:pPr>
              <a:defRPr sz="1000"/>
            </a:pPr>
            <a:r>
              <a:rPr lang="es-EC" sz="1000"/>
              <a:t>2017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2873300968097946E-2"/>
          <c:y val="0.18511709824016218"/>
          <c:w val="0.88517317688230146"/>
          <c:h val="0.600266250224008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'M5074-PUNTMET'!$B$10</c:f>
              <c:strCache>
                <c:ptCount val="1"/>
                <c:pt idx="0">
                  <c:v>Precipitación (mm) </c:v>
                </c:pt>
              </c:strCache>
            </c:strRef>
          </c:tx>
          <c:invertIfNegative val="0"/>
          <c:cat>
            <c:strRef>
              <c:f>'M5074-PUNTMET'!$A$13:$A$24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'M5074-PUNTMET'!$B$13:$B$24</c:f>
              <c:numCache>
                <c:formatCode>0.0</c:formatCode>
                <c:ptCount val="12"/>
                <c:pt idx="0">
                  <c:v>159.80000000000007</c:v>
                </c:pt>
                <c:pt idx="1">
                  <c:v>109.69999999999989</c:v>
                </c:pt>
                <c:pt idx="2">
                  <c:v>270.30000000000007</c:v>
                </c:pt>
                <c:pt idx="3">
                  <c:v>55.69999999999996</c:v>
                </c:pt>
                <c:pt idx="4">
                  <c:v>91.599999999999895</c:v>
                </c:pt>
                <c:pt idx="5">
                  <c:v>98.900000000000063</c:v>
                </c:pt>
                <c:pt idx="6">
                  <c:v>43.799999999999969</c:v>
                </c:pt>
                <c:pt idx="7">
                  <c:v>37.499999999999986</c:v>
                </c:pt>
                <c:pt idx="8">
                  <c:v>17.699999999999992</c:v>
                </c:pt>
                <c:pt idx="9">
                  <c:v>79.699999999999946</c:v>
                </c:pt>
                <c:pt idx="10">
                  <c:v>85.399999999999949</c:v>
                </c:pt>
                <c:pt idx="11">
                  <c:v>176.1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1B-4D41-907E-D6BEBFCB8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143424"/>
        <c:axId val="201144960"/>
      </c:barChart>
      <c:catAx>
        <c:axId val="2011434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s-EC"/>
          </a:p>
        </c:txPr>
        <c:crossAx val="201144960"/>
        <c:crosses val="autoZero"/>
        <c:auto val="1"/>
        <c:lblAlgn val="ctr"/>
        <c:lblOffset val="100"/>
        <c:noMultiLvlLbl val="0"/>
      </c:catAx>
      <c:valAx>
        <c:axId val="201144960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s-EC"/>
          </a:p>
        </c:txPr>
        <c:crossAx val="201143424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900"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/>
            </a:pPr>
            <a:r>
              <a:rPr lang="es-EC" sz="900" b="1" i="0" baseline="0">
                <a:effectLst/>
              </a:rPr>
              <a:t>Temperatura (°C) -  2017  </a:t>
            </a:r>
            <a:endParaRPr lang="en-CA" sz="900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'M5074-PUNTMET'!$B$31</c:f>
              <c:strCache>
                <c:ptCount val="1"/>
                <c:pt idx="0">
                  <c:v>Máx</c:v>
                </c:pt>
              </c:strCache>
            </c:strRef>
          </c:tx>
          <c:spPr>
            <a:ln w="22225"/>
          </c:spPr>
          <c:marker>
            <c:symbol val="diamond"/>
            <c:size val="5"/>
          </c:marker>
          <c:cat>
            <c:strRef>
              <c:f>'M5074-PUNTMET'!$A$32:$A$43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'M5074-PUNTMET'!$B$32:$B$43</c:f>
              <c:numCache>
                <c:formatCode>0.00</c:formatCode>
                <c:ptCount val="12"/>
                <c:pt idx="0">
                  <c:v>13.98</c:v>
                </c:pt>
                <c:pt idx="1">
                  <c:v>13.17</c:v>
                </c:pt>
                <c:pt idx="2">
                  <c:v>12.69</c:v>
                </c:pt>
                <c:pt idx="3">
                  <c:v>13.67</c:v>
                </c:pt>
                <c:pt idx="4">
                  <c:v>13.14</c:v>
                </c:pt>
                <c:pt idx="5">
                  <c:v>12.29</c:v>
                </c:pt>
                <c:pt idx="6">
                  <c:v>13.7</c:v>
                </c:pt>
                <c:pt idx="7">
                  <c:v>11.73</c:v>
                </c:pt>
                <c:pt idx="8">
                  <c:v>14.21</c:v>
                </c:pt>
                <c:pt idx="9">
                  <c:v>13.34</c:v>
                </c:pt>
                <c:pt idx="10">
                  <c:v>14.12</c:v>
                </c:pt>
                <c:pt idx="11">
                  <c:v>14.74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9A-4434-AE29-033EBBD7DBD5}"/>
            </c:ext>
          </c:extLst>
        </c:ser>
        <c:ser>
          <c:idx val="1"/>
          <c:order val="1"/>
          <c:tx>
            <c:strRef>
              <c:f>'M5074-PUNTMET'!$D$31</c:f>
              <c:strCache>
                <c:ptCount val="1"/>
                <c:pt idx="0">
                  <c:v>Mín</c:v>
                </c:pt>
              </c:strCache>
            </c:strRef>
          </c:tx>
          <c:spPr>
            <a:ln w="22225"/>
          </c:spPr>
          <c:marker>
            <c:symbol val="square"/>
            <c:size val="5"/>
          </c:marker>
          <c:cat>
            <c:strRef>
              <c:f>'M5074-PUNTMET'!$A$32:$A$43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'M5074-PUNTMET'!$D$32:$D$43</c:f>
              <c:numCache>
                <c:formatCode>0.00</c:formatCode>
                <c:ptCount val="12"/>
                <c:pt idx="0">
                  <c:v>-0.46400000000000002</c:v>
                </c:pt>
                <c:pt idx="1">
                  <c:v>-0.36399999999999999</c:v>
                </c:pt>
                <c:pt idx="2">
                  <c:v>0.42199999999999999</c:v>
                </c:pt>
                <c:pt idx="3">
                  <c:v>1.966</c:v>
                </c:pt>
                <c:pt idx="4">
                  <c:v>1.6020000000000001</c:v>
                </c:pt>
                <c:pt idx="5">
                  <c:v>0.77800000000000002</c:v>
                </c:pt>
                <c:pt idx="6">
                  <c:v>-0.34399999999999997</c:v>
                </c:pt>
                <c:pt idx="7">
                  <c:v>-0.214</c:v>
                </c:pt>
                <c:pt idx="8">
                  <c:v>0.68700000000000006</c:v>
                </c:pt>
                <c:pt idx="9">
                  <c:v>-0.44900000000000001</c:v>
                </c:pt>
                <c:pt idx="10">
                  <c:v>0.83899999999999997</c:v>
                </c:pt>
                <c:pt idx="11">
                  <c:v>8.5999999999999993E-2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9A-4434-AE29-033EBBD7DBD5}"/>
            </c:ext>
          </c:extLst>
        </c:ser>
        <c:ser>
          <c:idx val="2"/>
          <c:order val="2"/>
          <c:tx>
            <c:strRef>
              <c:f>'M5074-PUNTMET'!$H$31</c:f>
              <c:strCache>
                <c:ptCount val="1"/>
                <c:pt idx="0">
                  <c:v>Mensual</c:v>
                </c:pt>
              </c:strCache>
            </c:strRef>
          </c:tx>
          <c:spPr>
            <a:ln w="22225"/>
          </c:spPr>
          <c:marker>
            <c:symbol val="triangle"/>
            <c:size val="5"/>
          </c:marker>
          <c:cat>
            <c:strRef>
              <c:f>'M5074-PUNTMET'!$A$32:$A$43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'M5074-PUNTMET'!$H$32:$H$43</c:f>
              <c:numCache>
                <c:formatCode>0.00</c:formatCode>
                <c:ptCount val="12"/>
                <c:pt idx="0">
                  <c:v>4.7499216397849473</c:v>
                </c:pt>
                <c:pt idx="1">
                  <c:v>4.4722306299603174</c:v>
                </c:pt>
                <c:pt idx="2">
                  <c:v>4.9035797043010749</c:v>
                </c:pt>
                <c:pt idx="3">
                  <c:v>5.4897467461779206</c:v>
                </c:pt>
                <c:pt idx="4">
                  <c:v>5.3243076164874559</c:v>
                </c:pt>
                <c:pt idx="5">
                  <c:v>5.1933097685185183</c:v>
                </c:pt>
                <c:pt idx="6">
                  <c:v>4.1084323476702513</c:v>
                </c:pt>
                <c:pt idx="7">
                  <c:v>4.2282857974910382</c:v>
                </c:pt>
                <c:pt idx="8">
                  <c:v>4.95729863425926</c:v>
                </c:pt>
                <c:pt idx="9">
                  <c:v>5.273881227598566</c:v>
                </c:pt>
                <c:pt idx="10">
                  <c:v>5.1978070826151805</c:v>
                </c:pt>
                <c:pt idx="11">
                  <c:v>5.0774700044802845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9A-4434-AE29-033EBBD7D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191808"/>
        <c:axId val="201193344"/>
      </c:lineChart>
      <c:catAx>
        <c:axId val="201191808"/>
        <c:scaling>
          <c:orientation val="minMax"/>
        </c:scaling>
        <c:delete val="0"/>
        <c:axPos val="b"/>
        <c:numFmt formatCode="@" sourceLinked="0"/>
        <c:majorTickMark val="out"/>
        <c:minorTickMark val="none"/>
        <c:tickLblPos val="low"/>
        <c:txPr>
          <a:bodyPr/>
          <a:lstStyle/>
          <a:p>
            <a:pPr>
              <a:defRPr sz="600"/>
            </a:pPr>
            <a:endParaRPr lang="es-EC"/>
          </a:p>
        </c:txPr>
        <c:crossAx val="201193344"/>
        <c:crosses val="autoZero"/>
        <c:auto val="1"/>
        <c:lblAlgn val="ctr"/>
        <c:lblOffset val="100"/>
        <c:noMultiLvlLbl val="0"/>
      </c:catAx>
      <c:valAx>
        <c:axId val="201193344"/>
        <c:scaling>
          <c:orientation val="minMax"/>
          <c:max val="15"/>
          <c:min val="-1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s-EC"/>
          </a:p>
        </c:txPr>
        <c:crossAx val="201191808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600"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s-EC" sz="1000" b="1" i="0" baseline="0">
                <a:effectLst/>
              </a:rPr>
              <a:t>Humedad Relativa del Aire  (%) - 2017  </a:t>
            </a:r>
            <a:endParaRPr lang="en-CA" sz="1000">
              <a:effectLst/>
            </a:endParaRPr>
          </a:p>
        </c:rich>
      </c:tx>
      <c:layout>
        <c:manualLayout>
          <c:xMode val="edge"/>
          <c:yMode val="edge"/>
          <c:x val="0.22573844573776103"/>
          <c:y val="2.617188054195928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8945558247429968E-2"/>
          <c:y val="0.12340219023230151"/>
          <c:w val="0.86183110806801333"/>
          <c:h val="0.66056157810929339"/>
        </c:manualLayout>
      </c:layout>
      <c:lineChart>
        <c:grouping val="standard"/>
        <c:varyColors val="0"/>
        <c:ser>
          <c:idx val="0"/>
          <c:order val="0"/>
          <c:tx>
            <c:strRef>
              <c:f>'M5074-PUNTMET'!$B$49</c:f>
              <c:strCache>
                <c:ptCount val="1"/>
                <c:pt idx="0">
                  <c:v>Máx</c:v>
                </c:pt>
              </c:strCache>
            </c:strRef>
          </c:tx>
          <c:spPr>
            <a:ln w="22225"/>
          </c:spPr>
          <c:marker>
            <c:symbol val="diamond"/>
            <c:size val="5"/>
          </c:marker>
          <c:cat>
            <c:strRef>
              <c:f>'M5074-PUNTMET'!$A$50:$A$61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'M5074-PUNTMET'!$B$50:$B$61</c:f>
              <c:numCache>
                <c:formatCode>0</c:formatCode>
                <c:ptCount val="12"/>
                <c:pt idx="0">
                  <c:v>96.8</c:v>
                </c:pt>
                <c:pt idx="1">
                  <c:v>96.8</c:v>
                </c:pt>
                <c:pt idx="2">
                  <c:v>96.8</c:v>
                </c:pt>
                <c:pt idx="3">
                  <c:v>96.8</c:v>
                </c:pt>
                <c:pt idx="4">
                  <c:v>96.8</c:v>
                </c:pt>
                <c:pt idx="5">
                  <c:v>96.8</c:v>
                </c:pt>
                <c:pt idx="6">
                  <c:v>96.8</c:v>
                </c:pt>
                <c:pt idx="7">
                  <c:v>96.8</c:v>
                </c:pt>
                <c:pt idx="8">
                  <c:v>96.8</c:v>
                </c:pt>
                <c:pt idx="9">
                  <c:v>96.8</c:v>
                </c:pt>
                <c:pt idx="10">
                  <c:v>96.8</c:v>
                </c:pt>
                <c:pt idx="11">
                  <c:v>95.6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8C-499A-8F72-9934D82AA343}"/>
            </c:ext>
          </c:extLst>
        </c:ser>
        <c:ser>
          <c:idx val="1"/>
          <c:order val="1"/>
          <c:tx>
            <c:strRef>
              <c:f>'M5074-PUNTMET'!$D$49</c:f>
              <c:strCache>
                <c:ptCount val="1"/>
                <c:pt idx="0">
                  <c:v>Mín</c:v>
                </c:pt>
              </c:strCache>
            </c:strRef>
          </c:tx>
          <c:spPr>
            <a:ln w="22225"/>
          </c:spPr>
          <c:marker>
            <c:symbol val="square"/>
            <c:size val="5"/>
          </c:marker>
          <c:cat>
            <c:strRef>
              <c:f>'M5074-PUNTMET'!$A$50:$A$61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'M5074-PUNTMET'!$D$50:$D$61</c:f>
              <c:numCache>
                <c:formatCode>0.00</c:formatCode>
                <c:ptCount val="12"/>
                <c:pt idx="0">
                  <c:v>13.34</c:v>
                </c:pt>
                <c:pt idx="1">
                  <c:v>32.53</c:v>
                </c:pt>
                <c:pt idx="2">
                  <c:v>62.37</c:v>
                </c:pt>
                <c:pt idx="3">
                  <c:v>41.11</c:v>
                </c:pt>
                <c:pt idx="4">
                  <c:v>53.31</c:v>
                </c:pt>
                <c:pt idx="5">
                  <c:v>30.94</c:v>
                </c:pt>
                <c:pt idx="6">
                  <c:v>16.34</c:v>
                </c:pt>
                <c:pt idx="7">
                  <c:v>19.29</c:v>
                </c:pt>
                <c:pt idx="8">
                  <c:v>24.62</c:v>
                </c:pt>
                <c:pt idx="9">
                  <c:v>36.229999999999997</c:v>
                </c:pt>
                <c:pt idx="10">
                  <c:v>8.74</c:v>
                </c:pt>
                <c:pt idx="11">
                  <c:v>4.673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8C-499A-8F72-9934D82AA343}"/>
            </c:ext>
          </c:extLst>
        </c:ser>
        <c:ser>
          <c:idx val="2"/>
          <c:order val="2"/>
          <c:tx>
            <c:strRef>
              <c:f>'M5074-PUNTMET'!$F$49</c:f>
              <c:strCache>
                <c:ptCount val="1"/>
                <c:pt idx="0">
                  <c:v>Media </c:v>
                </c:pt>
              </c:strCache>
            </c:strRef>
          </c:tx>
          <c:spPr>
            <a:ln w="22225"/>
          </c:spPr>
          <c:marker>
            <c:symbol val="triangle"/>
            <c:size val="5"/>
          </c:marker>
          <c:cat>
            <c:strRef>
              <c:f>'M5074-PUNTMET'!$A$50:$A$61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'M5074-PUNTMET'!$F$50:$F$61</c:f>
              <c:numCache>
                <c:formatCode>0.00</c:formatCode>
                <c:ptCount val="12"/>
                <c:pt idx="0">
                  <c:v>86.081349910378592</c:v>
                </c:pt>
                <c:pt idx="1">
                  <c:v>89.917469494011897</c:v>
                </c:pt>
                <c:pt idx="2">
                  <c:v>91.374749327926139</c:v>
                </c:pt>
                <c:pt idx="3">
                  <c:v>87.68145804324125</c:v>
                </c:pt>
                <c:pt idx="4">
                  <c:v>88.328381944447742</c:v>
                </c:pt>
                <c:pt idx="5">
                  <c:v>84.002505324076679</c:v>
                </c:pt>
                <c:pt idx="6">
                  <c:v>83.029567204298488</c:v>
                </c:pt>
                <c:pt idx="7">
                  <c:v>82.777034274190626</c:v>
                </c:pt>
                <c:pt idx="8">
                  <c:v>80.433788194444602</c:v>
                </c:pt>
                <c:pt idx="9">
                  <c:v>84.004222446228738</c:v>
                </c:pt>
                <c:pt idx="10">
                  <c:v>82.8239530867193</c:v>
                </c:pt>
                <c:pt idx="11">
                  <c:v>82.666736603961468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8C-499A-8F72-9934D82AA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211264"/>
        <c:axId val="201221248"/>
      </c:lineChart>
      <c:catAx>
        <c:axId val="201211264"/>
        <c:scaling>
          <c:orientation val="minMax"/>
        </c:scaling>
        <c:delete val="0"/>
        <c:axPos val="b"/>
        <c:numFmt formatCode="@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s-EC"/>
          </a:p>
        </c:txPr>
        <c:crossAx val="201221248"/>
        <c:crosses val="autoZero"/>
        <c:auto val="1"/>
        <c:lblAlgn val="ctr"/>
        <c:lblOffset val="100"/>
        <c:noMultiLvlLbl val="0"/>
      </c:catAx>
      <c:valAx>
        <c:axId val="201221248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s-EC"/>
          </a:p>
        </c:txPr>
        <c:crossAx val="201211264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28367190235480427"/>
          <c:y val="0.92057040229834786"/>
          <c:w val="0.44425149380769974"/>
          <c:h val="7.498601320549339E-2"/>
        </c:manualLayout>
      </c:layout>
      <c:overlay val="0"/>
      <c:txPr>
        <a:bodyPr/>
        <a:lstStyle/>
        <a:p>
          <a:pPr>
            <a:defRPr sz="900"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s-EC" sz="1000" b="1" i="0" baseline="0">
                <a:effectLst/>
              </a:rPr>
              <a:t>Contenido volumétrico H2O  (%) - 2017  </a:t>
            </a:r>
            <a:endParaRPr lang="es-EC" sz="1000">
              <a:effectLst/>
            </a:endParaRPr>
          </a:p>
        </c:rich>
      </c:tx>
      <c:layout>
        <c:manualLayout>
          <c:xMode val="edge"/>
          <c:yMode val="edge"/>
          <c:x val="0.29256913537981666"/>
          <c:y val="2.186656900445583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9457049576120051E-2"/>
          <c:y val="0.11024555263925342"/>
          <c:w val="0.87350599467749457"/>
          <c:h val="0.69032766759802522"/>
        </c:manualLayout>
      </c:layout>
      <c:lineChart>
        <c:grouping val="standard"/>
        <c:varyColors val="0"/>
        <c:ser>
          <c:idx val="0"/>
          <c:order val="0"/>
          <c:tx>
            <c:strRef>
              <c:f>'M5074-PUNTMET'!$B$99</c:f>
              <c:strCache>
                <c:ptCount val="1"/>
                <c:pt idx="0">
                  <c:v>Max</c:v>
                </c:pt>
              </c:strCache>
            </c:strRef>
          </c:tx>
          <c:spPr>
            <a:ln w="22225"/>
          </c:spPr>
          <c:marker>
            <c:symbol val="diamond"/>
            <c:size val="5"/>
          </c:marker>
          <c:cat>
            <c:strRef>
              <c:f>'M5074-PUNTMET'!$A$100:$A$111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'M5074-PUNTMET'!$B$100:$B$111</c:f>
              <c:numCache>
                <c:formatCode>0.00</c:formatCode>
                <c:ptCount val="12"/>
                <c:pt idx="0">
                  <c:v>59.7</c:v>
                </c:pt>
                <c:pt idx="1">
                  <c:v>50</c:v>
                </c:pt>
                <c:pt idx="2">
                  <c:v>60.6</c:v>
                </c:pt>
                <c:pt idx="3">
                  <c:v>50.6</c:v>
                </c:pt>
                <c:pt idx="4">
                  <c:v>50.5</c:v>
                </c:pt>
                <c:pt idx="5">
                  <c:v>59.3</c:v>
                </c:pt>
                <c:pt idx="6">
                  <c:v>41.9</c:v>
                </c:pt>
                <c:pt idx="7">
                  <c:v>39.9</c:v>
                </c:pt>
                <c:pt idx="8">
                  <c:v>34.5</c:v>
                </c:pt>
                <c:pt idx="9">
                  <c:v>39.799999999999997</c:v>
                </c:pt>
                <c:pt idx="10">
                  <c:v>52</c:v>
                </c:pt>
                <c:pt idx="11">
                  <c:v>56.5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43-4D60-AF2A-01ACD84494C3}"/>
            </c:ext>
          </c:extLst>
        </c:ser>
        <c:ser>
          <c:idx val="1"/>
          <c:order val="1"/>
          <c:tx>
            <c:strRef>
              <c:f>'M5074-PUNTMET'!$C$99</c:f>
              <c:strCache>
                <c:ptCount val="1"/>
                <c:pt idx="0">
                  <c:v>Min</c:v>
                </c:pt>
              </c:strCache>
            </c:strRef>
          </c:tx>
          <c:spPr>
            <a:ln w="22225"/>
          </c:spPr>
          <c:marker>
            <c:symbol val="square"/>
            <c:size val="5"/>
          </c:marker>
          <c:cat>
            <c:strRef>
              <c:f>'M5074-PUNTMET'!$A$100:$A$111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'M5074-PUNTMET'!$C$100:$C$111</c:f>
              <c:numCache>
                <c:formatCode>0.00</c:formatCode>
                <c:ptCount val="12"/>
                <c:pt idx="0">
                  <c:v>38.299999999999997</c:v>
                </c:pt>
                <c:pt idx="1">
                  <c:v>37.700000000000003</c:v>
                </c:pt>
                <c:pt idx="2">
                  <c:v>40.6</c:v>
                </c:pt>
                <c:pt idx="3">
                  <c:v>42.6</c:v>
                </c:pt>
                <c:pt idx="4">
                  <c:v>42.1</c:v>
                </c:pt>
                <c:pt idx="5">
                  <c:v>38.6</c:v>
                </c:pt>
                <c:pt idx="6">
                  <c:v>34.799999999999997</c:v>
                </c:pt>
                <c:pt idx="7">
                  <c:v>33.5</c:v>
                </c:pt>
                <c:pt idx="8">
                  <c:v>27.1</c:v>
                </c:pt>
                <c:pt idx="9">
                  <c:v>25.9</c:v>
                </c:pt>
                <c:pt idx="10">
                  <c:v>33.1</c:v>
                </c:pt>
                <c:pt idx="11">
                  <c:v>38.6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43-4D60-AF2A-01ACD84494C3}"/>
            </c:ext>
          </c:extLst>
        </c:ser>
        <c:ser>
          <c:idx val="2"/>
          <c:order val="2"/>
          <c:tx>
            <c:strRef>
              <c:f>'M5074-PUNTMET'!$D$99</c:f>
              <c:strCache>
                <c:ptCount val="1"/>
                <c:pt idx="0">
                  <c:v>Media</c:v>
                </c:pt>
              </c:strCache>
            </c:strRef>
          </c:tx>
          <c:spPr>
            <a:ln w="22225"/>
          </c:spPr>
          <c:marker>
            <c:symbol val="triangle"/>
            <c:size val="5"/>
          </c:marker>
          <c:cat>
            <c:strRef>
              <c:f>'M5074-PUNTMET'!$A$100:$A$111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'M5074-PUNTMET'!$D$100:$D$111</c:f>
              <c:numCache>
                <c:formatCode>0.00</c:formatCode>
                <c:ptCount val="12"/>
                <c:pt idx="0">
                  <c:v>44.325566756274974</c:v>
                </c:pt>
                <c:pt idx="1">
                  <c:v>42.943978174600744</c:v>
                </c:pt>
                <c:pt idx="2">
                  <c:v>48.012844982077439</c:v>
                </c:pt>
                <c:pt idx="3">
                  <c:v>44.606288870323013</c:v>
                </c:pt>
                <c:pt idx="4">
                  <c:v>45.298456541217156</c:v>
                </c:pt>
                <c:pt idx="5">
                  <c:v>44.465520833333898</c:v>
                </c:pt>
                <c:pt idx="6">
                  <c:v>38.032161738356081</c:v>
                </c:pt>
                <c:pt idx="7">
                  <c:v>35.847244623644947</c:v>
                </c:pt>
                <c:pt idx="8">
                  <c:v>30.878506944435394</c:v>
                </c:pt>
                <c:pt idx="9">
                  <c:v>29.962867383514567</c:v>
                </c:pt>
                <c:pt idx="10">
                  <c:v>40.378587933251367</c:v>
                </c:pt>
                <c:pt idx="11">
                  <c:v>44.215152329748442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43-4D60-AF2A-01ACD8449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276032"/>
        <c:axId val="201277824"/>
      </c:lineChart>
      <c:catAx>
        <c:axId val="201276032"/>
        <c:scaling>
          <c:orientation val="minMax"/>
        </c:scaling>
        <c:delete val="0"/>
        <c:axPos val="b"/>
        <c:numFmt formatCode="@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s-EC"/>
          </a:p>
        </c:txPr>
        <c:crossAx val="201277824"/>
        <c:crosses val="autoZero"/>
        <c:auto val="1"/>
        <c:lblAlgn val="ctr"/>
        <c:lblOffset val="100"/>
        <c:noMultiLvlLbl val="0"/>
      </c:catAx>
      <c:valAx>
        <c:axId val="201277824"/>
        <c:scaling>
          <c:orientation val="minMax"/>
          <c:min val="2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s-EC"/>
          </a:p>
        </c:txPr>
        <c:crossAx val="201276032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900"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s-EC" sz="1000"/>
              <a:t>Distribución temporal de precipitación (mm) </a:t>
            </a:r>
          </a:p>
          <a:p>
            <a:pPr>
              <a:defRPr sz="1000"/>
            </a:pPr>
            <a:r>
              <a:rPr lang="es-EC" sz="1000"/>
              <a:t>2017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2873300968097946E-2"/>
          <c:y val="0.18511709824016218"/>
          <c:w val="0.88517317688230146"/>
          <c:h val="0.600266250224008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'M5075-ITULMET'!$B$10</c:f>
              <c:strCache>
                <c:ptCount val="1"/>
                <c:pt idx="0">
                  <c:v>Precipitación (mm) </c:v>
                </c:pt>
              </c:strCache>
            </c:strRef>
          </c:tx>
          <c:invertIfNegative val="0"/>
          <c:cat>
            <c:strRef>
              <c:f>'M5075-ITULMET'!$A$13:$A$24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'M5075-ITULMET'!$B$13:$B$24</c:f>
              <c:numCache>
                <c:formatCode>0.0</c:formatCode>
                <c:ptCount val="12"/>
                <c:pt idx="0">
                  <c:v>105.59999999999991</c:v>
                </c:pt>
                <c:pt idx="1">
                  <c:v>94.89999999999992</c:v>
                </c:pt>
                <c:pt idx="2">
                  <c:v>193.89999999999992</c:v>
                </c:pt>
                <c:pt idx="3">
                  <c:v>46.900000000000006</c:v>
                </c:pt>
                <c:pt idx="4">
                  <c:v>121.6</c:v>
                </c:pt>
                <c:pt idx="5">
                  <c:v>95.899999999999977</c:v>
                </c:pt>
                <c:pt idx="6">
                  <c:v>71.599999999999923</c:v>
                </c:pt>
                <c:pt idx="7">
                  <c:v>53.299999999999962</c:v>
                </c:pt>
                <c:pt idx="8">
                  <c:v>16</c:v>
                </c:pt>
                <c:pt idx="9">
                  <c:v>54.099999999999945</c:v>
                </c:pt>
                <c:pt idx="10">
                  <c:v>77.499999999999915</c:v>
                </c:pt>
                <c:pt idx="11">
                  <c:v>126.59999999999987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DB-4ABB-8E09-62776CF54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360128"/>
        <c:axId val="201361664"/>
      </c:barChart>
      <c:catAx>
        <c:axId val="2013601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s-EC"/>
          </a:p>
        </c:txPr>
        <c:crossAx val="201361664"/>
        <c:crosses val="autoZero"/>
        <c:auto val="1"/>
        <c:lblAlgn val="ctr"/>
        <c:lblOffset val="100"/>
        <c:noMultiLvlLbl val="0"/>
      </c:catAx>
      <c:valAx>
        <c:axId val="201361664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s-EC"/>
          </a:p>
        </c:txPr>
        <c:crossAx val="201360128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900"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 orientation="portrait"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/>
            </a:pPr>
            <a:r>
              <a:rPr lang="es-EC" sz="900" b="1" i="0" baseline="0">
                <a:effectLst/>
              </a:rPr>
              <a:t>Temperatura (°C) -  2017  </a:t>
            </a:r>
            <a:endParaRPr lang="en-CA" sz="900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'M5075-ITULMET'!$B$31</c:f>
              <c:strCache>
                <c:ptCount val="1"/>
                <c:pt idx="0">
                  <c:v>Máx</c:v>
                </c:pt>
              </c:strCache>
            </c:strRef>
          </c:tx>
          <c:spPr>
            <a:ln w="22225"/>
          </c:spPr>
          <c:marker>
            <c:symbol val="diamond"/>
            <c:size val="5"/>
          </c:marker>
          <c:cat>
            <c:strRef>
              <c:f>'M5075-ITULMET'!$A$32:$A$43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'M5075-ITULMET'!$B$32:$B$43</c:f>
              <c:numCache>
                <c:formatCode>0.00</c:formatCode>
                <c:ptCount val="12"/>
                <c:pt idx="0">
                  <c:v>14.12</c:v>
                </c:pt>
                <c:pt idx="1">
                  <c:v>14.59</c:v>
                </c:pt>
                <c:pt idx="2">
                  <c:v>14.04</c:v>
                </c:pt>
                <c:pt idx="3">
                  <c:v>14.64</c:v>
                </c:pt>
                <c:pt idx="4">
                  <c:v>14.18</c:v>
                </c:pt>
                <c:pt idx="5">
                  <c:v>13.9</c:v>
                </c:pt>
                <c:pt idx="6">
                  <c:v>14.64</c:v>
                </c:pt>
                <c:pt idx="7">
                  <c:v>13.33</c:v>
                </c:pt>
                <c:pt idx="8">
                  <c:v>14.14</c:v>
                </c:pt>
                <c:pt idx="9">
                  <c:v>15.6</c:v>
                </c:pt>
                <c:pt idx="10">
                  <c:v>14.39</c:v>
                </c:pt>
                <c:pt idx="11">
                  <c:v>15.56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7C-4B3A-AC62-255147BCB5FE}"/>
            </c:ext>
          </c:extLst>
        </c:ser>
        <c:ser>
          <c:idx val="1"/>
          <c:order val="1"/>
          <c:tx>
            <c:strRef>
              <c:f>'M5075-ITULMET'!$D$31</c:f>
              <c:strCache>
                <c:ptCount val="1"/>
                <c:pt idx="0">
                  <c:v>Mín</c:v>
                </c:pt>
              </c:strCache>
            </c:strRef>
          </c:tx>
          <c:spPr>
            <a:ln w="22225"/>
          </c:spPr>
          <c:marker>
            <c:symbol val="square"/>
            <c:size val="5"/>
          </c:marker>
          <c:cat>
            <c:strRef>
              <c:f>'M5075-ITULMET'!$A$32:$A$43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'M5075-ITULMET'!$D$32:$D$43</c:f>
              <c:numCache>
                <c:formatCode>0.00</c:formatCode>
                <c:ptCount val="12"/>
                <c:pt idx="0">
                  <c:v>-0.52600000000000002</c:v>
                </c:pt>
                <c:pt idx="1">
                  <c:v>0.96799999999999997</c:v>
                </c:pt>
                <c:pt idx="2">
                  <c:v>0.36</c:v>
                </c:pt>
                <c:pt idx="3">
                  <c:v>0.9</c:v>
                </c:pt>
                <c:pt idx="4">
                  <c:v>1.23</c:v>
                </c:pt>
                <c:pt idx="5">
                  <c:v>0.745</c:v>
                </c:pt>
                <c:pt idx="6">
                  <c:v>-0.48499999999999999</c:v>
                </c:pt>
                <c:pt idx="7">
                  <c:v>-0.88</c:v>
                </c:pt>
                <c:pt idx="8">
                  <c:v>-0.182</c:v>
                </c:pt>
                <c:pt idx="9">
                  <c:v>-0.43</c:v>
                </c:pt>
                <c:pt idx="10">
                  <c:v>0.25800000000000001</c:v>
                </c:pt>
                <c:pt idx="11">
                  <c:v>0.96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7C-4B3A-AC62-255147BCB5FE}"/>
            </c:ext>
          </c:extLst>
        </c:ser>
        <c:ser>
          <c:idx val="2"/>
          <c:order val="2"/>
          <c:tx>
            <c:strRef>
              <c:f>'M5075-ITULMET'!$H$31</c:f>
              <c:strCache>
                <c:ptCount val="1"/>
                <c:pt idx="0">
                  <c:v>Mensual</c:v>
                </c:pt>
              </c:strCache>
            </c:strRef>
          </c:tx>
          <c:spPr>
            <a:ln w="22225"/>
          </c:spPr>
          <c:marker>
            <c:symbol val="triangle"/>
            <c:size val="5"/>
          </c:marker>
          <c:cat>
            <c:strRef>
              <c:f>'M5075-ITULMET'!$A$32:$A$43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'M5075-ITULMET'!$H$32:$H$43</c:f>
              <c:numCache>
                <c:formatCode>0.00</c:formatCode>
                <c:ptCount val="12"/>
                <c:pt idx="0">
                  <c:v>5.0315496863799272</c:v>
                </c:pt>
                <c:pt idx="1">
                  <c:v>4.8353817212301582</c:v>
                </c:pt>
                <c:pt idx="2">
                  <c:v>5.1460558467741953</c:v>
                </c:pt>
                <c:pt idx="3">
                  <c:v>5.6620993356060616</c:v>
                </c:pt>
                <c:pt idx="4">
                  <c:v>5.3780794802867389</c:v>
                </c:pt>
                <c:pt idx="5">
                  <c:v>5.1159148911544507</c:v>
                </c:pt>
                <c:pt idx="6">
                  <c:v>3.7166400761648735</c:v>
                </c:pt>
                <c:pt idx="7">
                  <c:v>4.1906942428315412</c:v>
                </c:pt>
                <c:pt idx="8">
                  <c:v>4.8195633564814813</c:v>
                </c:pt>
                <c:pt idx="9">
                  <c:v>5.2568583557347655</c:v>
                </c:pt>
                <c:pt idx="10">
                  <c:v>5.6031884259259259</c:v>
                </c:pt>
                <c:pt idx="11">
                  <c:v>5.5621378584229415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7C-4B3A-AC62-255147BCB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416704"/>
        <c:axId val="201418240"/>
      </c:lineChart>
      <c:catAx>
        <c:axId val="201416704"/>
        <c:scaling>
          <c:orientation val="minMax"/>
        </c:scaling>
        <c:delete val="0"/>
        <c:axPos val="b"/>
        <c:numFmt formatCode="@" sourceLinked="0"/>
        <c:majorTickMark val="out"/>
        <c:minorTickMark val="none"/>
        <c:tickLblPos val="low"/>
        <c:txPr>
          <a:bodyPr/>
          <a:lstStyle/>
          <a:p>
            <a:pPr>
              <a:defRPr sz="600"/>
            </a:pPr>
            <a:endParaRPr lang="es-EC"/>
          </a:p>
        </c:txPr>
        <c:crossAx val="201418240"/>
        <c:crosses val="autoZero"/>
        <c:auto val="1"/>
        <c:lblAlgn val="ctr"/>
        <c:lblOffset val="100"/>
        <c:noMultiLvlLbl val="0"/>
      </c:catAx>
      <c:valAx>
        <c:axId val="201418240"/>
        <c:scaling>
          <c:orientation val="minMax"/>
          <c:max val="16"/>
          <c:min val="-2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s-EC"/>
          </a:p>
        </c:txPr>
        <c:crossAx val="201416704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600"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s-EC" sz="1000" b="1" i="0" baseline="0">
                <a:effectLst/>
              </a:rPr>
              <a:t>Humedad Relativa del Aire  (%) - 2017  </a:t>
            </a:r>
            <a:endParaRPr lang="en-CA" sz="1000">
              <a:effectLst/>
            </a:endParaRPr>
          </a:p>
        </c:rich>
      </c:tx>
      <c:layout>
        <c:manualLayout>
          <c:xMode val="edge"/>
          <c:yMode val="edge"/>
          <c:x val="0.22573844573776103"/>
          <c:y val="2.617188054195928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8945558247429968E-2"/>
          <c:y val="0.12340219023230151"/>
          <c:w val="0.86183110806801333"/>
          <c:h val="0.66056157810929339"/>
        </c:manualLayout>
      </c:layout>
      <c:lineChart>
        <c:grouping val="standard"/>
        <c:varyColors val="0"/>
        <c:ser>
          <c:idx val="0"/>
          <c:order val="0"/>
          <c:tx>
            <c:strRef>
              <c:f>'M5075-ITULMET'!$B$49</c:f>
              <c:strCache>
                <c:ptCount val="1"/>
                <c:pt idx="0">
                  <c:v>Máx</c:v>
                </c:pt>
              </c:strCache>
            </c:strRef>
          </c:tx>
          <c:spPr>
            <a:ln w="22225"/>
          </c:spPr>
          <c:marker>
            <c:symbol val="diamond"/>
            <c:size val="5"/>
          </c:marker>
          <c:cat>
            <c:strRef>
              <c:f>'M5075-ITULMET'!$A$50:$A$61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'M5075-ITULMET'!$B$50:$B$61</c:f>
              <c:numCache>
                <c:formatCode>0</c:formatCode>
                <c:ptCount val="12"/>
                <c:pt idx="0">
                  <c:v>95.1</c:v>
                </c:pt>
                <c:pt idx="1">
                  <c:v>95.1</c:v>
                </c:pt>
                <c:pt idx="2">
                  <c:v>95.1</c:v>
                </c:pt>
                <c:pt idx="3">
                  <c:v>95.1</c:v>
                </c:pt>
                <c:pt idx="4">
                  <c:v>95.1</c:v>
                </c:pt>
                <c:pt idx="5">
                  <c:v>95.1</c:v>
                </c:pt>
                <c:pt idx="6">
                  <c:v>95.1</c:v>
                </c:pt>
                <c:pt idx="7">
                  <c:v>95.1</c:v>
                </c:pt>
                <c:pt idx="8">
                  <c:v>95.1</c:v>
                </c:pt>
                <c:pt idx="9">
                  <c:v>95.1</c:v>
                </c:pt>
                <c:pt idx="10">
                  <c:v>95.1</c:v>
                </c:pt>
                <c:pt idx="11">
                  <c:v>93.7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3C-4F52-BA17-45DE25816DAD}"/>
            </c:ext>
          </c:extLst>
        </c:ser>
        <c:ser>
          <c:idx val="1"/>
          <c:order val="1"/>
          <c:tx>
            <c:strRef>
              <c:f>'M5075-ITULMET'!$D$49</c:f>
              <c:strCache>
                <c:ptCount val="1"/>
                <c:pt idx="0">
                  <c:v>Mín</c:v>
                </c:pt>
              </c:strCache>
            </c:strRef>
          </c:tx>
          <c:spPr>
            <a:ln w="22225"/>
          </c:spPr>
          <c:marker>
            <c:symbol val="square"/>
            <c:size val="5"/>
          </c:marker>
          <c:cat>
            <c:strRef>
              <c:f>'M5075-ITULMET'!$A$50:$A$61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'M5075-ITULMET'!$D$50:$D$61</c:f>
              <c:numCache>
                <c:formatCode>0.00</c:formatCode>
                <c:ptCount val="12"/>
                <c:pt idx="0">
                  <c:v>14.23</c:v>
                </c:pt>
                <c:pt idx="1">
                  <c:v>35.47</c:v>
                </c:pt>
                <c:pt idx="2">
                  <c:v>55.56</c:v>
                </c:pt>
                <c:pt idx="3">
                  <c:v>36.46</c:v>
                </c:pt>
                <c:pt idx="4">
                  <c:v>49.3</c:v>
                </c:pt>
                <c:pt idx="5">
                  <c:v>51.07</c:v>
                </c:pt>
                <c:pt idx="6">
                  <c:v>30.54</c:v>
                </c:pt>
                <c:pt idx="7" formatCode="0.0">
                  <c:v>33.03</c:v>
                </c:pt>
                <c:pt idx="8">
                  <c:v>36.18</c:v>
                </c:pt>
                <c:pt idx="9">
                  <c:v>40.520000000000003</c:v>
                </c:pt>
                <c:pt idx="10">
                  <c:v>15.86</c:v>
                </c:pt>
                <c:pt idx="11">
                  <c:v>4.2309999999999999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3C-4F52-BA17-45DE25816DAD}"/>
            </c:ext>
          </c:extLst>
        </c:ser>
        <c:ser>
          <c:idx val="2"/>
          <c:order val="2"/>
          <c:tx>
            <c:strRef>
              <c:f>'M5075-ITULMET'!$F$49</c:f>
              <c:strCache>
                <c:ptCount val="1"/>
                <c:pt idx="0">
                  <c:v>Media </c:v>
                </c:pt>
              </c:strCache>
            </c:strRef>
          </c:tx>
          <c:spPr>
            <a:ln w="22225"/>
          </c:spPr>
          <c:marker>
            <c:symbol val="triangle"/>
            <c:size val="5"/>
          </c:marker>
          <c:cat>
            <c:strRef>
              <c:f>'M5075-ITULMET'!$A$50:$A$61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'M5075-ITULMET'!$F$50:$F$61</c:f>
              <c:numCache>
                <c:formatCode>0.00</c:formatCode>
                <c:ptCount val="12"/>
                <c:pt idx="0">
                  <c:v>85.074892921163951</c:v>
                </c:pt>
                <c:pt idx="1">
                  <c:v>88.866529761934942</c:v>
                </c:pt>
                <c:pt idx="2">
                  <c:v>89.962192204322037</c:v>
                </c:pt>
                <c:pt idx="3">
                  <c:v>87.353434334081754</c:v>
                </c:pt>
                <c:pt idx="4">
                  <c:v>89.145037634422664</c:v>
                </c:pt>
                <c:pt idx="5">
                  <c:v>86.606344220526978</c:v>
                </c:pt>
                <c:pt idx="6">
                  <c:v>87.270073028692849</c:v>
                </c:pt>
                <c:pt idx="7">
                  <c:v>85.593328405021538</c:v>
                </c:pt>
                <c:pt idx="8">
                  <c:v>82.970828472226955</c:v>
                </c:pt>
                <c:pt idx="9">
                  <c:v>85.061051523303689</c:v>
                </c:pt>
                <c:pt idx="10">
                  <c:v>82.265486091801762</c:v>
                </c:pt>
                <c:pt idx="11">
                  <c:v>82.65797735217258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3C-4F52-BA17-45DE25816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456640"/>
        <c:axId val="201470720"/>
      </c:lineChart>
      <c:catAx>
        <c:axId val="201456640"/>
        <c:scaling>
          <c:orientation val="minMax"/>
        </c:scaling>
        <c:delete val="0"/>
        <c:axPos val="b"/>
        <c:numFmt formatCode="@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s-EC"/>
          </a:p>
        </c:txPr>
        <c:crossAx val="201470720"/>
        <c:crosses val="autoZero"/>
        <c:auto val="1"/>
        <c:lblAlgn val="ctr"/>
        <c:lblOffset val="100"/>
        <c:noMultiLvlLbl val="0"/>
      </c:catAx>
      <c:valAx>
        <c:axId val="201470720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s-EC"/>
          </a:p>
        </c:txPr>
        <c:crossAx val="20145664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28367190235480427"/>
          <c:y val="0.92057040229834786"/>
          <c:w val="0.44425149380769974"/>
          <c:h val="7.498601320549339E-2"/>
        </c:manualLayout>
      </c:layout>
      <c:overlay val="0"/>
      <c:txPr>
        <a:bodyPr/>
        <a:lstStyle/>
        <a:p>
          <a:pPr>
            <a:defRPr sz="900"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s-EC" sz="1000" b="1" i="0" baseline="0">
                <a:effectLst/>
              </a:rPr>
              <a:t>Contenido volumétrico H2O  (%) - 2017  </a:t>
            </a:r>
            <a:endParaRPr lang="es-EC" sz="1000">
              <a:effectLst/>
            </a:endParaRPr>
          </a:p>
        </c:rich>
      </c:tx>
      <c:layout>
        <c:manualLayout>
          <c:xMode val="edge"/>
          <c:yMode val="edge"/>
          <c:x val="0.29256913537981666"/>
          <c:y val="2.186656900445583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9457049576120051E-2"/>
          <c:y val="0.11024555263925342"/>
          <c:w val="0.87350599467749457"/>
          <c:h val="0.69032766759802522"/>
        </c:manualLayout>
      </c:layout>
      <c:lineChart>
        <c:grouping val="standard"/>
        <c:varyColors val="0"/>
        <c:ser>
          <c:idx val="0"/>
          <c:order val="0"/>
          <c:tx>
            <c:strRef>
              <c:f>'M5075-ITULMET'!$B$101</c:f>
              <c:strCache>
                <c:ptCount val="1"/>
                <c:pt idx="0">
                  <c:v>Max</c:v>
                </c:pt>
              </c:strCache>
            </c:strRef>
          </c:tx>
          <c:spPr>
            <a:ln w="22225"/>
          </c:spPr>
          <c:marker>
            <c:symbol val="diamond"/>
            <c:size val="5"/>
          </c:marker>
          <c:cat>
            <c:strRef>
              <c:f>'M5075-ITULMET'!$A$102:$A$113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'M5075-ITULMET'!$B$102:$B$113</c:f>
              <c:numCache>
                <c:formatCode>0.00</c:formatCode>
                <c:ptCount val="12"/>
                <c:pt idx="0">
                  <c:v>54</c:v>
                </c:pt>
                <c:pt idx="1">
                  <c:v>52.8</c:v>
                </c:pt>
                <c:pt idx="2">
                  <c:v>54.6</c:v>
                </c:pt>
                <c:pt idx="3">
                  <c:v>52</c:v>
                </c:pt>
                <c:pt idx="4">
                  <c:v>54.3</c:v>
                </c:pt>
                <c:pt idx="5">
                  <c:v>54.6</c:v>
                </c:pt>
                <c:pt idx="6">
                  <c:v>46.2</c:v>
                </c:pt>
                <c:pt idx="7">
                  <c:v>43.1</c:v>
                </c:pt>
                <c:pt idx="8">
                  <c:v>41.3</c:v>
                </c:pt>
                <c:pt idx="9">
                  <c:v>36.200000000000003</c:v>
                </c:pt>
                <c:pt idx="10">
                  <c:v>51.5</c:v>
                </c:pt>
                <c:pt idx="11">
                  <c:v>52.8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5C-4332-ADE0-4D24FE3C8F05}"/>
            </c:ext>
          </c:extLst>
        </c:ser>
        <c:ser>
          <c:idx val="1"/>
          <c:order val="1"/>
          <c:tx>
            <c:strRef>
              <c:f>'M5075-ITULMET'!$C$101</c:f>
              <c:strCache>
                <c:ptCount val="1"/>
                <c:pt idx="0">
                  <c:v>Min</c:v>
                </c:pt>
              </c:strCache>
            </c:strRef>
          </c:tx>
          <c:spPr>
            <a:ln w="22225"/>
          </c:spPr>
          <c:marker>
            <c:symbol val="square"/>
            <c:size val="5"/>
          </c:marker>
          <c:cat>
            <c:strRef>
              <c:f>'M5075-ITULMET'!$A$102:$A$113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'M5075-ITULMET'!$C$102:$C$113</c:f>
              <c:numCache>
                <c:formatCode>0.00</c:formatCode>
                <c:ptCount val="12"/>
                <c:pt idx="0">
                  <c:v>43.9</c:v>
                </c:pt>
                <c:pt idx="1">
                  <c:v>42.4</c:v>
                </c:pt>
                <c:pt idx="2">
                  <c:v>46.9</c:v>
                </c:pt>
                <c:pt idx="3">
                  <c:v>46.1</c:v>
                </c:pt>
                <c:pt idx="4">
                  <c:v>45.8</c:v>
                </c:pt>
                <c:pt idx="5">
                  <c:v>45.2</c:v>
                </c:pt>
                <c:pt idx="6">
                  <c:v>40.9</c:v>
                </c:pt>
                <c:pt idx="7">
                  <c:v>39.9</c:v>
                </c:pt>
                <c:pt idx="8">
                  <c:v>33.5</c:v>
                </c:pt>
                <c:pt idx="9">
                  <c:v>30.2</c:v>
                </c:pt>
                <c:pt idx="10">
                  <c:v>31.8</c:v>
                </c:pt>
                <c:pt idx="11">
                  <c:v>40.9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5C-4332-ADE0-4D24FE3C8F05}"/>
            </c:ext>
          </c:extLst>
        </c:ser>
        <c:ser>
          <c:idx val="2"/>
          <c:order val="2"/>
          <c:tx>
            <c:strRef>
              <c:f>'M5075-ITULMET'!$D$101</c:f>
              <c:strCache>
                <c:ptCount val="1"/>
                <c:pt idx="0">
                  <c:v>Media</c:v>
                </c:pt>
              </c:strCache>
            </c:strRef>
          </c:tx>
          <c:spPr>
            <a:ln w="22225"/>
          </c:spPr>
          <c:marker>
            <c:symbol val="triangle"/>
            <c:size val="5"/>
          </c:marker>
          <c:cat>
            <c:strRef>
              <c:f>'M5075-ITULMET'!$A$102:$A$113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'M5075-ITULMET'!$D$102:$D$113</c:f>
              <c:numCache>
                <c:formatCode>0.00</c:formatCode>
                <c:ptCount val="12"/>
                <c:pt idx="0">
                  <c:v>47.745181451615032</c:v>
                </c:pt>
                <c:pt idx="1">
                  <c:v>47.368958333331392</c:v>
                </c:pt>
                <c:pt idx="2">
                  <c:v>49.988904569892519</c:v>
                </c:pt>
                <c:pt idx="3">
                  <c:v>48.244444186859589</c:v>
                </c:pt>
                <c:pt idx="4">
                  <c:v>49.133559587813664</c:v>
                </c:pt>
                <c:pt idx="5">
                  <c:v>48.232182070879119</c:v>
                </c:pt>
                <c:pt idx="6">
                  <c:v>43.146084229391299</c:v>
                </c:pt>
                <c:pt idx="7">
                  <c:v>41.377600806446992</c:v>
                </c:pt>
                <c:pt idx="8">
                  <c:v>37.694976851852964</c:v>
                </c:pt>
                <c:pt idx="9">
                  <c:v>32.431292562722184</c:v>
                </c:pt>
                <c:pt idx="10">
                  <c:v>39.016515994432304</c:v>
                </c:pt>
                <c:pt idx="11">
                  <c:v>44.621059587812631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5C-4332-ADE0-4D24FE3C8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500928"/>
        <c:axId val="201506816"/>
      </c:lineChart>
      <c:catAx>
        <c:axId val="201500928"/>
        <c:scaling>
          <c:orientation val="minMax"/>
        </c:scaling>
        <c:delete val="0"/>
        <c:axPos val="b"/>
        <c:numFmt formatCode="@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s-EC"/>
          </a:p>
        </c:txPr>
        <c:crossAx val="201506816"/>
        <c:crosses val="autoZero"/>
        <c:auto val="1"/>
        <c:lblAlgn val="ctr"/>
        <c:lblOffset val="100"/>
        <c:noMultiLvlLbl val="0"/>
      </c:catAx>
      <c:valAx>
        <c:axId val="201506816"/>
        <c:scaling>
          <c:orientation val="minMax"/>
          <c:min val="3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s-EC"/>
          </a:p>
        </c:txPr>
        <c:crossAx val="201500928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900"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 orientation="portrait"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s-EC" sz="1000"/>
              <a:t>Distribución temporal de Precipitación (mm) </a:t>
            </a:r>
          </a:p>
          <a:p>
            <a:pPr>
              <a:defRPr sz="1000"/>
            </a:pPr>
            <a:r>
              <a:rPr lang="es-EC" sz="1000"/>
              <a:t>2017 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'M5076-MUDPVL'!$B$9</c:f>
              <c:strCache>
                <c:ptCount val="1"/>
                <c:pt idx="0">
                  <c:v>Precipitación (mm) </c:v>
                </c:pt>
              </c:strCache>
            </c:strRef>
          </c:tx>
          <c:invertIfNegative val="0"/>
          <c:cat>
            <c:strRef>
              <c:f>'M5076-MUDPVL'!$A$12:$A$23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'M5076-MUDPVL'!$B$12:$B$23</c:f>
              <c:numCache>
                <c:formatCode>0.0</c:formatCode>
                <c:ptCount val="12"/>
                <c:pt idx="0">
                  <c:v>120.00000059999995</c:v>
                </c:pt>
                <c:pt idx="1">
                  <c:v>71.100000300000005</c:v>
                </c:pt>
                <c:pt idx="2">
                  <c:v>167.8999993999999</c:v>
                </c:pt>
                <c:pt idx="3">
                  <c:v>93.800000199999985</c:v>
                </c:pt>
                <c:pt idx="4">
                  <c:v>93.700000199999906</c:v>
                </c:pt>
                <c:pt idx="5">
                  <c:v>76.00000029999994</c:v>
                </c:pt>
                <c:pt idx="6" formatCode="General">
                  <c:v>50.39999999999997</c:v>
                </c:pt>
                <c:pt idx="7">
                  <c:v>57.700000000000017</c:v>
                </c:pt>
                <c:pt idx="8">
                  <c:v>48.9000001</c:v>
                </c:pt>
                <c:pt idx="9">
                  <c:v>59.000000299999975</c:v>
                </c:pt>
                <c:pt idx="10">
                  <c:v>79.50000039999999</c:v>
                </c:pt>
                <c:pt idx="11">
                  <c:v>106.30000059999996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3-4BDA-8965-C084D8AE9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596928"/>
        <c:axId val="201598464"/>
      </c:barChart>
      <c:catAx>
        <c:axId val="2015969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s-EC"/>
          </a:p>
        </c:txPr>
        <c:crossAx val="201598464"/>
        <c:crosses val="autoZero"/>
        <c:auto val="1"/>
        <c:lblAlgn val="ctr"/>
        <c:lblOffset val="100"/>
        <c:noMultiLvlLbl val="0"/>
      </c:catAx>
      <c:valAx>
        <c:axId val="201598464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s-EC"/>
          </a:p>
        </c:txPr>
        <c:crossAx val="201596928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900"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C" sz="1000" b="1" i="0" baseline="0">
                <a:effectLst/>
              </a:rPr>
              <a:t>Temperatura (°C) -  2017  </a:t>
            </a:r>
            <a:endParaRPr lang="en-CA" sz="1000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'M5076-MUDPVL'!$D$30</c:f>
              <c:strCache>
                <c:ptCount val="1"/>
                <c:pt idx="0">
                  <c:v>Máx</c:v>
                </c:pt>
              </c:strCache>
            </c:strRef>
          </c:tx>
          <c:spPr>
            <a:ln w="22225"/>
          </c:spPr>
          <c:marker>
            <c:symbol val="diamond"/>
            <c:size val="5"/>
          </c:marker>
          <c:cat>
            <c:strRef>
              <c:f>'M5076-MUDPVL'!$C$31:$C$42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'M5076-MUDPVL'!$D$31:$D$42</c:f>
              <c:numCache>
                <c:formatCode>0.00</c:formatCode>
                <c:ptCount val="12"/>
                <c:pt idx="0">
                  <c:v>13.826309999999999</c:v>
                </c:pt>
                <c:pt idx="1">
                  <c:v>13.982849999999999</c:v>
                </c:pt>
                <c:pt idx="2">
                  <c:v>13.833819999999999</c:v>
                </c:pt>
                <c:pt idx="3">
                  <c:v>14.789160000000001</c:v>
                </c:pt>
                <c:pt idx="4">
                  <c:v>14.201040000000001</c:v>
                </c:pt>
                <c:pt idx="5">
                  <c:v>13.89954</c:v>
                </c:pt>
                <c:pt idx="6">
                  <c:v>16.221399999999999</c:v>
                </c:pt>
                <c:pt idx="7">
                  <c:v>13.805949999999999</c:v>
                </c:pt>
                <c:pt idx="8">
                  <c:v>14.197380000000001</c:v>
                </c:pt>
                <c:pt idx="9">
                  <c:v>14.572520000000001</c:v>
                </c:pt>
                <c:pt idx="10">
                  <c:v>15.05734</c:v>
                </c:pt>
                <c:pt idx="11">
                  <c:v>14.876620000000001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B2-4A83-B48E-7CB5D55274B2}"/>
            </c:ext>
          </c:extLst>
        </c:ser>
        <c:ser>
          <c:idx val="1"/>
          <c:order val="1"/>
          <c:tx>
            <c:strRef>
              <c:f>'M5076-MUDPVL'!$F$30</c:f>
              <c:strCache>
                <c:ptCount val="1"/>
                <c:pt idx="0">
                  <c:v>Mín</c:v>
                </c:pt>
              </c:strCache>
            </c:strRef>
          </c:tx>
          <c:spPr>
            <a:ln w="22225"/>
          </c:spPr>
          <c:marker>
            <c:symbol val="square"/>
            <c:size val="5"/>
          </c:marker>
          <c:cat>
            <c:strRef>
              <c:f>'M5076-MUDPVL'!$C$31:$C$42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'M5076-MUDPVL'!$F$31:$F$42</c:f>
              <c:numCache>
                <c:formatCode>0.00</c:formatCode>
                <c:ptCount val="12"/>
                <c:pt idx="0">
                  <c:v>-3.792605</c:v>
                </c:pt>
                <c:pt idx="1">
                  <c:v>-1.9749060000000001</c:v>
                </c:pt>
                <c:pt idx="2">
                  <c:v>-0.2452193</c:v>
                </c:pt>
                <c:pt idx="3">
                  <c:v>0.13550590000000001</c:v>
                </c:pt>
                <c:pt idx="4">
                  <c:v>0.33501920000000002</c:v>
                </c:pt>
                <c:pt idx="5">
                  <c:v>-0.63455470000000003</c:v>
                </c:pt>
                <c:pt idx="6">
                  <c:v>-2.994224</c:v>
                </c:pt>
                <c:pt idx="7">
                  <c:v>-1.6806270000000001</c:v>
                </c:pt>
                <c:pt idx="8">
                  <c:v>-0.92537340000000001</c:v>
                </c:pt>
                <c:pt idx="9">
                  <c:v>-0.47637249999999998</c:v>
                </c:pt>
                <c:pt idx="10">
                  <c:v>-2.0820270000000001</c:v>
                </c:pt>
                <c:pt idx="11">
                  <c:v>-2.9142109999999999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B2-4A83-B48E-7CB5D55274B2}"/>
            </c:ext>
          </c:extLst>
        </c:ser>
        <c:ser>
          <c:idx val="2"/>
          <c:order val="2"/>
          <c:tx>
            <c:strRef>
              <c:f>'M5076-MUDPVL'!$J$30</c:f>
              <c:strCache>
                <c:ptCount val="1"/>
                <c:pt idx="0">
                  <c:v>Mensual</c:v>
                </c:pt>
              </c:strCache>
            </c:strRef>
          </c:tx>
          <c:spPr>
            <a:ln w="22225"/>
          </c:spPr>
          <c:marker>
            <c:symbol val="triangle"/>
            <c:size val="5"/>
          </c:marker>
          <c:cat>
            <c:strRef>
              <c:f>'M5076-MUDPVL'!$C$31:$C$42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'M5076-MUDPVL'!$J$31:$J$42</c:f>
              <c:numCache>
                <c:formatCode>0.00</c:formatCode>
                <c:ptCount val="12"/>
                <c:pt idx="0">
                  <c:v>6.0334343665574597</c:v>
                </c:pt>
                <c:pt idx="1">
                  <c:v>5.9831875541294641</c:v>
                </c:pt>
                <c:pt idx="2">
                  <c:v>6.1849831206317196</c:v>
                </c:pt>
                <c:pt idx="3">
                  <c:v>6.7690587002886611</c:v>
                </c:pt>
                <c:pt idx="4">
                  <c:v>6.517492316655467</c:v>
                </c:pt>
                <c:pt idx="5">
                  <c:v>6.290368117905091</c:v>
                </c:pt>
                <c:pt idx="6">
                  <c:v>4.9956334804914873</c:v>
                </c:pt>
                <c:pt idx="7">
                  <c:v>5.5552248747490616</c:v>
                </c:pt>
                <c:pt idx="8">
                  <c:v>6.1471085565847217</c:v>
                </c:pt>
                <c:pt idx="9">
                  <c:v>6.1861702870993271</c:v>
                </c:pt>
                <c:pt idx="10">
                  <c:v>6.4348931553678259</c:v>
                </c:pt>
                <c:pt idx="11">
                  <c:v>6.3024931390480523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B2-4A83-B48E-7CB5D5527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677824"/>
        <c:axId val="201700096"/>
      </c:lineChart>
      <c:catAx>
        <c:axId val="201677824"/>
        <c:scaling>
          <c:orientation val="minMax"/>
        </c:scaling>
        <c:delete val="0"/>
        <c:axPos val="b"/>
        <c:numFmt formatCode="@" sourceLinked="0"/>
        <c:majorTickMark val="out"/>
        <c:minorTickMark val="none"/>
        <c:tickLblPos val="low"/>
        <c:crossAx val="201700096"/>
        <c:crosses val="autoZero"/>
        <c:auto val="1"/>
        <c:lblAlgn val="ctr"/>
        <c:lblOffset val="100"/>
        <c:noMultiLvlLbl val="0"/>
      </c:catAx>
      <c:valAx>
        <c:axId val="201700096"/>
        <c:scaling>
          <c:orientation val="minMax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s-EC"/>
          </a:p>
        </c:txPr>
        <c:crossAx val="201677824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900"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s-EC" sz="1000"/>
              <a:t>Distribución temporal de Precipitación (mm) </a:t>
            </a:r>
          </a:p>
          <a:p>
            <a:pPr>
              <a:defRPr sz="1000"/>
            </a:pPr>
            <a:r>
              <a:rPr lang="es-EC" sz="1000"/>
              <a:t>2017 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'M5077-REIPVL'!$B$9</c:f>
              <c:strCache>
                <c:ptCount val="1"/>
                <c:pt idx="0">
                  <c:v>Precipitación (mm) </c:v>
                </c:pt>
              </c:strCache>
            </c:strRef>
          </c:tx>
          <c:invertIfNegative val="0"/>
          <c:cat>
            <c:strRef>
              <c:f>'M5077-REIPVL'!$A$12:$A$23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'M5077-REIPVL'!$B$12:$B$23</c:f>
              <c:numCache>
                <c:formatCode>0.0</c:formatCode>
                <c:ptCount val="12"/>
                <c:pt idx="0">
                  <c:v>146.09999999999985</c:v>
                </c:pt>
                <c:pt idx="1">
                  <c:v>125.29999999999991</c:v>
                </c:pt>
                <c:pt idx="2">
                  <c:v>244.20000019999975</c:v>
                </c:pt>
                <c:pt idx="3">
                  <c:v>156.40000000000015</c:v>
                </c:pt>
                <c:pt idx="4">
                  <c:v>181.69999999999973</c:v>
                </c:pt>
                <c:pt idx="5">
                  <c:v>117.99999999999993</c:v>
                </c:pt>
                <c:pt idx="6">
                  <c:v>4.7</c:v>
                </c:pt>
                <c:pt idx="7">
                  <c:v>66.000000000000085</c:v>
                </c:pt>
                <c:pt idx="8">
                  <c:v>22</c:v>
                </c:pt>
                <c:pt idx="9">
                  <c:v>149.79999999999993</c:v>
                </c:pt>
                <c:pt idx="10">
                  <c:v>68.5</c:v>
                </c:pt>
                <c:pt idx="11">
                  <c:v>134.49999999999986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F2-4719-AAED-19D83798B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782400"/>
        <c:axId val="201783936"/>
      </c:barChart>
      <c:catAx>
        <c:axId val="2017824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s-EC"/>
          </a:p>
        </c:txPr>
        <c:crossAx val="201783936"/>
        <c:crosses val="autoZero"/>
        <c:auto val="1"/>
        <c:lblAlgn val="ctr"/>
        <c:lblOffset val="100"/>
        <c:noMultiLvlLbl val="0"/>
      </c:catAx>
      <c:valAx>
        <c:axId val="201783936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s-EC"/>
          </a:p>
        </c:txPr>
        <c:crossAx val="201782400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900"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 orientation="portrait"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C" sz="1000" b="1" i="0" baseline="0">
                <a:effectLst/>
              </a:rPr>
              <a:t>Temperatura (°C) -  2017  </a:t>
            </a:r>
            <a:endParaRPr lang="en-CA" sz="1000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'M5077-REIPVL'!$D$30</c:f>
              <c:strCache>
                <c:ptCount val="1"/>
                <c:pt idx="0">
                  <c:v>Máx</c:v>
                </c:pt>
              </c:strCache>
            </c:strRef>
          </c:tx>
          <c:spPr>
            <a:ln w="22225"/>
          </c:spPr>
          <c:marker>
            <c:symbol val="diamond"/>
            <c:size val="5"/>
          </c:marker>
          <c:cat>
            <c:strRef>
              <c:f>'M5077-REIPVL'!$C$31:$C$42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'M5077-REIPVL'!$D$31:$D$42</c:f>
              <c:numCache>
                <c:formatCode>0.00</c:formatCode>
                <c:ptCount val="12"/>
                <c:pt idx="0">
                  <c:v>15.18262</c:v>
                </c:pt>
                <c:pt idx="1">
                  <c:v>14.57253</c:v>
                </c:pt>
                <c:pt idx="2">
                  <c:v>13.851470000000001</c:v>
                </c:pt>
                <c:pt idx="3">
                  <c:v>15.27172</c:v>
                </c:pt>
                <c:pt idx="4">
                  <c:v>14.25841</c:v>
                </c:pt>
                <c:pt idx="5">
                  <c:v>13.95772</c:v>
                </c:pt>
                <c:pt idx="6">
                  <c:v>15.35553</c:v>
                </c:pt>
                <c:pt idx="7">
                  <c:v>14.97631</c:v>
                </c:pt>
                <c:pt idx="8">
                  <c:v>14.96054</c:v>
                </c:pt>
                <c:pt idx="9">
                  <c:v>15.569129999999999</c:v>
                </c:pt>
                <c:pt idx="10">
                  <c:v>14.9633</c:v>
                </c:pt>
                <c:pt idx="11">
                  <c:v>14.516870000000001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B9-4B3D-9504-BD8982F04A3C}"/>
            </c:ext>
          </c:extLst>
        </c:ser>
        <c:ser>
          <c:idx val="1"/>
          <c:order val="1"/>
          <c:tx>
            <c:strRef>
              <c:f>'M5077-REIPVL'!$F$30</c:f>
              <c:strCache>
                <c:ptCount val="1"/>
                <c:pt idx="0">
                  <c:v>Mín</c:v>
                </c:pt>
              </c:strCache>
            </c:strRef>
          </c:tx>
          <c:spPr>
            <a:ln w="22225"/>
          </c:spPr>
          <c:marker>
            <c:symbol val="square"/>
            <c:size val="5"/>
          </c:marker>
          <c:cat>
            <c:strRef>
              <c:f>'M5077-REIPVL'!$C$31:$C$42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'M5077-REIPVL'!$F$31:$F$42</c:f>
              <c:numCache>
                <c:formatCode>0.00</c:formatCode>
                <c:ptCount val="12"/>
                <c:pt idx="0">
                  <c:v>0.51849009999999995</c:v>
                </c:pt>
                <c:pt idx="1">
                  <c:v>0.92954409999999998</c:v>
                </c:pt>
                <c:pt idx="2">
                  <c:v>1.191673</c:v>
                </c:pt>
                <c:pt idx="3">
                  <c:v>1.498472</c:v>
                </c:pt>
                <c:pt idx="4">
                  <c:v>1.653308</c:v>
                </c:pt>
                <c:pt idx="5">
                  <c:v>0.74446970000000001</c:v>
                </c:pt>
                <c:pt idx="6">
                  <c:v>7.2106470000000006E-2</c:v>
                </c:pt>
                <c:pt idx="7">
                  <c:v>-0.11895650000000001</c:v>
                </c:pt>
                <c:pt idx="8">
                  <c:v>0.63642379999999998</c:v>
                </c:pt>
                <c:pt idx="9">
                  <c:v>1.066198</c:v>
                </c:pt>
                <c:pt idx="10">
                  <c:v>-0.1361115</c:v>
                </c:pt>
                <c:pt idx="11">
                  <c:v>0.24761079999999999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B9-4B3D-9504-BD8982F04A3C}"/>
            </c:ext>
          </c:extLst>
        </c:ser>
        <c:ser>
          <c:idx val="2"/>
          <c:order val="2"/>
          <c:tx>
            <c:strRef>
              <c:f>'M5077-REIPVL'!$J$30</c:f>
              <c:strCache>
                <c:ptCount val="1"/>
                <c:pt idx="0">
                  <c:v>Mensual</c:v>
                </c:pt>
              </c:strCache>
            </c:strRef>
          </c:tx>
          <c:spPr>
            <a:ln w="22225"/>
          </c:spPr>
          <c:marker>
            <c:symbol val="triangle"/>
            <c:size val="5"/>
          </c:marker>
          <c:cat>
            <c:strRef>
              <c:f>'M5077-REIPVL'!$C$31:$C$42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'M5077-REIPVL'!$J$31:$J$42</c:f>
              <c:numCache>
                <c:formatCode>0.00</c:formatCode>
                <c:ptCount val="12"/>
                <c:pt idx="0">
                  <c:v>5.5817373880376371</c:v>
                </c:pt>
                <c:pt idx="1">
                  <c:v>5.3917955402678563</c:v>
                </c:pt>
                <c:pt idx="2">
                  <c:v>5.5565983806451618</c:v>
                </c:pt>
                <c:pt idx="3">
                  <c:v>6.2810190487819808</c:v>
                </c:pt>
                <c:pt idx="4">
                  <c:v>5.9816678386498889</c:v>
                </c:pt>
                <c:pt idx="5">
                  <c:v>5.8702361977638891</c:v>
                </c:pt>
                <c:pt idx="6">
                  <c:v>5.0107871979072121</c:v>
                </c:pt>
                <c:pt idx="7">
                  <c:v>5.2801450954628137</c:v>
                </c:pt>
                <c:pt idx="8">
                  <c:v>5.8671879524824382</c:v>
                </c:pt>
                <c:pt idx="9">
                  <c:v>5.9750229299059132</c:v>
                </c:pt>
                <c:pt idx="10">
                  <c:v>6.0509038094162033</c:v>
                </c:pt>
                <c:pt idx="11">
                  <c:v>5.8052845013261622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B9-4B3D-9504-BD8982F04A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834880"/>
        <c:axId val="201836416"/>
      </c:lineChart>
      <c:catAx>
        <c:axId val="201834880"/>
        <c:scaling>
          <c:orientation val="minMax"/>
        </c:scaling>
        <c:delete val="0"/>
        <c:axPos val="b"/>
        <c:numFmt formatCode="@" sourceLinked="0"/>
        <c:majorTickMark val="out"/>
        <c:minorTickMark val="none"/>
        <c:tickLblPos val="low"/>
        <c:crossAx val="201836416"/>
        <c:crosses val="autoZero"/>
        <c:auto val="1"/>
        <c:lblAlgn val="ctr"/>
        <c:lblOffset val="100"/>
        <c:noMultiLvlLbl val="0"/>
      </c:catAx>
      <c:valAx>
        <c:axId val="201836416"/>
        <c:scaling>
          <c:orientation val="minMax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s-EC"/>
          </a:p>
        </c:txPr>
        <c:crossAx val="201834880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900"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s-EC" sz="1000"/>
              <a:t>Distribución temporal de Precipitación (mm) </a:t>
            </a:r>
          </a:p>
          <a:p>
            <a:pPr>
              <a:defRPr sz="1000"/>
            </a:pPr>
            <a:r>
              <a:rPr lang="es-EC" sz="1000"/>
              <a:t>2017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'M5078-PIFOPVL'!$B$9</c:f>
              <c:strCache>
                <c:ptCount val="1"/>
                <c:pt idx="0">
                  <c:v>Precipitación (mm) </c:v>
                </c:pt>
              </c:strCache>
            </c:strRef>
          </c:tx>
          <c:invertIfNegative val="0"/>
          <c:cat>
            <c:strRef>
              <c:f>'M5078-PIFOPVL'!$A$12:$A$23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'M5078-PIFOPVL'!$B$12:$B$23</c:f>
              <c:numCache>
                <c:formatCode>0.0</c:formatCode>
                <c:ptCount val="12"/>
                <c:pt idx="0">
                  <c:v>134.10000010000002</c:v>
                </c:pt>
                <c:pt idx="1">
                  <c:v>79.400000199999965</c:v>
                </c:pt>
                <c:pt idx="2">
                  <c:v>265.60000110000027</c:v>
                </c:pt>
                <c:pt idx="3">
                  <c:v>121.60000050000001</c:v>
                </c:pt>
                <c:pt idx="4">
                  <c:v>115.59999999999985</c:v>
                </c:pt>
                <c:pt idx="5">
                  <c:v>63.999999999999993</c:v>
                </c:pt>
                <c:pt idx="6">
                  <c:v>0.2</c:v>
                </c:pt>
                <c:pt idx="7">
                  <c:v>12.400000000000004</c:v>
                </c:pt>
                <c:pt idx="8">
                  <c:v>12</c:v>
                </c:pt>
                <c:pt idx="9">
                  <c:v>71.10000009999996</c:v>
                </c:pt>
                <c:pt idx="10">
                  <c:v>29.599999999999984</c:v>
                </c:pt>
                <c:pt idx="11">
                  <c:v>139.20000019999998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06-47FB-9269-DAC4518D7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914624"/>
        <c:axId val="201928704"/>
      </c:barChart>
      <c:catAx>
        <c:axId val="2019146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s-EC"/>
          </a:p>
        </c:txPr>
        <c:crossAx val="201928704"/>
        <c:crosses val="autoZero"/>
        <c:auto val="1"/>
        <c:lblAlgn val="ctr"/>
        <c:lblOffset val="100"/>
        <c:noMultiLvlLbl val="0"/>
      </c:catAx>
      <c:valAx>
        <c:axId val="201928704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s-EC"/>
          </a:p>
        </c:txPr>
        <c:crossAx val="201914624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900"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C" sz="1000" b="1" i="0" baseline="0">
                <a:effectLst/>
              </a:rPr>
              <a:t>Temperatura (°C) -  2017  </a:t>
            </a:r>
            <a:endParaRPr lang="en-CA" sz="1000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'M5078-PIFOPVL'!$D$30</c:f>
              <c:strCache>
                <c:ptCount val="1"/>
                <c:pt idx="0">
                  <c:v>Máx</c:v>
                </c:pt>
              </c:strCache>
            </c:strRef>
          </c:tx>
          <c:spPr>
            <a:ln w="22225"/>
          </c:spPr>
          <c:marker>
            <c:symbol val="diamond"/>
            <c:size val="5"/>
          </c:marker>
          <c:cat>
            <c:strRef>
              <c:f>'M5078-PIFOPVL'!$C$31:$C$42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'M5078-PIFOPVL'!$D$31:$D$42</c:f>
              <c:numCache>
                <c:formatCode>0.00</c:formatCode>
                <c:ptCount val="12"/>
                <c:pt idx="0">
                  <c:v>24.100829999999998</c:v>
                </c:pt>
                <c:pt idx="1">
                  <c:v>22.907720000000001</c:v>
                </c:pt>
                <c:pt idx="2">
                  <c:v>21.10913</c:v>
                </c:pt>
                <c:pt idx="3">
                  <c:v>23.86947</c:v>
                </c:pt>
                <c:pt idx="4">
                  <c:v>22.955269999999999</c:v>
                </c:pt>
                <c:pt idx="5">
                  <c:v>22.622630000000001</c:v>
                </c:pt>
                <c:pt idx="6">
                  <c:v>23.773340000000001</c:v>
                </c:pt>
                <c:pt idx="7">
                  <c:v>23.989509999999999</c:v>
                </c:pt>
                <c:pt idx="8">
                  <c:v>25.605619999999998</c:v>
                </c:pt>
                <c:pt idx="9">
                  <c:v>24.814869999999999</c:v>
                </c:pt>
                <c:pt idx="10">
                  <c:v>24.889990000000001</c:v>
                </c:pt>
                <c:pt idx="11">
                  <c:v>23.90062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65-4B7C-B02C-85C136537208}"/>
            </c:ext>
          </c:extLst>
        </c:ser>
        <c:ser>
          <c:idx val="1"/>
          <c:order val="1"/>
          <c:tx>
            <c:strRef>
              <c:f>'M5078-PIFOPVL'!$F$30</c:f>
              <c:strCache>
                <c:ptCount val="1"/>
                <c:pt idx="0">
                  <c:v>Mín</c:v>
                </c:pt>
              </c:strCache>
            </c:strRef>
          </c:tx>
          <c:spPr>
            <a:ln w="22225"/>
          </c:spPr>
          <c:marker>
            <c:symbol val="square"/>
            <c:size val="5"/>
          </c:marker>
          <c:cat>
            <c:strRef>
              <c:f>'M5078-PIFOPVL'!$C$31:$C$42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'M5078-PIFOPVL'!$F$31:$F$42</c:f>
              <c:numCache>
                <c:formatCode>0.00</c:formatCode>
                <c:ptCount val="12"/>
                <c:pt idx="0">
                  <c:v>4.8236939999999997</c:v>
                </c:pt>
                <c:pt idx="1">
                  <c:v>6.8456710000000003</c:v>
                </c:pt>
                <c:pt idx="2">
                  <c:v>7.3139659999999997</c:v>
                </c:pt>
                <c:pt idx="3">
                  <c:v>8.2070640000000008</c:v>
                </c:pt>
                <c:pt idx="4">
                  <c:v>6.7563880000000003</c:v>
                </c:pt>
                <c:pt idx="5">
                  <c:v>7.3462759999999996</c:v>
                </c:pt>
                <c:pt idx="6">
                  <c:v>6.2877559999999999</c:v>
                </c:pt>
                <c:pt idx="7">
                  <c:v>5.5835910000000002</c:v>
                </c:pt>
                <c:pt idx="8">
                  <c:v>6.5431540000000004</c:v>
                </c:pt>
                <c:pt idx="9">
                  <c:v>6.0341779999999998</c:v>
                </c:pt>
                <c:pt idx="10">
                  <c:v>7.0222009999999999</c:v>
                </c:pt>
                <c:pt idx="11">
                  <c:v>6.9319569999999997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65-4B7C-B02C-85C136537208}"/>
            </c:ext>
          </c:extLst>
        </c:ser>
        <c:ser>
          <c:idx val="2"/>
          <c:order val="2"/>
          <c:tx>
            <c:strRef>
              <c:f>'M5078-PIFOPVL'!$J$30</c:f>
              <c:strCache>
                <c:ptCount val="1"/>
                <c:pt idx="0">
                  <c:v>Mensual</c:v>
                </c:pt>
              </c:strCache>
            </c:strRef>
          </c:tx>
          <c:spPr>
            <a:ln w="22225"/>
          </c:spPr>
          <c:marker>
            <c:symbol val="triangle"/>
            <c:size val="5"/>
          </c:marker>
          <c:cat>
            <c:strRef>
              <c:f>'M5078-PIFOPVL'!$C$31:$C$42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'M5078-PIFOPVL'!$J$31:$J$42</c:f>
              <c:numCache>
                <c:formatCode>0.00</c:formatCode>
                <c:ptCount val="12"/>
                <c:pt idx="0">
                  <c:v>12.568018631541221</c:v>
                </c:pt>
                <c:pt idx="1">
                  <c:v>12.826500638144839</c:v>
                </c:pt>
                <c:pt idx="2">
                  <c:v>12.43135400047043</c:v>
                </c:pt>
                <c:pt idx="3">
                  <c:v>13.326788165384162</c:v>
                </c:pt>
                <c:pt idx="4">
                  <c:v>12.917970738991817</c:v>
                </c:pt>
                <c:pt idx="5">
                  <c:v>13.153515895370374</c:v>
                </c:pt>
                <c:pt idx="6">
                  <c:v>13.340724074417563</c:v>
                </c:pt>
                <c:pt idx="7">
                  <c:v>13.297220651657705</c:v>
                </c:pt>
                <c:pt idx="8">
                  <c:v>13.88728818687501</c:v>
                </c:pt>
                <c:pt idx="9">
                  <c:v>13.3514415327733</c:v>
                </c:pt>
                <c:pt idx="10">
                  <c:v>12.884302755208326</c:v>
                </c:pt>
                <c:pt idx="11">
                  <c:v>12.877793202620966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65-4B7C-B02C-85C1365372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012160"/>
        <c:axId val="202013696"/>
      </c:lineChart>
      <c:catAx>
        <c:axId val="202012160"/>
        <c:scaling>
          <c:orientation val="minMax"/>
        </c:scaling>
        <c:delete val="0"/>
        <c:axPos val="b"/>
        <c:numFmt formatCode="@" sourceLinked="0"/>
        <c:majorTickMark val="out"/>
        <c:minorTickMark val="none"/>
        <c:tickLblPos val="low"/>
        <c:crossAx val="202013696"/>
        <c:crosses val="autoZero"/>
        <c:auto val="1"/>
        <c:lblAlgn val="ctr"/>
        <c:lblOffset val="100"/>
        <c:noMultiLvlLbl val="0"/>
      </c:catAx>
      <c:valAx>
        <c:axId val="202013696"/>
        <c:scaling>
          <c:orientation val="minMax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s-EC"/>
          </a:p>
        </c:txPr>
        <c:crossAx val="202012160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900"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image" Target="../media/image3.emf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5" Type="http://schemas.openxmlformats.org/officeDocument/2006/relationships/image" Target="../media/image4.emf"/><Relationship Id="rId4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5" Type="http://schemas.openxmlformats.org/officeDocument/2006/relationships/image" Target="../media/image5.emf"/><Relationship Id="rId4" Type="http://schemas.openxmlformats.org/officeDocument/2006/relationships/chart" Target="../charts/chart21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5" Type="http://schemas.openxmlformats.org/officeDocument/2006/relationships/image" Target="../media/image6.emf"/><Relationship Id="rId4" Type="http://schemas.openxmlformats.org/officeDocument/2006/relationships/chart" Target="../charts/chart25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8.xml"/><Relationship Id="rId7" Type="http://schemas.openxmlformats.org/officeDocument/2006/relationships/image" Target="../media/image9.emf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6" Type="http://schemas.openxmlformats.org/officeDocument/2006/relationships/image" Target="../media/image8.emf"/><Relationship Id="rId5" Type="http://schemas.openxmlformats.org/officeDocument/2006/relationships/image" Target="../media/image7.emf"/><Relationship Id="rId4" Type="http://schemas.openxmlformats.org/officeDocument/2006/relationships/chart" Target="../charts/chart29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7" Type="http://schemas.openxmlformats.org/officeDocument/2006/relationships/image" Target="../media/image12.emf"/><Relationship Id="rId2" Type="http://schemas.openxmlformats.org/officeDocument/2006/relationships/chart" Target="../charts/chart31.xml"/><Relationship Id="rId1" Type="http://schemas.openxmlformats.org/officeDocument/2006/relationships/chart" Target="../charts/chart30.xml"/><Relationship Id="rId6" Type="http://schemas.openxmlformats.org/officeDocument/2006/relationships/image" Target="../media/image11.emf"/><Relationship Id="rId5" Type="http://schemas.openxmlformats.org/officeDocument/2006/relationships/image" Target="../media/image10.emf"/><Relationship Id="rId4" Type="http://schemas.openxmlformats.org/officeDocument/2006/relationships/chart" Target="../charts/chart33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5.xml"/><Relationship Id="rId1" Type="http://schemas.openxmlformats.org/officeDocument/2006/relationships/chart" Target="../charts/chart34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8.xml"/><Relationship Id="rId7" Type="http://schemas.openxmlformats.org/officeDocument/2006/relationships/image" Target="../media/image15.emf"/><Relationship Id="rId2" Type="http://schemas.openxmlformats.org/officeDocument/2006/relationships/chart" Target="../charts/chart37.xml"/><Relationship Id="rId1" Type="http://schemas.openxmlformats.org/officeDocument/2006/relationships/chart" Target="../charts/chart36.xml"/><Relationship Id="rId6" Type="http://schemas.openxmlformats.org/officeDocument/2006/relationships/image" Target="../media/image14.emf"/><Relationship Id="rId5" Type="http://schemas.openxmlformats.org/officeDocument/2006/relationships/image" Target="../media/image13.emf"/><Relationship Id="rId4" Type="http://schemas.openxmlformats.org/officeDocument/2006/relationships/chart" Target="../charts/chart39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2.xml"/><Relationship Id="rId7" Type="http://schemas.openxmlformats.org/officeDocument/2006/relationships/image" Target="../media/image18.emf"/><Relationship Id="rId2" Type="http://schemas.openxmlformats.org/officeDocument/2006/relationships/chart" Target="../charts/chart41.xml"/><Relationship Id="rId1" Type="http://schemas.openxmlformats.org/officeDocument/2006/relationships/chart" Target="../charts/chart40.xml"/><Relationship Id="rId6" Type="http://schemas.openxmlformats.org/officeDocument/2006/relationships/image" Target="../media/image17.emf"/><Relationship Id="rId5" Type="http://schemas.openxmlformats.org/officeDocument/2006/relationships/image" Target="../media/image16.emf"/><Relationship Id="rId4" Type="http://schemas.openxmlformats.org/officeDocument/2006/relationships/chart" Target="../charts/chart43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6.xml"/><Relationship Id="rId7" Type="http://schemas.openxmlformats.org/officeDocument/2006/relationships/image" Target="../media/image21.emf"/><Relationship Id="rId2" Type="http://schemas.openxmlformats.org/officeDocument/2006/relationships/chart" Target="../charts/chart45.xml"/><Relationship Id="rId1" Type="http://schemas.openxmlformats.org/officeDocument/2006/relationships/chart" Target="../charts/chart44.xml"/><Relationship Id="rId6" Type="http://schemas.openxmlformats.org/officeDocument/2006/relationships/image" Target="../media/image20.emf"/><Relationship Id="rId5" Type="http://schemas.openxmlformats.org/officeDocument/2006/relationships/image" Target="../media/image19.emf"/><Relationship Id="rId4" Type="http://schemas.openxmlformats.org/officeDocument/2006/relationships/chart" Target="../charts/chart47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9.xml"/><Relationship Id="rId1" Type="http://schemas.openxmlformats.org/officeDocument/2006/relationships/chart" Target="../charts/chart48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1.xml"/><Relationship Id="rId1" Type="http://schemas.openxmlformats.org/officeDocument/2006/relationships/chart" Target="../charts/chart50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3.xml"/><Relationship Id="rId1" Type="http://schemas.openxmlformats.org/officeDocument/2006/relationships/chart" Target="../charts/chart5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133</xdr:row>
      <xdr:rowOff>19050</xdr:rowOff>
    </xdr:from>
    <xdr:to>
      <xdr:col>3</xdr:col>
      <xdr:colOff>65969</xdr:colOff>
      <xdr:row>137</xdr:row>
      <xdr:rowOff>95250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25736550"/>
          <a:ext cx="2266244" cy="838200"/>
        </a:xfrm>
        <a:prstGeom prst="rect">
          <a:avLst/>
        </a:prstGeom>
      </xdr:spPr>
    </xdr:pic>
    <xdr:clientData/>
  </xdr:twoCellAnchor>
  <xdr:twoCellAnchor editAs="oneCell">
    <xdr:from>
      <xdr:col>3</xdr:col>
      <xdr:colOff>489858</xdr:colOff>
      <xdr:row>4</xdr:row>
      <xdr:rowOff>44905</xdr:rowOff>
    </xdr:from>
    <xdr:to>
      <xdr:col>7</xdr:col>
      <xdr:colOff>549851</xdr:colOff>
      <xdr:row>8</xdr:row>
      <xdr:rowOff>183524</xdr:rowOff>
    </xdr:to>
    <xdr:pic>
      <xdr:nvPicPr>
        <xdr:cNvPr id="6" name="5 Imagen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aturation sat="3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5858" y="806905"/>
          <a:ext cx="3094386" cy="900619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10</xdr:row>
      <xdr:rowOff>19051</xdr:rowOff>
    </xdr:from>
    <xdr:to>
      <xdr:col>10</xdr:col>
      <xdr:colOff>752475</xdr:colOff>
      <xdr:row>24</xdr:row>
      <xdr:rowOff>180975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9525</xdr:colOff>
      <xdr:row>52</xdr:row>
      <xdr:rowOff>19051</xdr:rowOff>
    </xdr:from>
    <xdr:to>
      <xdr:col>10</xdr:col>
      <xdr:colOff>742950</xdr:colOff>
      <xdr:row>67</xdr:row>
      <xdr:rowOff>9525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739587</xdr:colOff>
      <xdr:row>31</xdr:row>
      <xdr:rowOff>11206</xdr:rowOff>
    </xdr:from>
    <xdr:to>
      <xdr:col>10</xdr:col>
      <xdr:colOff>762000</xdr:colOff>
      <xdr:row>46</xdr:row>
      <xdr:rowOff>11206</xdr:rowOff>
    </xdr:to>
    <xdr:graphicFrame macro="">
      <xdr:nvGraphicFramePr>
        <xdr:cNvPr id="5" name="3 Gráfico">
          <a:extLst>
            <a:ext uri="{FF2B5EF4-FFF2-40B4-BE49-F238E27FC236}">
              <a16:creationId xmlns:a16="http://schemas.microsoft.com/office/drawing/2014/main" id="{2E56A723-436A-463B-B113-883364270B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9</xdr:row>
      <xdr:rowOff>1242</xdr:rowOff>
    </xdr:from>
    <xdr:to>
      <xdr:col>10</xdr:col>
      <xdr:colOff>1010478</xdr:colOff>
      <xdr:row>25</xdr:row>
      <xdr:rowOff>0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28</xdr:row>
      <xdr:rowOff>28575</xdr:rowOff>
    </xdr:from>
    <xdr:to>
      <xdr:col>10</xdr:col>
      <xdr:colOff>1002196</xdr:colOff>
      <xdr:row>44</xdr:row>
      <xdr:rowOff>0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9525</xdr:colOff>
      <xdr:row>47</xdr:row>
      <xdr:rowOff>19051</xdr:rowOff>
    </xdr:from>
    <xdr:to>
      <xdr:col>10</xdr:col>
      <xdr:colOff>1002196</xdr:colOff>
      <xdr:row>61</xdr:row>
      <xdr:rowOff>180975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9525</xdr:colOff>
      <xdr:row>69</xdr:row>
      <xdr:rowOff>28575</xdr:rowOff>
    </xdr:from>
    <xdr:to>
      <xdr:col>10</xdr:col>
      <xdr:colOff>1010478</xdr:colOff>
      <xdr:row>84</xdr:row>
      <xdr:rowOff>0</xdr:rowOff>
    </xdr:to>
    <xdr:graphicFrame macro="">
      <xdr:nvGraphicFramePr>
        <xdr:cNvPr id="5" name="4 Gráfico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87</xdr:row>
      <xdr:rowOff>8283</xdr:rowOff>
    </xdr:from>
    <xdr:to>
      <xdr:col>10</xdr:col>
      <xdr:colOff>1056409</xdr:colOff>
      <xdr:row>101</xdr:row>
      <xdr:rowOff>2825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C5CEB8AC-47B5-4B50-A607-E5FC0245D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81783"/>
          <a:ext cx="8330045" cy="2678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8</xdr:row>
      <xdr:rowOff>19050</xdr:rowOff>
    </xdr:from>
    <xdr:to>
      <xdr:col>10</xdr:col>
      <xdr:colOff>739588</xdr:colOff>
      <xdr:row>23</xdr:row>
      <xdr:rowOff>190499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225425</xdr:colOff>
      <xdr:row>44</xdr:row>
      <xdr:rowOff>9525</xdr:rowOff>
    </xdr:from>
    <xdr:to>
      <xdr:col>10</xdr:col>
      <xdr:colOff>495300</xdr:colOff>
      <xdr:row>59</xdr:row>
      <xdr:rowOff>142874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8</xdr:row>
      <xdr:rowOff>19050</xdr:rowOff>
    </xdr:from>
    <xdr:to>
      <xdr:col>10</xdr:col>
      <xdr:colOff>739588</xdr:colOff>
      <xdr:row>23</xdr:row>
      <xdr:rowOff>190499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225425</xdr:colOff>
      <xdr:row>44</xdr:row>
      <xdr:rowOff>9525</xdr:rowOff>
    </xdr:from>
    <xdr:to>
      <xdr:col>10</xdr:col>
      <xdr:colOff>495300</xdr:colOff>
      <xdr:row>59</xdr:row>
      <xdr:rowOff>142874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8</xdr:row>
      <xdr:rowOff>19050</xdr:rowOff>
    </xdr:from>
    <xdr:to>
      <xdr:col>10</xdr:col>
      <xdr:colOff>750794</xdr:colOff>
      <xdr:row>23</xdr:row>
      <xdr:rowOff>190499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225425</xdr:colOff>
      <xdr:row>44</xdr:row>
      <xdr:rowOff>9525</xdr:rowOff>
    </xdr:from>
    <xdr:to>
      <xdr:col>10</xdr:col>
      <xdr:colOff>495300</xdr:colOff>
      <xdr:row>59</xdr:row>
      <xdr:rowOff>142874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9</xdr:row>
      <xdr:rowOff>1242</xdr:rowOff>
    </xdr:from>
    <xdr:to>
      <xdr:col>10</xdr:col>
      <xdr:colOff>904875</xdr:colOff>
      <xdr:row>25</xdr:row>
      <xdr:rowOff>0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9526</xdr:colOff>
      <xdr:row>28</xdr:row>
      <xdr:rowOff>28575</xdr:rowOff>
    </xdr:from>
    <xdr:to>
      <xdr:col>10</xdr:col>
      <xdr:colOff>904876</xdr:colOff>
      <xdr:row>44</xdr:row>
      <xdr:rowOff>9525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26090</xdr:colOff>
      <xdr:row>47</xdr:row>
      <xdr:rowOff>27334</xdr:rowOff>
    </xdr:from>
    <xdr:to>
      <xdr:col>11</xdr:col>
      <xdr:colOff>0</xdr:colOff>
      <xdr:row>61</xdr:row>
      <xdr:rowOff>189258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9526</xdr:colOff>
      <xdr:row>69</xdr:row>
      <xdr:rowOff>28575</xdr:rowOff>
    </xdr:from>
    <xdr:to>
      <xdr:col>10</xdr:col>
      <xdr:colOff>904876</xdr:colOff>
      <xdr:row>84</xdr:row>
      <xdr:rowOff>0</xdr:rowOff>
    </xdr:to>
    <xdr:graphicFrame macro="">
      <xdr:nvGraphicFramePr>
        <xdr:cNvPr id="5" name="4 Gráfico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1</xdr:colOff>
      <xdr:row>86</xdr:row>
      <xdr:rowOff>16567</xdr:rowOff>
    </xdr:from>
    <xdr:to>
      <xdr:col>11</xdr:col>
      <xdr:colOff>0</xdr:colOff>
      <xdr:row>99</xdr:row>
      <xdr:rowOff>187194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2560A379-E189-40DF-90B3-215179B5A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6465828"/>
          <a:ext cx="7744238" cy="26554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9</xdr:row>
      <xdr:rowOff>1242</xdr:rowOff>
    </xdr:from>
    <xdr:to>
      <xdr:col>10</xdr:col>
      <xdr:colOff>952500</xdr:colOff>
      <xdr:row>25</xdr:row>
      <xdr:rowOff>0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28</xdr:row>
      <xdr:rowOff>28575</xdr:rowOff>
    </xdr:from>
    <xdr:to>
      <xdr:col>10</xdr:col>
      <xdr:colOff>928687</xdr:colOff>
      <xdr:row>43</xdr:row>
      <xdr:rowOff>171450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9524</xdr:colOff>
      <xdr:row>47</xdr:row>
      <xdr:rowOff>19051</xdr:rowOff>
    </xdr:from>
    <xdr:to>
      <xdr:col>10</xdr:col>
      <xdr:colOff>952499</xdr:colOff>
      <xdr:row>61</xdr:row>
      <xdr:rowOff>180975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9526</xdr:colOff>
      <xdr:row>69</xdr:row>
      <xdr:rowOff>28575</xdr:rowOff>
    </xdr:from>
    <xdr:to>
      <xdr:col>10</xdr:col>
      <xdr:colOff>857250</xdr:colOff>
      <xdr:row>84</xdr:row>
      <xdr:rowOff>0</xdr:rowOff>
    </xdr:to>
    <xdr:graphicFrame macro="">
      <xdr:nvGraphicFramePr>
        <xdr:cNvPr id="5" name="4 Gráfico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86</xdr:row>
      <xdr:rowOff>1</xdr:rowOff>
    </xdr:from>
    <xdr:to>
      <xdr:col>10</xdr:col>
      <xdr:colOff>833437</xdr:colOff>
      <xdr:row>100</xdr:row>
      <xdr:rowOff>94137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8D588266-D70D-4BEA-8BA9-00A054A2C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3001"/>
          <a:ext cx="8167687" cy="27611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9</xdr:row>
      <xdr:rowOff>1242</xdr:rowOff>
    </xdr:from>
    <xdr:to>
      <xdr:col>10</xdr:col>
      <xdr:colOff>904875</xdr:colOff>
      <xdr:row>25</xdr:row>
      <xdr:rowOff>0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28</xdr:row>
      <xdr:rowOff>28575</xdr:rowOff>
    </xdr:from>
    <xdr:to>
      <xdr:col>10</xdr:col>
      <xdr:colOff>904875</xdr:colOff>
      <xdr:row>44</xdr:row>
      <xdr:rowOff>9525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9525</xdr:colOff>
      <xdr:row>47</xdr:row>
      <xdr:rowOff>19051</xdr:rowOff>
    </xdr:from>
    <xdr:to>
      <xdr:col>10</xdr:col>
      <xdr:colOff>904876</xdr:colOff>
      <xdr:row>61</xdr:row>
      <xdr:rowOff>180975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9526</xdr:colOff>
      <xdr:row>69</xdr:row>
      <xdr:rowOff>28575</xdr:rowOff>
    </xdr:from>
    <xdr:to>
      <xdr:col>10</xdr:col>
      <xdr:colOff>904876</xdr:colOff>
      <xdr:row>84</xdr:row>
      <xdr:rowOff>0</xdr:rowOff>
    </xdr:to>
    <xdr:graphicFrame macro="">
      <xdr:nvGraphicFramePr>
        <xdr:cNvPr id="5" name="4 Gráfico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1</xdr:colOff>
      <xdr:row>86</xdr:row>
      <xdr:rowOff>22413</xdr:rowOff>
    </xdr:from>
    <xdr:to>
      <xdr:col>11</xdr:col>
      <xdr:colOff>1</xdr:colOff>
      <xdr:row>100</xdr:row>
      <xdr:rowOff>103485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2DA729E5-024B-4C25-85CC-AB6F3CF00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6405413"/>
          <a:ext cx="7776882" cy="27592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9</xdr:row>
      <xdr:rowOff>1242</xdr:rowOff>
    </xdr:from>
    <xdr:to>
      <xdr:col>10</xdr:col>
      <xdr:colOff>904875</xdr:colOff>
      <xdr:row>25</xdr:row>
      <xdr:rowOff>0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28</xdr:row>
      <xdr:rowOff>28575</xdr:rowOff>
    </xdr:from>
    <xdr:to>
      <xdr:col>10</xdr:col>
      <xdr:colOff>904875</xdr:colOff>
      <xdr:row>43</xdr:row>
      <xdr:rowOff>171450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9525</xdr:colOff>
      <xdr:row>47</xdr:row>
      <xdr:rowOff>19051</xdr:rowOff>
    </xdr:from>
    <xdr:to>
      <xdr:col>10</xdr:col>
      <xdr:colOff>904876</xdr:colOff>
      <xdr:row>61</xdr:row>
      <xdr:rowOff>180975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9526</xdr:colOff>
      <xdr:row>99</xdr:row>
      <xdr:rowOff>28575</xdr:rowOff>
    </xdr:from>
    <xdr:to>
      <xdr:col>10</xdr:col>
      <xdr:colOff>904876</xdr:colOff>
      <xdr:row>114</xdr:row>
      <xdr:rowOff>0</xdr:rowOff>
    </xdr:to>
    <xdr:graphicFrame macro="">
      <xdr:nvGraphicFramePr>
        <xdr:cNvPr id="5" name="4 Gráfico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69</xdr:row>
      <xdr:rowOff>16565</xdr:rowOff>
    </xdr:from>
    <xdr:to>
      <xdr:col>11</xdr:col>
      <xdr:colOff>23812</xdr:colOff>
      <xdr:row>83</xdr:row>
      <xdr:rowOff>16565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8B86046E-8541-4F04-91F8-1B95E8925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1065"/>
          <a:ext cx="8262937" cy="266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157369</xdr:rowOff>
    </xdr:from>
    <xdr:to>
      <xdr:col>11</xdr:col>
      <xdr:colOff>0</xdr:colOff>
      <xdr:row>96</xdr:row>
      <xdr:rowOff>173934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6208BE0-458C-41E1-A946-3094DA624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68869"/>
          <a:ext cx="8239125" cy="24930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</xdr:colOff>
      <xdr:row>116</xdr:row>
      <xdr:rowOff>8283</xdr:rowOff>
    </xdr:from>
    <xdr:to>
      <xdr:col>11</xdr:col>
      <xdr:colOff>23812</xdr:colOff>
      <xdr:row>129</xdr:row>
      <xdr:rowOff>8283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C7F39894-F136-434C-AFB6-1C6F8C4F7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" y="22153908"/>
          <a:ext cx="826293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9</xdr:row>
      <xdr:rowOff>1242</xdr:rowOff>
    </xdr:from>
    <xdr:to>
      <xdr:col>10</xdr:col>
      <xdr:colOff>904875</xdr:colOff>
      <xdr:row>25</xdr:row>
      <xdr:rowOff>0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28</xdr:row>
      <xdr:rowOff>28575</xdr:rowOff>
    </xdr:from>
    <xdr:to>
      <xdr:col>10</xdr:col>
      <xdr:colOff>904875</xdr:colOff>
      <xdr:row>43</xdr:row>
      <xdr:rowOff>171450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9525</xdr:colOff>
      <xdr:row>47</xdr:row>
      <xdr:rowOff>19051</xdr:rowOff>
    </xdr:from>
    <xdr:to>
      <xdr:col>10</xdr:col>
      <xdr:colOff>904876</xdr:colOff>
      <xdr:row>61</xdr:row>
      <xdr:rowOff>180975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9526</xdr:colOff>
      <xdr:row>99</xdr:row>
      <xdr:rowOff>28575</xdr:rowOff>
    </xdr:from>
    <xdr:to>
      <xdr:col>10</xdr:col>
      <xdr:colOff>904876</xdr:colOff>
      <xdr:row>114</xdr:row>
      <xdr:rowOff>0</xdr:rowOff>
    </xdr:to>
    <xdr:graphicFrame macro="">
      <xdr:nvGraphicFramePr>
        <xdr:cNvPr id="5" name="4 Gráfico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1</xdr:colOff>
      <xdr:row>69</xdr:row>
      <xdr:rowOff>0</xdr:rowOff>
    </xdr:from>
    <xdr:to>
      <xdr:col>11</xdr:col>
      <xdr:colOff>11206</xdr:colOff>
      <xdr:row>80</xdr:row>
      <xdr:rowOff>185087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8E225BCD-5D2D-4C8A-98D3-924E498F8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3144500"/>
          <a:ext cx="8337176" cy="22805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81</xdr:row>
      <xdr:rowOff>132522</xdr:rowOff>
    </xdr:from>
    <xdr:to>
      <xdr:col>11</xdr:col>
      <xdr:colOff>11205</xdr:colOff>
      <xdr:row>93</xdr:row>
      <xdr:rowOff>126730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3987DD4E-522F-4C2D-B5F6-AD0909832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5563022"/>
          <a:ext cx="8337175" cy="22802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8282</xdr:rowOff>
    </xdr:from>
    <xdr:to>
      <xdr:col>10</xdr:col>
      <xdr:colOff>952500</xdr:colOff>
      <xdr:row>129</xdr:row>
      <xdr:rowOff>45468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00C29540-19A0-4DEB-B410-323DD45D4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47103"/>
          <a:ext cx="8300357" cy="2527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8</xdr:row>
      <xdr:rowOff>19050</xdr:rowOff>
    </xdr:from>
    <xdr:to>
      <xdr:col>10</xdr:col>
      <xdr:colOff>742950</xdr:colOff>
      <xdr:row>23</xdr:row>
      <xdr:rowOff>190499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225425</xdr:colOff>
      <xdr:row>44</xdr:row>
      <xdr:rowOff>9525</xdr:rowOff>
    </xdr:from>
    <xdr:to>
      <xdr:col>10</xdr:col>
      <xdr:colOff>495300</xdr:colOff>
      <xdr:row>59</xdr:row>
      <xdr:rowOff>142874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9</xdr:row>
      <xdr:rowOff>1242</xdr:rowOff>
    </xdr:from>
    <xdr:to>
      <xdr:col>10</xdr:col>
      <xdr:colOff>904875</xdr:colOff>
      <xdr:row>25</xdr:row>
      <xdr:rowOff>0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28</xdr:row>
      <xdr:rowOff>28575</xdr:rowOff>
    </xdr:from>
    <xdr:to>
      <xdr:col>10</xdr:col>
      <xdr:colOff>904875</xdr:colOff>
      <xdr:row>43</xdr:row>
      <xdr:rowOff>171450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9525</xdr:colOff>
      <xdr:row>47</xdr:row>
      <xdr:rowOff>19051</xdr:rowOff>
    </xdr:from>
    <xdr:to>
      <xdr:col>10</xdr:col>
      <xdr:colOff>904876</xdr:colOff>
      <xdr:row>61</xdr:row>
      <xdr:rowOff>180975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9526</xdr:colOff>
      <xdr:row>99</xdr:row>
      <xdr:rowOff>28575</xdr:rowOff>
    </xdr:from>
    <xdr:to>
      <xdr:col>10</xdr:col>
      <xdr:colOff>904876</xdr:colOff>
      <xdr:row>114</xdr:row>
      <xdr:rowOff>0</xdr:rowOff>
    </xdr:to>
    <xdr:graphicFrame macro="">
      <xdr:nvGraphicFramePr>
        <xdr:cNvPr id="5" name="4 Gráfico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69</xdr:row>
      <xdr:rowOff>19050</xdr:rowOff>
    </xdr:from>
    <xdr:to>
      <xdr:col>11</xdr:col>
      <xdr:colOff>28575</xdr:colOff>
      <xdr:row>83</xdr:row>
      <xdr:rowOff>90135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53722F46-600A-499F-B449-F81D37F36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3550"/>
          <a:ext cx="7781925" cy="2738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85725</xdr:rowOff>
    </xdr:from>
    <xdr:to>
      <xdr:col>11</xdr:col>
      <xdr:colOff>9525</xdr:colOff>
      <xdr:row>97</xdr:row>
      <xdr:rowOff>150107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CD1066FF-9B22-4FE0-8BEC-B26FE004C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97225"/>
          <a:ext cx="7762875" cy="2731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9525</xdr:rowOff>
    </xdr:from>
    <xdr:to>
      <xdr:col>11</xdr:col>
      <xdr:colOff>47625</xdr:colOff>
      <xdr:row>129</xdr:row>
      <xdr:rowOff>115215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23D7DDF-36A0-44A7-9024-26D0CBADC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45625"/>
          <a:ext cx="7800975" cy="25917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9</xdr:row>
      <xdr:rowOff>1242</xdr:rowOff>
    </xdr:from>
    <xdr:to>
      <xdr:col>10</xdr:col>
      <xdr:colOff>904875</xdr:colOff>
      <xdr:row>25</xdr:row>
      <xdr:rowOff>0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28</xdr:row>
      <xdr:rowOff>28575</xdr:rowOff>
    </xdr:from>
    <xdr:to>
      <xdr:col>10</xdr:col>
      <xdr:colOff>904875</xdr:colOff>
      <xdr:row>43</xdr:row>
      <xdr:rowOff>171450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9525</xdr:colOff>
      <xdr:row>47</xdr:row>
      <xdr:rowOff>1</xdr:rowOff>
    </xdr:from>
    <xdr:to>
      <xdr:col>10</xdr:col>
      <xdr:colOff>904876</xdr:colOff>
      <xdr:row>61</xdr:row>
      <xdr:rowOff>180975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9526</xdr:colOff>
      <xdr:row>97</xdr:row>
      <xdr:rowOff>28575</xdr:rowOff>
    </xdr:from>
    <xdr:to>
      <xdr:col>10</xdr:col>
      <xdr:colOff>904876</xdr:colOff>
      <xdr:row>112</xdr:row>
      <xdr:rowOff>0</xdr:rowOff>
    </xdr:to>
    <xdr:graphicFrame macro="">
      <xdr:nvGraphicFramePr>
        <xdr:cNvPr id="5" name="4 Gráfico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1</xdr:colOff>
      <xdr:row>66</xdr:row>
      <xdr:rowOff>190499</xdr:rowOff>
    </xdr:from>
    <xdr:to>
      <xdr:col>11</xdr:col>
      <xdr:colOff>38101</xdr:colOff>
      <xdr:row>80</xdr:row>
      <xdr:rowOff>180974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6990CA00-06CD-4466-ABF3-55F3AB517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2763499"/>
          <a:ext cx="7791450" cy="2657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76200</xdr:rowOff>
    </xdr:from>
    <xdr:to>
      <xdr:col>11</xdr:col>
      <xdr:colOff>28575</xdr:colOff>
      <xdr:row>95</xdr:row>
      <xdr:rowOff>50957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7F0FAAD0-C1C7-4E58-B01C-280EF64A7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06700"/>
          <a:ext cx="7781925" cy="26417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19050</xdr:rowOff>
    </xdr:from>
    <xdr:to>
      <xdr:col>11</xdr:col>
      <xdr:colOff>38100</xdr:colOff>
      <xdr:row>126</xdr:row>
      <xdr:rowOff>96198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5108533-53EA-4599-9CC8-FD157C572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74150"/>
          <a:ext cx="7791450" cy="2372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9526</xdr:colOff>
      <xdr:row>9</xdr:row>
      <xdr:rowOff>1242</xdr:rowOff>
    </xdr:from>
    <xdr:to>
      <xdr:col>10</xdr:col>
      <xdr:colOff>894523</xdr:colOff>
      <xdr:row>25</xdr:row>
      <xdr:rowOff>0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28</xdr:row>
      <xdr:rowOff>28575</xdr:rowOff>
    </xdr:from>
    <xdr:to>
      <xdr:col>10</xdr:col>
      <xdr:colOff>894522</xdr:colOff>
      <xdr:row>44</xdr:row>
      <xdr:rowOff>0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9526</xdr:colOff>
      <xdr:row>47</xdr:row>
      <xdr:rowOff>19051</xdr:rowOff>
    </xdr:from>
    <xdr:to>
      <xdr:col>10</xdr:col>
      <xdr:colOff>877957</xdr:colOff>
      <xdr:row>61</xdr:row>
      <xdr:rowOff>180975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9526</xdr:colOff>
      <xdr:row>99</xdr:row>
      <xdr:rowOff>28575</xdr:rowOff>
    </xdr:from>
    <xdr:to>
      <xdr:col>10</xdr:col>
      <xdr:colOff>894522</xdr:colOff>
      <xdr:row>114</xdr:row>
      <xdr:rowOff>0</xdr:rowOff>
    </xdr:to>
    <xdr:graphicFrame macro="">
      <xdr:nvGraphicFramePr>
        <xdr:cNvPr id="5" name="4 Gráfico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83</xdr:row>
      <xdr:rowOff>82826</xdr:rowOff>
    </xdr:from>
    <xdr:to>
      <xdr:col>11</xdr:col>
      <xdr:colOff>8283</xdr:colOff>
      <xdr:row>97</xdr:row>
      <xdr:rowOff>127853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903E2709-3D4D-4E8A-B9CC-94D513C0C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94326"/>
          <a:ext cx="7752522" cy="27120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8283</xdr:rowOff>
    </xdr:from>
    <xdr:to>
      <xdr:col>11</xdr:col>
      <xdr:colOff>16565</xdr:colOff>
      <xdr:row>83</xdr:row>
      <xdr:rowOff>53104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E53C2F8D-773D-4AE6-9D19-EBA2BD972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52783"/>
          <a:ext cx="7760804" cy="2711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8283</xdr:rowOff>
    </xdr:from>
    <xdr:to>
      <xdr:col>11</xdr:col>
      <xdr:colOff>24848</xdr:colOff>
      <xdr:row>130</xdr:row>
      <xdr:rowOff>8283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6BB8BC24-B017-4066-838E-CD76A5150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47696"/>
          <a:ext cx="7769087" cy="266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8</xdr:row>
      <xdr:rowOff>19050</xdr:rowOff>
    </xdr:from>
    <xdr:to>
      <xdr:col>10</xdr:col>
      <xdr:colOff>737152</xdr:colOff>
      <xdr:row>23</xdr:row>
      <xdr:rowOff>190499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225425</xdr:colOff>
      <xdr:row>44</xdr:row>
      <xdr:rowOff>9525</xdr:rowOff>
    </xdr:from>
    <xdr:to>
      <xdr:col>10</xdr:col>
      <xdr:colOff>495300</xdr:colOff>
      <xdr:row>59</xdr:row>
      <xdr:rowOff>142874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11206</xdr:colOff>
      <xdr:row>8</xdr:row>
      <xdr:rowOff>9244</xdr:rowOff>
    </xdr:from>
    <xdr:to>
      <xdr:col>10</xdr:col>
      <xdr:colOff>750794</xdr:colOff>
      <xdr:row>24</xdr:row>
      <xdr:rowOff>0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225425</xdr:colOff>
      <xdr:row>44</xdr:row>
      <xdr:rowOff>9525</xdr:rowOff>
    </xdr:from>
    <xdr:to>
      <xdr:col>10</xdr:col>
      <xdr:colOff>495300</xdr:colOff>
      <xdr:row>59</xdr:row>
      <xdr:rowOff>142874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8</xdr:row>
      <xdr:rowOff>19050</xdr:rowOff>
    </xdr:from>
    <xdr:to>
      <xdr:col>10</xdr:col>
      <xdr:colOff>742950</xdr:colOff>
      <xdr:row>23</xdr:row>
      <xdr:rowOff>190499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225425</xdr:colOff>
      <xdr:row>44</xdr:row>
      <xdr:rowOff>9525</xdr:rowOff>
    </xdr:from>
    <xdr:to>
      <xdr:col>10</xdr:col>
      <xdr:colOff>495300</xdr:colOff>
      <xdr:row>59</xdr:row>
      <xdr:rowOff>142874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D%20DE%20MONITOREO%20HM%20FONAG/1.%20Datos/2.%20Tabulaci&#243;n%20EM%20FONAG/caudal%20H5006%20hydracces/Caudales%20medios%20por%20a&#241;os/Caudales%20medios%20diarios%20Aglla-201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andrea\informacion%20meteorologica%20FONAG\RED%20DE%20MONITOREO%20HM%20FONAG\1.%20Datos\2.%20Tabulaci&#243;n%20EM%20FONAG\MEDIA%20HISTORIC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7"/>
      <sheetName val="2017 (2)"/>
      <sheetName val="total"/>
      <sheetName val="Hoja3"/>
    </sheetNames>
    <sheetDataSet>
      <sheetData sheetId="0"/>
      <sheetData sheetId="1">
        <row r="2">
          <cell r="H2" t="str">
            <v>ENE</v>
          </cell>
          <cell r="I2">
            <v>7.383578942041405E-2</v>
          </cell>
        </row>
        <row r="3">
          <cell r="H3"/>
          <cell r="I3">
            <v>0.10504462078204646</v>
          </cell>
          <cell r="N3">
            <v>1.3683124802503623</v>
          </cell>
        </row>
        <row r="4">
          <cell r="H4"/>
          <cell r="I4">
            <v>8.6983875932360316E-2</v>
          </cell>
          <cell r="N4">
            <v>1.1784332252776519</v>
          </cell>
        </row>
        <row r="5">
          <cell r="H5"/>
          <cell r="I5">
            <v>8.074003904293249E-2</v>
          </cell>
          <cell r="N5">
            <v>1.0505066141456481</v>
          </cell>
        </row>
        <row r="6">
          <cell r="H6"/>
          <cell r="I6">
            <v>0.14915081253647328</v>
          </cell>
          <cell r="N6">
            <v>1.0445598054556811</v>
          </cell>
        </row>
        <row r="7">
          <cell r="H7"/>
          <cell r="I7">
            <v>0.29993909026287907</v>
          </cell>
          <cell r="N7">
            <v>0.92824434670881417</v>
          </cell>
        </row>
        <row r="8">
          <cell r="H8"/>
          <cell r="I8">
            <v>0.15190139664512292</v>
          </cell>
          <cell r="N8">
            <v>0.91318899390714203</v>
          </cell>
        </row>
        <row r="9">
          <cell r="H9"/>
          <cell r="I9">
            <v>0.11105621086944344</v>
          </cell>
          <cell r="N9">
            <v>0.83805037646741276</v>
          </cell>
        </row>
        <row r="10">
          <cell r="H10"/>
          <cell r="I10">
            <v>0.22755872442103608</v>
          </cell>
          <cell r="N10">
            <v>0.80716761558789341</v>
          </cell>
        </row>
        <row r="11">
          <cell r="H11"/>
          <cell r="I11">
            <v>0.46706474629265365</v>
          </cell>
          <cell r="N11">
            <v>0.79658734584372559</v>
          </cell>
        </row>
        <row r="12">
          <cell r="H12"/>
          <cell r="I12">
            <v>0.75047659727787941</v>
          </cell>
          <cell r="N12">
            <v>0.79590612123856386</v>
          </cell>
        </row>
        <row r="13">
          <cell r="H13"/>
          <cell r="I13">
            <v>0.43548120587111522</v>
          </cell>
          <cell r="N13">
            <v>0.79139976165822834</v>
          </cell>
        </row>
        <row r="14">
          <cell r="H14"/>
          <cell r="I14">
            <v>0.19901329358407077</v>
          </cell>
          <cell r="N14">
            <v>0.75638532204502296</v>
          </cell>
        </row>
        <row r="15">
          <cell r="H15"/>
          <cell r="I15">
            <v>0.20259932741641662</v>
          </cell>
          <cell r="N15">
            <v>0.75047659727787941</v>
          </cell>
        </row>
        <row r="16">
          <cell r="H16"/>
          <cell r="I16">
            <v>0.20055393666904442</v>
          </cell>
          <cell r="N16">
            <v>0.73551741946819305</v>
          </cell>
        </row>
        <row r="17">
          <cell r="H17"/>
          <cell r="I17">
            <v>0.15702634623203376</v>
          </cell>
          <cell r="N17">
            <v>0.72574453817706253</v>
          </cell>
        </row>
        <row r="18">
          <cell r="H18"/>
          <cell r="I18">
            <v>0.1288620262541533</v>
          </cell>
          <cell r="N18">
            <v>0.71009659890702137</v>
          </cell>
        </row>
        <row r="19">
          <cell r="H19"/>
          <cell r="I19">
            <v>0.12400066594116067</v>
          </cell>
          <cell r="N19">
            <v>0.67776262049193869</v>
          </cell>
        </row>
        <row r="20">
          <cell r="H20"/>
          <cell r="I20">
            <v>0.14371796442679702</v>
          </cell>
          <cell r="N20">
            <v>0.67389256200601855</v>
          </cell>
        </row>
        <row r="21">
          <cell r="H21"/>
          <cell r="I21">
            <v>0.49009947120609165</v>
          </cell>
          <cell r="N21">
            <v>0.64829169789347352</v>
          </cell>
        </row>
        <row r="22">
          <cell r="H22"/>
          <cell r="I22">
            <v>0.92824434670881417</v>
          </cell>
          <cell r="N22">
            <v>0.63687767319440403</v>
          </cell>
        </row>
        <row r="23">
          <cell r="H23"/>
          <cell r="I23">
            <v>0.38935355518117049</v>
          </cell>
          <cell r="N23">
            <v>0.61004539936014601</v>
          </cell>
        </row>
        <row r="24">
          <cell r="H24"/>
          <cell r="I24">
            <v>0.24480956417109517</v>
          </cell>
          <cell r="N24">
            <v>0.60184052964355661</v>
          </cell>
        </row>
        <row r="25">
          <cell r="H25"/>
          <cell r="I25">
            <v>0.19204935932219919</v>
          </cell>
          <cell r="N25">
            <v>0.59525972624612977</v>
          </cell>
        </row>
        <row r="26">
          <cell r="H26"/>
          <cell r="I26">
            <v>0.17325186343322713</v>
          </cell>
          <cell r="N26">
            <v>0.58310701197119652</v>
          </cell>
        </row>
        <row r="27">
          <cell r="H27"/>
          <cell r="I27">
            <v>0.19499744624113363</v>
          </cell>
          <cell r="N27">
            <v>0.56668939411912489</v>
          </cell>
        </row>
        <row r="28">
          <cell r="H28"/>
          <cell r="I28">
            <v>0.24850890363393863</v>
          </cell>
          <cell r="N28">
            <v>0.54168332610227721</v>
          </cell>
        </row>
        <row r="29">
          <cell r="H29"/>
          <cell r="I29">
            <v>0.27429256044501388</v>
          </cell>
          <cell r="N29">
            <v>0.51188095748135998</v>
          </cell>
        </row>
        <row r="30">
          <cell r="H30"/>
          <cell r="I30">
            <v>0.21897039240612345</v>
          </cell>
          <cell r="N30">
            <v>0.50667307236855785</v>
          </cell>
        </row>
        <row r="31">
          <cell r="H31"/>
          <cell r="I31">
            <v>0.18822536800276851</v>
          </cell>
          <cell r="N31">
            <v>0.49552405153298756</v>
          </cell>
        </row>
        <row r="32">
          <cell r="H32"/>
          <cell r="I32">
            <v>0.16470173216884082</v>
          </cell>
          <cell r="N32">
            <v>0.49009947120609165</v>
          </cell>
        </row>
        <row r="33">
          <cell r="H33" t="str">
            <v>FEB</v>
          </cell>
          <cell r="I33">
            <v>0.15517937099044229</v>
          </cell>
          <cell r="N33">
            <v>0.46926952577430142</v>
          </cell>
        </row>
        <row r="34">
          <cell r="H34"/>
          <cell r="I34">
            <v>0.14463341517656567</v>
          </cell>
          <cell r="N34">
            <v>0.46706474629265365</v>
          </cell>
        </row>
        <row r="35">
          <cell r="H35"/>
          <cell r="I35">
            <v>0.15537975748552407</v>
          </cell>
          <cell r="N35">
            <v>0.46092352014484561</v>
          </cell>
        </row>
        <row r="36">
          <cell r="H36"/>
          <cell r="I36">
            <v>0.236430131506258</v>
          </cell>
          <cell r="N36">
            <v>0.46079342067037754</v>
          </cell>
        </row>
        <row r="37">
          <cell r="H37"/>
          <cell r="I37">
            <v>0.2846745519063848</v>
          </cell>
          <cell r="N37">
            <v>0.45360210189446942</v>
          </cell>
        </row>
        <row r="38">
          <cell r="H38"/>
          <cell r="I38">
            <v>0.18236671811728</v>
          </cell>
          <cell r="N38">
            <v>0.45163019145775163</v>
          </cell>
        </row>
        <row r="39">
          <cell r="H39"/>
          <cell r="I39">
            <v>0.15604342672113874</v>
          </cell>
          <cell r="N39">
            <v>0.43548120587111522</v>
          </cell>
        </row>
        <row r="40">
          <cell r="H40"/>
          <cell r="I40">
            <v>0.13524411980229911</v>
          </cell>
          <cell r="N40">
            <v>0.43448679434782833</v>
          </cell>
        </row>
        <row r="41">
          <cell r="H41"/>
          <cell r="I41">
            <v>0.11057802696435903</v>
          </cell>
          <cell r="N41">
            <v>0.42696949804633694</v>
          </cell>
        </row>
        <row r="42">
          <cell r="H42"/>
          <cell r="I42">
            <v>0.10139813515572155</v>
          </cell>
          <cell r="N42">
            <v>0.42528403832387768</v>
          </cell>
        </row>
        <row r="43">
          <cell r="H43"/>
          <cell r="I43">
            <v>9.8881069419574863E-2</v>
          </cell>
          <cell r="N43">
            <v>0.42218464416127782</v>
          </cell>
        </row>
        <row r="44">
          <cell r="H44"/>
          <cell r="I44">
            <v>0.11068074188904316</v>
          </cell>
          <cell r="N44">
            <v>0.41837632450635476</v>
          </cell>
        </row>
        <row r="45">
          <cell r="H45"/>
          <cell r="I45">
            <v>0.28076527718343103</v>
          </cell>
          <cell r="N45">
            <v>0.41435040229726428</v>
          </cell>
        </row>
        <row r="46">
          <cell r="H46"/>
          <cell r="I46">
            <v>0.24855913613816968</v>
          </cell>
          <cell r="N46">
            <v>0.41269768040586047</v>
          </cell>
        </row>
        <row r="47">
          <cell r="H47"/>
          <cell r="I47">
            <v>0.20681934786902023</v>
          </cell>
          <cell r="N47">
            <v>0.40317894130359178</v>
          </cell>
        </row>
        <row r="48">
          <cell r="H48"/>
          <cell r="I48">
            <v>0.18316181890496627</v>
          </cell>
          <cell r="N48">
            <v>0.398718294036707</v>
          </cell>
        </row>
        <row r="49">
          <cell r="H49"/>
          <cell r="I49">
            <v>0.18417613524910012</v>
          </cell>
          <cell r="N49">
            <v>0.39426826951017335</v>
          </cell>
        </row>
        <row r="50">
          <cell r="H50"/>
          <cell r="I50">
            <v>0.1576042070319473</v>
          </cell>
          <cell r="N50">
            <v>0.3923416788410013</v>
          </cell>
        </row>
        <row r="51">
          <cell r="H51"/>
          <cell r="I51">
            <v>0.13239237141146157</v>
          </cell>
          <cell r="N51">
            <v>0.38935355518117049</v>
          </cell>
        </row>
        <row r="52">
          <cell r="H52"/>
          <cell r="I52">
            <v>0.12318441909415553</v>
          </cell>
          <cell r="N52">
            <v>0.38617586773790796</v>
          </cell>
        </row>
        <row r="53">
          <cell r="H53"/>
          <cell r="I53">
            <v>0.12272383100101214</v>
          </cell>
          <cell r="N53">
            <v>0.3846310090754646</v>
          </cell>
        </row>
        <row r="54">
          <cell r="H54"/>
          <cell r="I54">
            <v>0.19377576447785802</v>
          </cell>
          <cell r="N54">
            <v>0.38378619566013589</v>
          </cell>
        </row>
        <row r="55">
          <cell r="H55"/>
          <cell r="I55">
            <v>0.19713716228435024</v>
          </cell>
          <cell r="N55">
            <v>0.37269210508643097</v>
          </cell>
        </row>
        <row r="56">
          <cell r="H56"/>
          <cell r="I56">
            <v>0.16346150030282228</v>
          </cell>
          <cell r="N56">
            <v>0.36866875023994089</v>
          </cell>
        </row>
        <row r="57">
          <cell r="H57"/>
          <cell r="I57">
            <v>0.16708865645280951</v>
          </cell>
          <cell r="N57">
            <v>0.36346895676921109</v>
          </cell>
        </row>
        <row r="58">
          <cell r="H58"/>
          <cell r="I58">
            <v>0.22127957221173011</v>
          </cell>
          <cell r="N58">
            <v>0.35812563725969282</v>
          </cell>
        </row>
        <row r="59">
          <cell r="H59"/>
          <cell r="I59">
            <v>0.21721460921373903</v>
          </cell>
          <cell r="N59">
            <v>0.35037391100315735</v>
          </cell>
        </row>
        <row r="60">
          <cell r="H60"/>
          <cell r="I60">
            <v>0.16136421553185937</v>
          </cell>
          <cell r="N60">
            <v>0.3493751192907405</v>
          </cell>
        </row>
        <row r="61">
          <cell r="H61" t="str">
            <v>MAR</v>
          </cell>
          <cell r="I61">
            <v>0.18546313356118599</v>
          </cell>
          <cell r="N61">
            <v>0.34886278842611856</v>
          </cell>
        </row>
        <row r="62">
          <cell r="H62"/>
          <cell r="I62">
            <v>0.19519004290997277</v>
          </cell>
          <cell r="N62">
            <v>0.34702724468594981</v>
          </cell>
        </row>
        <row r="63">
          <cell r="H63"/>
          <cell r="I63">
            <v>0.17800524990759153</v>
          </cell>
          <cell r="N63">
            <v>0.34457789626155272</v>
          </cell>
        </row>
        <row r="64">
          <cell r="H64"/>
          <cell r="I64">
            <v>0.14252558321433342</v>
          </cell>
          <cell r="N64">
            <v>0.34057164817902053</v>
          </cell>
        </row>
        <row r="65">
          <cell r="H65"/>
          <cell r="I65">
            <v>0.13323575480647176</v>
          </cell>
          <cell r="N65">
            <v>0.34030537565866331</v>
          </cell>
        </row>
        <row r="66">
          <cell r="H66"/>
          <cell r="I66">
            <v>0.12814010712498214</v>
          </cell>
          <cell r="N66">
            <v>0.33588985712597119</v>
          </cell>
        </row>
        <row r="67">
          <cell r="H67"/>
          <cell r="I67">
            <v>0.12062311262232142</v>
          </cell>
          <cell r="N67">
            <v>0.32941692328795014</v>
          </cell>
        </row>
        <row r="68">
          <cell r="H68"/>
          <cell r="I68">
            <v>0.11600973827039068</v>
          </cell>
          <cell r="N68">
            <v>0.32479777736084531</v>
          </cell>
        </row>
        <row r="69">
          <cell r="H69"/>
          <cell r="I69">
            <v>0.11175153320487102</v>
          </cell>
          <cell r="N69">
            <v>0.32243947027194264</v>
          </cell>
        </row>
        <row r="70">
          <cell r="H70"/>
          <cell r="I70">
            <v>0.1071043331940303</v>
          </cell>
          <cell r="N70">
            <v>0.31637488277353087</v>
          </cell>
        </row>
        <row r="71">
          <cell r="H71"/>
          <cell r="I71">
            <v>0.10425490075057123</v>
          </cell>
          <cell r="N71">
            <v>0.31360167403847727</v>
          </cell>
        </row>
        <row r="72">
          <cell r="H72"/>
          <cell r="I72">
            <v>0.18479773273356467</v>
          </cell>
          <cell r="N72">
            <v>0.31133399043088428</v>
          </cell>
        </row>
        <row r="73">
          <cell r="H73"/>
          <cell r="I73">
            <v>0.18693538423518499</v>
          </cell>
          <cell r="N73">
            <v>0.31046268249269726</v>
          </cell>
        </row>
        <row r="74">
          <cell r="H74"/>
          <cell r="I74">
            <v>0.3923416788410013</v>
          </cell>
          <cell r="N74">
            <v>0.30992463785190311</v>
          </cell>
        </row>
        <row r="75">
          <cell r="H75"/>
          <cell r="I75">
            <v>0.79139976165822834</v>
          </cell>
          <cell r="N75">
            <v>0.30209898328207063</v>
          </cell>
        </row>
        <row r="76">
          <cell r="H76"/>
          <cell r="I76">
            <v>0.34886278842611856</v>
          </cell>
          <cell r="N76">
            <v>0.29993909026287907</v>
          </cell>
        </row>
        <row r="77">
          <cell r="H77"/>
          <cell r="I77">
            <v>0.31046268249269726</v>
          </cell>
          <cell r="N77">
            <v>0.29819318748584683</v>
          </cell>
        </row>
        <row r="78">
          <cell r="H78"/>
          <cell r="I78">
            <v>0.398718294036707</v>
          </cell>
          <cell r="N78">
            <v>0.2968800620318397</v>
          </cell>
        </row>
        <row r="79">
          <cell r="H79"/>
          <cell r="I79">
            <v>1.0505066141456481</v>
          </cell>
          <cell r="N79">
            <v>0.29605178785653485</v>
          </cell>
        </row>
        <row r="80">
          <cell r="H80"/>
          <cell r="I80">
            <v>1.0445598054556811</v>
          </cell>
          <cell r="N80">
            <v>0.29329165937624585</v>
          </cell>
        </row>
        <row r="81">
          <cell r="H81"/>
          <cell r="I81">
            <v>0.83805037646741276</v>
          </cell>
          <cell r="N81">
            <v>0.29326018875114185</v>
          </cell>
        </row>
        <row r="82">
          <cell r="H82"/>
          <cell r="I82">
            <v>0.91318899390714203</v>
          </cell>
          <cell r="N82">
            <v>0.29125620382146394</v>
          </cell>
        </row>
        <row r="83">
          <cell r="H83"/>
          <cell r="I83">
            <v>0.58310701197119652</v>
          </cell>
          <cell r="N83">
            <v>0.29041993235278879</v>
          </cell>
        </row>
        <row r="84">
          <cell r="H84"/>
          <cell r="I84">
            <v>0.67776262049193869</v>
          </cell>
          <cell r="N84">
            <v>0.28815031450485695</v>
          </cell>
        </row>
        <row r="85">
          <cell r="H85"/>
          <cell r="I85">
            <v>0.54168332610227721</v>
          </cell>
          <cell r="N85">
            <v>0.28787717512771899</v>
          </cell>
        </row>
        <row r="86">
          <cell r="H86"/>
          <cell r="I86">
            <v>0.80716761558789341</v>
          </cell>
          <cell r="N86">
            <v>0.28761043159243688</v>
          </cell>
        </row>
        <row r="87">
          <cell r="H87"/>
          <cell r="I87">
            <v>0.49552405153298756</v>
          </cell>
          <cell r="N87">
            <v>0.28472484881479682</v>
          </cell>
        </row>
        <row r="88">
          <cell r="H88"/>
          <cell r="I88">
            <v>0.42696949804633694</v>
          </cell>
          <cell r="N88">
            <v>0.2846745519063848</v>
          </cell>
        </row>
        <row r="89">
          <cell r="H89"/>
          <cell r="I89">
            <v>0.35037391100315735</v>
          </cell>
          <cell r="N89">
            <v>0.28076527718343103</v>
          </cell>
        </row>
        <row r="90">
          <cell r="H90"/>
          <cell r="I90">
            <v>0.30209898328207063</v>
          </cell>
          <cell r="N90">
            <v>0.28028649286405055</v>
          </cell>
        </row>
        <row r="91">
          <cell r="H91"/>
          <cell r="I91">
            <v>0.73551741946819305</v>
          </cell>
          <cell r="N91">
            <v>0.28006279857014371</v>
          </cell>
        </row>
        <row r="92">
          <cell r="H92" t="str">
            <v>ABR</v>
          </cell>
          <cell r="I92">
            <v>0.71009659890702137</v>
          </cell>
          <cell r="N92">
            <v>0.27617242705197076</v>
          </cell>
        </row>
        <row r="93">
          <cell r="H93"/>
          <cell r="I93">
            <v>0.40317894130359178</v>
          </cell>
          <cell r="N93">
            <v>0.27518168821315209</v>
          </cell>
        </row>
        <row r="94">
          <cell r="H94"/>
          <cell r="I94">
            <v>0.32941692328795014</v>
          </cell>
          <cell r="N94">
            <v>0.27476946001363589</v>
          </cell>
        </row>
        <row r="95">
          <cell r="H95"/>
          <cell r="I95">
            <v>0.29819318748584683</v>
          </cell>
          <cell r="N95">
            <v>0.27429256044501388</v>
          </cell>
        </row>
        <row r="96">
          <cell r="H96"/>
          <cell r="I96">
            <v>0.26850967725345304</v>
          </cell>
          <cell r="N96">
            <v>0.27097527308931446</v>
          </cell>
        </row>
        <row r="97">
          <cell r="H97"/>
          <cell r="I97">
            <v>0.25238361883848043</v>
          </cell>
          <cell r="N97">
            <v>0.27038301165981604</v>
          </cell>
        </row>
        <row r="98">
          <cell r="H98"/>
          <cell r="I98">
            <v>0.23145723181722819</v>
          </cell>
          <cell r="N98">
            <v>0.26873506924454138</v>
          </cell>
        </row>
        <row r="99">
          <cell r="H99"/>
          <cell r="I99">
            <v>0.23388432479865923</v>
          </cell>
          <cell r="N99">
            <v>0.26850967725345304</v>
          </cell>
        </row>
        <row r="100">
          <cell r="H100"/>
          <cell r="I100">
            <v>0.22354193778636386</v>
          </cell>
          <cell r="N100">
            <v>0.26708686518688513</v>
          </cell>
        </row>
        <row r="101">
          <cell r="H101"/>
          <cell r="I101">
            <v>0.21066710501892599</v>
          </cell>
          <cell r="N101">
            <v>0.26205446785401665</v>
          </cell>
        </row>
        <row r="102">
          <cell r="H102"/>
          <cell r="I102">
            <v>0.20179638051632859</v>
          </cell>
          <cell r="N102">
            <v>0.26013823900868827</v>
          </cell>
        </row>
        <row r="103">
          <cell r="H103"/>
          <cell r="I103">
            <v>0.18484062168741841</v>
          </cell>
          <cell r="N103">
            <v>0.25894575864947111</v>
          </cell>
        </row>
        <row r="104">
          <cell r="H104"/>
          <cell r="I104">
            <v>0.21388850895710917</v>
          </cell>
          <cell r="N104">
            <v>0.25847615278862485</v>
          </cell>
        </row>
        <row r="105">
          <cell r="H105"/>
          <cell r="I105">
            <v>0.24608849505892655</v>
          </cell>
          <cell r="N105">
            <v>0.25438477322245806</v>
          </cell>
        </row>
        <row r="106">
          <cell r="H106"/>
          <cell r="I106">
            <v>0.43448679434782833</v>
          </cell>
          <cell r="N106">
            <v>0.25355638586165924</v>
          </cell>
        </row>
        <row r="107">
          <cell r="H107"/>
          <cell r="I107">
            <v>0.33588985712597119</v>
          </cell>
          <cell r="N107">
            <v>0.25238361883848043</v>
          </cell>
        </row>
        <row r="108">
          <cell r="H108"/>
          <cell r="I108">
            <v>0.25894575864947111</v>
          </cell>
          <cell r="N108">
            <v>0.250403091224214</v>
          </cell>
        </row>
        <row r="109">
          <cell r="H109"/>
          <cell r="I109">
            <v>0.20977215608177219</v>
          </cell>
          <cell r="N109">
            <v>0.25008431547657894</v>
          </cell>
        </row>
        <row r="110">
          <cell r="H110"/>
          <cell r="I110">
            <v>0.2049817808935035</v>
          </cell>
          <cell r="N110">
            <v>0.24932822349312792</v>
          </cell>
        </row>
        <row r="111">
          <cell r="H111"/>
          <cell r="I111">
            <v>0.36866875023994089</v>
          </cell>
          <cell r="N111">
            <v>0.24881328993376384</v>
          </cell>
        </row>
        <row r="112">
          <cell r="H112"/>
          <cell r="I112">
            <v>0.3493751192907405</v>
          </cell>
          <cell r="N112">
            <v>0.24855913613816968</v>
          </cell>
        </row>
        <row r="113">
          <cell r="H113"/>
          <cell r="I113">
            <v>0.22185296851538583</v>
          </cell>
          <cell r="N113">
            <v>0.24850890363393863</v>
          </cell>
        </row>
        <row r="114">
          <cell r="H114"/>
          <cell r="I114">
            <v>0.19306920947649145</v>
          </cell>
          <cell r="N114">
            <v>0.24834693919650036</v>
          </cell>
        </row>
        <row r="115">
          <cell r="H115"/>
          <cell r="I115">
            <v>0.17922141681884976</v>
          </cell>
          <cell r="N115">
            <v>0.24799649143453351</v>
          </cell>
        </row>
        <row r="116">
          <cell r="H116"/>
          <cell r="I116">
            <v>0.1713248925463198</v>
          </cell>
          <cell r="N116">
            <v>0.24704302928668678</v>
          </cell>
        </row>
        <row r="117">
          <cell r="H117"/>
          <cell r="I117">
            <v>0.20619113156608707</v>
          </cell>
          <cell r="N117">
            <v>0.24672168028083771</v>
          </cell>
        </row>
        <row r="118">
          <cell r="H118"/>
          <cell r="I118">
            <v>0.18278289081447305</v>
          </cell>
          <cell r="N118">
            <v>0.24657308418945409</v>
          </cell>
        </row>
        <row r="119">
          <cell r="H119"/>
          <cell r="I119">
            <v>0.17333865077147545</v>
          </cell>
          <cell r="N119">
            <v>0.24608849505892655</v>
          </cell>
        </row>
        <row r="120">
          <cell r="H120"/>
          <cell r="I120">
            <v>0.22431199719217132</v>
          </cell>
          <cell r="N120">
            <v>0.24480956417109517</v>
          </cell>
        </row>
        <row r="121">
          <cell r="H121"/>
          <cell r="I121">
            <v>0.64829169789347352</v>
          </cell>
          <cell r="N121">
            <v>0.24385515754344178</v>
          </cell>
        </row>
        <row r="122">
          <cell r="H122" t="str">
            <v>MAY</v>
          </cell>
          <cell r="I122">
            <v>0.34057164817902053</v>
          </cell>
          <cell r="N122">
            <v>0.24257419082956247</v>
          </cell>
        </row>
        <row r="123">
          <cell r="H123"/>
          <cell r="I123">
            <v>0.24799649143453351</v>
          </cell>
          <cell r="N123">
            <v>0.24038594515899878</v>
          </cell>
        </row>
        <row r="124">
          <cell r="H124"/>
          <cell r="I124">
            <v>0.250403091224214</v>
          </cell>
          <cell r="N124">
            <v>0.236430131506258</v>
          </cell>
        </row>
        <row r="125">
          <cell r="H125"/>
          <cell r="I125">
            <v>0.72574453817706253</v>
          </cell>
          <cell r="N125">
            <v>0.23549296991999491</v>
          </cell>
        </row>
        <row r="126">
          <cell r="H126"/>
          <cell r="I126">
            <v>0.29041993235278879</v>
          </cell>
          <cell r="N126">
            <v>0.23468849086070678</v>
          </cell>
        </row>
        <row r="127">
          <cell r="H127"/>
          <cell r="I127">
            <v>0.24932822349312792</v>
          </cell>
          <cell r="N127">
            <v>0.23433631297127874</v>
          </cell>
        </row>
        <row r="128">
          <cell r="H128"/>
          <cell r="I128">
            <v>0.28028649286405055</v>
          </cell>
          <cell r="N128">
            <v>0.23388432479865923</v>
          </cell>
        </row>
        <row r="129">
          <cell r="H129"/>
          <cell r="I129">
            <v>0.21985083802419136</v>
          </cell>
          <cell r="N129">
            <v>0.23266256125278384</v>
          </cell>
        </row>
        <row r="130">
          <cell r="H130"/>
          <cell r="I130">
            <v>0.2001756729654659</v>
          </cell>
          <cell r="N130">
            <v>0.23228836229122754</v>
          </cell>
        </row>
        <row r="131">
          <cell r="H131"/>
          <cell r="I131">
            <v>0.36346895676921109</v>
          </cell>
          <cell r="N131">
            <v>0.23169049445213233</v>
          </cell>
        </row>
        <row r="132">
          <cell r="H132"/>
          <cell r="I132">
            <v>0.31133399043088428</v>
          </cell>
          <cell r="N132">
            <v>0.23145723181722819</v>
          </cell>
        </row>
        <row r="133">
          <cell r="H133"/>
          <cell r="I133">
            <v>0.27038301165981604</v>
          </cell>
          <cell r="N133">
            <v>0.23115254749586617</v>
          </cell>
        </row>
        <row r="134">
          <cell r="H134"/>
          <cell r="I134">
            <v>0.2968800620318397</v>
          </cell>
          <cell r="N134">
            <v>0.23051185918941966</v>
          </cell>
        </row>
        <row r="135">
          <cell r="H135"/>
          <cell r="I135">
            <v>0.34457789626155272</v>
          </cell>
          <cell r="N135">
            <v>0.22897889745290564</v>
          </cell>
        </row>
        <row r="136">
          <cell r="H136"/>
          <cell r="I136">
            <v>0.42218464416127782</v>
          </cell>
          <cell r="N136">
            <v>0.22755872442103608</v>
          </cell>
        </row>
        <row r="137">
          <cell r="H137"/>
          <cell r="I137">
            <v>0.35812563725969282</v>
          </cell>
          <cell r="N137">
            <v>0.22736152667082182</v>
          </cell>
        </row>
        <row r="138">
          <cell r="H138"/>
          <cell r="I138">
            <v>0.24385515754344178</v>
          </cell>
          <cell r="N138">
            <v>0.22674465377080033</v>
          </cell>
        </row>
        <row r="139">
          <cell r="H139"/>
          <cell r="I139">
            <v>0.27097527308931446</v>
          </cell>
          <cell r="N139">
            <v>0.22431199719217132</v>
          </cell>
        </row>
        <row r="140">
          <cell r="H140"/>
          <cell r="I140">
            <v>0.19551826516791637</v>
          </cell>
          <cell r="N140">
            <v>0.22354193778636386</v>
          </cell>
        </row>
        <row r="141">
          <cell r="H141"/>
          <cell r="I141">
            <v>0.19198263759606493</v>
          </cell>
          <cell r="N141">
            <v>0.2229613256320308</v>
          </cell>
        </row>
        <row r="142">
          <cell r="H142"/>
          <cell r="I142">
            <v>0.21558285934892155</v>
          </cell>
          <cell r="N142">
            <v>0.22231240617643241</v>
          </cell>
        </row>
        <row r="143">
          <cell r="H143"/>
          <cell r="I143">
            <v>0.61004539936014601</v>
          </cell>
          <cell r="N143">
            <v>0.22185296851538583</v>
          </cell>
        </row>
        <row r="144">
          <cell r="H144"/>
          <cell r="I144">
            <v>0.24704302928668678</v>
          </cell>
          <cell r="N144">
            <v>0.2217589090598725</v>
          </cell>
        </row>
        <row r="145">
          <cell r="H145"/>
          <cell r="I145">
            <v>0.22674465377080033</v>
          </cell>
          <cell r="N145">
            <v>0.22127957221173011</v>
          </cell>
        </row>
        <row r="146">
          <cell r="H146"/>
          <cell r="I146">
            <v>0.26708686518688513</v>
          </cell>
          <cell r="N146">
            <v>0.21985083802419136</v>
          </cell>
        </row>
        <row r="147">
          <cell r="H147"/>
          <cell r="I147">
            <v>0.46079342067037754</v>
          </cell>
          <cell r="N147">
            <v>0.21897039240612345</v>
          </cell>
        </row>
        <row r="148">
          <cell r="H148"/>
          <cell r="I148">
            <v>0.38617586773790796</v>
          </cell>
          <cell r="N148">
            <v>0.21846301772345364</v>
          </cell>
        </row>
        <row r="149">
          <cell r="H149"/>
          <cell r="I149">
            <v>0.24881328993376384</v>
          </cell>
          <cell r="N149">
            <v>0.21795431825708611</v>
          </cell>
        </row>
        <row r="150">
          <cell r="H150"/>
          <cell r="I150">
            <v>0.21638713199070703</v>
          </cell>
          <cell r="N150">
            <v>0.21721460921373903</v>
          </cell>
        </row>
        <row r="151">
          <cell r="H151"/>
          <cell r="I151">
            <v>0.20254607342993597</v>
          </cell>
          <cell r="N151">
            <v>0.21638713199070703</v>
          </cell>
        </row>
        <row r="152">
          <cell r="H152"/>
          <cell r="I152">
            <v>0.20991078808638652</v>
          </cell>
          <cell r="N152">
            <v>0.21558285934892155</v>
          </cell>
        </row>
        <row r="153">
          <cell r="H153" t="str">
            <v>JUN</v>
          </cell>
          <cell r="I153">
            <v>0.21846301772345364</v>
          </cell>
          <cell r="N153">
            <v>0.21388850895710917</v>
          </cell>
        </row>
        <row r="154">
          <cell r="H154"/>
          <cell r="I154">
            <v>0.18578524370383842</v>
          </cell>
          <cell r="N154">
            <v>0.21386781910175978</v>
          </cell>
        </row>
        <row r="155">
          <cell r="H155"/>
          <cell r="I155">
            <v>0.18402871102189572</v>
          </cell>
          <cell r="N155">
            <v>0.21236770719833215</v>
          </cell>
        </row>
        <row r="156">
          <cell r="H156"/>
          <cell r="I156">
            <v>0.20215680257561811</v>
          </cell>
          <cell r="N156">
            <v>0.21066710501892599</v>
          </cell>
        </row>
        <row r="157">
          <cell r="H157"/>
          <cell r="I157">
            <v>0.3846310090754646</v>
          </cell>
          <cell r="N157">
            <v>0.20991078808638652</v>
          </cell>
        </row>
        <row r="158">
          <cell r="H158"/>
          <cell r="I158">
            <v>0.20958282829080202</v>
          </cell>
          <cell r="N158">
            <v>0.20977215608177219</v>
          </cell>
        </row>
        <row r="159">
          <cell r="H159"/>
          <cell r="I159">
            <v>0.17472333973953852</v>
          </cell>
          <cell r="N159">
            <v>0.20958282829080202</v>
          </cell>
        </row>
        <row r="160">
          <cell r="H160"/>
          <cell r="I160">
            <v>0.59525972624612977</v>
          </cell>
          <cell r="N160">
            <v>0.20681934786902023</v>
          </cell>
        </row>
        <row r="161">
          <cell r="H161"/>
          <cell r="I161">
            <v>0.41837632450635476</v>
          </cell>
          <cell r="N161">
            <v>0.20619113156608707</v>
          </cell>
        </row>
        <row r="162">
          <cell r="H162"/>
          <cell r="I162">
            <v>0.28006279857014371</v>
          </cell>
          <cell r="N162">
            <v>0.2049817808935035</v>
          </cell>
        </row>
        <row r="163">
          <cell r="H163"/>
          <cell r="I163">
            <v>0.24657308418945409</v>
          </cell>
          <cell r="N163">
            <v>0.20306011281762756</v>
          </cell>
        </row>
        <row r="164">
          <cell r="H164"/>
          <cell r="I164">
            <v>0.22897889745290564</v>
          </cell>
          <cell r="N164">
            <v>0.20298310721063978</v>
          </cell>
        </row>
        <row r="165">
          <cell r="H165"/>
          <cell r="I165">
            <v>1.1784332252776519</v>
          </cell>
          <cell r="N165">
            <v>0.20259932741641662</v>
          </cell>
        </row>
        <row r="166">
          <cell r="H166"/>
          <cell r="I166">
            <v>0.60184052964355661</v>
          </cell>
          <cell r="N166">
            <v>0.20254607342993597</v>
          </cell>
        </row>
        <row r="167">
          <cell r="H167"/>
          <cell r="I167">
            <v>0.63687767319440403</v>
          </cell>
          <cell r="N167">
            <v>0.20215680257561811</v>
          </cell>
        </row>
        <row r="168">
          <cell r="H168"/>
          <cell r="I168">
            <v>0.46926952577430142</v>
          </cell>
          <cell r="N168">
            <v>0.20179638051632859</v>
          </cell>
        </row>
        <row r="169">
          <cell r="H169"/>
          <cell r="I169">
            <v>0.34030537565866331</v>
          </cell>
          <cell r="N169">
            <v>0.20126722324565843</v>
          </cell>
        </row>
        <row r="170">
          <cell r="H170"/>
          <cell r="I170">
            <v>0.27617242705197076</v>
          </cell>
          <cell r="N170">
            <v>0.20120897041636621</v>
          </cell>
        </row>
        <row r="171">
          <cell r="H171"/>
          <cell r="I171">
            <v>0.24672168028083771</v>
          </cell>
          <cell r="N171">
            <v>0.20055393666904442</v>
          </cell>
        </row>
        <row r="172">
          <cell r="H172"/>
          <cell r="I172">
            <v>0.75638532204502296</v>
          </cell>
          <cell r="N172">
            <v>0.2001756729654659</v>
          </cell>
        </row>
        <row r="173">
          <cell r="H173"/>
          <cell r="I173">
            <v>0.39426826951017335</v>
          </cell>
          <cell r="N173">
            <v>0.19901329358407077</v>
          </cell>
        </row>
        <row r="174">
          <cell r="H174"/>
          <cell r="I174">
            <v>0.28815031450485695</v>
          </cell>
          <cell r="N174">
            <v>0.19889552061652832</v>
          </cell>
        </row>
        <row r="175">
          <cell r="H175"/>
          <cell r="I175">
            <v>0.23549296991999491</v>
          </cell>
          <cell r="N175">
            <v>0.19882520248322513</v>
          </cell>
        </row>
        <row r="176">
          <cell r="H176"/>
          <cell r="I176">
            <v>0.21386781910175978</v>
          </cell>
          <cell r="N176">
            <v>0.19801887976746763</v>
          </cell>
        </row>
        <row r="177">
          <cell r="H177"/>
          <cell r="I177">
            <v>0.20298310721063978</v>
          </cell>
          <cell r="N177">
            <v>0.19713716228435024</v>
          </cell>
        </row>
        <row r="178">
          <cell r="H178"/>
          <cell r="I178">
            <v>0.19882520248322513</v>
          </cell>
          <cell r="N178">
            <v>0.19551826516791637</v>
          </cell>
        </row>
        <row r="179">
          <cell r="H179"/>
          <cell r="I179">
            <v>0.18114643769680513</v>
          </cell>
          <cell r="N179">
            <v>0.19519004290997277</v>
          </cell>
        </row>
        <row r="180">
          <cell r="H180"/>
          <cell r="I180">
            <v>0.21236770719833215</v>
          </cell>
          <cell r="N180">
            <v>0.19499744624113363</v>
          </cell>
        </row>
        <row r="181">
          <cell r="H181"/>
          <cell r="I181">
            <v>0.18241770627018136</v>
          </cell>
          <cell r="N181">
            <v>0.19377576447785802</v>
          </cell>
        </row>
        <row r="182">
          <cell r="H182"/>
          <cell r="I182">
            <v>0.17363336097642548</v>
          </cell>
          <cell r="N182">
            <v>0.19306920947649145</v>
          </cell>
        </row>
        <row r="183">
          <cell r="H183" t="str">
            <v>JUL</v>
          </cell>
          <cell r="I183">
            <v>0.15616265899253504</v>
          </cell>
          <cell r="N183">
            <v>0.19306744881396073</v>
          </cell>
        </row>
        <row r="184">
          <cell r="H184"/>
          <cell r="I184">
            <v>0.15323778549463513</v>
          </cell>
          <cell r="N184">
            <v>0.19231487352011803</v>
          </cell>
        </row>
        <row r="185">
          <cell r="H185"/>
          <cell r="I185">
            <v>0.17301033533774041</v>
          </cell>
          <cell r="N185">
            <v>0.19204935932219919</v>
          </cell>
        </row>
        <row r="186">
          <cell r="H186"/>
          <cell r="I186">
            <v>0.15412105250681638</v>
          </cell>
          <cell r="N186">
            <v>0.19198263759606493</v>
          </cell>
        </row>
        <row r="187">
          <cell r="H187"/>
          <cell r="I187">
            <v>0.16516705375295856</v>
          </cell>
          <cell r="N187">
            <v>0.19135634526681702</v>
          </cell>
        </row>
        <row r="188">
          <cell r="H188"/>
          <cell r="I188">
            <v>0.17603835203878451</v>
          </cell>
          <cell r="N188">
            <v>0.18987942030782581</v>
          </cell>
        </row>
        <row r="189">
          <cell r="H189"/>
          <cell r="I189">
            <v>0.41435040229726428</v>
          </cell>
          <cell r="N189">
            <v>0.18822536800276851</v>
          </cell>
        </row>
        <row r="190">
          <cell r="H190"/>
          <cell r="I190">
            <v>0.22736152667082182</v>
          </cell>
          <cell r="N190">
            <v>0.18693538423518499</v>
          </cell>
        </row>
        <row r="191">
          <cell r="H191"/>
          <cell r="I191">
            <v>0.16802274607810316</v>
          </cell>
          <cell r="N191">
            <v>0.18578524370383842</v>
          </cell>
        </row>
        <row r="192">
          <cell r="H192"/>
          <cell r="I192">
            <v>0.14471107624433072</v>
          </cell>
          <cell r="N192">
            <v>0.18546313356118599</v>
          </cell>
        </row>
        <row r="193">
          <cell r="H193"/>
          <cell r="I193">
            <v>0.14890261780555503</v>
          </cell>
          <cell r="N193">
            <v>0.18513011758238004</v>
          </cell>
        </row>
        <row r="194">
          <cell r="H194"/>
          <cell r="I194">
            <v>0.14150892200023243</v>
          </cell>
          <cell r="N194">
            <v>0.18484062168741841</v>
          </cell>
        </row>
        <row r="195">
          <cell r="H195"/>
          <cell r="I195">
            <v>0.13971203808817168</v>
          </cell>
          <cell r="N195">
            <v>0.18479773273356467</v>
          </cell>
        </row>
        <row r="196">
          <cell r="H196"/>
          <cell r="I196">
            <v>0.13873047638155078</v>
          </cell>
          <cell r="N196">
            <v>0.18444218529160974</v>
          </cell>
        </row>
        <row r="197">
          <cell r="H197"/>
          <cell r="I197">
            <v>0.13932810939358856</v>
          </cell>
          <cell r="N197">
            <v>0.18417613524910012</v>
          </cell>
        </row>
        <row r="198">
          <cell r="H198"/>
          <cell r="I198">
            <v>0.14000483619744991</v>
          </cell>
          <cell r="N198">
            <v>0.18402871102189572</v>
          </cell>
        </row>
        <row r="199">
          <cell r="H199"/>
          <cell r="I199">
            <v>0.23169049445213233</v>
          </cell>
          <cell r="N199">
            <v>0.18329983652186185</v>
          </cell>
        </row>
        <row r="200">
          <cell r="H200"/>
          <cell r="I200">
            <v>0.42528403832387768</v>
          </cell>
          <cell r="N200">
            <v>0.18316181890496627</v>
          </cell>
        </row>
        <row r="201">
          <cell r="H201"/>
          <cell r="I201">
            <v>0.79658734584372559</v>
          </cell>
          <cell r="N201">
            <v>0.18278289081447305</v>
          </cell>
        </row>
        <row r="202">
          <cell r="H202"/>
          <cell r="I202">
            <v>0.27518168821315209</v>
          </cell>
          <cell r="N202">
            <v>0.18241770627018136</v>
          </cell>
        </row>
        <row r="203">
          <cell r="H203"/>
          <cell r="I203">
            <v>0.21795431825708611</v>
          </cell>
          <cell r="N203">
            <v>0.18236671811728</v>
          </cell>
        </row>
        <row r="204">
          <cell r="H204"/>
          <cell r="I204">
            <v>0.24257419082956247</v>
          </cell>
          <cell r="N204">
            <v>0.18114643769680513</v>
          </cell>
        </row>
        <row r="205">
          <cell r="H205"/>
          <cell r="I205">
            <v>0.23115254749586617</v>
          </cell>
          <cell r="N205">
            <v>0.17981890003601952</v>
          </cell>
        </row>
        <row r="206">
          <cell r="H206"/>
          <cell r="I206">
            <v>0.51188095748135998</v>
          </cell>
          <cell r="N206">
            <v>0.17922141681884976</v>
          </cell>
        </row>
        <row r="207">
          <cell r="H207"/>
          <cell r="I207">
            <v>0.79590612123856386</v>
          </cell>
          <cell r="N207">
            <v>0.17842895651073143</v>
          </cell>
        </row>
        <row r="208">
          <cell r="H208"/>
          <cell r="I208">
            <v>1.3683124802503623</v>
          </cell>
          <cell r="N208">
            <v>0.17838521759512699</v>
          </cell>
        </row>
        <row r="209">
          <cell r="H209"/>
          <cell r="I209">
            <v>0.56668939411912489</v>
          </cell>
          <cell r="N209">
            <v>0.17800524990759153</v>
          </cell>
        </row>
        <row r="210">
          <cell r="H210"/>
          <cell r="I210">
            <v>0.37269210508643097</v>
          </cell>
          <cell r="N210">
            <v>0.17677465700307027</v>
          </cell>
        </row>
        <row r="211">
          <cell r="H211"/>
          <cell r="I211">
            <v>0.32479777736084531</v>
          </cell>
          <cell r="N211">
            <v>0.17603835203878451</v>
          </cell>
        </row>
        <row r="212">
          <cell r="H212"/>
          <cell r="I212">
            <v>0.29329165937624585</v>
          </cell>
          <cell r="N212">
            <v>0.17487610292939729</v>
          </cell>
        </row>
        <row r="213">
          <cell r="H213"/>
          <cell r="I213">
            <v>0.29326018875114185</v>
          </cell>
          <cell r="N213">
            <v>0.17472333973953852</v>
          </cell>
        </row>
        <row r="214">
          <cell r="H214" t="str">
            <v>AGO</v>
          </cell>
          <cell r="I214">
            <v>0.27476946001363589</v>
          </cell>
          <cell r="N214">
            <v>0.17395396264227533</v>
          </cell>
        </row>
        <row r="215">
          <cell r="H215"/>
          <cell r="I215">
            <v>0.24834693919650036</v>
          </cell>
          <cell r="N215">
            <v>0.17363336097642548</v>
          </cell>
        </row>
        <row r="216">
          <cell r="H216"/>
          <cell r="I216">
            <v>0.23228836229122754</v>
          </cell>
          <cell r="N216">
            <v>0.17333865077147545</v>
          </cell>
        </row>
        <row r="217">
          <cell r="H217"/>
          <cell r="I217">
            <v>0.24038594515899878</v>
          </cell>
          <cell r="N217">
            <v>0.17325186343322713</v>
          </cell>
        </row>
        <row r="218">
          <cell r="H218"/>
          <cell r="I218">
            <v>0.26205446785401665</v>
          </cell>
          <cell r="N218">
            <v>0.17301033533774041</v>
          </cell>
        </row>
        <row r="219">
          <cell r="H219"/>
          <cell r="I219">
            <v>0.25438477322245806</v>
          </cell>
          <cell r="N219">
            <v>0.1713248925463198</v>
          </cell>
        </row>
        <row r="220">
          <cell r="H220"/>
          <cell r="I220">
            <v>0.32243947027194264</v>
          </cell>
          <cell r="N220">
            <v>0.17120009107677758</v>
          </cell>
        </row>
        <row r="221">
          <cell r="H221"/>
          <cell r="I221">
            <v>0.50667307236855785</v>
          </cell>
          <cell r="N221">
            <v>0.17051184189377319</v>
          </cell>
        </row>
        <row r="222">
          <cell r="H222"/>
          <cell r="I222">
            <v>0.38378619566013589</v>
          </cell>
          <cell r="N222">
            <v>0.16808302630817473</v>
          </cell>
        </row>
        <row r="223">
          <cell r="H223"/>
          <cell r="I223">
            <v>0.28787717512771899</v>
          </cell>
          <cell r="N223">
            <v>0.16802274607810316</v>
          </cell>
        </row>
        <row r="224">
          <cell r="H224"/>
          <cell r="I224">
            <v>0.25847615278862485</v>
          </cell>
          <cell r="N224">
            <v>0.16708865645280951</v>
          </cell>
        </row>
        <row r="225">
          <cell r="H225"/>
          <cell r="I225">
            <v>0.23468849086070678</v>
          </cell>
          <cell r="N225">
            <v>0.16516705375295856</v>
          </cell>
        </row>
        <row r="226">
          <cell r="H226"/>
          <cell r="I226">
            <v>0.22231240617643241</v>
          </cell>
          <cell r="N226">
            <v>0.16470173216884082</v>
          </cell>
        </row>
        <row r="227">
          <cell r="H227"/>
          <cell r="I227">
            <v>0.20120897041636621</v>
          </cell>
          <cell r="N227">
            <v>0.16346150030282228</v>
          </cell>
        </row>
        <row r="228">
          <cell r="H228"/>
          <cell r="I228">
            <v>0.18987942030782581</v>
          </cell>
          <cell r="N228">
            <v>0.16229576436690882</v>
          </cell>
        </row>
        <row r="229">
          <cell r="H229"/>
          <cell r="I229">
            <v>0.18513011758238004</v>
          </cell>
          <cell r="N229">
            <v>0.16136421553185937</v>
          </cell>
        </row>
        <row r="230">
          <cell r="H230"/>
          <cell r="I230">
            <v>0.17842895651073143</v>
          </cell>
          <cell r="N230">
            <v>0.16051672209146708</v>
          </cell>
        </row>
        <row r="231">
          <cell r="H231"/>
          <cell r="I231">
            <v>0.17838521759512699</v>
          </cell>
          <cell r="N231">
            <v>0.16040675732475343</v>
          </cell>
        </row>
        <row r="232">
          <cell r="H232"/>
          <cell r="I232">
            <v>0.19889552061652832</v>
          </cell>
          <cell r="N232">
            <v>0.1576042070319473</v>
          </cell>
        </row>
        <row r="233">
          <cell r="H233"/>
          <cell r="I233">
            <v>0.19801887976746763</v>
          </cell>
          <cell r="N233">
            <v>0.15747409100295326</v>
          </cell>
        </row>
        <row r="234">
          <cell r="H234"/>
          <cell r="I234">
            <v>0.46092352014484561</v>
          </cell>
          <cell r="N234">
            <v>0.15702634623203376</v>
          </cell>
        </row>
        <row r="235">
          <cell r="H235"/>
          <cell r="I235">
            <v>0.45163019145775163</v>
          </cell>
          <cell r="N235">
            <v>0.15696050182319615</v>
          </cell>
        </row>
        <row r="236">
          <cell r="H236"/>
          <cell r="I236">
            <v>0.31360167403847727</v>
          </cell>
          <cell r="N236">
            <v>0.15616265899253504</v>
          </cell>
        </row>
        <row r="237">
          <cell r="H237"/>
          <cell r="I237">
            <v>0.23051185918941966</v>
          </cell>
          <cell r="N237">
            <v>0.1560710289038372</v>
          </cell>
        </row>
        <row r="238">
          <cell r="H238"/>
          <cell r="I238">
            <v>0.67389256200601855</v>
          </cell>
          <cell r="N238">
            <v>0.15604342672113874</v>
          </cell>
        </row>
        <row r="239">
          <cell r="H239"/>
          <cell r="I239">
            <v>0.29125620382146394</v>
          </cell>
          <cell r="N239">
            <v>0.15578028131003829</v>
          </cell>
        </row>
        <row r="240">
          <cell r="H240"/>
          <cell r="I240">
            <v>0.19306744881396073</v>
          </cell>
          <cell r="N240">
            <v>0.15537975748552407</v>
          </cell>
        </row>
        <row r="241">
          <cell r="H241"/>
          <cell r="I241">
            <v>0.17981890003601952</v>
          </cell>
          <cell r="N241">
            <v>0.15517937099044229</v>
          </cell>
        </row>
        <row r="242">
          <cell r="H242"/>
          <cell r="I242">
            <v>0.28472484881479682</v>
          </cell>
          <cell r="N242">
            <v>0.15509237707460255</v>
          </cell>
        </row>
        <row r="243">
          <cell r="H243"/>
          <cell r="I243">
            <v>0.26013823900868827</v>
          </cell>
          <cell r="N243">
            <v>0.15412105250681638</v>
          </cell>
        </row>
        <row r="244">
          <cell r="H244"/>
          <cell r="I244">
            <v>0.2229613256320308</v>
          </cell>
          <cell r="N244">
            <v>0.15371684196616398</v>
          </cell>
        </row>
        <row r="245">
          <cell r="H245" t="str">
            <v>SEP</v>
          </cell>
          <cell r="I245">
            <v>0.18329983652186185</v>
          </cell>
          <cell r="N245">
            <v>0.15323778549463513</v>
          </cell>
        </row>
        <row r="246">
          <cell r="H246"/>
          <cell r="I246">
            <v>0.16051672209146708</v>
          </cell>
          <cell r="N246">
            <v>0.15229422591023944</v>
          </cell>
        </row>
        <row r="247">
          <cell r="H247"/>
          <cell r="I247">
            <v>0.31637488277353087</v>
          </cell>
          <cell r="N247">
            <v>0.15190139664512292</v>
          </cell>
        </row>
        <row r="248">
          <cell r="H248"/>
          <cell r="I248">
            <v>0.26873506924454138</v>
          </cell>
          <cell r="N248">
            <v>0.1513300563873099</v>
          </cell>
        </row>
        <row r="249">
          <cell r="H249"/>
          <cell r="I249">
            <v>0.18444218529160974</v>
          </cell>
          <cell r="N249">
            <v>0.14983998409562752</v>
          </cell>
        </row>
        <row r="250">
          <cell r="H250"/>
          <cell r="I250">
            <v>0.16808302630817473</v>
          </cell>
          <cell r="N250">
            <v>0.14915081253647328</v>
          </cell>
        </row>
        <row r="251">
          <cell r="H251"/>
          <cell r="I251">
            <v>0.14983998409562752</v>
          </cell>
          <cell r="N251">
            <v>0.14890261780555503</v>
          </cell>
        </row>
        <row r="252">
          <cell r="H252"/>
          <cell r="I252">
            <v>0.13924239679810807</v>
          </cell>
          <cell r="N252">
            <v>0.14803966683371636</v>
          </cell>
        </row>
        <row r="253">
          <cell r="H253"/>
          <cell r="I253">
            <v>0.13604742940609177</v>
          </cell>
          <cell r="N253">
            <v>0.14696829735931405</v>
          </cell>
        </row>
        <row r="254">
          <cell r="H254"/>
          <cell r="I254">
            <v>0.14012819674704036</v>
          </cell>
          <cell r="N254">
            <v>0.14692290681354669</v>
          </cell>
        </row>
        <row r="255">
          <cell r="H255"/>
          <cell r="I255">
            <v>0.13172349471517852</v>
          </cell>
          <cell r="N255">
            <v>0.14471107624433072</v>
          </cell>
        </row>
        <row r="256">
          <cell r="H256"/>
          <cell r="I256">
            <v>0.12201336668293578</v>
          </cell>
          <cell r="N256">
            <v>0.14463341517656567</v>
          </cell>
        </row>
        <row r="257">
          <cell r="H257"/>
          <cell r="I257">
            <v>0.12353656383512833</v>
          </cell>
          <cell r="N257">
            <v>0.14371796442679702</v>
          </cell>
        </row>
        <row r="258">
          <cell r="H258"/>
          <cell r="I258">
            <v>0.12570700167278762</v>
          </cell>
          <cell r="N258">
            <v>0.14252558321433342</v>
          </cell>
        </row>
        <row r="259">
          <cell r="H259"/>
          <cell r="I259">
            <v>0.120209117145487</v>
          </cell>
          <cell r="N259">
            <v>0.14150892200023243</v>
          </cell>
        </row>
        <row r="260">
          <cell r="H260"/>
          <cell r="I260">
            <v>0.13495170236691806</v>
          </cell>
          <cell r="N260">
            <v>0.14142611433246968</v>
          </cell>
        </row>
        <row r="261">
          <cell r="H261"/>
          <cell r="I261">
            <v>0.17395396264227533</v>
          </cell>
          <cell r="N261">
            <v>0.14112699581044993</v>
          </cell>
        </row>
        <row r="262">
          <cell r="H262"/>
          <cell r="I262">
            <v>0.14803966683371636</v>
          </cell>
          <cell r="N262">
            <v>0.14012819674704036</v>
          </cell>
        </row>
        <row r="263">
          <cell r="H263"/>
          <cell r="I263">
            <v>0.12265274828353295</v>
          </cell>
          <cell r="N263">
            <v>0.14000483619744991</v>
          </cell>
        </row>
        <row r="264">
          <cell r="H264"/>
          <cell r="I264">
            <v>0.10853005248313786</v>
          </cell>
          <cell r="N264">
            <v>0.13971203808817168</v>
          </cell>
        </row>
        <row r="265">
          <cell r="H265"/>
          <cell r="I265">
            <v>0.1050471107735379</v>
          </cell>
          <cell r="N265">
            <v>0.13932810939358856</v>
          </cell>
        </row>
        <row r="266">
          <cell r="H266"/>
          <cell r="I266">
            <v>9.7375867233872967E-2</v>
          </cell>
          <cell r="N266">
            <v>0.13924239679810807</v>
          </cell>
        </row>
        <row r="267">
          <cell r="H267"/>
          <cell r="I267">
            <v>9.75953433042238E-2</v>
          </cell>
          <cell r="N267">
            <v>0.13873047638155078</v>
          </cell>
        </row>
        <row r="268">
          <cell r="H268"/>
          <cell r="I268">
            <v>0.10878619972715647</v>
          </cell>
          <cell r="N268">
            <v>0.13858543093804174</v>
          </cell>
        </row>
        <row r="269">
          <cell r="H269"/>
          <cell r="I269">
            <v>0.10075922460959491</v>
          </cell>
          <cell r="N269">
            <v>0.13768131305991529</v>
          </cell>
        </row>
        <row r="270">
          <cell r="H270"/>
          <cell r="I270">
            <v>9.4253592824849963E-2</v>
          </cell>
          <cell r="N270">
            <v>0.13604742940609177</v>
          </cell>
        </row>
        <row r="271">
          <cell r="H271"/>
          <cell r="I271">
            <v>9.261707787916551E-2</v>
          </cell>
          <cell r="N271">
            <v>0.13524411980229911</v>
          </cell>
        </row>
        <row r="272">
          <cell r="H272"/>
          <cell r="I272">
            <v>9.248611917683934E-2</v>
          </cell>
          <cell r="N272">
            <v>0.13507169945342654</v>
          </cell>
        </row>
        <row r="273">
          <cell r="H273"/>
          <cell r="I273">
            <v>0.11646068952766157</v>
          </cell>
          <cell r="N273">
            <v>0.13495170236691806</v>
          </cell>
        </row>
        <row r="274">
          <cell r="H274" t="str">
            <v>OCT</v>
          </cell>
          <cell r="I274">
            <v>9.9702228499286422E-2</v>
          </cell>
          <cell r="N274">
            <v>0.13442038590481276</v>
          </cell>
        </row>
        <row r="275">
          <cell r="H275"/>
          <cell r="I275">
            <v>9.2435806856624531E-2</v>
          </cell>
          <cell r="N275">
            <v>0.13323575480647176</v>
          </cell>
        </row>
        <row r="276">
          <cell r="H276"/>
          <cell r="I276">
            <v>8.980201128519813E-2</v>
          </cell>
          <cell r="N276">
            <v>0.13287366119812224</v>
          </cell>
        </row>
        <row r="277">
          <cell r="H277"/>
          <cell r="I277">
            <v>8.9915118032828117E-2</v>
          </cell>
          <cell r="N277">
            <v>0.13239237141146157</v>
          </cell>
        </row>
        <row r="278">
          <cell r="H278"/>
          <cell r="I278">
            <v>9.1557932215357463E-2</v>
          </cell>
          <cell r="N278">
            <v>0.13172349471517852</v>
          </cell>
        </row>
        <row r="279">
          <cell r="H279"/>
          <cell r="I279">
            <v>8.8048933077086014E-2</v>
          </cell>
          <cell r="N279">
            <v>0.13157797313770642</v>
          </cell>
        </row>
        <row r="280">
          <cell r="H280"/>
          <cell r="I280">
            <v>9.1910213582563502E-2</v>
          </cell>
          <cell r="N280">
            <v>0.13003691979170426</v>
          </cell>
        </row>
        <row r="281">
          <cell r="H281"/>
          <cell r="I281">
            <v>8.6557862203556851E-2</v>
          </cell>
          <cell r="N281">
            <v>0.12937835905416217</v>
          </cell>
        </row>
        <row r="282">
          <cell r="H282"/>
          <cell r="I282">
            <v>0.1560710289038372</v>
          </cell>
          <cell r="N282">
            <v>0.1288620262541533</v>
          </cell>
        </row>
        <row r="283">
          <cell r="H283"/>
          <cell r="I283">
            <v>0.14142611433246968</v>
          </cell>
          <cell r="N283">
            <v>0.12814010712498214</v>
          </cell>
        </row>
        <row r="284">
          <cell r="H284"/>
          <cell r="I284">
            <v>0.10892504326764302</v>
          </cell>
          <cell r="N284">
            <v>0.12609782147372223</v>
          </cell>
        </row>
        <row r="285">
          <cell r="H285"/>
          <cell r="I285">
            <v>9.7956187315146145E-2</v>
          </cell>
          <cell r="N285">
            <v>0.12570700167278762</v>
          </cell>
        </row>
        <row r="286">
          <cell r="H286"/>
          <cell r="I286">
            <v>0.11817687211207023</v>
          </cell>
          <cell r="N286">
            <v>0.12521690480487757</v>
          </cell>
        </row>
        <row r="287">
          <cell r="H287"/>
          <cell r="I287">
            <v>0.1121815804406764</v>
          </cell>
          <cell r="N287">
            <v>0.12508021970372002</v>
          </cell>
        </row>
        <row r="288">
          <cell r="H288"/>
          <cell r="I288">
            <v>0.12937835905416217</v>
          </cell>
          <cell r="N288">
            <v>0.12400066594116067</v>
          </cell>
        </row>
        <row r="289">
          <cell r="H289"/>
          <cell r="I289">
            <v>0.15696050182319615</v>
          </cell>
          <cell r="N289">
            <v>0.12353656383512833</v>
          </cell>
        </row>
        <row r="290">
          <cell r="H290"/>
          <cell r="I290">
            <v>0.23433631297127874</v>
          </cell>
          <cell r="N290">
            <v>0.12318441909415553</v>
          </cell>
        </row>
        <row r="291">
          <cell r="H291"/>
          <cell r="I291">
            <v>0.16229576436690882</v>
          </cell>
          <cell r="N291">
            <v>0.12272383100101214</v>
          </cell>
        </row>
        <row r="292">
          <cell r="H292"/>
          <cell r="I292">
            <v>0.11852851214418633</v>
          </cell>
          <cell r="N292">
            <v>0.12265274828353295</v>
          </cell>
        </row>
        <row r="293">
          <cell r="H293"/>
          <cell r="I293">
            <v>0.10453460827240602</v>
          </cell>
          <cell r="N293">
            <v>0.12201336668293578</v>
          </cell>
        </row>
        <row r="294">
          <cell r="H294"/>
          <cell r="I294">
            <v>0.11764894524699376</v>
          </cell>
          <cell r="N294">
            <v>0.12062311262232142</v>
          </cell>
        </row>
        <row r="295">
          <cell r="H295"/>
          <cell r="I295">
            <v>0.12508021970372002</v>
          </cell>
          <cell r="N295">
            <v>0.120209117145487</v>
          </cell>
        </row>
        <row r="296">
          <cell r="H296"/>
          <cell r="I296">
            <v>0.15371684196616398</v>
          </cell>
          <cell r="N296">
            <v>0.11954948707839806</v>
          </cell>
        </row>
        <row r="297">
          <cell r="H297"/>
          <cell r="I297">
            <v>0.1513300563873099</v>
          </cell>
          <cell r="N297">
            <v>0.11852851214418633</v>
          </cell>
        </row>
        <row r="298">
          <cell r="H298"/>
          <cell r="I298">
            <v>0.25355638586165924</v>
          </cell>
          <cell r="N298">
            <v>0.11840272367316976</v>
          </cell>
        </row>
        <row r="299">
          <cell r="H299"/>
          <cell r="I299">
            <v>0.20306011281762756</v>
          </cell>
          <cell r="N299">
            <v>0.11817687211207023</v>
          </cell>
        </row>
        <row r="300">
          <cell r="H300"/>
          <cell r="I300">
            <v>0.15747409100295326</v>
          </cell>
          <cell r="N300">
            <v>0.11764894524699376</v>
          </cell>
        </row>
        <row r="301">
          <cell r="H301"/>
          <cell r="I301">
            <v>0.17051184189377319</v>
          </cell>
          <cell r="N301">
            <v>0.1172201785355847</v>
          </cell>
        </row>
        <row r="302">
          <cell r="H302"/>
          <cell r="I302">
            <v>0.15509237707460255</v>
          </cell>
          <cell r="N302">
            <v>0.11680874297563307</v>
          </cell>
        </row>
        <row r="303">
          <cell r="H303"/>
          <cell r="I303">
            <v>0.13157797313770642</v>
          </cell>
          <cell r="N303">
            <v>0.11646068952766157</v>
          </cell>
        </row>
        <row r="304">
          <cell r="H304"/>
          <cell r="I304">
            <v>0.13858543093804174</v>
          </cell>
          <cell r="N304">
            <v>0.11600973827039068</v>
          </cell>
        </row>
        <row r="305">
          <cell r="H305" t="str">
            <v>NOV</v>
          </cell>
          <cell r="I305">
            <v>0.14696829735931405</v>
          </cell>
          <cell r="N305">
            <v>0.11575719154416864</v>
          </cell>
        </row>
        <row r="306">
          <cell r="H306"/>
          <cell r="I306">
            <v>0.15229422591023944</v>
          </cell>
          <cell r="N306">
            <v>0.11548858770460067</v>
          </cell>
        </row>
        <row r="307">
          <cell r="H307"/>
          <cell r="I307">
            <v>0.13768131305991529</v>
          </cell>
          <cell r="N307">
            <v>0.11447935333165732</v>
          </cell>
        </row>
        <row r="308">
          <cell r="H308"/>
          <cell r="I308">
            <v>0.11575719154416864</v>
          </cell>
          <cell r="N308">
            <v>0.11441149218529836</v>
          </cell>
        </row>
        <row r="309">
          <cell r="H309"/>
          <cell r="I309">
            <v>0.10190508435843464</v>
          </cell>
          <cell r="N309">
            <v>0.1121815804406764</v>
          </cell>
        </row>
        <row r="310">
          <cell r="H310"/>
          <cell r="I310">
            <v>9.5822710904570493E-2</v>
          </cell>
          <cell r="N310">
            <v>0.11182835982714685</v>
          </cell>
        </row>
        <row r="311">
          <cell r="H311"/>
          <cell r="I311">
            <v>9.2096104967092945E-2</v>
          </cell>
          <cell r="N311">
            <v>0.11175153320487102</v>
          </cell>
        </row>
        <row r="312">
          <cell r="H312"/>
          <cell r="I312">
            <v>9.4903782428622838E-2</v>
          </cell>
          <cell r="N312">
            <v>0.1111812999203733</v>
          </cell>
        </row>
        <row r="313">
          <cell r="H313"/>
          <cell r="I313">
            <v>9.3701513357755034E-2</v>
          </cell>
          <cell r="N313">
            <v>0.11105621086944344</v>
          </cell>
        </row>
        <row r="314">
          <cell r="H314"/>
          <cell r="I314">
            <v>9.2039781775731105E-2</v>
          </cell>
          <cell r="N314">
            <v>0.11068074188904316</v>
          </cell>
        </row>
        <row r="315">
          <cell r="H315"/>
          <cell r="I315">
            <v>8.8711848887561728E-2</v>
          </cell>
          <cell r="N315">
            <v>0.11057802696435903</v>
          </cell>
        </row>
        <row r="316">
          <cell r="H316"/>
          <cell r="I316">
            <v>8.5085177958846347E-2</v>
          </cell>
          <cell r="N316">
            <v>0.10977607011110442</v>
          </cell>
        </row>
        <row r="317">
          <cell r="H317"/>
          <cell r="I317">
            <v>8.3189316664855545E-2</v>
          </cell>
          <cell r="N317">
            <v>0.1094241735082707</v>
          </cell>
        </row>
        <row r="318">
          <cell r="H318"/>
          <cell r="I318">
            <v>9.5276487300939558E-2</v>
          </cell>
          <cell r="N318">
            <v>0.10892504326764302</v>
          </cell>
        </row>
        <row r="319">
          <cell r="H319"/>
          <cell r="I319">
            <v>0.17677465700307027</v>
          </cell>
          <cell r="N319">
            <v>0.10878619972715647</v>
          </cell>
        </row>
        <row r="320">
          <cell r="H320"/>
          <cell r="I320">
            <v>0.20126722324565843</v>
          </cell>
          <cell r="N320">
            <v>0.10853005248313786</v>
          </cell>
        </row>
        <row r="321">
          <cell r="H321"/>
          <cell r="I321">
            <v>0.15578028131003829</v>
          </cell>
          <cell r="N321">
            <v>0.1071043331940303</v>
          </cell>
        </row>
        <row r="322">
          <cell r="H322"/>
          <cell r="I322">
            <v>0.11447935333165732</v>
          </cell>
          <cell r="N322">
            <v>0.10647422545134114</v>
          </cell>
        </row>
        <row r="323">
          <cell r="H323"/>
          <cell r="I323">
            <v>0.10174407641565704</v>
          </cell>
          <cell r="N323">
            <v>0.10611774530398688</v>
          </cell>
        </row>
        <row r="324">
          <cell r="H324"/>
          <cell r="I324">
            <v>0.25008431547657894</v>
          </cell>
          <cell r="N324">
            <v>0.10606593076391511</v>
          </cell>
        </row>
        <row r="325">
          <cell r="H325"/>
          <cell r="I325">
            <v>0.29605178785653485</v>
          </cell>
          <cell r="N325">
            <v>0.10588031565242927</v>
          </cell>
        </row>
        <row r="326">
          <cell r="H326"/>
          <cell r="I326">
            <v>0.14112699581044993</v>
          </cell>
          <cell r="N326">
            <v>0.1050471107735379</v>
          </cell>
        </row>
        <row r="327">
          <cell r="H327"/>
          <cell r="I327">
            <v>0.11954948707839806</v>
          </cell>
          <cell r="N327">
            <v>0.10504462078204646</v>
          </cell>
        </row>
        <row r="328">
          <cell r="H328"/>
          <cell r="I328">
            <v>0.11182835982714685</v>
          </cell>
          <cell r="N328">
            <v>0.10497274537492901</v>
          </cell>
        </row>
        <row r="329">
          <cell r="H329"/>
          <cell r="I329">
            <v>0.10606593076391511</v>
          </cell>
          <cell r="N329">
            <v>0.10453460827240602</v>
          </cell>
        </row>
        <row r="330">
          <cell r="H330"/>
          <cell r="I330">
            <v>0.10206747336183677</v>
          </cell>
          <cell r="N330">
            <v>0.10432437934435769</v>
          </cell>
        </row>
        <row r="331">
          <cell r="H331"/>
          <cell r="I331">
            <v>9.9187349205475686E-2</v>
          </cell>
          <cell r="N331">
            <v>0.10425490075057123</v>
          </cell>
        </row>
        <row r="332">
          <cell r="H332"/>
          <cell r="I332">
            <v>0.10432437934435769</v>
          </cell>
          <cell r="N332">
            <v>0.1031449302200295</v>
          </cell>
        </row>
        <row r="333">
          <cell r="H333"/>
          <cell r="I333">
            <v>0.10588031565242927</v>
          </cell>
          <cell r="N333">
            <v>0.10297769607248652</v>
          </cell>
        </row>
        <row r="334">
          <cell r="H334"/>
          <cell r="I334">
            <v>0.10497274537492901</v>
          </cell>
          <cell r="N334">
            <v>0.10206747336183677</v>
          </cell>
        </row>
        <row r="335">
          <cell r="H335" t="str">
            <v>DIC</v>
          </cell>
          <cell r="I335">
            <v>0.11680874297563307</v>
          </cell>
          <cell r="N335">
            <v>0.10190508435843464</v>
          </cell>
        </row>
        <row r="336">
          <cell r="H336"/>
          <cell r="I336">
            <v>0.34702724468594981</v>
          </cell>
          <cell r="N336">
            <v>0.10174407641565704</v>
          </cell>
        </row>
        <row r="337">
          <cell r="H337"/>
          <cell r="I337">
            <v>0.23266256125278384</v>
          </cell>
          <cell r="N337">
            <v>0.10139813515572155</v>
          </cell>
        </row>
        <row r="338">
          <cell r="H338"/>
          <cell r="I338">
            <v>0.19135634526681702</v>
          </cell>
          <cell r="N338">
            <v>0.10075922460959491</v>
          </cell>
        </row>
        <row r="339">
          <cell r="H339"/>
          <cell r="I339">
            <v>0.2217589090598725</v>
          </cell>
          <cell r="N339">
            <v>9.9702228499286422E-2</v>
          </cell>
        </row>
        <row r="340">
          <cell r="H340"/>
          <cell r="I340">
            <v>0.17120009107677758</v>
          </cell>
          <cell r="N340">
            <v>9.9187349205475686E-2</v>
          </cell>
        </row>
        <row r="341">
          <cell r="H341"/>
          <cell r="I341">
            <v>0.14692290681354669</v>
          </cell>
          <cell r="N341">
            <v>9.8881069419574863E-2</v>
          </cell>
        </row>
        <row r="342">
          <cell r="H342"/>
          <cell r="I342">
            <v>0.13287366119812224</v>
          </cell>
          <cell r="N342">
            <v>9.7956187315146145E-2</v>
          </cell>
        </row>
        <row r="343">
          <cell r="H343"/>
          <cell r="I343">
            <v>0.12521690480487757</v>
          </cell>
          <cell r="N343">
            <v>9.75953433042238E-2</v>
          </cell>
        </row>
        <row r="344">
          <cell r="H344"/>
          <cell r="I344">
            <v>0.13003691979170426</v>
          </cell>
          <cell r="N344">
            <v>9.7375867233872967E-2</v>
          </cell>
        </row>
        <row r="345">
          <cell r="H345"/>
          <cell r="I345">
            <v>0.19231487352011803</v>
          </cell>
          <cell r="N345">
            <v>9.5822710904570493E-2</v>
          </cell>
        </row>
        <row r="346">
          <cell r="H346"/>
          <cell r="I346">
            <v>0.30992463785190311</v>
          </cell>
          <cell r="N346">
            <v>9.5276487300939558E-2</v>
          </cell>
        </row>
        <row r="347">
          <cell r="H347"/>
          <cell r="I347">
            <v>0.16040675732475343</v>
          </cell>
          <cell r="N347">
            <v>9.4903782428622838E-2</v>
          </cell>
        </row>
        <row r="348">
          <cell r="H348"/>
          <cell r="I348">
            <v>0.13442038590481276</v>
          </cell>
          <cell r="N348">
            <v>9.4253592824849963E-2</v>
          </cell>
        </row>
        <row r="349">
          <cell r="H349"/>
          <cell r="I349">
            <v>0.12609782147372223</v>
          </cell>
          <cell r="N349">
            <v>9.3701513357755034E-2</v>
          </cell>
        </row>
        <row r="350">
          <cell r="H350"/>
          <cell r="I350">
            <v>0.11840272367316976</v>
          </cell>
          <cell r="N350">
            <v>9.261707787916551E-2</v>
          </cell>
        </row>
        <row r="351">
          <cell r="H351"/>
          <cell r="I351">
            <v>0.11441149218529836</v>
          </cell>
          <cell r="N351">
            <v>9.248611917683934E-2</v>
          </cell>
        </row>
        <row r="352">
          <cell r="H352"/>
          <cell r="I352">
            <v>0.1094241735082707</v>
          </cell>
          <cell r="N352">
            <v>9.2435806856624531E-2</v>
          </cell>
        </row>
        <row r="353">
          <cell r="H353"/>
          <cell r="I353">
            <v>0.10611774530398688</v>
          </cell>
          <cell r="N353">
            <v>9.2096104967092945E-2</v>
          </cell>
        </row>
        <row r="354">
          <cell r="H354"/>
          <cell r="I354">
            <v>0.1172201785355847</v>
          </cell>
          <cell r="N354">
            <v>9.2039781775731105E-2</v>
          </cell>
        </row>
        <row r="355">
          <cell r="H355"/>
          <cell r="I355">
            <v>0.1111812999203733</v>
          </cell>
          <cell r="N355">
            <v>9.1910213582563502E-2</v>
          </cell>
        </row>
        <row r="356">
          <cell r="H356"/>
          <cell r="I356">
            <v>0.10977607011110442</v>
          </cell>
          <cell r="N356">
            <v>9.1557932215357463E-2</v>
          </cell>
        </row>
        <row r="357">
          <cell r="H357"/>
          <cell r="I357">
            <v>0.10647422545134114</v>
          </cell>
          <cell r="N357">
            <v>8.9915118032828117E-2</v>
          </cell>
        </row>
        <row r="358">
          <cell r="H358"/>
          <cell r="I358">
            <v>0.10297769607248652</v>
          </cell>
          <cell r="N358">
            <v>8.980201128519813E-2</v>
          </cell>
        </row>
        <row r="359">
          <cell r="H359"/>
          <cell r="I359">
            <v>0.1031449302200295</v>
          </cell>
          <cell r="N359">
            <v>8.8711848887561728E-2</v>
          </cell>
        </row>
        <row r="360">
          <cell r="H360"/>
          <cell r="I360">
            <v>0.11548858770460067</v>
          </cell>
          <cell r="N360">
            <v>8.8048933077086014E-2</v>
          </cell>
        </row>
        <row r="361">
          <cell r="H361"/>
          <cell r="I361">
            <v>0.13507169945342654</v>
          </cell>
          <cell r="N361">
            <v>8.6983875932360316E-2</v>
          </cell>
        </row>
        <row r="362">
          <cell r="H362"/>
          <cell r="I362">
            <v>0.17487610292939729</v>
          </cell>
          <cell r="N362">
            <v>8.6557862203556851E-2</v>
          </cell>
        </row>
        <row r="363">
          <cell r="H363"/>
          <cell r="I363">
            <v>0.28761043159243688</v>
          </cell>
          <cell r="N363">
            <v>8.5085177958846347E-2</v>
          </cell>
        </row>
        <row r="364">
          <cell r="H364"/>
          <cell r="I364">
            <v>0.45360210189446942</v>
          </cell>
          <cell r="N364">
            <v>8.3189316664855545E-2</v>
          </cell>
        </row>
        <row r="365">
          <cell r="H365"/>
          <cell r="I365">
            <v>0.41269768040586047</v>
          </cell>
          <cell r="N365">
            <v>8.074003904293249E-2</v>
          </cell>
        </row>
        <row r="366">
          <cell r="N366">
            <v>7.383578942041405E-2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5021-YURAMET"/>
      <sheetName val="M5022"/>
      <sheetName val="M5023"/>
      <sheetName val="M5024"/>
      <sheetName val="M5025-LAVIRMET"/>
      <sheetName val="M5026-CNMET"/>
      <sheetName val="M5027-SMMET_"/>
      <sheetName val="M5028"/>
      <sheetName val="M5029"/>
      <sheetName val="M5030"/>
      <sheetName val="M5031"/>
      <sheetName val="M5074"/>
      <sheetName val="M5075"/>
      <sheetName val="M5076"/>
      <sheetName val="M5077"/>
      <sheetName val="M5078"/>
      <sheetName val="MODELO"/>
    </sheetNames>
    <sheetDataSet>
      <sheetData sheetId="0">
        <row r="10">
          <cell r="N10" t="str">
            <v>Media Historica 2007-2016</v>
          </cell>
        </row>
        <row r="11">
          <cell r="N11">
            <v>87.485714285714266</v>
          </cell>
        </row>
        <row r="12">
          <cell r="N12">
            <v>90.2</v>
          </cell>
        </row>
        <row r="13">
          <cell r="N13">
            <v>128.88571428571422</v>
          </cell>
        </row>
        <row r="14">
          <cell r="N14">
            <v>191.45000000000002</v>
          </cell>
        </row>
        <row r="15">
          <cell r="N15">
            <v>130.05000000000001</v>
          </cell>
        </row>
        <row r="16">
          <cell r="N16">
            <v>239.51666666666677</v>
          </cell>
        </row>
        <row r="17">
          <cell r="N17">
            <v>145.565</v>
          </cell>
        </row>
        <row r="18">
          <cell r="N18">
            <v>133.38000000000005</v>
          </cell>
        </row>
        <row r="19">
          <cell r="N19">
            <v>95.816666666666663</v>
          </cell>
        </row>
        <row r="20">
          <cell r="N20">
            <v>75.077777777777769</v>
          </cell>
        </row>
        <row r="21">
          <cell r="N21">
            <v>61.031249999999993</v>
          </cell>
        </row>
        <row r="22">
          <cell r="N22">
            <v>67.083333333333314</v>
          </cell>
        </row>
        <row r="25">
          <cell r="N25" t="str">
            <v>Media Historica 2007-2016</v>
          </cell>
        </row>
        <row r="26">
          <cell r="N26">
            <v>6.1673199645607344</v>
          </cell>
        </row>
        <row r="27">
          <cell r="N27">
            <v>6.5184300237757569</v>
          </cell>
        </row>
        <row r="28">
          <cell r="N28">
            <v>6.8268800309729825</v>
          </cell>
        </row>
        <row r="29">
          <cell r="N29">
            <v>6.9035142259532076</v>
          </cell>
        </row>
        <row r="30">
          <cell r="N30">
            <v>6.7949205982847429</v>
          </cell>
        </row>
        <row r="31">
          <cell r="N31">
            <v>5.3424881987573105</v>
          </cell>
        </row>
        <row r="32">
          <cell r="N32">
            <v>4.8592025824638494</v>
          </cell>
        </row>
        <row r="33">
          <cell r="N33">
            <v>4.7626266469434633</v>
          </cell>
        </row>
        <row r="34">
          <cell r="N34">
            <v>5.1073554720585701</v>
          </cell>
        </row>
        <row r="35">
          <cell r="N35">
            <v>6.1760670669831503</v>
          </cell>
        </row>
        <row r="36">
          <cell r="N36">
            <v>6.7748038783656117</v>
          </cell>
        </row>
        <row r="37">
          <cell r="N37">
            <v>6.2873945391810651</v>
          </cell>
        </row>
        <row r="40">
          <cell r="N40" t="str">
            <v>Media Historica 2007-2016</v>
          </cell>
        </row>
        <row r="41">
          <cell r="N41">
            <v>93.620513546180305</v>
          </cell>
        </row>
        <row r="42">
          <cell r="N42">
            <v>95.411224579650963</v>
          </cell>
        </row>
        <row r="43">
          <cell r="N43">
            <v>94.837121848105113</v>
          </cell>
        </row>
        <row r="44">
          <cell r="N44">
            <v>95.064668627495465</v>
          </cell>
        </row>
        <row r="45">
          <cell r="N45">
            <v>94.772421906367597</v>
          </cell>
        </row>
        <row r="46">
          <cell r="N46">
            <v>96.561478808029932</v>
          </cell>
        </row>
        <row r="47">
          <cell r="N47">
            <v>95.803735126312603</v>
          </cell>
        </row>
        <row r="48">
          <cell r="N48">
            <v>95.367767580420377</v>
          </cell>
        </row>
        <row r="49">
          <cell r="N49">
            <v>94.001153315592418</v>
          </cell>
        </row>
        <row r="50">
          <cell r="N50">
            <v>91.746952531856849</v>
          </cell>
        </row>
        <row r="51">
          <cell r="N51">
            <v>90.513071515413557</v>
          </cell>
        </row>
        <row r="52">
          <cell r="N52">
            <v>92.410027791099211</v>
          </cell>
        </row>
      </sheetData>
      <sheetData sheetId="1"/>
      <sheetData sheetId="2"/>
      <sheetData sheetId="3"/>
      <sheetData sheetId="4">
        <row r="10">
          <cell r="N10" t="str">
            <v>Media Historica 2009-2016</v>
          </cell>
        </row>
        <row r="11">
          <cell r="N11">
            <v>67.835714285714246</v>
          </cell>
        </row>
        <row r="12">
          <cell r="N12">
            <v>89.028571428571425</v>
          </cell>
        </row>
        <row r="13">
          <cell r="N13">
            <v>87.987499999999955</v>
          </cell>
        </row>
        <row r="14">
          <cell r="N14">
            <v>102.26249999999982</v>
          </cell>
        </row>
        <row r="15">
          <cell r="N15">
            <v>107.68124999999995</v>
          </cell>
        </row>
        <row r="16">
          <cell r="N16">
            <v>201.55833333333331</v>
          </cell>
        </row>
        <row r="17">
          <cell r="N17">
            <v>170.07857142857105</v>
          </cell>
        </row>
        <row r="18">
          <cell r="N18">
            <v>113.26428571428539</v>
          </cell>
        </row>
        <row r="19">
          <cell r="N19">
            <v>66.578571428571379</v>
          </cell>
        </row>
        <row r="20">
          <cell r="N20">
            <v>67.54285714285713</v>
          </cell>
        </row>
        <row r="21">
          <cell r="N21">
            <v>64.768750000000011</v>
          </cell>
        </row>
        <row r="22">
          <cell r="N22">
            <v>73.093749999999972</v>
          </cell>
        </row>
        <row r="25">
          <cell r="N25" t="str">
            <v>Media Historica 2007-2016</v>
          </cell>
        </row>
        <row r="26">
          <cell r="N26">
            <v>5.7256163662265349</v>
          </cell>
        </row>
        <row r="27">
          <cell r="N27">
            <v>5.7974649241742702</v>
          </cell>
        </row>
        <row r="28">
          <cell r="N28">
            <v>5.9445988082919339</v>
          </cell>
        </row>
        <row r="29">
          <cell r="N29">
            <v>6.0265979760491568</v>
          </cell>
        </row>
        <row r="30">
          <cell r="N30">
            <v>5.8884968069514594</v>
          </cell>
        </row>
        <row r="31">
          <cell r="N31">
            <v>4.3602445001870231</v>
          </cell>
        </row>
        <row r="32">
          <cell r="N32">
            <v>3.988594771950785</v>
          </cell>
        </row>
        <row r="33">
          <cell r="N33">
            <v>3.7658771354751304</v>
          </cell>
        </row>
        <row r="34">
          <cell r="N34">
            <v>4.0754101153733107</v>
          </cell>
        </row>
        <row r="35">
          <cell r="N35">
            <v>5.2677931247994438</v>
          </cell>
        </row>
        <row r="36">
          <cell r="N36">
            <v>5.8516764599119266</v>
          </cell>
        </row>
        <row r="37">
          <cell r="N37">
            <v>5.4993369250448971</v>
          </cell>
        </row>
        <row r="40">
          <cell r="N40" t="str">
            <v>Media Historica 2007-2016</v>
          </cell>
        </row>
        <row r="41">
          <cell r="N41">
            <v>92.594159315864374</v>
          </cell>
        </row>
        <row r="42">
          <cell r="N42">
            <v>95.212142108199728</v>
          </cell>
        </row>
        <row r="43">
          <cell r="N43">
            <v>95.155073597327203</v>
          </cell>
        </row>
        <row r="44">
          <cell r="N44">
            <v>94.566354631534281</v>
          </cell>
        </row>
        <row r="45">
          <cell r="N45">
            <v>95.5477474866709</v>
          </cell>
        </row>
        <row r="46">
          <cell r="N46">
            <v>96.594233263726196</v>
          </cell>
        </row>
        <row r="47">
          <cell r="N47">
            <v>95.346790284015242</v>
          </cell>
        </row>
        <row r="48">
          <cell r="N48">
            <v>94.818186944510884</v>
          </cell>
        </row>
        <row r="49">
          <cell r="N49">
            <v>92.806013546521783</v>
          </cell>
        </row>
        <row r="50">
          <cell r="N50">
            <v>91.878797814740295</v>
          </cell>
        </row>
        <row r="51">
          <cell r="N51">
            <v>88.828968900495596</v>
          </cell>
        </row>
        <row r="52">
          <cell r="N52">
            <v>91.670582347241208</v>
          </cell>
        </row>
      </sheetData>
      <sheetData sheetId="5">
        <row r="10">
          <cell r="N10" t="str">
            <v>Media Historica 2007-2016</v>
          </cell>
        </row>
        <row r="25">
          <cell r="N25" t="str">
            <v>Media Historica 2007-2016</v>
          </cell>
        </row>
        <row r="26">
          <cell r="N26">
            <v>7.4543432492138733</v>
          </cell>
        </row>
        <row r="27">
          <cell r="N27">
            <v>7.4227195009951128</v>
          </cell>
        </row>
        <row r="28">
          <cell r="N28">
            <v>7.4550739736432945</v>
          </cell>
        </row>
        <row r="29">
          <cell r="N29">
            <v>7.466877351104511</v>
          </cell>
        </row>
        <row r="30">
          <cell r="N30">
            <v>7.1564905869222804</v>
          </cell>
        </row>
        <row r="31">
          <cell r="N31">
            <v>7.0018375268339712</v>
          </cell>
        </row>
        <row r="32">
          <cell r="N32">
            <v>6.7366568010605734</v>
          </cell>
        </row>
        <row r="33">
          <cell r="N33">
            <v>6.5590563196274756</v>
          </cell>
        </row>
        <row r="34">
          <cell r="N34">
            <v>6.7711357703520907</v>
          </cell>
        </row>
        <row r="35">
          <cell r="N35">
            <v>7.0591136481530246</v>
          </cell>
        </row>
        <row r="36">
          <cell r="N36">
            <v>7.1776096627542048</v>
          </cell>
        </row>
        <row r="37">
          <cell r="N37">
            <v>7.2637308108161518</v>
          </cell>
        </row>
        <row r="40">
          <cell r="N40" t="str">
            <v>Media Historica 2007-2016</v>
          </cell>
        </row>
        <row r="41">
          <cell r="N41">
            <v>88.172374834968636</v>
          </cell>
        </row>
        <row r="42">
          <cell r="N42">
            <v>89.781620412313316</v>
          </cell>
        </row>
        <row r="43">
          <cell r="N43">
            <v>89.714908156565627</v>
          </cell>
        </row>
        <row r="44">
          <cell r="N44">
            <v>90.371181768450214</v>
          </cell>
        </row>
        <row r="45">
          <cell r="N45">
            <v>88.77029460488653</v>
          </cell>
        </row>
        <row r="46">
          <cell r="N46">
            <v>85.261492392022703</v>
          </cell>
        </row>
        <row r="47">
          <cell r="N47">
            <v>83.054665753209633</v>
          </cell>
        </row>
        <row r="48">
          <cell r="N48">
            <v>81.718160139531221</v>
          </cell>
        </row>
        <row r="49">
          <cell r="N49">
            <v>79.928846066119121</v>
          </cell>
        </row>
        <row r="50">
          <cell r="N50">
            <v>85.176935782822255</v>
          </cell>
        </row>
        <row r="51">
          <cell r="N51">
            <v>87.122830500689219</v>
          </cell>
        </row>
        <row r="52">
          <cell r="N52">
            <v>87.599431083189515</v>
          </cell>
        </row>
      </sheetData>
      <sheetData sheetId="6">
        <row r="10">
          <cell r="N10" t="str">
            <v>Media Historica 2007-2016</v>
          </cell>
        </row>
        <row r="11">
          <cell r="N11">
            <v>126.05624999999999</v>
          </cell>
        </row>
        <row r="12">
          <cell r="N12">
            <v>121.05714285714286</v>
          </cell>
        </row>
        <row r="13">
          <cell r="N13">
            <v>129.43124999999998</v>
          </cell>
        </row>
        <row r="14">
          <cell r="N14">
            <v>174.11249999999998</v>
          </cell>
        </row>
        <row r="15">
          <cell r="N15">
            <v>126.77500000000001</v>
          </cell>
        </row>
        <row r="16">
          <cell r="N16">
            <v>59.583333333333321</v>
          </cell>
        </row>
        <row r="17">
          <cell r="N17">
            <v>56.261111111111113</v>
          </cell>
        </row>
        <row r="18">
          <cell r="N18">
            <v>28.922222222222217</v>
          </cell>
        </row>
        <row r="19">
          <cell r="N19">
            <v>50.755555555555553</v>
          </cell>
        </row>
        <row r="20">
          <cell r="N20">
            <v>115.73333333333332</v>
          </cell>
        </row>
        <row r="21">
          <cell r="N21">
            <v>101.54444444444444</v>
          </cell>
        </row>
        <row r="22">
          <cell r="N22">
            <v>119.51111111111111</v>
          </cell>
        </row>
        <row r="25">
          <cell r="N25" t="str">
            <v>Media Historica 2007-2016</v>
          </cell>
        </row>
        <row r="26">
          <cell r="N26">
            <v>7.99617992582463</v>
          </cell>
        </row>
        <row r="27">
          <cell r="N27">
            <v>8.0546925385502739</v>
          </cell>
        </row>
        <row r="28">
          <cell r="N28">
            <v>8.1166239352867979</v>
          </cell>
        </row>
        <row r="29">
          <cell r="N29">
            <v>8.0767951274338738</v>
          </cell>
        </row>
        <row r="30">
          <cell r="N30">
            <v>8.0314742663394512</v>
          </cell>
        </row>
        <row r="31">
          <cell r="N31">
            <v>6.9110191708896549</v>
          </cell>
        </row>
        <row r="32">
          <cell r="N32">
            <v>6.7118141196236563</v>
          </cell>
        </row>
        <row r="33">
          <cell r="N33">
            <v>6.6666560131035579</v>
          </cell>
        </row>
        <row r="34">
          <cell r="N34">
            <v>7.0024656471340094</v>
          </cell>
        </row>
        <row r="35">
          <cell r="N35">
            <v>7.4744440294615346</v>
          </cell>
        </row>
        <row r="36">
          <cell r="N36">
            <v>7.6791880417884997</v>
          </cell>
        </row>
        <row r="37">
          <cell r="N37">
            <v>7.7388481922043013</v>
          </cell>
        </row>
        <row r="40">
          <cell r="N40" t="str">
            <v>Media Historica 2007-2016</v>
          </cell>
        </row>
        <row r="41">
          <cell r="N41">
            <v>91.286928707752736</v>
          </cell>
        </row>
        <row r="42">
          <cell r="N42">
            <v>92.405736369759708</v>
          </cell>
        </row>
        <row r="43">
          <cell r="N43">
            <v>92.680308965958929</v>
          </cell>
        </row>
        <row r="44">
          <cell r="N44">
            <v>92.82983473556304</v>
          </cell>
        </row>
        <row r="45">
          <cell r="N45">
            <v>91.712482096539063</v>
          </cell>
        </row>
        <row r="46">
          <cell r="N46">
            <v>89.817914900585677</v>
          </cell>
        </row>
        <row r="47">
          <cell r="N47">
            <v>88.049125249042959</v>
          </cell>
        </row>
        <row r="48">
          <cell r="N48">
            <v>85.638070141280963</v>
          </cell>
        </row>
        <row r="49">
          <cell r="N49">
            <v>84.094706466058099</v>
          </cell>
        </row>
        <row r="50">
          <cell r="N50">
            <v>88.203663396883343</v>
          </cell>
        </row>
        <row r="51">
          <cell r="N51">
            <v>88.049075652229803</v>
          </cell>
        </row>
        <row r="52">
          <cell r="N52">
            <v>89.533692116235272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nfoagua-guayllabamba.ec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tabSelected="1" view="pageLayout" topLeftCell="A47" zoomScale="55" zoomScaleNormal="85" zoomScalePageLayoutView="55" workbookViewId="0">
      <selection activeCell="Q87" sqref="Q87"/>
    </sheetView>
  </sheetViews>
  <sheetFormatPr baseColWidth="10" defaultRowHeight="15" x14ac:dyDescent="0.25"/>
  <cols>
    <col min="1" max="1" width="11.42578125" style="163" customWidth="1"/>
    <col min="2" max="3" width="11.42578125" style="163"/>
    <col min="4" max="4" width="10.42578125" style="163" customWidth="1"/>
    <col min="5" max="5" width="12.28515625" style="163" customWidth="1"/>
    <col min="6" max="7" width="11.42578125" style="163"/>
    <col min="8" max="8" width="12" style="163" customWidth="1"/>
    <col min="9" max="9" width="12.5703125" style="163" customWidth="1"/>
    <col min="10" max="11" width="11.42578125" style="163"/>
    <col min="12" max="16384" width="11.42578125" style="142"/>
  </cols>
  <sheetData>
    <row r="1" spans="1:11" s="162" customFormat="1" x14ac:dyDescent="0.25">
      <c r="A1" s="209" t="s">
        <v>88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</row>
    <row r="2" spans="1:11" s="162" customFormat="1" x14ac:dyDescent="0.25">
      <c r="A2" s="210"/>
      <c r="B2" s="210"/>
      <c r="C2" s="210"/>
      <c r="D2" s="210"/>
      <c r="E2" s="210"/>
      <c r="F2" s="210"/>
      <c r="G2" s="210"/>
      <c r="H2" s="210"/>
      <c r="I2" s="210"/>
      <c r="J2" s="210"/>
      <c r="K2" s="210"/>
    </row>
    <row r="3" spans="1:11" s="162" customFormat="1" x14ac:dyDescent="0.25">
      <c r="A3" s="210"/>
      <c r="B3" s="210"/>
      <c r="C3" s="210"/>
      <c r="D3" s="210"/>
      <c r="E3" s="210"/>
      <c r="F3" s="210"/>
      <c r="G3" s="210"/>
      <c r="H3" s="210"/>
      <c r="I3" s="210"/>
      <c r="J3" s="210"/>
      <c r="K3" s="210"/>
    </row>
    <row r="4" spans="1:11" s="162" customFormat="1" x14ac:dyDescent="0.25">
      <c r="A4" s="210"/>
      <c r="B4" s="210"/>
      <c r="C4" s="210"/>
      <c r="D4" s="210"/>
      <c r="E4" s="210"/>
      <c r="F4" s="210"/>
      <c r="G4" s="210"/>
      <c r="H4" s="210"/>
      <c r="I4" s="210"/>
      <c r="J4" s="210"/>
      <c r="K4" s="210"/>
    </row>
    <row r="5" spans="1:11" s="162" customFormat="1" x14ac:dyDescent="0.25">
      <c r="A5" s="210"/>
      <c r="B5" s="210"/>
      <c r="C5" s="210"/>
      <c r="D5" s="210"/>
      <c r="E5" s="210"/>
      <c r="F5" s="210"/>
      <c r="G5" s="210"/>
      <c r="H5" s="210"/>
      <c r="I5" s="210"/>
      <c r="J5" s="210"/>
      <c r="K5" s="210"/>
    </row>
    <row r="6" spans="1:11" s="162" customFormat="1" x14ac:dyDescent="0.25">
      <c r="A6" s="210"/>
      <c r="B6" s="210"/>
      <c r="C6" s="210"/>
      <c r="D6" s="210"/>
      <c r="E6" s="210"/>
      <c r="F6" s="210"/>
      <c r="G6" s="210"/>
      <c r="H6" s="210"/>
      <c r="I6" s="210"/>
      <c r="J6" s="210"/>
      <c r="K6" s="210"/>
    </row>
    <row r="7" spans="1:11" s="162" customFormat="1" x14ac:dyDescent="0.25">
      <c r="A7" s="210"/>
      <c r="B7" s="210"/>
      <c r="C7" s="210"/>
      <c r="D7" s="210"/>
      <c r="E7" s="210"/>
      <c r="F7" s="210"/>
      <c r="G7" s="210"/>
      <c r="H7" s="210"/>
      <c r="I7" s="210"/>
      <c r="J7" s="210"/>
      <c r="K7" s="210"/>
    </row>
    <row r="8" spans="1:11" s="162" customFormat="1" x14ac:dyDescent="0.25">
      <c r="A8" s="210"/>
      <c r="B8" s="210"/>
      <c r="C8" s="210"/>
      <c r="D8" s="210"/>
      <c r="E8" s="210"/>
      <c r="F8" s="210"/>
      <c r="G8" s="210"/>
      <c r="H8" s="210"/>
      <c r="I8" s="210"/>
      <c r="J8" s="210"/>
      <c r="K8" s="210"/>
    </row>
    <row r="9" spans="1:11" s="162" customFormat="1" x14ac:dyDescent="0.25">
      <c r="A9" s="210"/>
      <c r="B9" s="210"/>
      <c r="C9" s="210"/>
      <c r="D9" s="210"/>
      <c r="E9" s="210"/>
      <c r="F9" s="210"/>
      <c r="G9" s="210"/>
      <c r="H9" s="210"/>
      <c r="I9" s="210"/>
      <c r="J9" s="210"/>
      <c r="K9" s="210"/>
    </row>
    <row r="10" spans="1:11" s="162" customFormat="1" x14ac:dyDescent="0.25">
      <c r="A10" s="210"/>
      <c r="B10" s="210"/>
      <c r="C10" s="210"/>
      <c r="D10" s="210"/>
      <c r="E10" s="210"/>
      <c r="F10" s="210"/>
      <c r="G10" s="210"/>
      <c r="H10" s="210"/>
      <c r="I10" s="210"/>
      <c r="J10" s="210"/>
      <c r="K10" s="210"/>
    </row>
    <row r="11" spans="1:11" s="162" customFormat="1" x14ac:dyDescent="0.25">
      <c r="A11" s="210"/>
      <c r="B11" s="210"/>
      <c r="C11" s="210"/>
      <c r="D11" s="210"/>
      <c r="E11" s="210"/>
      <c r="F11" s="210"/>
      <c r="G11" s="210"/>
      <c r="H11" s="210"/>
      <c r="I11" s="210"/>
      <c r="J11" s="210"/>
      <c r="K11" s="210"/>
    </row>
    <row r="12" spans="1:11" s="162" customFormat="1" x14ac:dyDescent="0.25">
      <c r="A12" s="210"/>
      <c r="B12" s="210"/>
      <c r="C12" s="210"/>
      <c r="D12" s="210"/>
      <c r="E12" s="210"/>
      <c r="F12" s="210"/>
      <c r="G12" s="210"/>
      <c r="H12" s="210"/>
      <c r="I12" s="210"/>
      <c r="J12" s="210"/>
      <c r="K12" s="210"/>
    </row>
    <row r="13" spans="1:11" s="162" customFormat="1" x14ac:dyDescent="0.25">
      <c r="A13" s="210"/>
      <c r="B13" s="210"/>
      <c r="C13" s="210"/>
      <c r="D13" s="210"/>
      <c r="E13" s="210"/>
      <c r="F13" s="210"/>
      <c r="G13" s="210"/>
      <c r="H13" s="210"/>
      <c r="I13" s="210"/>
      <c r="J13" s="210"/>
      <c r="K13" s="210"/>
    </row>
    <row r="14" spans="1:11" s="162" customFormat="1" x14ac:dyDescent="0.25">
      <c r="A14" s="210"/>
      <c r="B14" s="210"/>
      <c r="C14" s="210"/>
      <c r="D14" s="210"/>
      <c r="E14" s="210"/>
      <c r="F14" s="210"/>
      <c r="G14" s="210"/>
      <c r="H14" s="210"/>
      <c r="I14" s="210"/>
      <c r="J14" s="210"/>
      <c r="K14" s="210"/>
    </row>
    <row r="15" spans="1:11" s="162" customFormat="1" x14ac:dyDescent="0.25">
      <c r="A15" s="210"/>
      <c r="B15" s="210"/>
      <c r="C15" s="210"/>
      <c r="D15" s="210"/>
      <c r="E15" s="210"/>
      <c r="F15" s="210"/>
      <c r="G15" s="210"/>
      <c r="H15" s="210"/>
      <c r="I15" s="210"/>
      <c r="J15" s="210"/>
      <c r="K15" s="210"/>
    </row>
    <row r="16" spans="1:11" s="162" customFormat="1" x14ac:dyDescent="0.25">
      <c r="A16" s="210"/>
      <c r="B16" s="210"/>
      <c r="C16" s="210"/>
      <c r="D16" s="210"/>
      <c r="E16" s="210"/>
      <c r="F16" s="210"/>
      <c r="G16" s="210"/>
      <c r="H16" s="210"/>
      <c r="I16" s="210"/>
      <c r="J16" s="210"/>
      <c r="K16" s="210"/>
    </row>
    <row r="17" spans="1:11" s="162" customFormat="1" x14ac:dyDescent="0.25">
      <c r="A17" s="210"/>
      <c r="B17" s="210"/>
      <c r="C17" s="210"/>
      <c r="D17" s="210"/>
      <c r="E17" s="210"/>
      <c r="F17" s="210"/>
      <c r="G17" s="210"/>
      <c r="H17" s="210"/>
      <c r="I17" s="210"/>
      <c r="J17" s="210"/>
      <c r="K17" s="210"/>
    </row>
    <row r="18" spans="1:11" s="162" customFormat="1" x14ac:dyDescent="0.25">
      <c r="A18" s="207" t="s">
        <v>128</v>
      </c>
      <c r="B18" s="208"/>
      <c r="C18" s="208"/>
      <c r="D18" s="208"/>
      <c r="E18" s="208"/>
      <c r="F18" s="208"/>
      <c r="G18" s="208"/>
      <c r="H18" s="208"/>
      <c r="I18" s="208"/>
      <c r="J18" s="208"/>
      <c r="K18" s="208"/>
    </row>
    <row r="19" spans="1:11" s="162" customFormat="1" x14ac:dyDescent="0.25">
      <c r="A19" s="208"/>
      <c r="B19" s="208"/>
      <c r="C19" s="208"/>
      <c r="D19" s="208"/>
      <c r="E19" s="208"/>
      <c r="F19" s="208"/>
      <c r="G19" s="208"/>
      <c r="H19" s="208"/>
      <c r="I19" s="208"/>
      <c r="J19" s="208"/>
      <c r="K19" s="208"/>
    </row>
    <row r="20" spans="1:11" s="162" customFormat="1" x14ac:dyDescent="0.25">
      <c r="A20" s="208"/>
      <c r="B20" s="208"/>
      <c r="C20" s="208"/>
      <c r="D20" s="208"/>
      <c r="E20" s="208"/>
      <c r="F20" s="208"/>
      <c r="G20" s="208"/>
      <c r="H20" s="208"/>
      <c r="I20" s="208"/>
      <c r="J20" s="208"/>
      <c r="K20" s="208"/>
    </row>
    <row r="21" spans="1:11" s="162" customFormat="1" x14ac:dyDescent="0.25">
      <c r="A21" s="208"/>
      <c r="B21" s="208"/>
      <c r="C21" s="208"/>
      <c r="D21" s="208"/>
      <c r="E21" s="208"/>
      <c r="F21" s="208"/>
      <c r="G21" s="208"/>
      <c r="H21" s="208"/>
      <c r="I21" s="208"/>
      <c r="J21" s="208"/>
      <c r="K21" s="208"/>
    </row>
    <row r="22" spans="1:11" s="162" customFormat="1" x14ac:dyDescent="0.25">
      <c r="A22" s="208"/>
      <c r="B22" s="208"/>
      <c r="C22" s="208"/>
      <c r="D22" s="208"/>
      <c r="E22" s="208"/>
      <c r="F22" s="208"/>
      <c r="G22" s="208"/>
      <c r="H22" s="208"/>
      <c r="I22" s="208"/>
      <c r="J22" s="208"/>
      <c r="K22" s="208"/>
    </row>
    <row r="23" spans="1:11" s="162" customFormat="1" x14ac:dyDescent="0.25">
      <c r="A23" s="208"/>
      <c r="B23" s="208"/>
      <c r="C23" s="208"/>
      <c r="D23" s="208"/>
      <c r="E23" s="208"/>
      <c r="F23" s="208"/>
      <c r="G23" s="208"/>
      <c r="H23" s="208"/>
      <c r="I23" s="208"/>
      <c r="J23" s="208"/>
      <c r="K23" s="208"/>
    </row>
    <row r="24" spans="1:11" s="162" customFormat="1" x14ac:dyDescent="0.25">
      <c r="A24" s="208"/>
      <c r="B24" s="208"/>
      <c r="C24" s="208"/>
      <c r="D24" s="208"/>
      <c r="E24" s="208"/>
      <c r="F24" s="208"/>
      <c r="G24" s="208"/>
      <c r="H24" s="208"/>
      <c r="I24" s="208"/>
      <c r="J24" s="208"/>
      <c r="K24" s="208"/>
    </row>
    <row r="25" spans="1:11" s="162" customFormat="1" x14ac:dyDescent="0.25">
      <c r="A25" s="208"/>
      <c r="B25" s="208"/>
      <c r="C25" s="208"/>
      <c r="D25" s="208"/>
      <c r="E25" s="208"/>
      <c r="F25" s="208"/>
      <c r="G25" s="208"/>
      <c r="H25" s="208"/>
      <c r="I25" s="208"/>
      <c r="J25" s="208"/>
      <c r="K25" s="208"/>
    </row>
    <row r="26" spans="1:11" s="162" customFormat="1" x14ac:dyDescent="0.25">
      <c r="A26" s="208"/>
      <c r="B26" s="208"/>
      <c r="C26" s="208"/>
      <c r="D26" s="208"/>
      <c r="E26" s="208"/>
      <c r="F26" s="208"/>
      <c r="G26" s="208"/>
      <c r="H26" s="208"/>
      <c r="I26" s="208"/>
      <c r="J26" s="208"/>
      <c r="K26" s="208"/>
    </row>
    <row r="27" spans="1:11" s="162" customFormat="1" x14ac:dyDescent="0.25">
      <c r="A27" s="208"/>
      <c r="B27" s="208"/>
      <c r="C27" s="208"/>
      <c r="D27" s="208"/>
      <c r="E27" s="208"/>
      <c r="F27" s="208"/>
      <c r="G27" s="208"/>
      <c r="H27" s="208"/>
      <c r="I27" s="208"/>
      <c r="J27" s="208"/>
      <c r="K27" s="208"/>
    </row>
    <row r="28" spans="1:11" s="162" customFormat="1" x14ac:dyDescent="0.25">
      <c r="A28" s="208"/>
      <c r="B28" s="208"/>
      <c r="C28" s="208"/>
      <c r="D28" s="208"/>
      <c r="E28" s="208"/>
      <c r="F28" s="208"/>
      <c r="G28" s="208"/>
      <c r="H28" s="208"/>
      <c r="I28" s="208"/>
      <c r="J28" s="208"/>
      <c r="K28" s="208"/>
    </row>
    <row r="29" spans="1:11" s="162" customFormat="1" x14ac:dyDescent="0.25">
      <c r="A29" s="208"/>
      <c r="B29" s="208"/>
      <c r="C29" s="208"/>
      <c r="D29" s="208"/>
      <c r="E29" s="208"/>
      <c r="F29" s="208"/>
      <c r="G29" s="208"/>
      <c r="H29" s="208"/>
      <c r="I29" s="208"/>
      <c r="J29" s="208"/>
      <c r="K29" s="208"/>
    </row>
    <row r="30" spans="1:11" s="162" customFormat="1" x14ac:dyDescent="0.25">
      <c r="A30" s="208"/>
      <c r="B30" s="208"/>
      <c r="C30" s="208"/>
      <c r="D30" s="208"/>
      <c r="E30" s="208"/>
      <c r="F30" s="208"/>
      <c r="G30" s="208"/>
      <c r="H30" s="208"/>
      <c r="I30" s="208"/>
      <c r="J30" s="208"/>
      <c r="K30" s="208"/>
    </row>
    <row r="31" spans="1:11" s="162" customFormat="1" x14ac:dyDescent="0.25">
      <c r="A31" s="208"/>
      <c r="B31" s="208"/>
      <c r="C31" s="208"/>
      <c r="D31" s="208"/>
      <c r="E31" s="208"/>
      <c r="F31" s="208"/>
      <c r="G31" s="208"/>
      <c r="H31" s="208"/>
      <c r="I31" s="208"/>
      <c r="J31" s="208"/>
      <c r="K31" s="208"/>
    </row>
    <row r="32" spans="1:11" s="162" customFormat="1" x14ac:dyDescent="0.25">
      <c r="A32" s="208"/>
      <c r="B32" s="208"/>
      <c r="C32" s="208"/>
      <c r="D32" s="208"/>
      <c r="E32" s="208"/>
      <c r="F32" s="208"/>
      <c r="G32" s="208"/>
      <c r="H32" s="208"/>
      <c r="I32" s="208"/>
      <c r="J32" s="208"/>
      <c r="K32" s="208"/>
    </row>
    <row r="33" spans="1:11" s="162" customFormat="1" x14ac:dyDescent="0.25">
      <c r="A33" s="208"/>
      <c r="B33" s="208"/>
      <c r="C33" s="208"/>
      <c r="D33" s="208"/>
      <c r="E33" s="208"/>
      <c r="F33" s="208"/>
      <c r="G33" s="208"/>
      <c r="H33" s="208"/>
      <c r="I33" s="208"/>
      <c r="J33" s="208"/>
      <c r="K33" s="208"/>
    </row>
    <row r="34" spans="1:11" s="162" customFormat="1" x14ac:dyDescent="0.25">
      <c r="A34" s="208"/>
      <c r="B34" s="208"/>
      <c r="C34" s="208"/>
      <c r="D34" s="208"/>
      <c r="E34" s="208"/>
      <c r="F34" s="208"/>
      <c r="G34" s="208"/>
      <c r="H34" s="208"/>
      <c r="I34" s="208"/>
      <c r="J34" s="208"/>
      <c r="K34" s="208"/>
    </row>
    <row r="35" spans="1:11" s="162" customFormat="1" x14ac:dyDescent="0.25">
      <c r="A35" s="208"/>
      <c r="B35" s="208"/>
      <c r="C35" s="208"/>
      <c r="D35" s="208"/>
      <c r="E35" s="208"/>
      <c r="F35" s="208"/>
      <c r="G35" s="208"/>
      <c r="H35" s="208"/>
      <c r="I35" s="208"/>
      <c r="J35" s="208"/>
      <c r="K35" s="208"/>
    </row>
    <row r="36" spans="1:11" s="162" customFormat="1" x14ac:dyDescent="0.25">
      <c r="A36" s="208"/>
      <c r="B36" s="208"/>
      <c r="C36" s="208"/>
      <c r="D36" s="208"/>
      <c r="E36" s="208"/>
      <c r="F36" s="208"/>
      <c r="G36" s="208"/>
      <c r="H36" s="208"/>
      <c r="I36" s="208"/>
      <c r="J36" s="208"/>
      <c r="K36" s="208"/>
    </row>
    <row r="37" spans="1:11" s="162" customFormat="1" x14ac:dyDescent="0.25">
      <c r="A37" s="208"/>
      <c r="B37" s="208"/>
      <c r="C37" s="208"/>
      <c r="D37" s="208"/>
      <c r="E37" s="208"/>
      <c r="F37" s="208"/>
      <c r="G37" s="208"/>
      <c r="H37" s="208"/>
      <c r="I37" s="208"/>
      <c r="J37" s="208"/>
      <c r="K37" s="208"/>
    </row>
    <row r="38" spans="1:11" s="162" customFormat="1" x14ac:dyDescent="0.25">
      <c r="A38" s="208"/>
      <c r="B38" s="208"/>
      <c r="C38" s="208"/>
      <c r="D38" s="208"/>
      <c r="E38" s="208"/>
      <c r="F38" s="208"/>
      <c r="G38" s="208"/>
      <c r="H38" s="208"/>
      <c r="I38" s="208"/>
      <c r="J38" s="208"/>
      <c r="K38" s="208"/>
    </row>
    <row r="39" spans="1:11" s="162" customFormat="1" x14ac:dyDescent="0.25">
      <c r="A39" s="208"/>
      <c r="B39" s="208"/>
      <c r="C39" s="208"/>
      <c r="D39" s="208"/>
      <c r="E39" s="208"/>
      <c r="F39" s="208"/>
      <c r="G39" s="208"/>
      <c r="H39" s="208"/>
      <c r="I39" s="208"/>
      <c r="J39" s="208"/>
      <c r="K39" s="208"/>
    </row>
    <row r="40" spans="1:11" s="162" customFormat="1" x14ac:dyDescent="0.25">
      <c r="A40" s="208"/>
      <c r="B40" s="208"/>
      <c r="C40" s="208"/>
      <c r="D40" s="208"/>
      <c r="E40" s="208"/>
      <c r="F40" s="208"/>
      <c r="G40" s="208"/>
      <c r="H40" s="208"/>
      <c r="I40" s="208"/>
      <c r="J40" s="208"/>
      <c r="K40" s="208"/>
    </row>
    <row r="41" spans="1:11" s="162" customFormat="1" x14ac:dyDescent="0.25">
      <c r="A41" s="208"/>
      <c r="B41" s="208"/>
      <c r="C41" s="208"/>
      <c r="D41" s="208"/>
      <c r="E41" s="208"/>
      <c r="F41" s="208"/>
      <c r="G41" s="208"/>
      <c r="H41" s="208"/>
      <c r="I41" s="208"/>
      <c r="J41" s="208"/>
      <c r="K41" s="208"/>
    </row>
    <row r="42" spans="1:11" s="162" customFormat="1" x14ac:dyDescent="0.25">
      <c r="A42" s="208"/>
      <c r="B42" s="208"/>
      <c r="C42" s="208"/>
      <c r="D42" s="208"/>
      <c r="E42" s="208"/>
      <c r="F42" s="208"/>
      <c r="G42" s="208"/>
      <c r="H42" s="208"/>
      <c r="I42" s="208"/>
      <c r="J42" s="208"/>
      <c r="K42" s="208"/>
    </row>
    <row r="43" spans="1:11" s="162" customFormat="1" x14ac:dyDescent="0.25">
      <c r="A43" s="208"/>
      <c r="B43" s="208"/>
      <c r="C43" s="208"/>
      <c r="D43" s="208"/>
      <c r="E43" s="208"/>
      <c r="F43" s="208"/>
      <c r="G43" s="208"/>
      <c r="H43" s="208"/>
      <c r="I43" s="208"/>
      <c r="J43" s="208"/>
      <c r="K43" s="208"/>
    </row>
    <row r="44" spans="1:11" s="162" customFormat="1" x14ac:dyDescent="0.25">
      <c r="A44" s="208"/>
      <c r="B44" s="208"/>
      <c r="C44" s="208"/>
      <c r="D44" s="208"/>
      <c r="E44" s="208"/>
      <c r="F44" s="208"/>
      <c r="G44" s="208"/>
      <c r="H44" s="208"/>
      <c r="I44" s="208"/>
      <c r="J44" s="208"/>
      <c r="K44" s="208"/>
    </row>
    <row r="45" spans="1:11" s="162" customFormat="1" x14ac:dyDescent="0.25">
      <c r="A45" s="208"/>
      <c r="B45" s="208"/>
      <c r="C45" s="208"/>
      <c r="D45" s="208"/>
      <c r="E45" s="208"/>
      <c r="F45" s="208"/>
      <c r="G45" s="208"/>
      <c r="H45" s="208"/>
      <c r="I45" s="208"/>
      <c r="J45" s="208"/>
      <c r="K45" s="208"/>
    </row>
    <row r="46" spans="1:11" s="162" customFormat="1" x14ac:dyDescent="0.25">
      <c r="A46" s="208"/>
      <c r="B46" s="208"/>
      <c r="C46" s="208"/>
      <c r="D46" s="208"/>
      <c r="E46" s="208"/>
      <c r="F46" s="208"/>
      <c r="G46" s="208"/>
      <c r="H46" s="208"/>
      <c r="I46" s="208"/>
      <c r="J46" s="208"/>
      <c r="K46" s="208"/>
    </row>
    <row r="47" spans="1:11" s="162" customFormat="1" x14ac:dyDescent="0.25">
      <c r="A47" s="208"/>
      <c r="B47" s="208"/>
      <c r="C47" s="208"/>
      <c r="D47" s="208"/>
      <c r="E47" s="208"/>
      <c r="F47" s="208"/>
      <c r="G47" s="208"/>
      <c r="H47" s="208"/>
      <c r="I47" s="208"/>
      <c r="J47" s="208"/>
      <c r="K47" s="208"/>
    </row>
    <row r="48" spans="1:11" s="162" customFormat="1" x14ac:dyDescent="0.25">
      <c r="A48" s="208"/>
      <c r="B48" s="208"/>
      <c r="C48" s="208"/>
      <c r="D48" s="208"/>
      <c r="E48" s="208"/>
      <c r="F48" s="208"/>
      <c r="G48" s="208"/>
      <c r="H48" s="208"/>
      <c r="I48" s="208"/>
      <c r="J48" s="208"/>
      <c r="K48" s="208"/>
    </row>
    <row r="49" spans="1:11" s="162" customFormat="1" x14ac:dyDescent="0.25">
      <c r="A49" s="208"/>
      <c r="B49" s="208"/>
      <c r="C49" s="208"/>
      <c r="D49" s="208"/>
      <c r="E49" s="208"/>
      <c r="F49" s="208"/>
      <c r="G49" s="208"/>
      <c r="H49" s="208"/>
      <c r="I49" s="208"/>
      <c r="J49" s="208"/>
      <c r="K49" s="208"/>
    </row>
    <row r="50" spans="1:11" s="162" customFormat="1" x14ac:dyDescent="0.25">
      <c r="A50" s="208"/>
      <c r="B50" s="208"/>
      <c r="C50" s="208"/>
      <c r="D50" s="208"/>
      <c r="E50" s="208"/>
      <c r="F50" s="208"/>
      <c r="G50" s="208"/>
      <c r="H50" s="208"/>
      <c r="I50" s="208"/>
      <c r="J50" s="208"/>
      <c r="K50" s="208"/>
    </row>
    <row r="51" spans="1:11" s="162" customFormat="1" x14ac:dyDescent="0.25">
      <c r="A51" s="208"/>
      <c r="B51" s="208"/>
      <c r="C51" s="208"/>
      <c r="D51" s="208"/>
      <c r="E51" s="208"/>
      <c r="F51" s="208"/>
      <c r="G51" s="208"/>
      <c r="H51" s="208"/>
      <c r="I51" s="208"/>
      <c r="J51" s="208"/>
      <c r="K51" s="208"/>
    </row>
    <row r="52" spans="1:11" s="162" customFormat="1" x14ac:dyDescent="0.25">
      <c r="A52" s="208"/>
      <c r="B52" s="208"/>
      <c r="C52" s="208"/>
      <c r="D52" s="208"/>
      <c r="E52" s="208"/>
      <c r="F52" s="208"/>
      <c r="G52" s="208"/>
      <c r="H52" s="208"/>
      <c r="I52" s="208"/>
      <c r="J52" s="208"/>
      <c r="K52" s="208"/>
    </row>
    <row r="53" spans="1:11" s="162" customFormat="1" x14ac:dyDescent="0.25">
      <c r="A53" s="208"/>
      <c r="B53" s="208"/>
      <c r="C53" s="208"/>
      <c r="D53" s="208"/>
      <c r="E53" s="208"/>
      <c r="F53" s="208"/>
      <c r="G53" s="208"/>
      <c r="H53" s="208"/>
      <c r="I53" s="208"/>
      <c r="J53" s="208"/>
      <c r="K53" s="208"/>
    </row>
    <row r="54" spans="1:11" s="20" customFormat="1" x14ac:dyDescent="0.25">
      <c r="A54" s="208"/>
      <c r="B54" s="208"/>
      <c r="C54" s="208"/>
      <c r="D54" s="208"/>
      <c r="E54" s="208"/>
      <c r="F54" s="208"/>
      <c r="G54" s="208"/>
      <c r="H54" s="208"/>
      <c r="I54" s="208"/>
      <c r="J54" s="208"/>
      <c r="K54" s="208"/>
    </row>
    <row r="55" spans="1:11" s="20" customFormat="1" x14ac:dyDescent="0.25">
      <c r="A55" s="208"/>
      <c r="B55" s="208"/>
      <c r="C55" s="208"/>
      <c r="D55" s="208"/>
      <c r="E55" s="208"/>
      <c r="F55" s="208"/>
      <c r="G55" s="208"/>
      <c r="H55" s="208"/>
      <c r="I55" s="208"/>
      <c r="J55" s="208"/>
      <c r="K55" s="208"/>
    </row>
    <row r="56" spans="1:11" s="20" customFormat="1" x14ac:dyDescent="0.25">
      <c r="A56" s="208"/>
      <c r="B56" s="208"/>
      <c r="C56" s="208"/>
      <c r="D56" s="208"/>
      <c r="E56" s="208"/>
      <c r="F56" s="208"/>
      <c r="G56" s="208"/>
      <c r="H56" s="208"/>
      <c r="I56" s="208"/>
      <c r="J56" s="208"/>
      <c r="K56" s="208"/>
    </row>
    <row r="57" spans="1:11" s="20" customFormat="1" x14ac:dyDescent="0.25">
      <c r="A57" s="208"/>
      <c r="B57" s="208"/>
      <c r="C57" s="208"/>
      <c r="D57" s="208"/>
      <c r="E57" s="208"/>
      <c r="F57" s="208"/>
      <c r="G57" s="208"/>
      <c r="H57" s="208"/>
      <c r="I57" s="208"/>
      <c r="J57" s="208"/>
      <c r="K57" s="208"/>
    </row>
    <row r="58" spans="1:11" s="20" customFormat="1" x14ac:dyDescent="0.25">
      <c r="A58" s="208"/>
      <c r="B58" s="208"/>
      <c r="C58" s="208"/>
      <c r="D58" s="208"/>
      <c r="E58" s="208"/>
      <c r="F58" s="208"/>
      <c r="G58" s="208"/>
      <c r="H58" s="208"/>
      <c r="I58" s="208"/>
      <c r="J58" s="208"/>
      <c r="K58" s="208"/>
    </row>
    <row r="59" spans="1:11" s="20" customFormat="1" x14ac:dyDescent="0.25">
      <c r="A59" s="208"/>
      <c r="B59" s="208"/>
      <c r="C59" s="208"/>
      <c r="D59" s="208"/>
      <c r="E59" s="208"/>
      <c r="F59" s="208"/>
      <c r="G59" s="208"/>
      <c r="H59" s="208"/>
      <c r="I59" s="208"/>
      <c r="J59" s="208"/>
      <c r="K59" s="208"/>
    </row>
    <row r="60" spans="1:11" s="20" customFormat="1" ht="15" customHeight="1" x14ac:dyDescent="0.25">
      <c r="A60" s="205" t="s">
        <v>129</v>
      </c>
      <c r="B60" s="206"/>
      <c r="C60" s="206"/>
      <c r="D60" s="206"/>
      <c r="E60" s="206"/>
      <c r="F60" s="206"/>
      <c r="G60" s="206"/>
      <c r="H60" s="206"/>
      <c r="I60" s="206"/>
      <c r="J60" s="206"/>
      <c r="K60" s="206"/>
    </row>
    <row r="61" spans="1:11" s="20" customFormat="1" ht="15" customHeight="1" x14ac:dyDescent="0.25">
      <c r="A61" s="206"/>
      <c r="B61" s="206"/>
      <c r="C61" s="206"/>
      <c r="D61" s="206"/>
      <c r="E61" s="206"/>
      <c r="F61" s="206"/>
      <c r="G61" s="206"/>
      <c r="H61" s="206"/>
      <c r="I61" s="206"/>
      <c r="J61" s="206"/>
      <c r="K61" s="206"/>
    </row>
    <row r="62" spans="1:11" s="20" customFormat="1" ht="15" customHeight="1" x14ac:dyDescent="0.25">
      <c r="A62" s="206"/>
      <c r="B62" s="206"/>
      <c r="C62" s="206"/>
      <c r="D62" s="206"/>
      <c r="E62" s="206"/>
      <c r="F62" s="206"/>
      <c r="G62" s="206"/>
      <c r="H62" s="206"/>
      <c r="I62" s="206"/>
      <c r="J62" s="206"/>
      <c r="K62" s="206"/>
    </row>
    <row r="63" spans="1:11" s="20" customFormat="1" ht="15" customHeight="1" x14ac:dyDescent="0.25">
      <c r="A63" s="206"/>
      <c r="B63" s="206"/>
      <c r="C63" s="206"/>
      <c r="D63" s="206"/>
      <c r="E63" s="206"/>
      <c r="F63" s="206"/>
      <c r="G63" s="206"/>
      <c r="H63" s="206"/>
      <c r="I63" s="206"/>
      <c r="J63" s="206"/>
      <c r="K63" s="206"/>
    </row>
    <row r="64" spans="1:11" s="20" customFormat="1" ht="15" customHeight="1" x14ac:dyDescent="0.25">
      <c r="A64" s="206"/>
      <c r="B64" s="206"/>
      <c r="C64" s="206"/>
      <c r="D64" s="206"/>
      <c r="E64" s="206"/>
      <c r="F64" s="206"/>
      <c r="G64" s="206"/>
      <c r="H64" s="206"/>
      <c r="I64" s="206"/>
      <c r="J64" s="206"/>
      <c r="K64" s="206"/>
    </row>
    <row r="65" spans="1:11" s="20" customFormat="1" ht="15" customHeight="1" x14ac:dyDescent="0.25">
      <c r="A65" s="206"/>
      <c r="B65" s="206"/>
      <c r="C65" s="206"/>
      <c r="D65" s="206"/>
      <c r="E65" s="206"/>
      <c r="F65" s="206"/>
      <c r="G65" s="206"/>
      <c r="H65" s="206"/>
      <c r="I65" s="206"/>
      <c r="J65" s="206"/>
      <c r="K65" s="206"/>
    </row>
    <row r="66" spans="1:11" s="8" customFormat="1" ht="15" customHeight="1" x14ac:dyDescent="0.25">
      <c r="A66" s="206"/>
      <c r="B66" s="206"/>
      <c r="C66" s="206"/>
      <c r="D66" s="206"/>
      <c r="E66" s="206"/>
      <c r="F66" s="206"/>
      <c r="G66" s="206"/>
      <c r="H66" s="206"/>
      <c r="I66" s="206"/>
      <c r="J66" s="206"/>
      <c r="K66" s="206"/>
    </row>
    <row r="67" spans="1:11" s="8" customFormat="1" ht="26.25" customHeight="1" x14ac:dyDescent="0.25">
      <c r="A67" s="206"/>
      <c r="B67" s="206"/>
      <c r="C67" s="206"/>
      <c r="D67" s="206"/>
      <c r="E67" s="206"/>
      <c r="F67" s="206"/>
      <c r="G67" s="206"/>
      <c r="H67" s="206"/>
      <c r="I67" s="206"/>
      <c r="J67" s="206"/>
      <c r="K67" s="206"/>
    </row>
    <row r="68" spans="1:11" s="8" customFormat="1" ht="15.75" customHeight="1" x14ac:dyDescent="0.25">
      <c r="A68" s="206"/>
      <c r="B68" s="206"/>
      <c r="C68" s="206"/>
      <c r="D68" s="206"/>
      <c r="E68" s="206"/>
      <c r="F68" s="206"/>
      <c r="G68" s="206"/>
      <c r="H68" s="206"/>
      <c r="I68" s="206"/>
      <c r="J68" s="206"/>
      <c r="K68" s="206"/>
    </row>
    <row r="69" spans="1:11" s="8" customFormat="1" ht="15.75" customHeight="1" x14ac:dyDescent="0.25">
      <c r="A69" s="206"/>
      <c r="B69" s="206"/>
      <c r="C69" s="206"/>
      <c r="D69" s="206"/>
      <c r="E69" s="206"/>
      <c r="F69" s="206"/>
      <c r="G69" s="206"/>
      <c r="H69" s="206"/>
      <c r="I69" s="206"/>
      <c r="J69" s="206"/>
      <c r="K69" s="206"/>
    </row>
    <row r="70" spans="1:11" s="8" customFormat="1" ht="15.75" customHeight="1" x14ac:dyDescent="0.25">
      <c r="A70" s="206"/>
      <c r="B70" s="206"/>
      <c r="C70" s="206"/>
      <c r="D70" s="206"/>
      <c r="E70" s="206"/>
      <c r="F70" s="206"/>
      <c r="G70" s="206"/>
      <c r="H70" s="206"/>
      <c r="I70" s="206"/>
      <c r="J70" s="206"/>
      <c r="K70" s="206"/>
    </row>
    <row r="71" spans="1:11" s="8" customFormat="1" ht="15" customHeight="1" x14ac:dyDescent="0.25">
      <c r="A71" s="206"/>
      <c r="B71" s="206"/>
      <c r="C71" s="206"/>
      <c r="D71" s="206"/>
      <c r="E71" s="206"/>
      <c r="F71" s="206"/>
      <c r="G71" s="206"/>
      <c r="H71" s="206"/>
      <c r="I71" s="206"/>
      <c r="J71" s="206"/>
      <c r="K71" s="206"/>
    </row>
    <row r="72" spans="1:11" s="8" customFormat="1" ht="15" customHeight="1" x14ac:dyDescent="0.25">
      <c r="A72" s="206"/>
      <c r="B72" s="206"/>
      <c r="C72" s="206"/>
      <c r="D72" s="206"/>
      <c r="E72" s="206"/>
      <c r="F72" s="206"/>
      <c r="G72" s="206"/>
      <c r="H72" s="206"/>
      <c r="I72" s="206"/>
      <c r="J72" s="206"/>
      <c r="K72" s="206"/>
    </row>
    <row r="73" spans="1:11" s="8" customFormat="1" ht="15" customHeight="1" x14ac:dyDescent="0.25">
      <c r="A73" s="206"/>
      <c r="B73" s="206"/>
      <c r="C73" s="206"/>
      <c r="D73" s="206"/>
      <c r="E73" s="206"/>
      <c r="F73" s="206"/>
      <c r="G73" s="206"/>
      <c r="H73" s="206"/>
      <c r="I73" s="206"/>
      <c r="J73" s="206"/>
      <c r="K73" s="206"/>
    </row>
    <row r="74" spans="1:11" s="8" customFormat="1" ht="15.75" customHeight="1" x14ac:dyDescent="0.25">
      <c r="A74" s="206"/>
      <c r="B74" s="206"/>
      <c r="C74" s="206"/>
      <c r="D74" s="206"/>
      <c r="E74" s="206"/>
      <c r="F74" s="206"/>
      <c r="G74" s="206"/>
      <c r="H74" s="206"/>
      <c r="I74" s="206"/>
      <c r="J74" s="206"/>
      <c r="K74" s="206"/>
    </row>
    <row r="75" spans="1:11" s="8" customFormat="1" ht="15" customHeight="1" x14ac:dyDescent="0.25">
      <c r="A75" s="206"/>
      <c r="B75" s="206"/>
      <c r="C75" s="206"/>
      <c r="D75" s="206"/>
      <c r="E75" s="206"/>
      <c r="F75" s="206"/>
      <c r="G75" s="206"/>
      <c r="H75" s="206"/>
      <c r="I75" s="206"/>
      <c r="J75" s="206"/>
      <c r="K75" s="206"/>
    </row>
    <row r="76" spans="1:11" s="8" customFormat="1" ht="15" customHeight="1" x14ac:dyDescent="0.25">
      <c r="A76" s="206"/>
      <c r="B76" s="206"/>
      <c r="C76" s="206"/>
      <c r="D76" s="206"/>
      <c r="E76" s="206"/>
      <c r="F76" s="206"/>
      <c r="G76" s="206"/>
      <c r="H76" s="206"/>
      <c r="I76" s="206"/>
      <c r="J76" s="206"/>
      <c r="K76" s="206"/>
    </row>
    <row r="77" spans="1:11" s="8" customFormat="1" ht="15" customHeight="1" x14ac:dyDescent="0.25">
      <c r="B77" s="75"/>
      <c r="C77" s="75"/>
      <c r="D77" s="75"/>
      <c r="E77" s="75"/>
      <c r="F77" s="75"/>
      <c r="G77" s="75"/>
      <c r="H77" s="75"/>
      <c r="I77" s="75"/>
      <c r="J77" s="75"/>
      <c r="K77" s="75"/>
    </row>
    <row r="78" spans="1:11" s="8" customFormat="1" ht="15" customHeight="1" x14ac:dyDescent="0.25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</row>
    <row r="79" spans="1:11" s="8" customFormat="1" ht="15" customHeight="1" x14ac:dyDescent="0.25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</row>
    <row r="80" spans="1:11" s="8" customFormat="1" ht="15" customHeight="1" x14ac:dyDescent="0.25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</row>
    <row r="81" spans="1:11" s="8" customFormat="1" ht="15" customHeight="1" x14ac:dyDescent="0.25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</row>
    <row r="82" spans="1:11" s="8" customFormat="1" ht="15" customHeight="1" x14ac:dyDescent="0.25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</row>
    <row r="139" spans="1:11" x14ac:dyDescent="0.25">
      <c r="A139" s="75" t="s">
        <v>130</v>
      </c>
      <c r="B139" s="142"/>
      <c r="C139" s="142"/>
      <c r="D139" s="142"/>
      <c r="E139" s="142"/>
      <c r="F139" s="142"/>
      <c r="G139" s="142"/>
      <c r="H139" s="142"/>
      <c r="I139" s="142"/>
      <c r="J139" s="142"/>
      <c r="K139" s="142"/>
    </row>
    <row r="140" spans="1:11" x14ac:dyDescent="0.25">
      <c r="A140" s="75" t="s">
        <v>82</v>
      </c>
      <c r="B140" s="142"/>
      <c r="C140" s="142"/>
      <c r="D140" s="142"/>
      <c r="E140" s="142"/>
      <c r="F140" s="142"/>
      <c r="G140" s="142"/>
      <c r="H140" s="142"/>
      <c r="I140" s="142"/>
      <c r="J140" s="142"/>
      <c r="K140" s="142"/>
    </row>
    <row r="141" spans="1:11" x14ac:dyDescent="0.25">
      <c r="A141" s="75" t="s">
        <v>124</v>
      </c>
      <c r="B141" s="142"/>
      <c r="C141" s="142"/>
      <c r="D141" s="142"/>
      <c r="E141" s="142"/>
      <c r="F141" s="142"/>
      <c r="G141" s="142"/>
      <c r="H141" s="142"/>
      <c r="I141" s="142"/>
      <c r="J141" s="142"/>
      <c r="K141" s="142"/>
    </row>
    <row r="142" spans="1:11" x14ac:dyDescent="0.25">
      <c r="A142" s="75" t="s">
        <v>122</v>
      </c>
      <c r="B142" s="142"/>
      <c r="C142" s="142"/>
      <c r="D142" s="142"/>
      <c r="E142" s="142"/>
      <c r="F142" s="142"/>
      <c r="G142" s="142"/>
      <c r="H142" s="142"/>
      <c r="I142" s="142"/>
      <c r="J142" s="142"/>
      <c r="K142" s="142"/>
    </row>
    <row r="143" spans="1:11" x14ac:dyDescent="0.25">
      <c r="A143" s="75" t="s">
        <v>83</v>
      </c>
      <c r="B143" s="142"/>
      <c r="C143" s="142"/>
      <c r="D143" s="142"/>
      <c r="E143" s="142"/>
      <c r="F143" s="142"/>
      <c r="G143" s="142"/>
      <c r="H143" s="142"/>
      <c r="I143" s="142"/>
      <c r="J143" s="142"/>
      <c r="K143" s="142"/>
    </row>
    <row r="144" spans="1:11" x14ac:dyDescent="0.25">
      <c r="A144" s="75" t="s">
        <v>80</v>
      </c>
      <c r="B144" s="142"/>
      <c r="C144" s="142"/>
      <c r="D144" s="142"/>
      <c r="E144" s="142"/>
      <c r="F144" s="142"/>
      <c r="G144" s="142"/>
      <c r="H144" s="142"/>
      <c r="I144" s="142"/>
      <c r="J144" s="142"/>
      <c r="K144" s="142"/>
    </row>
    <row r="145" spans="1:11" x14ac:dyDescent="0.25">
      <c r="A145" s="75" t="s">
        <v>84</v>
      </c>
      <c r="B145" s="142"/>
      <c r="C145" s="142"/>
      <c r="D145" s="142"/>
      <c r="E145" s="142"/>
      <c r="F145" s="142"/>
      <c r="G145" s="142"/>
      <c r="H145" s="142"/>
      <c r="I145" s="142"/>
      <c r="J145" s="142"/>
      <c r="K145" s="142"/>
    </row>
    <row r="146" spans="1:11" x14ac:dyDescent="0.25">
      <c r="A146" s="75" t="s">
        <v>85</v>
      </c>
      <c r="B146" s="142"/>
      <c r="C146" s="142"/>
      <c r="D146" s="142"/>
      <c r="E146" s="142"/>
      <c r="F146" s="142"/>
      <c r="G146" s="142"/>
      <c r="H146" s="142"/>
      <c r="I146" s="142"/>
      <c r="J146" s="142"/>
      <c r="K146" s="142"/>
    </row>
    <row r="147" spans="1:11" x14ac:dyDescent="0.25">
      <c r="A147" s="75" t="s">
        <v>121</v>
      </c>
      <c r="B147" s="142"/>
      <c r="C147" s="142"/>
      <c r="D147" s="142"/>
      <c r="E147" s="142"/>
      <c r="F147" s="142"/>
      <c r="G147" s="142"/>
      <c r="H147" s="142"/>
      <c r="I147" s="142"/>
      <c r="J147" s="142"/>
      <c r="K147" s="142"/>
    </row>
    <row r="148" spans="1:11" x14ac:dyDescent="0.25">
      <c r="A148" s="75" t="s">
        <v>86</v>
      </c>
      <c r="B148" s="142"/>
      <c r="C148" s="142"/>
      <c r="D148" s="142"/>
      <c r="E148" s="142"/>
      <c r="F148" s="142"/>
      <c r="G148" s="142"/>
      <c r="H148" s="142"/>
      <c r="I148" s="142"/>
      <c r="J148" s="142"/>
      <c r="K148" s="142"/>
    </row>
    <row r="149" spans="1:11" x14ac:dyDescent="0.25">
      <c r="A149" s="75" t="s">
        <v>87</v>
      </c>
      <c r="B149" s="142"/>
      <c r="C149" s="142"/>
      <c r="D149" s="142"/>
      <c r="E149" s="142"/>
      <c r="F149" s="142"/>
      <c r="G149" s="142"/>
      <c r="H149" s="142"/>
      <c r="I149" s="142"/>
      <c r="J149" s="142"/>
      <c r="K149" s="142"/>
    </row>
    <row r="150" spans="1:11" x14ac:dyDescent="0.25">
      <c r="A150" s="75" t="s">
        <v>89</v>
      </c>
      <c r="B150" s="142"/>
      <c r="C150" s="142"/>
      <c r="D150" s="142"/>
      <c r="E150" s="142"/>
      <c r="F150" s="142"/>
      <c r="G150" s="142"/>
      <c r="H150" s="142"/>
      <c r="I150" s="142"/>
      <c r="J150" s="142"/>
      <c r="K150" s="142"/>
    </row>
    <row r="151" spans="1:11" x14ac:dyDescent="0.25">
      <c r="A151" s="75" t="s">
        <v>81</v>
      </c>
      <c r="B151" s="142"/>
      <c r="C151" s="142"/>
      <c r="D151" s="142"/>
      <c r="E151" s="142"/>
      <c r="F151" s="142"/>
      <c r="G151" s="142"/>
      <c r="H151" s="142"/>
      <c r="I151" s="142"/>
      <c r="J151" s="142"/>
      <c r="K151" s="142"/>
    </row>
  </sheetData>
  <mergeCells count="3">
    <mergeCell ref="A60:K76"/>
    <mergeCell ref="A18:K59"/>
    <mergeCell ref="A1:K17"/>
  </mergeCells>
  <hyperlinks>
    <hyperlink ref="A149" r:id="rId1" xr:uid="{00000000-0004-0000-0000-000000000000}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5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1"/>
  <sheetViews>
    <sheetView view="pageLayout" zoomScale="85" zoomScaleNormal="100" zoomScalePageLayoutView="85" workbookViewId="0">
      <selection sqref="A1:K1"/>
    </sheetView>
  </sheetViews>
  <sheetFormatPr baseColWidth="10" defaultRowHeight="15" x14ac:dyDescent="0.25"/>
  <cols>
    <col min="1" max="1" width="11.42578125" customWidth="1"/>
    <col min="4" max="4" width="10.42578125" customWidth="1"/>
    <col min="5" max="5" width="12.28515625" customWidth="1"/>
    <col min="7" max="7" width="9" customWidth="1"/>
    <col min="8" max="8" width="12" customWidth="1"/>
    <col min="9" max="9" width="12.5703125" customWidth="1"/>
  </cols>
  <sheetData>
    <row r="1" spans="1:11" x14ac:dyDescent="0.25">
      <c r="A1" s="212" t="s">
        <v>174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</row>
    <row r="2" spans="1:11" x14ac:dyDescent="0.25">
      <c r="A2" s="213" t="s">
        <v>22</v>
      </c>
      <c r="B2" s="213"/>
      <c r="C2" s="213"/>
      <c r="D2" s="213"/>
      <c r="E2" s="213"/>
      <c r="F2" s="213"/>
      <c r="G2" s="213"/>
      <c r="H2" s="213"/>
      <c r="I2" s="213"/>
      <c r="J2" s="213"/>
      <c r="K2" s="213"/>
    </row>
    <row r="3" spans="1:11" x14ac:dyDescent="0.25">
      <c r="A3" s="222" t="s">
        <v>12</v>
      </c>
      <c r="B3" s="223"/>
      <c r="C3" s="63" t="s">
        <v>4</v>
      </c>
      <c r="D3" s="26" t="s">
        <v>27</v>
      </c>
      <c r="E3" s="214" t="s">
        <v>30</v>
      </c>
      <c r="F3" s="64" t="s">
        <v>14</v>
      </c>
      <c r="G3" s="24">
        <v>9981650</v>
      </c>
      <c r="H3" s="216" t="s">
        <v>7</v>
      </c>
      <c r="I3" s="63" t="s">
        <v>8</v>
      </c>
      <c r="J3" s="228" t="s">
        <v>23</v>
      </c>
      <c r="K3" s="228"/>
    </row>
    <row r="4" spans="1:11" x14ac:dyDescent="0.25">
      <c r="A4" s="224"/>
      <c r="B4" s="225"/>
      <c r="C4" s="22" t="s">
        <v>5</v>
      </c>
      <c r="D4" s="26" t="s">
        <v>49</v>
      </c>
      <c r="E4" s="215"/>
      <c r="F4" s="23" t="s">
        <v>15</v>
      </c>
      <c r="G4" s="24">
        <v>811778</v>
      </c>
      <c r="H4" s="217"/>
      <c r="I4" s="22" t="s">
        <v>9</v>
      </c>
      <c r="J4" s="228" t="s">
        <v>24</v>
      </c>
      <c r="K4" s="228"/>
    </row>
    <row r="5" spans="1:11" x14ac:dyDescent="0.25">
      <c r="A5" s="224"/>
      <c r="B5" s="225"/>
      <c r="C5" s="218" t="s">
        <v>6</v>
      </c>
      <c r="D5" s="219" t="s">
        <v>56</v>
      </c>
      <c r="E5" s="215"/>
      <c r="F5" s="220" t="s">
        <v>13</v>
      </c>
      <c r="G5" s="221">
        <v>3765</v>
      </c>
      <c r="H5" s="217"/>
      <c r="I5" s="22" t="s">
        <v>10</v>
      </c>
      <c r="J5" s="228" t="s">
        <v>54</v>
      </c>
      <c r="K5" s="228"/>
    </row>
    <row r="6" spans="1:11" x14ac:dyDescent="0.25">
      <c r="A6" s="226"/>
      <c r="B6" s="227"/>
      <c r="C6" s="218"/>
      <c r="D6" s="219"/>
      <c r="E6" s="215"/>
      <c r="F6" s="220"/>
      <c r="G6" s="221"/>
      <c r="H6" s="217"/>
      <c r="I6" s="22" t="s">
        <v>11</v>
      </c>
      <c r="J6" s="228" t="s">
        <v>58</v>
      </c>
      <c r="K6" s="228"/>
    </row>
    <row r="7" spans="1:11" x14ac:dyDescent="0.25">
      <c r="A7" s="8"/>
      <c r="B7" s="4"/>
      <c r="C7" s="4"/>
      <c r="D7" s="29"/>
      <c r="E7" s="118"/>
      <c r="F7" s="31"/>
      <c r="G7" s="32"/>
      <c r="H7" s="28"/>
      <c r="I7" s="33"/>
      <c r="J7" s="20"/>
      <c r="K7" s="8"/>
    </row>
    <row r="8" spans="1:11" x14ac:dyDescent="0.25">
      <c r="A8" s="8"/>
      <c r="B8" s="4"/>
      <c r="C8" s="4"/>
      <c r="D8" s="29"/>
      <c r="E8" s="118"/>
      <c r="F8" s="31"/>
      <c r="G8" s="32"/>
      <c r="H8" s="28"/>
      <c r="I8" s="33"/>
      <c r="J8" s="20"/>
      <c r="K8" s="8"/>
    </row>
    <row r="10" spans="1:11" x14ac:dyDescent="0.25">
      <c r="A10" s="213" t="s">
        <v>67</v>
      </c>
      <c r="B10" s="213"/>
      <c r="C10" s="213"/>
      <c r="D10" s="213"/>
      <c r="E10" s="213"/>
      <c r="F10" s="213"/>
      <c r="G10" s="213"/>
      <c r="H10" s="213"/>
      <c r="I10" s="213"/>
      <c r="J10" s="213"/>
      <c r="K10" s="213"/>
    </row>
    <row r="11" spans="1:11" x14ac:dyDescent="0.25">
      <c r="A11" s="232" t="s">
        <v>18</v>
      </c>
      <c r="B11" s="229" t="s">
        <v>66</v>
      </c>
      <c r="C11" s="229"/>
      <c r="D11" s="229"/>
      <c r="E11" s="41"/>
      <c r="F11" s="41"/>
      <c r="G11" s="41"/>
      <c r="H11" s="41"/>
      <c r="I11" s="41"/>
      <c r="J11" s="7"/>
      <c r="K11" s="7"/>
    </row>
    <row r="12" spans="1:11" x14ac:dyDescent="0.25">
      <c r="A12" s="232"/>
      <c r="B12" s="106" t="s">
        <v>44</v>
      </c>
      <c r="C12" s="106" t="s">
        <v>48</v>
      </c>
      <c r="D12" s="106" t="s">
        <v>46</v>
      </c>
      <c r="E12" s="35"/>
      <c r="F12" s="35"/>
      <c r="G12" s="35"/>
      <c r="H12" s="35"/>
      <c r="I12" s="35"/>
      <c r="J12" s="7"/>
      <c r="K12" s="7"/>
    </row>
    <row r="13" spans="1:11" x14ac:dyDescent="0.25">
      <c r="A13" s="25" t="s">
        <v>161</v>
      </c>
      <c r="B13" s="89">
        <v>0.85919849999999998</v>
      </c>
      <c r="C13" s="89">
        <v>0.25147419999999998</v>
      </c>
      <c r="D13" s="89">
        <v>0.36183742528285001</v>
      </c>
      <c r="E13" s="8"/>
      <c r="F13" s="8"/>
      <c r="G13" s="8"/>
      <c r="H13" s="8"/>
      <c r="I13" s="8"/>
      <c r="J13" s="8"/>
      <c r="K13" s="8"/>
    </row>
    <row r="14" spans="1:11" x14ac:dyDescent="0.25">
      <c r="A14" s="25" t="s">
        <v>162</v>
      </c>
      <c r="B14" s="89">
        <v>0.45552969999999998</v>
      </c>
      <c r="C14" s="89">
        <v>0.28322770000000003</v>
      </c>
      <c r="D14" s="89">
        <v>0.335249904193548</v>
      </c>
      <c r="E14" s="8"/>
      <c r="F14" s="8"/>
      <c r="G14" s="8"/>
      <c r="H14" s="8"/>
      <c r="I14" s="8"/>
      <c r="J14" s="8"/>
      <c r="K14" s="8"/>
    </row>
    <row r="15" spans="1:11" x14ac:dyDescent="0.25">
      <c r="A15" s="25" t="s">
        <v>163</v>
      </c>
      <c r="B15" s="89">
        <v>0.83136069999999995</v>
      </c>
      <c r="C15" s="89">
        <v>0.28857349999999998</v>
      </c>
      <c r="D15" s="89">
        <v>0.42319678840336089</v>
      </c>
      <c r="E15" s="8"/>
      <c r="F15" s="8"/>
      <c r="G15" s="8"/>
      <c r="H15" s="8"/>
      <c r="I15" s="8"/>
      <c r="J15" s="8"/>
      <c r="K15" s="8"/>
    </row>
    <row r="16" spans="1:11" x14ac:dyDescent="0.25">
      <c r="A16" s="25" t="s">
        <v>164</v>
      </c>
      <c r="B16" s="89">
        <v>0.68977429999999995</v>
      </c>
      <c r="C16" s="89">
        <v>0.33408969999999999</v>
      </c>
      <c r="D16" s="89">
        <v>0.38743422012272594</v>
      </c>
      <c r="E16" s="8"/>
      <c r="F16" s="8"/>
      <c r="G16" s="8"/>
      <c r="H16" s="8"/>
      <c r="I16" s="8"/>
      <c r="J16" s="8"/>
      <c r="K16" s="8"/>
    </row>
    <row r="17" spans="1:11" x14ac:dyDescent="0.25">
      <c r="A17" s="25" t="s">
        <v>165</v>
      </c>
      <c r="B17" s="89">
        <v>0.77350070000000004</v>
      </c>
      <c r="C17" s="89">
        <v>0.34060269999999998</v>
      </c>
      <c r="D17" s="89">
        <v>0.3979395482526879</v>
      </c>
      <c r="E17" s="8"/>
      <c r="F17" s="8"/>
      <c r="G17" s="8"/>
      <c r="H17" s="8"/>
      <c r="I17" s="8"/>
      <c r="J17" s="8"/>
      <c r="K17" s="8"/>
    </row>
    <row r="18" spans="1:11" x14ac:dyDescent="0.25">
      <c r="A18" s="25" t="s">
        <v>166</v>
      </c>
      <c r="B18" s="89">
        <v>0.79457580000000005</v>
      </c>
      <c r="C18" s="89">
        <v>0.32782869999999997</v>
      </c>
      <c r="D18" s="89">
        <v>0.40397223506944563</v>
      </c>
      <c r="E18" s="8"/>
      <c r="F18" s="8"/>
      <c r="G18" s="8"/>
      <c r="H18" s="8"/>
      <c r="I18" s="8"/>
      <c r="J18" s="8"/>
      <c r="K18" s="8"/>
    </row>
    <row r="19" spans="1:11" x14ac:dyDescent="0.25">
      <c r="A19" s="25" t="s">
        <v>167</v>
      </c>
      <c r="B19" s="89">
        <v>0.8393216</v>
      </c>
      <c r="C19" s="89">
        <v>0.31227270000000001</v>
      </c>
      <c r="D19" s="89">
        <v>0.38945260355221628</v>
      </c>
      <c r="E19" s="8"/>
      <c r="F19" s="8"/>
      <c r="G19" s="8"/>
      <c r="H19" s="8"/>
      <c r="I19" s="8"/>
      <c r="J19" s="8"/>
      <c r="K19" s="8"/>
    </row>
    <row r="20" spans="1:11" x14ac:dyDescent="0.25">
      <c r="A20" s="202" t="s">
        <v>168</v>
      </c>
      <c r="B20" s="89">
        <v>0.70691470000000001</v>
      </c>
      <c r="C20" s="89">
        <v>0.33336460000000001</v>
      </c>
      <c r="D20" s="89">
        <v>0.38794255315618342</v>
      </c>
      <c r="E20" s="8"/>
      <c r="F20" s="8"/>
      <c r="G20" s="8"/>
      <c r="H20" s="8"/>
      <c r="I20" s="8"/>
      <c r="J20" s="8"/>
      <c r="K20" s="8"/>
    </row>
    <row r="21" spans="1:11" x14ac:dyDescent="0.25">
      <c r="A21" s="202" t="s">
        <v>169</v>
      </c>
      <c r="B21" s="89">
        <v>0.46058379999999999</v>
      </c>
      <c r="C21" s="89">
        <v>0.27736569999999999</v>
      </c>
      <c r="D21" s="89">
        <v>0.314752446879981</v>
      </c>
      <c r="E21" s="8"/>
      <c r="F21" s="8"/>
      <c r="G21" s="8"/>
      <c r="H21" s="8"/>
      <c r="I21" s="8"/>
      <c r="J21" s="8"/>
      <c r="K21" s="8"/>
    </row>
    <row r="22" spans="1:11" x14ac:dyDescent="0.25">
      <c r="A22" s="202" t="s">
        <v>170</v>
      </c>
      <c r="B22" s="89">
        <v>0.58803190000000005</v>
      </c>
      <c r="C22" s="89">
        <v>0.26917419999999997</v>
      </c>
      <c r="D22" s="89">
        <v>0.30842254438586714</v>
      </c>
      <c r="E22" s="8"/>
      <c r="F22" s="8"/>
      <c r="G22" s="8"/>
      <c r="H22" s="8"/>
      <c r="I22" s="8"/>
      <c r="J22" s="8"/>
      <c r="K22" s="8"/>
    </row>
    <row r="23" spans="1:11" x14ac:dyDescent="0.25">
      <c r="A23" s="202" t="s">
        <v>171</v>
      </c>
      <c r="B23" s="89">
        <v>0.70121840000000002</v>
      </c>
      <c r="C23" s="89">
        <v>0.26900809999999997</v>
      </c>
      <c r="D23" s="89">
        <v>0.30165850902777813</v>
      </c>
      <c r="E23" s="8"/>
      <c r="F23" s="8"/>
      <c r="G23" s="8"/>
      <c r="H23" s="8"/>
      <c r="I23" s="8"/>
      <c r="J23" s="8"/>
      <c r="K23" s="8"/>
    </row>
    <row r="24" spans="1:11" x14ac:dyDescent="0.25">
      <c r="A24" s="202" t="s">
        <v>172</v>
      </c>
      <c r="B24" s="89">
        <v>0.61731199999999997</v>
      </c>
      <c r="C24" s="89">
        <v>0.28358109999999997</v>
      </c>
      <c r="D24" s="89">
        <v>0.33117391493557297</v>
      </c>
      <c r="E24" s="8"/>
      <c r="F24" s="8"/>
      <c r="G24" s="8"/>
      <c r="H24" s="8"/>
      <c r="I24" s="8"/>
      <c r="J24" s="8"/>
      <c r="K24" s="8"/>
    </row>
    <row r="25" spans="1:11" x14ac:dyDescent="0.25">
      <c r="A25" s="6" t="s">
        <v>19</v>
      </c>
      <c r="B25" s="90">
        <f>+MAX(B13:B24)</f>
        <v>0.85919849999999998</v>
      </c>
      <c r="C25" s="90">
        <f>+MIN(C13:C24)</f>
        <v>0.25147419999999998</v>
      </c>
      <c r="D25" s="90">
        <f>+AVERAGE(D13:D24)</f>
        <v>0.36191939110518478</v>
      </c>
      <c r="E25" s="8"/>
      <c r="F25" s="8"/>
      <c r="G25" s="8"/>
      <c r="H25" s="8"/>
      <c r="I25" s="8"/>
      <c r="J25" s="8"/>
      <c r="K25" s="8"/>
    </row>
    <row r="26" spans="1:11" x14ac:dyDescent="0.25">
      <c r="A26" s="3"/>
      <c r="B26" s="119"/>
      <c r="C26" s="120"/>
      <c r="D26" s="119"/>
      <c r="E26" s="75"/>
      <c r="F26" s="8"/>
      <c r="G26" s="8"/>
      <c r="H26" s="8"/>
      <c r="I26" s="8"/>
      <c r="J26" s="8"/>
      <c r="K26" s="8"/>
    </row>
    <row r="27" spans="1:11" s="142" customFormat="1" x14ac:dyDescent="0.25">
      <c r="A27" s="3"/>
      <c r="B27" s="119"/>
      <c r="C27" s="120"/>
      <c r="D27" s="119"/>
      <c r="E27" s="75"/>
      <c r="F27" s="8"/>
      <c r="G27" s="8"/>
      <c r="H27" s="8"/>
      <c r="I27" s="8"/>
      <c r="J27" s="8"/>
      <c r="K27" s="8"/>
    </row>
    <row r="28" spans="1:11" x14ac:dyDescent="0.25">
      <c r="A28" s="3"/>
      <c r="B28" s="119"/>
      <c r="C28" s="120"/>
      <c r="D28" s="119"/>
      <c r="E28" s="75"/>
      <c r="F28" s="8"/>
      <c r="G28" s="8"/>
      <c r="H28" s="8"/>
      <c r="I28" s="8"/>
      <c r="J28" s="8"/>
      <c r="K28" s="8"/>
    </row>
    <row r="29" spans="1:11" x14ac:dyDescent="0.25">
      <c r="A29" s="3"/>
      <c r="B29" s="119"/>
      <c r="C29" s="120"/>
      <c r="D29" s="119"/>
      <c r="E29" s="75"/>
      <c r="F29" s="8"/>
      <c r="G29" s="8"/>
      <c r="H29" s="8"/>
      <c r="I29" s="8"/>
      <c r="J29" s="8"/>
      <c r="K29" s="8"/>
    </row>
    <row r="30" spans="1:11" x14ac:dyDescent="0.25">
      <c r="A30" s="3"/>
      <c r="B30" s="119"/>
      <c r="C30" s="120"/>
      <c r="D30" s="119"/>
      <c r="E30" s="8"/>
      <c r="F30" s="8"/>
      <c r="G30" s="8"/>
      <c r="H30" s="8"/>
      <c r="I30" s="8"/>
      <c r="J30" s="8"/>
      <c r="K30" s="8"/>
    </row>
    <row r="31" spans="1:11" x14ac:dyDescent="0.25">
      <c r="A31" s="213" t="s">
        <v>68</v>
      </c>
      <c r="B31" s="213"/>
      <c r="C31" s="213"/>
      <c r="D31" s="213"/>
      <c r="E31" s="213"/>
      <c r="F31" s="213"/>
      <c r="G31" s="213"/>
      <c r="H31" s="213"/>
      <c r="I31" s="213"/>
      <c r="J31" s="213"/>
      <c r="K31" s="213"/>
    </row>
    <row r="32" spans="1:11" ht="17.25" x14ac:dyDescent="0.25">
      <c r="A32" s="232" t="s">
        <v>18</v>
      </c>
      <c r="B32" s="229" t="s">
        <v>69</v>
      </c>
      <c r="C32" s="229"/>
      <c r="D32" s="229"/>
      <c r="E32" s="41"/>
      <c r="F32" s="41"/>
      <c r="G32" s="41"/>
      <c r="H32" s="41"/>
      <c r="I32" s="41"/>
      <c r="J32" s="7"/>
      <c r="K32" s="7"/>
    </row>
    <row r="33" spans="1:11" x14ac:dyDescent="0.25">
      <c r="A33" s="232"/>
      <c r="B33" s="106" t="s">
        <v>44</v>
      </c>
      <c r="C33" s="106" t="s">
        <v>48</v>
      </c>
      <c r="D33" s="106" t="s">
        <v>46</v>
      </c>
      <c r="E33" s="35"/>
      <c r="F33" s="35"/>
      <c r="G33" s="35"/>
      <c r="H33" s="35"/>
      <c r="I33" s="35"/>
      <c r="J33" s="7"/>
      <c r="K33" s="7"/>
    </row>
    <row r="34" spans="1:11" x14ac:dyDescent="0.25">
      <c r="A34" s="202" t="s">
        <v>161</v>
      </c>
      <c r="B34" s="89">
        <v>2.6147524760146359</v>
      </c>
      <c r="C34" s="89">
        <v>6.4311302363536257E-2</v>
      </c>
      <c r="D34" s="89">
        <v>0.25170600617021704</v>
      </c>
      <c r="E34" s="8"/>
      <c r="F34" s="8"/>
      <c r="G34" s="8"/>
      <c r="H34" s="8"/>
      <c r="I34" s="8"/>
      <c r="J34" s="8"/>
      <c r="K34" s="8"/>
    </row>
    <row r="35" spans="1:11" x14ac:dyDescent="0.25">
      <c r="A35" s="202" t="s">
        <v>162</v>
      </c>
      <c r="B35" s="89">
        <v>0.42713776222530908</v>
      </c>
      <c r="C35" s="89">
        <v>9.6498203812968641E-2</v>
      </c>
      <c r="D35" s="89">
        <v>0.17256629383683003</v>
      </c>
      <c r="E35" s="8"/>
      <c r="F35" s="8"/>
      <c r="G35" s="8"/>
      <c r="H35" s="8"/>
      <c r="I35" s="8"/>
      <c r="J35" s="8"/>
      <c r="K35" s="8"/>
    </row>
    <row r="36" spans="1:11" x14ac:dyDescent="0.25">
      <c r="A36" s="202" t="s">
        <v>163</v>
      </c>
      <c r="B36" s="89">
        <v>2.3995517797492325</v>
      </c>
      <c r="C36" s="89">
        <v>0.1029872983237875</v>
      </c>
      <c r="D36" s="89">
        <v>0.41603720564487462</v>
      </c>
      <c r="E36" s="8"/>
      <c r="F36" s="8"/>
      <c r="G36" s="8"/>
      <c r="H36" s="8"/>
      <c r="I36" s="8"/>
      <c r="J36" s="8"/>
      <c r="K36" s="8"/>
    </row>
    <row r="37" spans="1:11" x14ac:dyDescent="0.25">
      <c r="A37" s="202" t="s">
        <v>164</v>
      </c>
      <c r="B37" s="89">
        <v>1.4230893541316385</v>
      </c>
      <c r="C37" s="89">
        <v>0.16639432607055399</v>
      </c>
      <c r="D37" s="89">
        <v>0.27904024899714985</v>
      </c>
      <c r="E37" s="8"/>
      <c r="F37" s="8"/>
      <c r="G37" s="8"/>
      <c r="H37" s="8"/>
      <c r="I37" s="8"/>
      <c r="J37" s="8"/>
      <c r="K37" s="8"/>
    </row>
    <row r="38" spans="1:11" x14ac:dyDescent="0.25">
      <c r="A38" s="202" t="s">
        <v>165</v>
      </c>
      <c r="B38" s="89">
        <v>1.9602069643699804</v>
      </c>
      <c r="C38" s="89">
        <v>0.17680171515262702</v>
      </c>
      <c r="D38" s="89">
        <v>0.30210296256412944</v>
      </c>
      <c r="E38" s="8"/>
      <c r="F38" s="8"/>
      <c r="G38" s="8"/>
      <c r="H38" s="8"/>
      <c r="I38" s="8"/>
      <c r="J38" s="8"/>
      <c r="K38" s="8"/>
    </row>
    <row r="39" spans="1:11" x14ac:dyDescent="0.25">
      <c r="A39" s="202" t="s">
        <v>166</v>
      </c>
      <c r="B39" s="89">
        <v>2.0862144742810527</v>
      </c>
      <c r="C39" s="89">
        <v>0.1573934471853036</v>
      </c>
      <c r="D39" s="89">
        <v>0.33725934789647949</v>
      </c>
      <c r="E39" s="8"/>
      <c r="F39" s="8"/>
      <c r="G39" s="8"/>
      <c r="H39" s="8"/>
      <c r="I39" s="8"/>
      <c r="J39" s="8"/>
      <c r="K39" s="8"/>
    </row>
    <row r="40" spans="1:11" x14ac:dyDescent="0.25">
      <c r="A40" s="202" t="s">
        <v>167</v>
      </c>
      <c r="B40" s="89">
        <v>2.4639028606945037</v>
      </c>
      <c r="C40" s="89">
        <v>0.1336919388662613</v>
      </c>
      <c r="D40" s="89">
        <v>0.31368100938763066</v>
      </c>
      <c r="E40" s="8"/>
      <c r="F40" s="8"/>
      <c r="G40" s="8"/>
      <c r="H40" s="8"/>
      <c r="I40" s="8"/>
      <c r="J40" s="8"/>
      <c r="K40" s="8"/>
    </row>
    <row r="41" spans="1:11" x14ac:dyDescent="0.25">
      <c r="A41" s="202" t="s">
        <v>168</v>
      </c>
      <c r="B41" s="89">
        <v>1.5126191173352646</v>
      </c>
      <c r="C41" s="89">
        <v>0.16534282254037028</v>
      </c>
      <c r="D41" s="89">
        <v>0.2776959878648036</v>
      </c>
      <c r="E41" s="8"/>
      <c r="F41" s="8"/>
      <c r="G41" s="8"/>
      <c r="H41" s="8"/>
      <c r="I41" s="8"/>
      <c r="J41" s="8"/>
      <c r="K41" s="8"/>
    </row>
    <row r="42" spans="1:11" x14ac:dyDescent="0.25">
      <c r="A42" s="202" t="s">
        <v>169</v>
      </c>
      <c r="B42" s="89">
        <v>0.44256624290483476</v>
      </c>
      <c r="C42" s="89">
        <v>8.9968491467948941E-2</v>
      </c>
      <c r="D42" s="89">
        <v>0.14098978348577251</v>
      </c>
      <c r="E42" s="8"/>
      <c r="F42" s="8"/>
      <c r="G42" s="8"/>
      <c r="H42" s="8"/>
      <c r="I42" s="8"/>
      <c r="J42" s="8"/>
      <c r="K42" s="8"/>
    </row>
    <row r="43" spans="1:11" x14ac:dyDescent="0.25">
      <c r="A43" s="202" t="s">
        <v>170</v>
      </c>
      <c r="B43" s="89">
        <v>0.89959040654232836</v>
      </c>
      <c r="C43" s="89">
        <v>8.1360215573021616E-2</v>
      </c>
      <c r="D43" s="89">
        <v>0.13316421157963731</v>
      </c>
      <c r="E43" s="8"/>
      <c r="F43" s="8"/>
      <c r="G43" s="8"/>
      <c r="H43" s="8"/>
      <c r="I43" s="8"/>
      <c r="J43" s="8"/>
      <c r="K43" s="8"/>
    </row>
    <row r="44" spans="1:11" x14ac:dyDescent="0.25">
      <c r="A44" s="202" t="s">
        <v>171</v>
      </c>
      <c r="B44" s="89">
        <v>1.4668890199129372</v>
      </c>
      <c r="C44" s="89">
        <v>8.110792016554895E-2</v>
      </c>
      <c r="D44" s="89">
        <v>0.12555391891787279</v>
      </c>
      <c r="E44" s="8"/>
      <c r="F44" s="8"/>
      <c r="G44" s="8"/>
      <c r="H44" s="8"/>
      <c r="I44" s="8"/>
      <c r="J44" s="8"/>
      <c r="K44" s="8"/>
    </row>
    <row r="45" spans="1:11" x14ac:dyDescent="0.25">
      <c r="A45" s="202" t="s">
        <v>172</v>
      </c>
      <c r="B45" s="89">
        <v>1.0404043064694519</v>
      </c>
      <c r="C45" s="89">
        <v>9.7136378904073103E-2</v>
      </c>
      <c r="D45" s="89">
        <v>0.17475267571200126</v>
      </c>
      <c r="E45" s="8"/>
      <c r="F45" s="8"/>
      <c r="G45" s="8"/>
      <c r="H45" s="8"/>
      <c r="I45" s="8"/>
      <c r="J45" s="8"/>
      <c r="K45" s="8"/>
    </row>
    <row r="46" spans="1:11" x14ac:dyDescent="0.25">
      <c r="A46" s="6" t="s">
        <v>19</v>
      </c>
      <c r="B46" s="60">
        <f>+MAX(B34:B45)</f>
        <v>2.6147524760146359</v>
      </c>
      <c r="C46" s="90">
        <f>+MIN(C34:C45)</f>
        <v>6.4311302363536257E-2</v>
      </c>
      <c r="D46" s="60">
        <f>+AVERAGE(D34:D45)</f>
        <v>0.24371247100478322</v>
      </c>
      <c r="E46" s="8"/>
      <c r="F46" s="8"/>
      <c r="G46" s="8"/>
      <c r="H46" s="8"/>
      <c r="I46" s="8"/>
      <c r="J46" s="8"/>
      <c r="K46" s="8"/>
    </row>
    <row r="47" spans="1:11" x14ac:dyDescent="0.25">
      <c r="A47" s="3"/>
      <c r="B47" s="119"/>
      <c r="C47" s="120"/>
      <c r="D47" s="119"/>
      <c r="E47" s="75"/>
      <c r="F47" s="75"/>
      <c r="G47" s="75"/>
      <c r="H47" s="8"/>
      <c r="I47" s="8"/>
      <c r="J47" s="8"/>
      <c r="K47" s="8"/>
    </row>
    <row r="48" spans="1:11" x14ac:dyDescent="0.25">
      <c r="A48" s="3"/>
      <c r="B48" s="119"/>
      <c r="C48" s="120"/>
      <c r="D48" s="119"/>
      <c r="E48" s="75"/>
      <c r="F48" s="75"/>
      <c r="G48" s="75"/>
      <c r="H48" s="8"/>
      <c r="I48" s="8"/>
      <c r="J48" s="8"/>
      <c r="K48" s="8"/>
    </row>
    <row r="49" spans="1:11" x14ac:dyDescent="0.25">
      <c r="A49" s="3"/>
      <c r="B49" s="119"/>
      <c r="C49" s="120"/>
      <c r="D49" s="119"/>
      <c r="E49" s="75"/>
      <c r="F49" s="75"/>
      <c r="G49" s="75"/>
      <c r="H49" s="8"/>
      <c r="I49" s="8"/>
      <c r="J49" s="8"/>
      <c r="K49" s="8"/>
    </row>
    <row r="50" spans="1:11" x14ac:dyDescent="0.25">
      <c r="A50" s="3"/>
      <c r="B50" s="119"/>
      <c r="C50" s="120"/>
      <c r="D50" s="119"/>
      <c r="E50" s="75"/>
      <c r="F50" s="75"/>
      <c r="G50" s="75"/>
      <c r="H50" s="8"/>
      <c r="I50" s="8"/>
      <c r="J50" s="8"/>
      <c r="K50" s="8"/>
    </row>
    <row r="52" spans="1:11" s="8" customFormat="1" x14ac:dyDescent="0.25">
      <c r="A52" s="213" t="s">
        <v>70</v>
      </c>
      <c r="B52" s="213"/>
      <c r="C52" s="213"/>
      <c r="D52" s="213"/>
      <c r="E52" s="213"/>
      <c r="F52" s="213"/>
      <c r="G52" s="213"/>
      <c r="H52" s="213"/>
      <c r="I52" s="213"/>
      <c r="J52" s="213"/>
      <c r="K52" s="213"/>
    </row>
    <row r="53" spans="1:11" s="8" customFormat="1" x14ac:dyDescent="0.25">
      <c r="A53" s="230" t="s">
        <v>18</v>
      </c>
      <c r="B53" s="229" t="s">
        <v>127</v>
      </c>
      <c r="C53" s="229"/>
      <c r="D53" s="229"/>
      <c r="E53" s="116"/>
      <c r="F53" s="116"/>
      <c r="G53" s="116"/>
      <c r="H53" s="116"/>
      <c r="K53" s="7"/>
    </row>
    <row r="54" spans="1:11" s="8" customFormat="1" x14ac:dyDescent="0.25">
      <c r="A54" s="231"/>
      <c r="B54" s="106" t="s">
        <v>44</v>
      </c>
      <c r="C54" s="106" t="s">
        <v>45</v>
      </c>
      <c r="D54" s="106" t="s">
        <v>41</v>
      </c>
      <c r="E54" s="20"/>
      <c r="F54" s="20"/>
      <c r="G54" s="37"/>
      <c r="H54" s="20"/>
    </row>
    <row r="55" spans="1:11" s="8" customFormat="1" x14ac:dyDescent="0.25">
      <c r="A55" s="202" t="s">
        <v>161</v>
      </c>
      <c r="B55" s="40">
        <v>13</v>
      </c>
      <c r="C55" s="40">
        <v>4.4435510000000003</v>
      </c>
      <c r="D55" s="40">
        <v>8.3832388689369068</v>
      </c>
      <c r="G55" s="21"/>
      <c r="H55" s="91"/>
      <c r="I55" s="91"/>
      <c r="J55" s="91"/>
    </row>
    <row r="56" spans="1:11" s="8" customFormat="1" x14ac:dyDescent="0.25">
      <c r="A56" s="202" t="s">
        <v>162</v>
      </c>
      <c r="B56" s="40">
        <v>12.781269999999999</v>
      </c>
      <c r="C56" s="40">
        <v>5.038481</v>
      </c>
      <c r="D56" s="40">
        <v>8.5787901801488715</v>
      </c>
      <c r="G56" s="21"/>
      <c r="H56" s="91"/>
      <c r="I56" s="91"/>
      <c r="J56" s="91"/>
    </row>
    <row r="57" spans="1:11" s="8" customFormat="1" x14ac:dyDescent="0.25">
      <c r="A57" s="202" t="s">
        <v>163</v>
      </c>
      <c r="B57" s="40">
        <v>12.807410000000001</v>
      </c>
      <c r="C57" s="40">
        <v>5.8107309999999996</v>
      </c>
      <c r="D57" s="40">
        <v>8.7061301764705501</v>
      </c>
      <c r="G57" s="21"/>
      <c r="H57" s="91"/>
      <c r="I57" s="91"/>
      <c r="J57" s="91"/>
    </row>
    <row r="58" spans="1:11" s="8" customFormat="1" x14ac:dyDescent="0.25">
      <c r="A58" s="202" t="s">
        <v>164</v>
      </c>
      <c r="B58" s="40">
        <v>13.58254</v>
      </c>
      <c r="C58" s="40">
        <v>6.1769639999999999</v>
      </c>
      <c r="D58" s="40">
        <v>8.7519613982864293</v>
      </c>
      <c r="G58" s="21"/>
      <c r="H58" s="91"/>
      <c r="I58" s="91"/>
      <c r="J58" s="91"/>
    </row>
    <row r="59" spans="1:11" s="8" customFormat="1" x14ac:dyDescent="0.25">
      <c r="A59" s="202" t="s">
        <v>165</v>
      </c>
      <c r="B59" s="40">
        <v>12.90574</v>
      </c>
      <c r="C59" s="40">
        <v>5.2667070000000002</v>
      </c>
      <c r="D59" s="40">
        <v>8.6168188857526555</v>
      </c>
      <c r="G59" s="21"/>
      <c r="H59" s="91"/>
      <c r="I59" s="91"/>
      <c r="J59" s="91"/>
    </row>
    <row r="60" spans="1:11" s="8" customFormat="1" x14ac:dyDescent="0.25">
      <c r="A60" s="202" t="s">
        <v>166</v>
      </c>
      <c r="B60" s="40">
        <v>12.993650000000001</v>
      </c>
      <c r="C60" s="40">
        <v>4.4605319999999997</v>
      </c>
      <c r="D60" s="40">
        <v>8.2394587192129354</v>
      </c>
      <c r="G60" s="2"/>
      <c r="H60" s="91"/>
      <c r="I60" s="91"/>
      <c r="J60" s="91"/>
    </row>
    <row r="61" spans="1:11" s="8" customFormat="1" x14ac:dyDescent="0.25">
      <c r="A61" s="202" t="s">
        <v>167</v>
      </c>
      <c r="B61" s="40">
        <v>12.957319999999999</v>
      </c>
      <c r="C61" s="40">
        <v>4.2596119999999997</v>
      </c>
      <c r="D61" s="40">
        <v>7.3160972292693893</v>
      </c>
      <c r="G61" s="2"/>
      <c r="H61" s="91"/>
      <c r="I61" s="91"/>
      <c r="J61" s="91"/>
    </row>
    <row r="62" spans="1:11" s="8" customFormat="1" x14ac:dyDescent="0.25">
      <c r="A62" s="202" t="s">
        <v>168</v>
      </c>
      <c r="B62" s="40">
        <v>13.07968</v>
      </c>
      <c r="C62" s="40">
        <v>4.3857780000000002</v>
      </c>
      <c r="D62" s="40">
        <v>7.4843022956609326</v>
      </c>
      <c r="G62" s="2"/>
      <c r="H62" s="91"/>
      <c r="I62" s="91"/>
      <c r="J62" s="91"/>
    </row>
    <row r="63" spans="1:11" s="8" customFormat="1" x14ac:dyDescent="0.25">
      <c r="A63" s="202" t="s">
        <v>169</v>
      </c>
      <c r="B63" s="40">
        <v>13.685840000000001</v>
      </c>
      <c r="C63" s="40">
        <v>3.9935689999999999</v>
      </c>
      <c r="D63" s="40">
        <v>7.9377186837072387</v>
      </c>
      <c r="G63" s="2"/>
      <c r="H63" s="91"/>
      <c r="I63" s="91"/>
      <c r="J63" s="91"/>
    </row>
    <row r="64" spans="1:11" s="8" customFormat="1" x14ac:dyDescent="0.25">
      <c r="A64" s="202" t="s">
        <v>170</v>
      </c>
      <c r="B64" s="40">
        <v>14.303789999999999</v>
      </c>
      <c r="C64" s="40">
        <v>5.5007250000000001</v>
      </c>
      <c r="D64" s="40">
        <v>8.6259526043746675</v>
      </c>
      <c r="G64" s="2"/>
      <c r="H64" s="91"/>
      <c r="I64" s="91"/>
      <c r="J64" s="91"/>
    </row>
    <row r="65" spans="1:11" s="8" customFormat="1" x14ac:dyDescent="0.25">
      <c r="A65" s="202" t="s">
        <v>171</v>
      </c>
      <c r="B65" s="40">
        <v>13.10117</v>
      </c>
      <c r="C65" s="40">
        <v>5.2414040000000002</v>
      </c>
      <c r="D65" s="40">
        <v>8.7365762910879639</v>
      </c>
      <c r="G65" s="2"/>
      <c r="H65" s="91"/>
      <c r="I65" s="91"/>
      <c r="J65" s="91"/>
    </row>
    <row r="66" spans="1:11" s="8" customFormat="1" x14ac:dyDescent="0.25">
      <c r="A66" s="202" t="s">
        <v>172</v>
      </c>
      <c r="B66" s="40">
        <v>12.793760000000001</v>
      </c>
      <c r="C66" s="40">
        <v>4.3803210000000004</v>
      </c>
      <c r="D66" s="40">
        <v>8.530107648515413</v>
      </c>
      <c r="G66" s="2"/>
      <c r="H66" s="91"/>
      <c r="I66" s="91"/>
      <c r="J66" s="91"/>
    </row>
    <row r="67" spans="1:11" s="8" customFormat="1" x14ac:dyDescent="0.25">
      <c r="A67" s="59" t="s">
        <v>19</v>
      </c>
      <c r="B67" s="59">
        <f>+MAX(B55:B66)</f>
        <v>14.303789999999999</v>
      </c>
      <c r="C67" s="59">
        <f>+MIN(C55:C66)</f>
        <v>3.9935689999999999</v>
      </c>
      <c r="D67" s="59">
        <f>+AVERAGE(D55:D66)</f>
        <v>8.3255960817853296</v>
      </c>
      <c r="G67" s="3"/>
    </row>
    <row r="68" spans="1:11" s="8" customFormat="1" x14ac:dyDescent="0.25"/>
    <row r="69" spans="1:11" s="8" customFormat="1" x14ac:dyDescent="0.25">
      <c r="A69" s="211" t="s">
        <v>131</v>
      </c>
      <c r="B69" s="211"/>
      <c r="C69" s="211"/>
      <c r="D69" s="211"/>
      <c r="E69" s="211"/>
      <c r="F69" s="211"/>
      <c r="G69" s="211"/>
      <c r="H69" s="211"/>
      <c r="I69" s="211"/>
      <c r="J69" s="211"/>
      <c r="K69" s="211"/>
    </row>
    <row r="70" spans="1:11" x14ac:dyDescent="0.25">
      <c r="A70" s="211"/>
      <c r="B70" s="211"/>
      <c r="C70" s="211"/>
      <c r="D70" s="211"/>
      <c r="E70" s="211"/>
      <c r="F70" s="211"/>
      <c r="G70" s="211"/>
      <c r="H70" s="211"/>
      <c r="I70" s="211"/>
      <c r="J70" s="211"/>
      <c r="K70" s="211"/>
    </row>
    <row r="71" spans="1:11" x14ac:dyDescent="0.25">
      <c r="A71" s="211"/>
      <c r="B71" s="211"/>
      <c r="C71" s="211"/>
      <c r="D71" s="211"/>
      <c r="E71" s="211"/>
      <c r="F71" s="211"/>
      <c r="G71" s="211"/>
      <c r="H71" s="211"/>
      <c r="I71" s="211"/>
      <c r="J71" s="211"/>
      <c r="K71" s="211"/>
    </row>
  </sheetData>
  <mergeCells count="23">
    <mergeCell ref="A53:A54"/>
    <mergeCell ref="A10:K10"/>
    <mergeCell ref="A11:A12"/>
    <mergeCell ref="B11:D11"/>
    <mergeCell ref="A31:K31"/>
    <mergeCell ref="A32:A33"/>
    <mergeCell ref="B32:D32"/>
    <mergeCell ref="A69:K71"/>
    <mergeCell ref="A1:K1"/>
    <mergeCell ref="A2:K2"/>
    <mergeCell ref="E3:E6"/>
    <mergeCell ref="H3:H6"/>
    <mergeCell ref="C5:C6"/>
    <mergeCell ref="D5:D6"/>
    <mergeCell ref="F5:F6"/>
    <mergeCell ref="G5:G6"/>
    <mergeCell ref="A3:B6"/>
    <mergeCell ref="J3:K3"/>
    <mergeCell ref="J4:K4"/>
    <mergeCell ref="J5:K5"/>
    <mergeCell ref="J6:K6"/>
    <mergeCell ref="A52:K52"/>
    <mergeCell ref="B53:D5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8" firstPageNumber="36" fitToWidth="0" fitToHeight="0" orientation="portrait" useFirstPageNumber="1" r:id="rId1"/>
  <headerFooter>
    <oddFooter>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5"/>
  <sheetViews>
    <sheetView view="pageLayout" topLeftCell="A58" zoomScale="70" zoomScaleNormal="115" zoomScaleSheetLayoutView="15" zoomScalePageLayoutView="70" workbookViewId="0">
      <selection sqref="A1:K1"/>
    </sheetView>
  </sheetViews>
  <sheetFormatPr baseColWidth="10" defaultRowHeight="15" x14ac:dyDescent="0.25"/>
  <cols>
    <col min="1" max="1" width="8" style="8" bestFit="1" customWidth="1"/>
    <col min="2" max="2" width="8.5703125" style="8" bestFit="1" customWidth="1"/>
    <col min="3" max="3" width="9.5703125" style="8" bestFit="1" customWidth="1"/>
    <col min="4" max="4" width="9.140625" style="8" customWidth="1"/>
    <col min="5" max="5" width="13.28515625" style="8" bestFit="1" customWidth="1"/>
    <col min="6" max="6" width="8.7109375" style="8" bestFit="1" customWidth="1"/>
    <col min="7" max="7" width="9" style="8" customWidth="1"/>
    <col min="8" max="8" width="11.7109375" style="8" bestFit="1" customWidth="1"/>
    <col min="9" max="9" width="12.28515625" style="8" bestFit="1" customWidth="1"/>
    <col min="10" max="10" width="11.42578125" style="8"/>
    <col min="11" max="11" width="15.28515625" style="8" customWidth="1"/>
    <col min="12" max="16384" width="11.42578125" style="8"/>
  </cols>
  <sheetData>
    <row r="1" spans="1:11" s="7" customFormat="1" ht="15" customHeight="1" x14ac:dyDescent="0.25">
      <c r="A1" s="212" t="s">
        <v>132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</row>
    <row r="2" spans="1:11" ht="15" customHeight="1" x14ac:dyDescent="0.25">
      <c r="A2" s="213" t="s">
        <v>22</v>
      </c>
      <c r="B2" s="213"/>
      <c r="C2" s="213"/>
      <c r="D2" s="213"/>
      <c r="E2" s="213"/>
      <c r="F2" s="213"/>
      <c r="G2" s="213"/>
      <c r="H2" s="213"/>
      <c r="I2" s="213"/>
      <c r="J2" s="213"/>
      <c r="K2" s="213"/>
    </row>
    <row r="3" spans="1:11" ht="15" customHeight="1" x14ac:dyDescent="0.25">
      <c r="A3" s="217" t="s">
        <v>12</v>
      </c>
      <c r="B3" s="217"/>
      <c r="C3" s="22" t="s">
        <v>4</v>
      </c>
      <c r="D3" s="127" t="s">
        <v>16</v>
      </c>
      <c r="E3" s="220" t="s">
        <v>78</v>
      </c>
      <c r="F3" s="23" t="s">
        <v>14</v>
      </c>
      <c r="G3" s="172">
        <v>9979154</v>
      </c>
      <c r="H3" s="217" t="s">
        <v>7</v>
      </c>
      <c r="I3" s="22" t="s">
        <v>8</v>
      </c>
      <c r="J3" s="235" t="s">
        <v>0</v>
      </c>
      <c r="K3" s="236"/>
    </row>
    <row r="4" spans="1:11" ht="15" customHeight="1" x14ac:dyDescent="0.25">
      <c r="A4" s="217"/>
      <c r="B4" s="217"/>
      <c r="C4" s="22" t="s">
        <v>5</v>
      </c>
      <c r="D4" s="127" t="s">
        <v>20</v>
      </c>
      <c r="E4" s="220"/>
      <c r="F4" s="23" t="s">
        <v>15</v>
      </c>
      <c r="G4" s="24">
        <v>821647</v>
      </c>
      <c r="H4" s="217"/>
      <c r="I4" s="22" t="s">
        <v>9</v>
      </c>
      <c r="J4" s="235" t="s">
        <v>0</v>
      </c>
      <c r="K4" s="236"/>
    </row>
    <row r="5" spans="1:11" ht="15" customHeight="1" x14ac:dyDescent="0.25">
      <c r="A5" s="217"/>
      <c r="B5" s="217"/>
      <c r="C5" s="218" t="s">
        <v>6</v>
      </c>
      <c r="D5" s="219" t="s">
        <v>21</v>
      </c>
      <c r="E5" s="220"/>
      <c r="F5" s="233" t="s">
        <v>77</v>
      </c>
      <c r="G5" s="221">
        <v>3710</v>
      </c>
      <c r="H5" s="217"/>
      <c r="I5" s="22" t="s">
        <v>10</v>
      </c>
      <c r="J5" s="235" t="s">
        <v>1</v>
      </c>
      <c r="K5" s="236"/>
    </row>
    <row r="6" spans="1:11" ht="15" customHeight="1" x14ac:dyDescent="0.25">
      <c r="A6" s="217"/>
      <c r="B6" s="217"/>
      <c r="C6" s="218"/>
      <c r="D6" s="219"/>
      <c r="E6" s="220"/>
      <c r="F6" s="234"/>
      <c r="G6" s="221"/>
      <c r="H6" s="217"/>
      <c r="I6" s="22" t="s">
        <v>11</v>
      </c>
      <c r="J6" s="235" t="s">
        <v>21</v>
      </c>
      <c r="K6" s="236"/>
    </row>
    <row r="7" spans="1:11" ht="15" customHeight="1" x14ac:dyDescent="0.25">
      <c r="A7" s="28"/>
      <c r="B7" s="28"/>
      <c r="C7" s="4"/>
      <c r="D7" s="29"/>
      <c r="E7" s="31"/>
      <c r="F7" s="31"/>
      <c r="G7" s="32"/>
      <c r="H7" s="28"/>
      <c r="I7" s="33"/>
      <c r="J7" s="151"/>
      <c r="K7" s="151"/>
    </row>
    <row r="8" spans="1:11" ht="15" customHeight="1" x14ac:dyDescent="0.25">
      <c r="A8" s="20"/>
      <c r="B8" s="4"/>
      <c r="C8" s="28"/>
      <c r="D8" s="29"/>
      <c r="E8" s="30"/>
      <c r="F8" s="30"/>
      <c r="G8" s="31"/>
      <c r="H8" s="32"/>
      <c r="I8" s="28"/>
      <c r="J8" s="33"/>
      <c r="K8" s="34"/>
    </row>
    <row r="9" spans="1:11" ht="15" customHeight="1" x14ac:dyDescent="0.25">
      <c r="A9" s="213" t="s">
        <v>38</v>
      </c>
      <c r="B9" s="213"/>
      <c r="C9" s="213"/>
      <c r="D9" s="213"/>
      <c r="E9" s="213"/>
      <c r="F9" s="238"/>
      <c r="G9" s="213"/>
      <c r="H9" s="213"/>
      <c r="I9" s="213"/>
      <c r="J9" s="213"/>
      <c r="K9" s="213"/>
    </row>
    <row r="10" spans="1:11" ht="15" customHeight="1" x14ac:dyDescent="0.25">
      <c r="A10" s="243" t="s">
        <v>18</v>
      </c>
      <c r="B10" s="240" t="s">
        <v>34</v>
      </c>
      <c r="C10" s="241"/>
      <c r="D10" s="242"/>
      <c r="E10" s="239" t="s">
        <v>79</v>
      </c>
      <c r="F10" s="143"/>
      <c r="G10" s="7"/>
      <c r="H10" s="9"/>
      <c r="I10" s="7"/>
      <c r="J10" s="7"/>
      <c r="K10" s="7"/>
    </row>
    <row r="11" spans="1:11" ht="15" customHeight="1" x14ac:dyDescent="0.25">
      <c r="A11" s="244"/>
      <c r="B11" s="243" t="s">
        <v>35</v>
      </c>
      <c r="C11" s="246" t="s">
        <v>36</v>
      </c>
      <c r="D11" s="246"/>
      <c r="E11" s="239"/>
      <c r="F11" s="143"/>
      <c r="G11" s="7"/>
      <c r="H11" s="9"/>
      <c r="I11" s="7"/>
      <c r="J11" s="7"/>
      <c r="K11" s="7"/>
    </row>
    <row r="12" spans="1:11" ht="15" customHeight="1" x14ac:dyDescent="0.25">
      <c r="A12" s="245"/>
      <c r="B12" s="245"/>
      <c r="C12" s="10" t="s">
        <v>37</v>
      </c>
      <c r="D12" s="10" t="s">
        <v>42</v>
      </c>
      <c r="E12" s="239"/>
      <c r="F12" s="143"/>
      <c r="G12" s="7"/>
      <c r="H12" s="9"/>
      <c r="I12" s="7"/>
      <c r="J12" s="7"/>
      <c r="K12" s="7"/>
    </row>
    <row r="13" spans="1:11" s="7" customFormat="1" ht="15" customHeight="1" x14ac:dyDescent="0.25">
      <c r="A13" s="202" t="s">
        <v>161</v>
      </c>
      <c r="B13" s="97">
        <v>197.6999999999999</v>
      </c>
      <c r="C13" s="113">
        <v>36.900000000000006</v>
      </c>
      <c r="D13" s="108">
        <v>19</v>
      </c>
      <c r="E13" s="128">
        <v>26</v>
      </c>
      <c r="F13" s="144"/>
      <c r="H13" s="9"/>
    </row>
    <row r="14" spans="1:11" s="7" customFormat="1" ht="15" customHeight="1" x14ac:dyDescent="0.25">
      <c r="A14" s="202" t="s">
        <v>162</v>
      </c>
      <c r="B14" s="97">
        <v>77.099999999999952</v>
      </c>
      <c r="C14" s="113">
        <v>16.199999999999967</v>
      </c>
      <c r="D14" s="108">
        <v>22</v>
      </c>
      <c r="E14" s="128">
        <v>22</v>
      </c>
      <c r="F14" s="144"/>
      <c r="G14" s="109"/>
    </row>
    <row r="15" spans="1:11" s="7" customFormat="1" ht="15" customHeight="1" x14ac:dyDescent="0.25">
      <c r="A15" s="202" t="s">
        <v>163</v>
      </c>
      <c r="B15" s="97">
        <v>182.59999999999994</v>
      </c>
      <c r="C15" s="113">
        <v>26.200000000000024</v>
      </c>
      <c r="D15" s="108">
        <v>19</v>
      </c>
      <c r="E15" s="128">
        <v>29</v>
      </c>
      <c r="F15" s="144"/>
    </row>
    <row r="16" spans="1:11" s="7" customFormat="1" ht="15" customHeight="1" x14ac:dyDescent="0.25">
      <c r="A16" s="202" t="s">
        <v>164</v>
      </c>
      <c r="B16" s="97">
        <v>95.199999999999932</v>
      </c>
      <c r="C16" s="113">
        <v>17.999999999999986</v>
      </c>
      <c r="D16" s="108">
        <v>1</v>
      </c>
      <c r="E16" s="128">
        <v>27</v>
      </c>
      <c r="F16" s="144"/>
      <c r="G16" s="104"/>
    </row>
    <row r="17" spans="1:11" s="7" customFormat="1" ht="15" customHeight="1" x14ac:dyDescent="0.25">
      <c r="A17" s="202" t="s">
        <v>165</v>
      </c>
      <c r="B17" s="97">
        <v>196.59999999999985</v>
      </c>
      <c r="C17" s="113">
        <v>21.600000000000033</v>
      </c>
      <c r="D17" s="108">
        <v>10</v>
      </c>
      <c r="E17" s="128">
        <v>31</v>
      </c>
      <c r="F17" s="144"/>
    </row>
    <row r="18" spans="1:11" s="7" customFormat="1" ht="15" customHeight="1" x14ac:dyDescent="0.25">
      <c r="A18" s="202" t="s">
        <v>166</v>
      </c>
      <c r="B18" s="97">
        <v>199.40000000000026</v>
      </c>
      <c r="C18" s="113">
        <v>35.700000000000244</v>
      </c>
      <c r="D18" s="108">
        <v>20</v>
      </c>
      <c r="E18" s="128">
        <v>28</v>
      </c>
      <c r="F18" s="144"/>
    </row>
    <row r="19" spans="1:11" s="7" customFormat="1" ht="15" customHeight="1" x14ac:dyDescent="0.25">
      <c r="A19" s="202" t="s">
        <v>167</v>
      </c>
      <c r="B19" s="97">
        <v>286.10000000000076</v>
      </c>
      <c r="C19" s="113">
        <v>54.100000000000428</v>
      </c>
      <c r="D19" s="108">
        <v>25</v>
      </c>
      <c r="E19" s="128">
        <v>26</v>
      </c>
      <c r="F19" s="144"/>
    </row>
    <row r="20" spans="1:11" s="7" customFormat="1" ht="15" customHeight="1" x14ac:dyDescent="0.25">
      <c r="A20" s="202" t="s">
        <v>168</v>
      </c>
      <c r="B20" s="97">
        <v>227.70000000000041</v>
      </c>
      <c r="C20" s="113">
        <v>45.100000000000286</v>
      </c>
      <c r="D20" s="108">
        <v>25</v>
      </c>
      <c r="E20" s="128">
        <v>28</v>
      </c>
      <c r="F20" s="144"/>
    </row>
    <row r="21" spans="1:11" s="7" customFormat="1" ht="15" customHeight="1" x14ac:dyDescent="0.25">
      <c r="A21" s="202" t="s">
        <v>169</v>
      </c>
      <c r="B21" s="97">
        <v>100.09999999999998</v>
      </c>
      <c r="C21" s="113">
        <v>22.30000000000005</v>
      </c>
      <c r="D21" s="108">
        <v>3</v>
      </c>
      <c r="E21" s="128">
        <v>24</v>
      </c>
      <c r="F21" s="144"/>
    </row>
    <row r="22" spans="1:11" s="7" customFormat="1" ht="15" customHeight="1" x14ac:dyDescent="0.25">
      <c r="A22" s="202" t="s">
        <v>170</v>
      </c>
      <c r="B22" s="97">
        <v>134.89999999999984</v>
      </c>
      <c r="C22" s="113">
        <v>16.39999999999997</v>
      </c>
      <c r="D22" s="108">
        <v>9</v>
      </c>
      <c r="E22" s="128">
        <v>26</v>
      </c>
      <c r="F22" s="144"/>
    </row>
    <row r="23" spans="1:11" s="7" customFormat="1" ht="15" customHeight="1" x14ac:dyDescent="0.25">
      <c r="A23" s="202" t="s">
        <v>171</v>
      </c>
      <c r="B23" s="97">
        <v>114.30000000000005</v>
      </c>
      <c r="C23" s="113">
        <v>40.200000000000102</v>
      </c>
      <c r="D23" s="108">
        <v>20</v>
      </c>
      <c r="E23" s="128">
        <v>19</v>
      </c>
      <c r="F23" s="144"/>
    </row>
    <row r="24" spans="1:11" s="7" customFormat="1" ht="15" customHeight="1" x14ac:dyDescent="0.25">
      <c r="A24" s="202" t="s">
        <v>172</v>
      </c>
      <c r="B24" s="97">
        <v>166.19999999999985</v>
      </c>
      <c r="C24" s="113">
        <v>19.5</v>
      </c>
      <c r="D24" s="108">
        <v>27</v>
      </c>
      <c r="E24" s="128">
        <v>24</v>
      </c>
      <c r="F24" s="144"/>
      <c r="G24" s="8"/>
      <c r="H24" s="8"/>
      <c r="I24" s="8"/>
      <c r="J24" s="8"/>
      <c r="K24" s="8"/>
    </row>
    <row r="25" spans="1:11" s="7" customFormat="1" ht="15" customHeight="1" x14ac:dyDescent="0.25">
      <c r="A25" s="15" t="s">
        <v>19</v>
      </c>
      <c r="B25" s="71">
        <f>+SUM(B13:B24)</f>
        <v>1977.9000000000008</v>
      </c>
      <c r="C25" s="17">
        <f>+MAX(C13:C24)</f>
        <v>54.100000000000428</v>
      </c>
      <c r="D25" s="18">
        <f>+VLOOKUP(C25,C13:D24,2,)</f>
        <v>25</v>
      </c>
      <c r="E25" s="130">
        <f>+SUM(E13:E24)</f>
        <v>310</v>
      </c>
      <c r="F25" s="145"/>
    </row>
    <row r="26" spans="1:11" s="7" customFormat="1" ht="15" customHeight="1" x14ac:dyDescent="0.25">
      <c r="A26" s="148"/>
      <c r="B26" s="146"/>
      <c r="C26" s="149"/>
      <c r="D26" s="152"/>
      <c r="E26" s="146"/>
      <c r="F26" s="145"/>
      <c r="G26" s="75"/>
    </row>
    <row r="27" spans="1:11" ht="15" customHeight="1" x14ac:dyDescent="0.25">
      <c r="A27" s="1"/>
      <c r="B27" s="1"/>
      <c r="C27" s="1"/>
      <c r="D27" s="7"/>
      <c r="E27" s="7"/>
      <c r="F27" s="7"/>
      <c r="G27" s="7"/>
      <c r="H27" s="7"/>
      <c r="I27" s="7"/>
      <c r="J27" s="7"/>
      <c r="K27" s="7"/>
    </row>
    <row r="28" spans="1:11" s="7" customFormat="1" ht="15" customHeight="1" x14ac:dyDescent="0.25">
      <c r="A28" s="213" t="s">
        <v>71</v>
      </c>
      <c r="B28" s="213"/>
      <c r="C28" s="213"/>
      <c r="D28" s="213"/>
      <c r="E28" s="213"/>
      <c r="F28" s="213"/>
      <c r="G28" s="213"/>
      <c r="H28" s="213"/>
      <c r="I28" s="213"/>
      <c r="J28" s="213"/>
      <c r="K28" s="213"/>
    </row>
    <row r="29" spans="1:11" ht="15" customHeight="1" x14ac:dyDescent="0.25">
      <c r="A29" s="232" t="s">
        <v>18</v>
      </c>
      <c r="B29" s="229" t="s">
        <v>39</v>
      </c>
      <c r="C29" s="229"/>
      <c r="D29" s="229"/>
      <c r="E29" s="229"/>
      <c r="F29" s="229"/>
      <c r="G29" s="229"/>
      <c r="H29" s="229"/>
      <c r="I29" s="35"/>
      <c r="J29" s="7"/>
      <c r="K29" s="7"/>
    </row>
    <row r="30" spans="1:11" s="7" customFormat="1" ht="15" customHeight="1" x14ac:dyDescent="0.25">
      <c r="A30" s="232"/>
      <c r="B30" s="229" t="s">
        <v>40</v>
      </c>
      <c r="C30" s="229"/>
      <c r="D30" s="229"/>
      <c r="E30" s="229"/>
      <c r="F30" s="229" t="s">
        <v>41</v>
      </c>
      <c r="G30" s="229"/>
      <c r="H30" s="229"/>
      <c r="I30" s="35"/>
    </row>
    <row r="31" spans="1:11" s="7" customFormat="1" ht="15" customHeight="1" x14ac:dyDescent="0.25">
      <c r="A31" s="232"/>
      <c r="B31" s="36" t="s">
        <v>44</v>
      </c>
      <c r="C31" s="19" t="s">
        <v>42</v>
      </c>
      <c r="D31" s="36" t="s">
        <v>45</v>
      </c>
      <c r="E31" s="10" t="s">
        <v>42</v>
      </c>
      <c r="F31" s="36" t="s">
        <v>44</v>
      </c>
      <c r="G31" s="36" t="s">
        <v>45</v>
      </c>
      <c r="H31" s="36" t="s">
        <v>35</v>
      </c>
      <c r="I31" s="8"/>
      <c r="J31" s="8"/>
      <c r="K31" s="37"/>
    </row>
    <row r="32" spans="1:11" ht="15" customHeight="1" x14ac:dyDescent="0.25">
      <c r="A32" s="202" t="s">
        <v>161</v>
      </c>
      <c r="B32" s="114">
        <v>14.59</v>
      </c>
      <c r="C32" s="107">
        <v>19</v>
      </c>
      <c r="D32" s="114">
        <v>4.2000000000000003E-2</v>
      </c>
      <c r="E32" s="107">
        <v>22</v>
      </c>
      <c r="F32" s="38">
        <v>10.347709677419358</v>
      </c>
      <c r="G32" s="38">
        <v>2.4558709677419355</v>
      </c>
      <c r="H32" s="201">
        <v>5.5368247311827963</v>
      </c>
      <c r="K32" s="21"/>
    </row>
    <row r="33" spans="1:11" ht="15" customHeight="1" x14ac:dyDescent="0.25">
      <c r="A33" s="202" t="s">
        <v>162</v>
      </c>
      <c r="B33" s="114">
        <v>15.308999999999999</v>
      </c>
      <c r="C33" s="107">
        <v>10</v>
      </c>
      <c r="D33" s="114">
        <v>-2.1999999999999999E-2</v>
      </c>
      <c r="E33" s="107">
        <v>10</v>
      </c>
      <c r="F33" s="38">
        <v>10.559642857142858</v>
      </c>
      <c r="G33" s="38">
        <v>2.844785714285714</v>
      </c>
      <c r="H33" s="201">
        <v>5.7722762152777767</v>
      </c>
      <c r="K33" s="21"/>
    </row>
    <row r="34" spans="1:11" ht="15" customHeight="1" x14ac:dyDescent="0.25">
      <c r="A34" s="202" t="s">
        <v>163</v>
      </c>
      <c r="B34" s="114">
        <v>13.166</v>
      </c>
      <c r="C34" s="107">
        <v>16</v>
      </c>
      <c r="D34" s="114">
        <v>-0.16400000000000001</v>
      </c>
      <c r="E34" s="107">
        <v>4</v>
      </c>
      <c r="F34" s="92">
        <v>10.520677419354838</v>
      </c>
      <c r="G34" s="92">
        <v>2.7523870967741946</v>
      </c>
      <c r="H34" s="201">
        <v>5.7938027777777776</v>
      </c>
      <c r="K34" s="21"/>
    </row>
    <row r="35" spans="1:11" ht="15" customHeight="1" x14ac:dyDescent="0.25">
      <c r="A35" s="202" t="s">
        <v>164</v>
      </c>
      <c r="B35" s="114">
        <v>13.191000000000001</v>
      </c>
      <c r="C35" s="107">
        <v>23</v>
      </c>
      <c r="D35" s="114">
        <v>1.446</v>
      </c>
      <c r="E35" s="107">
        <v>22</v>
      </c>
      <c r="F35" s="92">
        <v>9.9451333333333345</v>
      </c>
      <c r="G35" s="92">
        <v>3.2993333333333328</v>
      </c>
      <c r="H35" s="92">
        <v>5.8611921064814823</v>
      </c>
      <c r="K35" s="21"/>
    </row>
    <row r="36" spans="1:11" ht="15" customHeight="1" x14ac:dyDescent="0.25">
      <c r="A36" s="202" t="s">
        <v>165</v>
      </c>
      <c r="B36" s="114">
        <v>12.542</v>
      </c>
      <c r="C36" s="107">
        <v>9</v>
      </c>
      <c r="D36" s="114">
        <v>1.1279999999999999</v>
      </c>
      <c r="E36" s="107">
        <v>29</v>
      </c>
      <c r="F36" s="92">
        <v>9.8234838709677401</v>
      </c>
      <c r="G36" s="92">
        <v>3.3011935483870967</v>
      </c>
      <c r="H36" s="92">
        <v>5.7860480062724022</v>
      </c>
      <c r="K36" s="21"/>
    </row>
    <row r="37" spans="1:11" x14ac:dyDescent="0.25">
      <c r="A37" s="202" t="s">
        <v>166</v>
      </c>
      <c r="B37" s="114">
        <v>13.472</v>
      </c>
      <c r="C37" s="107">
        <v>18</v>
      </c>
      <c r="D37" s="114">
        <v>0.251</v>
      </c>
      <c r="E37" s="107">
        <v>20</v>
      </c>
      <c r="F37" s="92">
        <v>9.6370999999999984</v>
      </c>
      <c r="G37" s="92">
        <v>2.5462333333333333</v>
      </c>
      <c r="H37" s="92">
        <v>5.3971947222222223</v>
      </c>
      <c r="K37" s="2"/>
    </row>
    <row r="38" spans="1:11" x14ac:dyDescent="0.25">
      <c r="A38" s="202" t="s">
        <v>167</v>
      </c>
      <c r="B38" s="114">
        <v>13.817</v>
      </c>
      <c r="C38" s="107">
        <v>15</v>
      </c>
      <c r="D38" s="114">
        <v>-0.44600000000000001</v>
      </c>
      <c r="E38" s="107">
        <v>21</v>
      </c>
      <c r="F38" s="92">
        <v>6.9985483870967728</v>
      </c>
      <c r="G38" s="92">
        <v>1.7249677419354839</v>
      </c>
      <c r="H38" s="92">
        <v>3.9488761741036993</v>
      </c>
      <c r="K38" s="2"/>
    </row>
    <row r="39" spans="1:11" x14ac:dyDescent="0.25">
      <c r="A39" s="202" t="s">
        <v>168</v>
      </c>
      <c r="B39" s="114">
        <v>12.456</v>
      </c>
      <c r="C39" s="107">
        <v>20</v>
      </c>
      <c r="D39" s="114">
        <v>-0.47199999999999998</v>
      </c>
      <c r="E39" s="107">
        <v>25</v>
      </c>
      <c r="F39" s="92">
        <v>8.1333225806451619</v>
      </c>
      <c r="G39" s="92">
        <v>1.8922258064516131</v>
      </c>
      <c r="H39" s="92">
        <v>4.477661122506964</v>
      </c>
      <c r="K39" s="2"/>
    </row>
    <row r="40" spans="1:11" x14ac:dyDescent="0.25">
      <c r="A40" s="202" t="s">
        <v>169</v>
      </c>
      <c r="B40" s="114">
        <v>12.88</v>
      </c>
      <c r="C40" s="107">
        <v>20</v>
      </c>
      <c r="D40" s="114">
        <v>-0.91200000000000003</v>
      </c>
      <c r="E40" s="107">
        <v>20</v>
      </c>
      <c r="F40" s="92">
        <v>8.710566666666665</v>
      </c>
      <c r="G40" s="92">
        <v>2.3181999999999996</v>
      </c>
      <c r="H40" s="92">
        <v>4.8395280555555562</v>
      </c>
      <c r="K40" s="2"/>
    </row>
    <row r="41" spans="1:11" x14ac:dyDescent="0.25">
      <c r="A41" s="202" t="s">
        <v>170</v>
      </c>
      <c r="B41" s="114">
        <v>14.045</v>
      </c>
      <c r="C41" s="107">
        <v>31</v>
      </c>
      <c r="D41" s="114">
        <v>1.212</v>
      </c>
      <c r="E41" s="107">
        <v>10</v>
      </c>
      <c r="F41" s="92">
        <v>10.127225806451612</v>
      </c>
      <c r="G41" s="92">
        <v>2.7972903225806456</v>
      </c>
      <c r="H41" s="92">
        <v>5.4555136424731172</v>
      </c>
      <c r="K41" s="2"/>
    </row>
    <row r="42" spans="1:11" x14ac:dyDescent="0.25">
      <c r="A42" s="202" t="s">
        <v>171</v>
      </c>
      <c r="B42" s="114">
        <v>16.22</v>
      </c>
      <c r="C42" s="107">
        <v>7</v>
      </c>
      <c r="D42" s="114">
        <v>0.61299999999999999</v>
      </c>
      <c r="E42" s="107">
        <v>7</v>
      </c>
      <c r="F42" s="92">
        <v>11.852733333333331</v>
      </c>
      <c r="G42" s="92">
        <v>2.8660666666666663</v>
      </c>
      <c r="H42" s="92">
        <v>6.2860621861742754</v>
      </c>
      <c r="K42" s="2"/>
    </row>
    <row r="43" spans="1:11" x14ac:dyDescent="0.25">
      <c r="A43" s="202" t="s">
        <v>172</v>
      </c>
      <c r="B43" s="114">
        <v>14.631</v>
      </c>
      <c r="C43" s="107">
        <v>13</v>
      </c>
      <c r="D43" s="114">
        <v>-0.2</v>
      </c>
      <c r="E43" s="107">
        <v>14</v>
      </c>
      <c r="F43" s="92">
        <v>11.308612903225807</v>
      </c>
      <c r="G43" s="92">
        <v>2.8386451612903221</v>
      </c>
      <c r="H43" s="92">
        <v>5.9142689292114694</v>
      </c>
      <c r="K43" s="2"/>
    </row>
    <row r="44" spans="1:11" x14ac:dyDescent="0.25">
      <c r="A44" s="59" t="s">
        <v>19</v>
      </c>
      <c r="B44" s="60">
        <f>MAX(B32:B43)</f>
        <v>16.22</v>
      </c>
      <c r="C44" s="61">
        <f>VLOOKUP(B44,B32:C43,2,FALSE)</f>
        <v>7</v>
      </c>
      <c r="D44" s="60">
        <f>MIN(D32:D43)</f>
        <v>-0.91200000000000003</v>
      </c>
      <c r="E44" s="61">
        <f>VLOOKUP(D44,D32:E43,2,FALSE)</f>
        <v>20</v>
      </c>
      <c r="F44" s="59">
        <f>AVERAGE(F32:F43)</f>
        <v>9.8303964029697912</v>
      </c>
      <c r="G44" s="59">
        <f>AVERAGE(G32:G43)</f>
        <v>2.636433307731695</v>
      </c>
      <c r="H44" s="59">
        <f>AVERAGE(H32:H43)</f>
        <v>5.4224373891032949</v>
      </c>
      <c r="K44" s="3"/>
    </row>
    <row r="45" spans="1:11" x14ac:dyDescent="0.25">
      <c r="A45" s="119"/>
      <c r="B45" s="119"/>
      <c r="C45" s="146"/>
      <c r="D45" s="119"/>
      <c r="E45" s="146"/>
      <c r="F45" s="119"/>
      <c r="G45" s="119"/>
      <c r="H45" s="119"/>
      <c r="I45" s="147"/>
      <c r="J45" s="147"/>
      <c r="K45" s="3"/>
    </row>
    <row r="46" spans="1:11" x14ac:dyDescent="0.25">
      <c r="A46" s="119"/>
      <c r="B46" s="119"/>
      <c r="C46" s="146"/>
      <c r="D46" s="119"/>
      <c r="E46" s="146"/>
      <c r="F46" s="119"/>
      <c r="G46" s="119"/>
      <c r="H46" s="119"/>
      <c r="I46" s="147"/>
      <c r="J46" s="147"/>
      <c r="K46" s="3"/>
    </row>
    <row r="47" spans="1:11" s="7" customFormat="1" x14ac:dyDescent="0.25">
      <c r="A47" s="213" t="s">
        <v>72</v>
      </c>
      <c r="B47" s="213"/>
      <c r="C47" s="213"/>
      <c r="D47" s="213"/>
      <c r="E47" s="213"/>
      <c r="F47" s="213"/>
      <c r="G47" s="213"/>
      <c r="H47" s="213"/>
      <c r="I47" s="213"/>
      <c r="J47" s="213"/>
      <c r="K47" s="213"/>
    </row>
    <row r="48" spans="1:11" x14ac:dyDescent="0.25">
      <c r="A48" s="232" t="s">
        <v>18</v>
      </c>
      <c r="B48" s="229" t="s">
        <v>43</v>
      </c>
      <c r="C48" s="229"/>
      <c r="D48" s="229"/>
      <c r="E48" s="229"/>
      <c r="F48" s="229"/>
      <c r="G48" s="41"/>
      <c r="H48" s="41"/>
      <c r="I48" s="41"/>
      <c r="J48" s="7"/>
      <c r="K48" s="7"/>
    </row>
    <row r="49" spans="1:11" s="7" customFormat="1" x14ac:dyDescent="0.25">
      <c r="A49" s="232"/>
      <c r="B49" s="42" t="s">
        <v>44</v>
      </c>
      <c r="C49" s="19" t="s">
        <v>42</v>
      </c>
      <c r="D49" s="42" t="s">
        <v>45</v>
      </c>
      <c r="E49" s="19" t="s">
        <v>42</v>
      </c>
      <c r="F49" s="42" t="s">
        <v>46</v>
      </c>
      <c r="G49" s="8"/>
      <c r="H49" s="8"/>
      <c r="I49" s="8"/>
      <c r="J49" s="8"/>
      <c r="K49" s="8"/>
    </row>
    <row r="50" spans="1:11" ht="15" customHeight="1" x14ac:dyDescent="0.25">
      <c r="A50" s="202" t="s">
        <v>161</v>
      </c>
      <c r="B50" s="115">
        <v>98.680999999999997</v>
      </c>
      <c r="C50" s="107">
        <v>2</v>
      </c>
      <c r="D50" s="97">
        <v>11.153</v>
      </c>
      <c r="E50" s="96">
        <v>23</v>
      </c>
      <c r="F50" s="121">
        <v>87.746695900532117</v>
      </c>
    </row>
    <row r="51" spans="1:11" ht="15" customHeight="1" x14ac:dyDescent="0.25">
      <c r="A51" s="202" t="s">
        <v>162</v>
      </c>
      <c r="B51" s="115">
        <v>98.680999999999997</v>
      </c>
      <c r="C51" s="107">
        <v>1</v>
      </c>
      <c r="D51" s="97">
        <v>23.702000000000002</v>
      </c>
      <c r="E51" s="96">
        <v>10</v>
      </c>
      <c r="F51" s="121">
        <v>87.918343080356209</v>
      </c>
    </row>
    <row r="52" spans="1:11" ht="15" customHeight="1" x14ac:dyDescent="0.25">
      <c r="A52" s="202" t="s">
        <v>163</v>
      </c>
      <c r="B52" s="115">
        <v>98.680999999999997</v>
      </c>
      <c r="C52" s="107">
        <v>5</v>
      </c>
      <c r="D52" s="97">
        <v>54.082000000000001</v>
      </c>
      <c r="E52" s="96">
        <v>16</v>
      </c>
      <c r="F52" s="121">
        <v>91.360462880825679</v>
      </c>
    </row>
    <row r="53" spans="1:11" ht="15" customHeight="1" x14ac:dyDescent="0.25">
      <c r="A53" s="202" t="s">
        <v>164</v>
      </c>
      <c r="B53" s="115">
        <v>98.680999999999997</v>
      </c>
      <c r="C53" s="107">
        <v>1</v>
      </c>
      <c r="D53" s="97">
        <v>50.595999999999997</v>
      </c>
      <c r="E53" s="96">
        <v>21</v>
      </c>
      <c r="F53" s="97">
        <v>92.222714305552813</v>
      </c>
    </row>
    <row r="54" spans="1:11" ht="15" customHeight="1" x14ac:dyDescent="0.25">
      <c r="A54" s="202" t="s">
        <v>165</v>
      </c>
      <c r="B54" s="115">
        <v>98.680999999999997</v>
      </c>
      <c r="C54" s="107">
        <v>1</v>
      </c>
      <c r="D54" s="97">
        <v>59.872999999999998</v>
      </c>
      <c r="E54" s="96">
        <v>13</v>
      </c>
      <c r="F54" s="97">
        <v>92.601781586015434</v>
      </c>
    </row>
    <row r="55" spans="1:11" x14ac:dyDescent="0.25">
      <c r="A55" s="202" t="s">
        <v>166</v>
      </c>
      <c r="B55" s="115">
        <v>98.680999999999997</v>
      </c>
      <c r="C55" s="107">
        <v>1</v>
      </c>
      <c r="D55" s="97">
        <v>51.412999999999997</v>
      </c>
      <c r="E55" s="96">
        <v>6</v>
      </c>
      <c r="F55" s="97">
        <v>91.240545277777002</v>
      </c>
    </row>
    <row r="56" spans="1:11" x14ac:dyDescent="0.25">
      <c r="A56" s="202" t="s">
        <v>167</v>
      </c>
      <c r="B56" s="115">
        <v>98.680999999999997</v>
      </c>
      <c r="C56" s="107">
        <v>1</v>
      </c>
      <c r="D56" s="97">
        <v>42.222999999999999</v>
      </c>
      <c r="E56" s="96">
        <v>16</v>
      </c>
      <c r="F56" s="97">
        <v>93.24660449897732</v>
      </c>
    </row>
    <row r="57" spans="1:11" x14ac:dyDescent="0.25">
      <c r="A57" s="202" t="s">
        <v>168</v>
      </c>
      <c r="B57" s="115">
        <v>98.680999999999997</v>
      </c>
      <c r="C57" s="107">
        <v>1</v>
      </c>
      <c r="D57" s="97">
        <v>38.448999999999998</v>
      </c>
      <c r="E57" s="96">
        <v>15</v>
      </c>
      <c r="F57" s="97">
        <v>91.582407639734441</v>
      </c>
    </row>
    <row r="58" spans="1:11" x14ac:dyDescent="0.25">
      <c r="A58" s="202" t="s">
        <v>169</v>
      </c>
      <c r="B58" s="115">
        <v>98.680999999999997</v>
      </c>
      <c r="C58" s="107">
        <v>1</v>
      </c>
      <c r="D58" s="97">
        <v>35.146999999999998</v>
      </c>
      <c r="E58" s="96">
        <v>20</v>
      </c>
      <c r="F58" s="97">
        <v>91.449449953698078</v>
      </c>
    </row>
    <row r="59" spans="1:11" x14ac:dyDescent="0.25">
      <c r="A59" s="202" t="s">
        <v>170</v>
      </c>
      <c r="B59" s="115">
        <v>98.680999999999997</v>
      </c>
      <c r="C59" s="107">
        <v>1</v>
      </c>
      <c r="D59" s="97">
        <v>26.06</v>
      </c>
      <c r="E59" s="96">
        <v>29</v>
      </c>
      <c r="F59" s="97">
        <v>90.77394679658039</v>
      </c>
    </row>
    <row r="60" spans="1:11" x14ac:dyDescent="0.25">
      <c r="A60" s="202" t="s">
        <v>171</v>
      </c>
      <c r="B60" s="115">
        <v>97.802000000000007</v>
      </c>
      <c r="C60" s="107">
        <v>14</v>
      </c>
      <c r="D60" s="97">
        <v>26.393999999999998</v>
      </c>
      <c r="E60" s="96">
        <v>7</v>
      </c>
      <c r="F60" s="97">
        <v>85.202886191496148</v>
      </c>
    </row>
    <row r="61" spans="1:11" x14ac:dyDescent="0.25">
      <c r="A61" s="202" t="s">
        <v>172</v>
      </c>
      <c r="B61" s="115">
        <v>97.802000000000007</v>
      </c>
      <c r="C61" s="107">
        <v>1</v>
      </c>
      <c r="D61" s="97">
        <v>16.010999999999999</v>
      </c>
      <c r="E61" s="96">
        <v>13</v>
      </c>
      <c r="F61" s="97">
        <v>89.812582818130196</v>
      </c>
    </row>
    <row r="62" spans="1:11" x14ac:dyDescent="0.25">
      <c r="A62" s="132" t="s">
        <v>19</v>
      </c>
      <c r="B62" s="61">
        <f>MAX(B50:B61)</f>
        <v>98.680999999999997</v>
      </c>
      <c r="C62" s="61">
        <f>VLOOKUP(B62,B50:C61,2,FALSE)</f>
        <v>2</v>
      </c>
      <c r="D62" s="150">
        <f>MIN(D50:D61)</f>
        <v>11.153</v>
      </c>
      <c r="E62" s="61">
        <f>VLOOKUP(D62,D50:E61,2,FALSE)</f>
        <v>23</v>
      </c>
      <c r="F62" s="150">
        <f>AVERAGE(F50:F61)</f>
        <v>90.429868410806321</v>
      </c>
    </row>
    <row r="63" spans="1:11" x14ac:dyDescent="0.25">
      <c r="A63" s="148"/>
      <c r="B63" s="146"/>
      <c r="C63" s="146"/>
      <c r="D63" s="149"/>
      <c r="E63" s="146"/>
      <c r="F63" s="149"/>
      <c r="G63" s="75"/>
      <c r="H63" s="75"/>
      <c r="I63" s="75"/>
      <c r="J63" s="75"/>
      <c r="K63" s="75"/>
    </row>
    <row r="64" spans="1:11" x14ac:dyDescent="0.25">
      <c r="A64" s="148"/>
      <c r="B64" s="146"/>
      <c r="C64" s="146"/>
      <c r="D64" s="149"/>
      <c r="E64" s="146"/>
      <c r="F64" s="149"/>
      <c r="G64" s="75"/>
      <c r="H64" s="75"/>
      <c r="I64" s="75"/>
      <c r="J64" s="75"/>
      <c r="K64" s="75"/>
    </row>
    <row r="65" spans="1:11" x14ac:dyDescent="0.25">
      <c r="A65" s="148"/>
      <c r="B65" s="146"/>
      <c r="C65" s="146"/>
      <c r="D65" s="149"/>
      <c r="E65" s="146"/>
      <c r="F65" s="149"/>
      <c r="G65" s="75"/>
      <c r="H65" s="75"/>
      <c r="I65" s="75"/>
      <c r="J65" s="75"/>
      <c r="K65" s="75"/>
    </row>
    <row r="66" spans="1:11" x14ac:dyDescent="0.25">
      <c r="A66" s="148"/>
      <c r="B66" s="146"/>
      <c r="C66" s="146"/>
      <c r="D66" s="149"/>
      <c r="E66" s="146"/>
      <c r="F66" s="149"/>
      <c r="G66" s="75"/>
      <c r="H66" s="75"/>
      <c r="I66" s="75"/>
      <c r="J66" s="75"/>
      <c r="K66" s="75"/>
    </row>
    <row r="67" spans="1:11" x14ac:dyDescent="0.25">
      <c r="A67" s="148"/>
      <c r="B67" s="146"/>
      <c r="C67" s="146"/>
      <c r="D67" s="149"/>
      <c r="E67" s="146"/>
      <c r="F67" s="149"/>
      <c r="G67" s="75"/>
      <c r="H67" s="75"/>
      <c r="I67" s="75"/>
      <c r="J67" s="75"/>
      <c r="K67" s="75"/>
    </row>
    <row r="68" spans="1:11" s="7" customFormat="1" x14ac:dyDescent="0.25">
      <c r="A68" s="212" t="s">
        <v>132</v>
      </c>
      <c r="B68" s="212"/>
      <c r="C68" s="212"/>
      <c r="D68" s="212"/>
      <c r="E68" s="212"/>
      <c r="F68" s="212"/>
      <c r="G68" s="212"/>
      <c r="H68" s="212"/>
      <c r="I68" s="212"/>
      <c r="J68" s="212"/>
      <c r="K68" s="212"/>
    </row>
    <row r="69" spans="1:11" s="7" customFormat="1" x14ac:dyDescent="0.25">
      <c r="A69" s="213" t="s">
        <v>73</v>
      </c>
      <c r="B69" s="213"/>
      <c r="C69" s="213"/>
      <c r="D69" s="213"/>
      <c r="E69" s="213"/>
      <c r="F69" s="213"/>
      <c r="G69" s="213"/>
      <c r="H69" s="213"/>
      <c r="I69" s="213"/>
      <c r="J69" s="213"/>
      <c r="K69" s="213"/>
    </row>
    <row r="70" spans="1:11" x14ac:dyDescent="0.25">
      <c r="A70" s="232" t="s">
        <v>18</v>
      </c>
      <c r="B70" s="229" t="s">
        <v>47</v>
      </c>
      <c r="C70" s="229"/>
      <c r="D70" s="229"/>
      <c r="E70" s="41"/>
      <c r="F70" s="41"/>
      <c r="G70" s="41"/>
      <c r="H70" s="41"/>
      <c r="I70" s="41"/>
      <c r="J70" s="7"/>
      <c r="K70" s="7"/>
    </row>
    <row r="71" spans="1:11" s="7" customFormat="1" x14ac:dyDescent="0.25">
      <c r="A71" s="232"/>
      <c r="B71" s="36" t="s">
        <v>44</v>
      </c>
      <c r="C71" s="36" t="s">
        <v>48</v>
      </c>
      <c r="D71" s="36" t="s">
        <v>46</v>
      </c>
      <c r="E71" s="35"/>
      <c r="F71" s="35"/>
      <c r="G71" s="35"/>
      <c r="H71" s="35"/>
      <c r="I71" s="35"/>
    </row>
    <row r="72" spans="1:11" s="7" customFormat="1" ht="15" customHeight="1" x14ac:dyDescent="0.25">
      <c r="A72" s="202" t="s">
        <v>161</v>
      </c>
      <c r="B72" s="43">
        <v>650.54499999999996</v>
      </c>
      <c r="C72" s="43">
        <v>645.46</v>
      </c>
      <c r="D72" s="43">
        <v>648.12588812724118</v>
      </c>
      <c r="E72" s="8"/>
      <c r="F72" s="8"/>
      <c r="G72" s="8"/>
      <c r="H72" s="8"/>
      <c r="I72" s="8"/>
      <c r="J72" s="8"/>
      <c r="K72" s="8"/>
    </row>
    <row r="73" spans="1:11" ht="15" customHeight="1" x14ac:dyDescent="0.25">
      <c r="A73" s="202" t="s">
        <v>162</v>
      </c>
      <c r="B73" s="43">
        <v>650.82100000000003</v>
      </c>
      <c r="C73" s="43">
        <v>645.66</v>
      </c>
      <c r="D73" s="103">
        <v>648.2675238095203</v>
      </c>
    </row>
    <row r="74" spans="1:11" ht="15" customHeight="1" x14ac:dyDescent="0.25">
      <c r="A74" s="202" t="s">
        <v>163</v>
      </c>
      <c r="B74" s="43">
        <v>650.86199999999997</v>
      </c>
      <c r="C74" s="43">
        <v>645.80200000000002</v>
      </c>
      <c r="D74" s="43">
        <v>648.45737412634264</v>
      </c>
    </row>
    <row r="75" spans="1:11" ht="15" customHeight="1" x14ac:dyDescent="0.25">
      <c r="A75" s="202" t="s">
        <v>164</v>
      </c>
      <c r="B75" s="43">
        <v>651.36900000000003</v>
      </c>
      <c r="C75" s="43">
        <v>646.08799999999997</v>
      </c>
      <c r="D75" s="43">
        <v>648.71866631944124</v>
      </c>
    </row>
    <row r="76" spans="1:11" ht="15" customHeight="1" x14ac:dyDescent="0.25">
      <c r="A76" s="202" t="s">
        <v>165</v>
      </c>
      <c r="B76" s="43">
        <v>651.43200000000002</v>
      </c>
      <c r="C76" s="43">
        <v>645.82399999999996</v>
      </c>
      <c r="D76" s="43">
        <v>649.21941702508866</v>
      </c>
    </row>
    <row r="77" spans="1:11" x14ac:dyDescent="0.25">
      <c r="A77" s="202" t="s">
        <v>166</v>
      </c>
      <c r="B77" s="43">
        <v>651.24400000000003</v>
      </c>
      <c r="C77" s="43">
        <v>646.95399999999995</v>
      </c>
      <c r="D77" s="43">
        <v>649.07562358796179</v>
      </c>
    </row>
    <row r="78" spans="1:11" x14ac:dyDescent="0.25">
      <c r="A78" s="202" t="s">
        <v>167</v>
      </c>
      <c r="B78" s="43">
        <v>651.30799999999999</v>
      </c>
      <c r="C78" s="43">
        <v>646.54100000000005</v>
      </c>
      <c r="D78" s="43">
        <v>649.06363312721851</v>
      </c>
    </row>
    <row r="79" spans="1:11" x14ac:dyDescent="0.25">
      <c r="A79" s="202" t="s">
        <v>168</v>
      </c>
      <c r="B79" s="43">
        <v>651.66099999999994</v>
      </c>
      <c r="C79" s="43">
        <v>646.58399999999995</v>
      </c>
      <c r="D79" s="43">
        <v>648.91067754004223</v>
      </c>
    </row>
    <row r="80" spans="1:11" x14ac:dyDescent="0.25">
      <c r="A80" s="202" t="s">
        <v>169</v>
      </c>
      <c r="B80" s="43">
        <v>651.57899999999995</v>
      </c>
      <c r="C80" s="43">
        <v>646.29899999999998</v>
      </c>
      <c r="D80" s="43">
        <v>648.94194895833277</v>
      </c>
    </row>
    <row r="81" spans="1:11" x14ac:dyDescent="0.25">
      <c r="A81" s="202" t="s">
        <v>170</v>
      </c>
      <c r="B81" s="14">
        <v>651.48599999999999</v>
      </c>
      <c r="C81" s="14">
        <v>645.83500000000004</v>
      </c>
      <c r="D81" s="43">
        <v>648.25008373656306</v>
      </c>
    </row>
    <row r="82" spans="1:11" x14ac:dyDescent="0.25">
      <c r="A82" s="202" t="s">
        <v>171</v>
      </c>
      <c r="B82" s="14">
        <v>649.923</v>
      </c>
      <c r="C82" s="14">
        <v>645.04100000000005</v>
      </c>
      <c r="D82" s="43">
        <v>647.65431897889869</v>
      </c>
    </row>
    <row r="83" spans="1:11" x14ac:dyDescent="0.25">
      <c r="A83" s="202" t="s">
        <v>172</v>
      </c>
      <c r="B83" s="14">
        <v>650.40599999999995</v>
      </c>
      <c r="C83" s="14">
        <v>645.67600000000004</v>
      </c>
      <c r="D83" s="14">
        <v>647.89114332437873</v>
      </c>
    </row>
    <row r="84" spans="1:11" x14ac:dyDescent="0.25">
      <c r="A84" s="6" t="s">
        <v>19</v>
      </c>
      <c r="B84" s="61">
        <f>MAX(B72:B83)</f>
        <v>651.66099999999994</v>
      </c>
      <c r="C84" s="61">
        <f>MIN(C72:C83)</f>
        <v>645.04100000000005</v>
      </c>
      <c r="D84" s="61">
        <f>AVERAGE(D72:D83)</f>
        <v>648.54802488841904</v>
      </c>
    </row>
    <row r="85" spans="1:11" x14ac:dyDescent="0.25">
      <c r="A85" s="3"/>
      <c r="B85" s="146"/>
      <c r="C85" s="146"/>
      <c r="D85" s="146"/>
    </row>
    <row r="87" spans="1:11" ht="15" customHeight="1" x14ac:dyDescent="0.25">
      <c r="A87" s="237" t="s">
        <v>74</v>
      </c>
      <c r="B87" s="237"/>
      <c r="C87" s="237"/>
      <c r="D87" s="237"/>
      <c r="E87" s="237"/>
      <c r="F87" s="237"/>
      <c r="G87" s="237"/>
      <c r="H87" s="237"/>
      <c r="I87" s="237"/>
      <c r="J87" s="237"/>
      <c r="K87" s="237"/>
    </row>
    <row r="88" spans="1:11" ht="15" customHeight="1" x14ac:dyDescent="0.25">
      <c r="A88" s="117"/>
      <c r="B88" s="117"/>
      <c r="C88" s="117"/>
      <c r="D88" s="117"/>
      <c r="E88" s="117"/>
      <c r="F88" s="117"/>
      <c r="G88" s="117"/>
      <c r="H88" s="117"/>
      <c r="I88" s="117"/>
      <c r="J88" s="117"/>
      <c r="K88" s="117"/>
    </row>
    <row r="89" spans="1:11" s="7" customFormat="1" ht="15.75" customHeight="1" x14ac:dyDescent="0.25">
      <c r="A89" s="117"/>
      <c r="B89" s="117"/>
      <c r="C89" s="117"/>
      <c r="D89" s="117"/>
      <c r="E89" s="117"/>
      <c r="F89" s="117"/>
      <c r="G89" s="117"/>
      <c r="H89" s="117"/>
      <c r="I89" s="117"/>
      <c r="J89" s="117"/>
      <c r="K89" s="117"/>
    </row>
    <row r="90" spans="1:11" x14ac:dyDescent="0.25">
      <c r="A90" s="117"/>
      <c r="B90" s="117"/>
      <c r="C90" s="117"/>
      <c r="D90" s="117"/>
      <c r="E90" s="117"/>
      <c r="F90" s="117"/>
      <c r="G90" s="117"/>
      <c r="H90" s="117"/>
      <c r="I90" s="117"/>
      <c r="J90" s="117"/>
      <c r="K90" s="117"/>
    </row>
    <row r="91" spans="1:11" s="7" customFormat="1" ht="15" customHeight="1" x14ac:dyDescent="0.25">
      <c r="A91" s="117"/>
      <c r="B91" s="117"/>
      <c r="C91" s="117"/>
      <c r="D91" s="117"/>
      <c r="E91" s="117"/>
      <c r="F91" s="117"/>
      <c r="G91" s="117"/>
      <c r="H91" s="117"/>
      <c r="I91" s="117"/>
      <c r="J91" s="117"/>
      <c r="K91" s="117"/>
    </row>
    <row r="92" spans="1:11" s="7" customFormat="1" x14ac:dyDescent="0.25">
      <c r="A92" s="117"/>
      <c r="B92" s="117"/>
      <c r="C92" s="117"/>
      <c r="D92" s="117"/>
      <c r="E92" s="117"/>
      <c r="F92" s="117"/>
      <c r="G92" s="117"/>
      <c r="H92" s="117"/>
      <c r="I92" s="117"/>
      <c r="J92" s="117"/>
      <c r="K92" s="117"/>
    </row>
    <row r="93" spans="1:11" s="7" customFormat="1" x14ac:dyDescent="0.25">
      <c r="A93" s="117"/>
      <c r="B93" s="117"/>
      <c r="C93" s="117"/>
      <c r="D93" s="117"/>
      <c r="E93" s="117"/>
      <c r="F93" s="117"/>
      <c r="G93" s="117"/>
      <c r="H93" s="117"/>
      <c r="I93" s="117"/>
      <c r="J93" s="117"/>
      <c r="K93" s="117"/>
    </row>
    <row r="94" spans="1:11" s="7" customFormat="1" x14ac:dyDescent="0.25">
      <c r="A94" s="117"/>
      <c r="B94" s="117"/>
      <c r="C94" s="117"/>
      <c r="D94" s="117"/>
      <c r="E94" s="117"/>
      <c r="F94" s="117"/>
      <c r="G94" s="117"/>
      <c r="H94" s="117"/>
      <c r="I94" s="117"/>
      <c r="J94" s="117"/>
      <c r="K94" s="117"/>
    </row>
    <row r="95" spans="1:11" s="7" customFormat="1" x14ac:dyDescent="0.25">
      <c r="A95" s="117"/>
      <c r="B95" s="117"/>
      <c r="C95" s="117"/>
      <c r="D95" s="117"/>
      <c r="E95" s="117"/>
      <c r="F95" s="117"/>
      <c r="G95" s="117"/>
      <c r="H95" s="117"/>
      <c r="I95" s="117"/>
      <c r="J95" s="117"/>
      <c r="K95" s="117"/>
    </row>
    <row r="96" spans="1:11" s="7" customFormat="1" x14ac:dyDescent="0.25">
      <c r="A96" s="117"/>
      <c r="B96" s="117"/>
      <c r="C96" s="117"/>
      <c r="D96" s="117"/>
      <c r="E96" s="117"/>
      <c r="F96" s="117"/>
      <c r="G96" s="117"/>
      <c r="H96" s="117"/>
      <c r="I96" s="117"/>
      <c r="J96" s="117"/>
      <c r="K96" s="117"/>
    </row>
    <row r="97" spans="1:11" s="7" customFormat="1" x14ac:dyDescent="0.25">
      <c r="A97" s="117"/>
      <c r="B97" s="117"/>
      <c r="C97" s="117"/>
      <c r="D97" s="117"/>
      <c r="E97" s="117"/>
      <c r="F97" s="117"/>
      <c r="G97" s="117"/>
      <c r="H97" s="117"/>
      <c r="I97" s="117"/>
      <c r="J97" s="117"/>
      <c r="K97" s="117"/>
    </row>
    <row r="98" spans="1:11" s="7" customFormat="1" x14ac:dyDescent="0.25">
      <c r="A98" s="117"/>
      <c r="B98" s="117"/>
      <c r="C98" s="117"/>
      <c r="D98" s="117"/>
      <c r="E98" s="117"/>
      <c r="F98" s="117"/>
      <c r="G98" s="117"/>
      <c r="H98" s="117"/>
      <c r="I98" s="117"/>
      <c r="J98" s="117"/>
      <c r="K98" s="117"/>
    </row>
    <row r="99" spans="1:11" x14ac:dyDescent="0.25">
      <c r="A99" s="117"/>
      <c r="B99" s="117"/>
      <c r="C99" s="117"/>
      <c r="D99" s="117"/>
      <c r="E99" s="117"/>
      <c r="F99" s="117"/>
      <c r="G99" s="117"/>
      <c r="H99" s="117"/>
      <c r="I99" s="117"/>
      <c r="J99" s="117"/>
      <c r="K99" s="117"/>
    </row>
    <row r="100" spans="1:11" x14ac:dyDescent="0.25">
      <c r="A100" s="117"/>
      <c r="B100" s="117"/>
      <c r="C100" s="117"/>
      <c r="D100" s="117"/>
      <c r="E100" s="117"/>
      <c r="F100" s="117"/>
      <c r="G100" s="117"/>
      <c r="H100" s="117"/>
      <c r="I100" s="117"/>
      <c r="J100" s="117"/>
      <c r="K100" s="117"/>
    </row>
    <row r="101" spans="1:11" x14ac:dyDescent="0.25">
      <c r="A101" s="117"/>
      <c r="B101" s="117"/>
      <c r="C101" s="117"/>
      <c r="D101" s="117"/>
      <c r="E101" s="117"/>
      <c r="F101" s="117"/>
      <c r="G101" s="117"/>
      <c r="H101" s="117"/>
      <c r="I101" s="117"/>
      <c r="J101" s="117"/>
      <c r="K101" s="117"/>
    </row>
    <row r="102" spans="1:11" x14ac:dyDescent="0.25">
      <c r="A102" s="117"/>
      <c r="B102" s="117"/>
      <c r="C102" s="117"/>
      <c r="D102" s="117"/>
      <c r="E102" s="117"/>
      <c r="F102" s="117"/>
      <c r="G102" s="117"/>
      <c r="H102" s="117"/>
      <c r="I102" s="117"/>
      <c r="J102" s="117"/>
      <c r="K102" s="117"/>
    </row>
    <row r="103" spans="1:11" x14ac:dyDescent="0.25">
      <c r="A103" s="211" t="s">
        <v>133</v>
      </c>
      <c r="B103" s="211"/>
      <c r="C103" s="211"/>
      <c r="D103" s="211"/>
      <c r="E103" s="211"/>
      <c r="F103" s="211"/>
      <c r="G103" s="211"/>
      <c r="H103" s="211"/>
      <c r="I103" s="211"/>
      <c r="J103" s="211"/>
      <c r="K103" s="211"/>
    </row>
    <row r="104" spans="1:11" x14ac:dyDescent="0.25">
      <c r="A104" s="211"/>
      <c r="B104" s="211"/>
      <c r="C104" s="211"/>
      <c r="D104" s="211"/>
      <c r="E104" s="211"/>
      <c r="F104" s="211"/>
      <c r="G104" s="211"/>
      <c r="H104" s="211"/>
      <c r="I104" s="211"/>
      <c r="J104" s="211"/>
      <c r="K104" s="211"/>
    </row>
    <row r="105" spans="1:11" x14ac:dyDescent="0.25">
      <c r="A105" s="211"/>
      <c r="B105" s="211"/>
      <c r="C105" s="211"/>
      <c r="D105" s="211"/>
      <c r="E105" s="211"/>
      <c r="F105" s="211"/>
      <c r="G105" s="211"/>
      <c r="H105" s="211"/>
      <c r="I105" s="211"/>
      <c r="J105" s="211"/>
      <c r="K105" s="211"/>
    </row>
  </sheetData>
  <mergeCells count="33">
    <mergeCell ref="A87:K87"/>
    <mergeCell ref="A103:K105"/>
    <mergeCell ref="A9:K9"/>
    <mergeCell ref="E10:E12"/>
    <mergeCell ref="A28:K28"/>
    <mergeCell ref="A47:K47"/>
    <mergeCell ref="A68:K68"/>
    <mergeCell ref="B10:D10"/>
    <mergeCell ref="A10:A12"/>
    <mergeCell ref="C11:D11"/>
    <mergeCell ref="B11:B12"/>
    <mergeCell ref="B70:D70"/>
    <mergeCell ref="A70:A71"/>
    <mergeCell ref="B48:F48"/>
    <mergeCell ref="A48:A49"/>
    <mergeCell ref="B30:E30"/>
    <mergeCell ref="A1:K1"/>
    <mergeCell ref="A2:K2"/>
    <mergeCell ref="F5:F6"/>
    <mergeCell ref="J3:K3"/>
    <mergeCell ref="J4:K4"/>
    <mergeCell ref="J5:K5"/>
    <mergeCell ref="J6:K6"/>
    <mergeCell ref="D5:D6"/>
    <mergeCell ref="G5:G6"/>
    <mergeCell ref="H3:H6"/>
    <mergeCell ref="C5:C6"/>
    <mergeCell ref="F30:H30"/>
    <mergeCell ref="A29:A31"/>
    <mergeCell ref="B29:H29"/>
    <mergeCell ref="A69:K69"/>
    <mergeCell ref="A3:B6"/>
    <mergeCell ref="E3:E6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4" firstPageNumber="9" fitToWidth="0" fitToHeight="0" orientation="portrait" useFirstPageNumber="1" r:id="rId1"/>
  <headerFooter>
    <oddFooter>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5"/>
  <sheetViews>
    <sheetView view="pageLayout" zoomScale="80" zoomScaleNormal="130" zoomScalePageLayoutView="80" workbookViewId="0">
      <selection sqref="A1:K1"/>
    </sheetView>
  </sheetViews>
  <sheetFormatPr baseColWidth="10" defaultRowHeight="15" x14ac:dyDescent="0.25"/>
  <cols>
    <col min="1" max="1" width="8" style="8" bestFit="1" customWidth="1"/>
    <col min="2" max="2" width="8.5703125" style="8" bestFit="1" customWidth="1"/>
    <col min="3" max="3" width="9.5703125" style="8" bestFit="1" customWidth="1"/>
    <col min="4" max="4" width="10" style="8" bestFit="1" customWidth="1"/>
    <col min="5" max="5" width="13.28515625" style="8" bestFit="1" customWidth="1"/>
    <col min="6" max="6" width="8.7109375" style="8" bestFit="1" customWidth="1"/>
    <col min="7" max="7" width="9" style="8" customWidth="1"/>
    <col min="8" max="8" width="11.42578125" style="8" customWidth="1"/>
    <col min="9" max="9" width="12.28515625" style="8" bestFit="1" customWidth="1"/>
    <col min="10" max="10" width="8.5703125" style="8" bestFit="1" customWidth="1"/>
    <col min="11" max="11" width="11.42578125" style="8" customWidth="1"/>
    <col min="12" max="16384" width="11.42578125" style="8"/>
  </cols>
  <sheetData>
    <row r="1" spans="1:11" s="7" customFormat="1" x14ac:dyDescent="0.25">
      <c r="A1" s="212" t="s">
        <v>179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</row>
    <row r="2" spans="1:11" x14ac:dyDescent="0.25">
      <c r="A2" s="213" t="s">
        <v>22</v>
      </c>
      <c r="B2" s="213"/>
      <c r="C2" s="213"/>
      <c r="D2" s="213"/>
      <c r="E2" s="213"/>
      <c r="F2" s="213"/>
      <c r="G2" s="213"/>
      <c r="H2" s="213"/>
      <c r="I2" s="213"/>
      <c r="J2" s="213"/>
      <c r="K2" s="213"/>
    </row>
    <row r="3" spans="1:11" ht="15" customHeight="1" x14ac:dyDescent="0.25">
      <c r="A3" s="255" t="s">
        <v>12</v>
      </c>
      <c r="B3" s="255"/>
      <c r="C3" s="47" t="s">
        <v>4</v>
      </c>
      <c r="D3" s="48" t="s">
        <v>0</v>
      </c>
      <c r="E3" s="247" t="s">
        <v>78</v>
      </c>
      <c r="F3" s="49" t="s">
        <v>14</v>
      </c>
      <c r="G3" s="196">
        <v>9964050</v>
      </c>
      <c r="H3" s="255" t="s">
        <v>7</v>
      </c>
      <c r="I3" s="47" t="s">
        <v>8</v>
      </c>
      <c r="J3" s="256" t="s">
        <v>0</v>
      </c>
      <c r="K3" s="256"/>
    </row>
    <row r="4" spans="1:11" ht="15" customHeight="1" x14ac:dyDescent="0.25">
      <c r="A4" s="255"/>
      <c r="B4" s="255"/>
      <c r="C4" s="47" t="s">
        <v>5</v>
      </c>
      <c r="D4" s="48" t="s">
        <v>3</v>
      </c>
      <c r="E4" s="247"/>
      <c r="F4" s="49" t="s">
        <v>15</v>
      </c>
      <c r="G4" s="50">
        <v>817507</v>
      </c>
      <c r="H4" s="255"/>
      <c r="I4" s="47" t="s">
        <v>9</v>
      </c>
      <c r="J4" s="256" t="s">
        <v>0</v>
      </c>
      <c r="K4" s="256"/>
    </row>
    <row r="5" spans="1:11" ht="15" customHeight="1" x14ac:dyDescent="0.25">
      <c r="A5" s="255"/>
      <c r="B5" s="255"/>
      <c r="C5" s="257" t="s">
        <v>6</v>
      </c>
      <c r="D5" s="256" t="s">
        <v>2</v>
      </c>
      <c r="E5" s="247"/>
      <c r="F5" s="259" t="s">
        <v>77</v>
      </c>
      <c r="G5" s="258">
        <v>3620</v>
      </c>
      <c r="H5" s="255"/>
      <c r="I5" s="47" t="s">
        <v>10</v>
      </c>
      <c r="J5" s="256" t="s">
        <v>1</v>
      </c>
      <c r="K5" s="256"/>
    </row>
    <row r="6" spans="1:11" x14ac:dyDescent="0.25">
      <c r="A6" s="255"/>
      <c r="B6" s="255"/>
      <c r="C6" s="257"/>
      <c r="D6" s="256"/>
      <c r="E6" s="247"/>
      <c r="F6" s="259"/>
      <c r="G6" s="258"/>
      <c r="H6" s="255"/>
      <c r="I6" s="47" t="s">
        <v>11</v>
      </c>
      <c r="J6" s="256" t="s">
        <v>2</v>
      </c>
      <c r="K6" s="256"/>
    </row>
    <row r="7" spans="1:11" x14ac:dyDescent="0.25">
      <c r="A7" s="20"/>
      <c r="B7" s="5"/>
      <c r="C7" s="5"/>
      <c r="D7" s="51"/>
      <c r="E7" s="52"/>
      <c r="F7" s="52"/>
      <c r="G7" s="53"/>
      <c r="H7" s="54"/>
      <c r="I7" s="55"/>
      <c r="J7" s="56"/>
      <c r="K7" s="57"/>
    </row>
    <row r="8" spans="1:11" x14ac:dyDescent="0.25">
      <c r="A8" s="213" t="s">
        <v>38</v>
      </c>
      <c r="B8" s="213"/>
      <c r="C8" s="213"/>
      <c r="D8" s="213"/>
      <c r="E8" s="213"/>
      <c r="F8" s="213"/>
      <c r="G8" s="213"/>
      <c r="H8" s="213"/>
      <c r="I8" s="213"/>
      <c r="J8" s="213"/>
      <c r="K8" s="213"/>
    </row>
    <row r="9" spans="1:11" ht="15" customHeight="1" x14ac:dyDescent="0.25">
      <c r="A9" s="244" t="s">
        <v>18</v>
      </c>
      <c r="B9" s="249" t="s">
        <v>34</v>
      </c>
      <c r="C9" s="250"/>
      <c r="D9" s="251"/>
      <c r="E9" s="254" t="s">
        <v>79</v>
      </c>
      <c r="F9" s="143"/>
      <c r="G9" s="7"/>
      <c r="H9" s="9"/>
      <c r="I9" s="7"/>
      <c r="J9" s="7"/>
      <c r="K9" s="7"/>
    </row>
    <row r="10" spans="1:11" ht="37.5" customHeight="1" x14ac:dyDescent="0.25">
      <c r="A10" s="244"/>
      <c r="B10" s="243" t="s">
        <v>35</v>
      </c>
      <c r="C10" s="252" t="s">
        <v>36</v>
      </c>
      <c r="D10" s="253"/>
      <c r="E10" s="239"/>
      <c r="F10" s="143"/>
      <c r="G10" s="7"/>
      <c r="H10" s="9"/>
      <c r="I10" s="7"/>
      <c r="J10" s="7"/>
      <c r="K10" s="7"/>
    </row>
    <row r="11" spans="1:11" x14ac:dyDescent="0.25">
      <c r="A11" s="245"/>
      <c r="B11" s="245"/>
      <c r="C11" s="10" t="s">
        <v>37</v>
      </c>
      <c r="D11" s="10" t="s">
        <v>42</v>
      </c>
      <c r="E11" s="239"/>
      <c r="F11" s="143"/>
      <c r="G11" s="7"/>
      <c r="H11" s="9"/>
      <c r="I11" s="7"/>
      <c r="J11" s="7"/>
      <c r="K11" s="7"/>
    </row>
    <row r="12" spans="1:11" x14ac:dyDescent="0.25">
      <c r="A12" s="202" t="s">
        <v>161</v>
      </c>
      <c r="B12" s="99">
        <v>222.80000010000003</v>
      </c>
      <c r="C12" s="97">
        <v>27.700000000000053</v>
      </c>
      <c r="D12" s="58">
        <v>2</v>
      </c>
      <c r="E12" s="139">
        <v>25</v>
      </c>
      <c r="F12" s="153"/>
      <c r="G12" s="7"/>
      <c r="H12" s="9"/>
      <c r="I12" s="7"/>
      <c r="J12" s="7"/>
      <c r="K12" s="7"/>
    </row>
    <row r="13" spans="1:11" s="7" customFormat="1" x14ac:dyDescent="0.25">
      <c r="A13" s="202" t="s">
        <v>162</v>
      </c>
      <c r="B13" s="99">
        <v>81.699999999999946</v>
      </c>
      <c r="C13" s="97">
        <v>10.299999999999997</v>
      </c>
      <c r="D13" s="58">
        <v>3</v>
      </c>
      <c r="E13" s="139">
        <v>23</v>
      </c>
      <c r="F13" s="153"/>
      <c r="G13" s="110"/>
    </row>
    <row r="14" spans="1:11" s="7" customFormat="1" ht="15" customHeight="1" x14ac:dyDescent="0.25">
      <c r="A14" s="202" t="s">
        <v>163</v>
      </c>
      <c r="B14" s="99">
        <v>176.40000029999999</v>
      </c>
      <c r="C14" s="97">
        <v>23.000000000000014</v>
      </c>
      <c r="D14" s="58">
        <v>31</v>
      </c>
      <c r="E14" s="139">
        <v>29</v>
      </c>
      <c r="F14" s="153"/>
    </row>
    <row r="15" spans="1:11" s="7" customFormat="1" ht="15" customHeight="1" x14ac:dyDescent="0.25">
      <c r="A15" s="202" t="s">
        <v>164</v>
      </c>
      <c r="B15" s="99">
        <v>152.7999999999999</v>
      </c>
      <c r="C15" s="97">
        <v>18.29999999999999</v>
      </c>
      <c r="D15" s="58">
        <v>1</v>
      </c>
      <c r="E15" s="139">
        <v>28</v>
      </c>
      <c r="F15" s="153"/>
    </row>
    <row r="16" spans="1:11" s="7" customFormat="1" x14ac:dyDescent="0.25">
      <c r="A16" s="202" t="s">
        <v>165</v>
      </c>
      <c r="B16" s="99">
        <v>273.7000018</v>
      </c>
      <c r="C16" s="97">
        <v>27.000000400000001</v>
      </c>
      <c r="D16" s="58">
        <v>4</v>
      </c>
      <c r="E16" s="139">
        <v>31</v>
      </c>
      <c r="F16" s="153"/>
    </row>
    <row r="17" spans="1:11" s="7" customFormat="1" x14ac:dyDescent="0.25">
      <c r="A17" s="202" t="s">
        <v>166</v>
      </c>
      <c r="B17" s="99">
        <v>280.10000009999993</v>
      </c>
      <c r="C17" s="97">
        <v>29.200000000000067</v>
      </c>
      <c r="D17" s="58">
        <v>20</v>
      </c>
      <c r="E17" s="139">
        <v>29</v>
      </c>
      <c r="F17" s="153"/>
    </row>
    <row r="18" spans="1:11" s="7" customFormat="1" x14ac:dyDescent="0.25">
      <c r="A18" s="202" t="s">
        <v>167</v>
      </c>
      <c r="B18" s="99">
        <v>464.40000040000018</v>
      </c>
      <c r="C18" s="97">
        <v>62.400000100000007</v>
      </c>
      <c r="D18" s="58">
        <v>25</v>
      </c>
      <c r="E18" s="139">
        <v>28</v>
      </c>
      <c r="F18" s="153"/>
    </row>
    <row r="19" spans="1:11" s="7" customFormat="1" x14ac:dyDescent="0.25">
      <c r="A19" s="202" t="s">
        <v>168</v>
      </c>
      <c r="B19" s="99">
        <v>283.90000150000003</v>
      </c>
      <c r="C19" s="97">
        <v>40.800000799999978</v>
      </c>
      <c r="D19" s="58">
        <v>25</v>
      </c>
      <c r="E19" s="139">
        <v>31</v>
      </c>
      <c r="F19" s="153"/>
    </row>
    <row r="20" spans="1:11" s="7" customFormat="1" x14ac:dyDescent="0.25">
      <c r="A20" s="202" t="s">
        <v>169</v>
      </c>
      <c r="B20" s="99">
        <v>193.40000009999994</v>
      </c>
      <c r="C20" s="97">
        <v>27.40000010000001</v>
      </c>
      <c r="D20" s="58">
        <v>3</v>
      </c>
      <c r="E20" s="139">
        <v>26</v>
      </c>
      <c r="F20" s="153"/>
    </row>
    <row r="21" spans="1:11" s="7" customFormat="1" x14ac:dyDescent="0.25">
      <c r="A21" s="202" t="s">
        <v>170</v>
      </c>
      <c r="B21" s="99">
        <v>230.60000040000006</v>
      </c>
      <c r="C21" s="97">
        <v>34.800000000000068</v>
      </c>
      <c r="D21" s="58">
        <v>17</v>
      </c>
      <c r="E21" s="139">
        <v>28</v>
      </c>
      <c r="F21" s="153"/>
    </row>
    <row r="22" spans="1:11" s="7" customFormat="1" x14ac:dyDescent="0.25">
      <c r="A22" s="202" t="s">
        <v>171</v>
      </c>
      <c r="B22" s="99">
        <v>113.50000100000001</v>
      </c>
      <c r="C22" s="97">
        <v>33.100000500000007</v>
      </c>
      <c r="D22" s="58">
        <v>20</v>
      </c>
      <c r="E22" s="139">
        <v>19</v>
      </c>
      <c r="F22" s="153"/>
    </row>
    <row r="23" spans="1:11" s="7" customFormat="1" x14ac:dyDescent="0.25">
      <c r="A23" s="202" t="s">
        <v>172</v>
      </c>
      <c r="B23" s="99">
        <v>174.8000004999999</v>
      </c>
      <c r="C23" s="97">
        <v>21.700000199999995</v>
      </c>
      <c r="D23" s="58">
        <v>10</v>
      </c>
      <c r="E23" s="139">
        <v>24</v>
      </c>
      <c r="F23" s="153"/>
      <c r="G23" s="8"/>
      <c r="H23" s="8"/>
      <c r="I23" s="8"/>
      <c r="J23" s="8"/>
      <c r="K23" s="8"/>
    </row>
    <row r="24" spans="1:11" s="7" customFormat="1" x14ac:dyDescent="0.25">
      <c r="A24" s="15" t="s">
        <v>19</v>
      </c>
      <c r="B24" s="71">
        <f>SUM(B12:B23)</f>
        <v>2648.1000061999998</v>
      </c>
      <c r="C24" s="17">
        <f>MAX(C12:C23)</f>
        <v>62.400000100000007</v>
      </c>
      <c r="D24" s="137">
        <f>VLOOKUP(C24,C12:D23,2,FALSE)</f>
        <v>25</v>
      </c>
      <c r="E24" s="130">
        <f>SUM(E12:E23)</f>
        <v>321</v>
      </c>
      <c r="F24" s="145"/>
    </row>
    <row r="25" spans="1:11" x14ac:dyDescent="0.25">
      <c r="A25" s="1"/>
      <c r="B25" s="1"/>
      <c r="C25" s="1"/>
      <c r="D25" s="7"/>
      <c r="E25" s="7"/>
      <c r="F25" s="7"/>
      <c r="G25" s="7"/>
      <c r="H25" s="7"/>
      <c r="I25" s="7"/>
      <c r="J25" s="7"/>
      <c r="K25" s="7"/>
    </row>
    <row r="26" spans="1:11" x14ac:dyDescent="0.25">
      <c r="A26" s="212" t="s">
        <v>134</v>
      </c>
      <c r="B26" s="212"/>
      <c r="C26" s="212"/>
      <c r="D26" s="212"/>
      <c r="E26" s="212"/>
      <c r="F26" s="212"/>
      <c r="G26" s="212"/>
      <c r="H26" s="212"/>
      <c r="I26" s="212"/>
      <c r="J26" s="212"/>
      <c r="K26" s="212"/>
    </row>
    <row r="27" spans="1:11" x14ac:dyDescent="0.25">
      <c r="A27" s="213" t="s">
        <v>71</v>
      </c>
      <c r="B27" s="213"/>
      <c r="C27" s="213"/>
      <c r="D27" s="213"/>
      <c r="E27" s="213"/>
      <c r="F27" s="213"/>
      <c r="G27" s="213"/>
      <c r="H27" s="213"/>
      <c r="I27" s="213"/>
      <c r="J27" s="213"/>
      <c r="K27" s="213"/>
    </row>
    <row r="28" spans="1:11" s="7" customFormat="1" x14ac:dyDescent="0.25">
      <c r="C28" s="230" t="s">
        <v>18</v>
      </c>
      <c r="D28" s="260" t="s">
        <v>39</v>
      </c>
      <c r="E28" s="261"/>
      <c r="F28" s="261"/>
      <c r="G28" s="261"/>
      <c r="H28" s="261"/>
      <c r="I28" s="261"/>
      <c r="J28" s="262"/>
    </row>
    <row r="29" spans="1:11" x14ac:dyDescent="0.25">
      <c r="C29" s="263"/>
      <c r="D29" s="260" t="s">
        <v>40</v>
      </c>
      <c r="E29" s="261"/>
      <c r="F29" s="261"/>
      <c r="G29" s="262"/>
      <c r="H29" s="260" t="s">
        <v>41</v>
      </c>
      <c r="I29" s="261"/>
      <c r="J29" s="262"/>
      <c r="K29" s="7"/>
    </row>
    <row r="30" spans="1:11" s="7" customFormat="1" x14ac:dyDescent="0.25">
      <c r="C30" s="231"/>
      <c r="D30" s="126" t="s">
        <v>44</v>
      </c>
      <c r="E30" s="125" t="s">
        <v>42</v>
      </c>
      <c r="F30" s="126" t="s">
        <v>45</v>
      </c>
      <c r="G30" s="129" t="s">
        <v>42</v>
      </c>
      <c r="H30" s="126" t="s">
        <v>44</v>
      </c>
      <c r="I30" s="126" t="s">
        <v>45</v>
      </c>
      <c r="J30" s="126" t="s">
        <v>35</v>
      </c>
      <c r="K30" s="37"/>
    </row>
    <row r="31" spans="1:11" s="7" customFormat="1" x14ac:dyDescent="0.25">
      <c r="C31" s="202" t="s">
        <v>161</v>
      </c>
      <c r="D31" s="38">
        <v>21.373809999999999</v>
      </c>
      <c r="E31" s="58">
        <v>24</v>
      </c>
      <c r="F31" s="38">
        <v>0.71195889999999995</v>
      </c>
      <c r="G31" s="58">
        <v>22</v>
      </c>
      <c r="H31" s="11">
        <v>13.627153709677421</v>
      </c>
      <c r="I31" s="11">
        <v>3.5001326096774195</v>
      </c>
      <c r="J31" s="11">
        <v>7.0467706850694425</v>
      </c>
      <c r="K31" s="21"/>
    </row>
    <row r="32" spans="1:11" ht="15" customHeight="1" x14ac:dyDescent="0.25">
      <c r="C32" s="202" t="s">
        <v>162</v>
      </c>
      <c r="D32" s="38">
        <v>20.346129999999999</v>
      </c>
      <c r="E32" s="58">
        <v>20</v>
      </c>
      <c r="F32" s="38">
        <v>2.0371619999999999</v>
      </c>
      <c r="G32" s="58">
        <v>10</v>
      </c>
      <c r="H32" s="40">
        <v>13.8166265</v>
      </c>
      <c r="I32" s="40">
        <v>3.8622550714285713</v>
      </c>
      <c r="J32" s="40">
        <v>7.2862952787698401</v>
      </c>
      <c r="K32" s="21"/>
    </row>
    <row r="33" spans="3:11" ht="15" customHeight="1" x14ac:dyDescent="0.25">
      <c r="C33" s="202" t="s">
        <v>163</v>
      </c>
      <c r="D33" s="38">
        <v>18.30621</v>
      </c>
      <c r="E33" s="58">
        <v>16</v>
      </c>
      <c r="F33" s="38">
        <v>1.093467</v>
      </c>
      <c r="G33" s="58">
        <v>4</v>
      </c>
      <c r="H33" s="40">
        <v>14.292912903225805</v>
      </c>
      <c r="I33" s="40">
        <v>4.0076909999999986</v>
      </c>
      <c r="J33" s="40">
        <v>7.3461295565636213</v>
      </c>
      <c r="K33" s="21"/>
    </row>
    <row r="34" spans="3:11" ht="15" customHeight="1" x14ac:dyDescent="0.25">
      <c r="C34" s="202" t="s">
        <v>164</v>
      </c>
      <c r="D34" s="38">
        <v>18.93167</v>
      </c>
      <c r="E34" s="58">
        <v>21</v>
      </c>
      <c r="F34" s="38">
        <v>2.5283859999999998</v>
      </c>
      <c r="G34" s="58">
        <v>2</v>
      </c>
      <c r="H34" s="40">
        <v>12.954803399999998</v>
      </c>
      <c r="I34" s="40">
        <v>4.4849114666666674</v>
      </c>
      <c r="J34" s="40">
        <v>7.1594394969030217</v>
      </c>
      <c r="K34" s="21"/>
    </row>
    <row r="35" spans="3:11" ht="15" customHeight="1" x14ac:dyDescent="0.25">
      <c r="C35" s="202" t="s">
        <v>165</v>
      </c>
      <c r="D35" s="38">
        <v>16.62331</v>
      </c>
      <c r="E35" s="58">
        <v>12</v>
      </c>
      <c r="F35" s="38">
        <v>1.717074</v>
      </c>
      <c r="G35" s="58">
        <v>29</v>
      </c>
      <c r="H35" s="40">
        <v>11.9750124516129</v>
      </c>
      <c r="I35" s="40">
        <v>4.2371500645161291</v>
      </c>
      <c r="J35" s="40">
        <v>6.9019365293458792</v>
      </c>
      <c r="K35" s="21"/>
    </row>
    <row r="36" spans="3:11" ht="15" customHeight="1" x14ac:dyDescent="0.25">
      <c r="C36" s="202" t="s">
        <v>166</v>
      </c>
      <c r="D36" s="40">
        <v>17.49043</v>
      </c>
      <c r="E36" s="101">
        <v>12</v>
      </c>
      <c r="F36" s="40">
        <v>1.2952900000000001</v>
      </c>
      <c r="G36" s="101">
        <v>6</v>
      </c>
      <c r="H36" s="40">
        <v>11.8767903</v>
      </c>
      <c r="I36" s="40">
        <v>3.7647486333333329</v>
      </c>
      <c r="J36" s="40">
        <v>6.5897008344907393</v>
      </c>
      <c r="K36" s="2"/>
    </row>
    <row r="37" spans="3:11" x14ac:dyDescent="0.25">
      <c r="C37" s="202" t="s">
        <v>167</v>
      </c>
      <c r="D37" s="40">
        <v>17.685980000000001</v>
      </c>
      <c r="E37" s="101">
        <v>15</v>
      </c>
      <c r="F37" s="40">
        <v>0.91378420000000005</v>
      </c>
      <c r="G37" s="101">
        <v>31</v>
      </c>
      <c r="H37" s="40">
        <v>8.4186581612903204</v>
      </c>
      <c r="I37" s="40">
        <v>2.8008647451612902</v>
      </c>
      <c r="J37" s="40">
        <v>4.9777471358646936</v>
      </c>
      <c r="K37" s="2"/>
    </row>
    <row r="38" spans="3:11" x14ac:dyDescent="0.25">
      <c r="C38" s="202" t="s">
        <v>168</v>
      </c>
      <c r="D38" s="40">
        <v>16.749680000000001</v>
      </c>
      <c r="E38" s="101">
        <v>19</v>
      </c>
      <c r="F38" s="40">
        <v>-0.6381308</v>
      </c>
      <c r="G38" s="101">
        <v>14</v>
      </c>
      <c r="H38" s="40">
        <v>10.074053870967743</v>
      </c>
      <c r="I38" s="40">
        <v>2.7061688770967738</v>
      </c>
      <c r="J38" s="40">
        <v>5.4838563638045468</v>
      </c>
      <c r="K38" s="2"/>
    </row>
    <row r="39" spans="3:11" x14ac:dyDescent="0.25">
      <c r="C39" s="202" t="s">
        <v>169</v>
      </c>
      <c r="D39" s="40">
        <v>17.07319</v>
      </c>
      <c r="E39" s="101">
        <v>21</v>
      </c>
      <c r="F39" s="40">
        <v>0.92843629999999999</v>
      </c>
      <c r="G39" s="101">
        <v>20</v>
      </c>
      <c r="H39" s="40">
        <v>10.593380266666669</v>
      </c>
      <c r="I39" s="40">
        <v>3.1000517100000002</v>
      </c>
      <c r="J39" s="40">
        <v>5.9366079806018517</v>
      </c>
      <c r="K39" s="2"/>
    </row>
    <row r="40" spans="3:11" x14ac:dyDescent="0.25">
      <c r="C40" s="202" t="s">
        <v>170</v>
      </c>
      <c r="D40" s="40">
        <v>21.113250000000001</v>
      </c>
      <c r="E40" s="101">
        <v>31</v>
      </c>
      <c r="F40" s="40">
        <v>2.6119880000000002</v>
      </c>
      <c r="G40" s="101">
        <v>9</v>
      </c>
      <c r="H40" s="40">
        <v>12.962680290322579</v>
      </c>
      <c r="I40" s="40">
        <v>3.7665867741935477</v>
      </c>
      <c r="J40" s="40">
        <v>6.7238588315711931</v>
      </c>
      <c r="K40" s="93"/>
    </row>
    <row r="41" spans="3:11" x14ac:dyDescent="0.25">
      <c r="C41" s="202" t="s">
        <v>171</v>
      </c>
      <c r="D41" s="40">
        <v>21.974309999999999</v>
      </c>
      <c r="E41" s="101">
        <v>7</v>
      </c>
      <c r="F41" s="40">
        <v>2.2006320000000001</v>
      </c>
      <c r="G41" s="101">
        <v>4</v>
      </c>
      <c r="H41" s="40">
        <v>15.705870666666666</v>
      </c>
      <c r="I41" s="40">
        <v>3.7559530000000008</v>
      </c>
      <c r="J41" s="40">
        <v>7.7588646545367101</v>
      </c>
      <c r="K41" s="2"/>
    </row>
    <row r="42" spans="3:11" x14ac:dyDescent="0.25">
      <c r="C42" s="202" t="s">
        <v>172</v>
      </c>
      <c r="D42" s="40">
        <v>19.398879999999998</v>
      </c>
      <c r="E42" s="101">
        <v>1</v>
      </c>
      <c r="F42" s="40">
        <v>1.025841</v>
      </c>
      <c r="G42" s="101">
        <v>6</v>
      </c>
      <c r="H42" s="40">
        <v>14.758264838709676</v>
      </c>
      <c r="I42" s="40">
        <v>3.5213974838709681</v>
      </c>
      <c r="J42" s="40">
        <v>7.2764246727150539</v>
      </c>
      <c r="K42" s="2"/>
    </row>
    <row r="43" spans="3:11" x14ac:dyDescent="0.25">
      <c r="C43" s="59" t="s">
        <v>19</v>
      </c>
      <c r="D43" s="60">
        <f>MAX(D31:D42)</f>
        <v>21.974309999999999</v>
      </c>
      <c r="E43" s="61">
        <f>VLOOKUP(D43,D31:E42,2,FALSE)</f>
        <v>7</v>
      </c>
      <c r="F43" s="60">
        <f>MIN(F31:F42)</f>
        <v>-0.6381308</v>
      </c>
      <c r="G43" s="61">
        <f>VLOOKUP(F43,F31:G42,2,FALSE)</f>
        <v>14</v>
      </c>
      <c r="H43" s="59">
        <f>AVERAGE(H31:H42)</f>
        <v>12.588017279928314</v>
      </c>
      <c r="I43" s="59">
        <f>AVERAGE(I31:I42)</f>
        <v>3.6256592863287254</v>
      </c>
      <c r="J43" s="59">
        <f>AVERAGE(J31:J42)</f>
        <v>6.7073026683530506</v>
      </c>
      <c r="K43" s="3"/>
    </row>
    <row r="60" spans="1:11" ht="15" customHeight="1" x14ac:dyDescent="0.25"/>
    <row r="63" spans="1:11" x14ac:dyDescent="0.25">
      <c r="A63" s="248" t="s">
        <v>90</v>
      </c>
      <c r="B63" s="248"/>
      <c r="C63" s="248"/>
      <c r="D63" s="248"/>
      <c r="E63" s="248"/>
      <c r="F63" s="248"/>
      <c r="G63" s="248"/>
      <c r="H63" s="248"/>
      <c r="I63" s="248"/>
      <c r="J63" s="248"/>
      <c r="K63" s="248"/>
    </row>
    <row r="64" spans="1:11" x14ac:dyDescent="0.25">
      <c r="A64" s="248"/>
      <c r="B64" s="248"/>
      <c r="C64" s="248"/>
      <c r="D64" s="248"/>
      <c r="E64" s="248"/>
      <c r="F64" s="248"/>
      <c r="G64" s="248"/>
      <c r="H64" s="248"/>
      <c r="I64" s="248"/>
      <c r="J64" s="248"/>
      <c r="K64" s="248"/>
    </row>
    <row r="65" spans="1:11" x14ac:dyDescent="0.25">
      <c r="A65" s="248"/>
      <c r="B65" s="248"/>
      <c r="C65" s="248"/>
      <c r="D65" s="248"/>
      <c r="E65" s="248"/>
      <c r="F65" s="248"/>
      <c r="G65" s="248"/>
      <c r="H65" s="248"/>
      <c r="I65" s="248"/>
      <c r="J65" s="248"/>
      <c r="K65" s="248"/>
    </row>
  </sheetData>
  <mergeCells count="26">
    <mergeCell ref="D29:G29"/>
    <mergeCell ref="H29:J29"/>
    <mergeCell ref="C28:C30"/>
    <mergeCell ref="A26:K26"/>
    <mergeCell ref="A27:K27"/>
    <mergeCell ref="C5:C6"/>
    <mergeCell ref="D5:D6"/>
    <mergeCell ref="G5:G6"/>
    <mergeCell ref="F5:F6"/>
    <mergeCell ref="D28:J28"/>
    <mergeCell ref="A1:K1"/>
    <mergeCell ref="A2:K2"/>
    <mergeCell ref="E3:E6"/>
    <mergeCell ref="A63:K65"/>
    <mergeCell ref="A9:A11"/>
    <mergeCell ref="B9:D9"/>
    <mergeCell ref="B10:B11"/>
    <mergeCell ref="C10:D10"/>
    <mergeCell ref="E9:E11"/>
    <mergeCell ref="A8:K8"/>
    <mergeCell ref="A3:B6"/>
    <mergeCell ref="H3:H6"/>
    <mergeCell ref="J3:K3"/>
    <mergeCell ref="J4:K4"/>
    <mergeCell ref="J5:K5"/>
    <mergeCell ref="J6:K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5" firstPageNumber="28" orientation="portrait" useFirstPageNumber="1" r:id="rId1"/>
  <headerFooter>
    <oddFooter>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4"/>
  <sheetViews>
    <sheetView view="pageLayout" zoomScale="110" zoomScaleNormal="130" zoomScalePageLayoutView="110" workbookViewId="0">
      <selection sqref="A1:K1"/>
    </sheetView>
  </sheetViews>
  <sheetFormatPr baseColWidth="10" defaultRowHeight="15" x14ac:dyDescent="0.25"/>
  <cols>
    <col min="1" max="1" width="8" style="8" bestFit="1" customWidth="1"/>
    <col min="2" max="2" width="8.5703125" style="8" bestFit="1" customWidth="1"/>
    <col min="3" max="3" width="9.5703125" style="8" bestFit="1" customWidth="1"/>
    <col min="4" max="4" width="10" style="8" bestFit="1" customWidth="1"/>
    <col min="5" max="5" width="13.28515625" style="8" bestFit="1" customWidth="1"/>
    <col min="6" max="6" width="8.7109375" style="8" bestFit="1" customWidth="1"/>
    <col min="7" max="7" width="9" style="8" customWidth="1"/>
    <col min="8" max="8" width="11.42578125" style="8" customWidth="1"/>
    <col min="9" max="9" width="12.28515625" style="8" bestFit="1" customWidth="1"/>
    <col min="10" max="10" width="8.5703125" style="8" bestFit="1" customWidth="1"/>
    <col min="11" max="11" width="11.42578125" style="8" customWidth="1"/>
    <col min="12" max="16384" width="11.42578125" style="8"/>
  </cols>
  <sheetData>
    <row r="1" spans="1:11" s="7" customFormat="1" x14ac:dyDescent="0.25">
      <c r="A1" s="212" t="s">
        <v>178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</row>
    <row r="2" spans="1:11" x14ac:dyDescent="0.25">
      <c r="A2" s="213" t="s">
        <v>22</v>
      </c>
      <c r="B2" s="213"/>
      <c r="C2" s="213"/>
      <c r="D2" s="213"/>
      <c r="E2" s="213"/>
      <c r="F2" s="213"/>
      <c r="G2" s="213"/>
      <c r="H2" s="213"/>
      <c r="I2" s="213"/>
      <c r="J2" s="213"/>
      <c r="K2" s="213"/>
    </row>
    <row r="3" spans="1:11" ht="15" customHeight="1" x14ac:dyDescent="0.25">
      <c r="A3" s="255" t="s">
        <v>12</v>
      </c>
      <c r="B3" s="255"/>
      <c r="C3" s="47" t="s">
        <v>4</v>
      </c>
      <c r="D3" s="26" t="s">
        <v>0</v>
      </c>
      <c r="E3" s="247" t="s">
        <v>78</v>
      </c>
      <c r="F3" s="49" t="s">
        <v>14</v>
      </c>
      <c r="G3" s="172">
        <v>9958152</v>
      </c>
      <c r="H3" s="255" t="s">
        <v>7</v>
      </c>
      <c r="I3" s="47" t="s">
        <v>8</v>
      </c>
      <c r="J3" s="235" t="s">
        <v>0</v>
      </c>
      <c r="K3" s="236"/>
    </row>
    <row r="4" spans="1:11" ht="15" customHeight="1" x14ac:dyDescent="0.25">
      <c r="A4" s="255"/>
      <c r="B4" s="255"/>
      <c r="C4" s="47" t="s">
        <v>5</v>
      </c>
      <c r="D4" s="26" t="s">
        <v>3</v>
      </c>
      <c r="E4" s="247"/>
      <c r="F4" s="49" t="s">
        <v>15</v>
      </c>
      <c r="G4" s="24">
        <v>818242</v>
      </c>
      <c r="H4" s="255"/>
      <c r="I4" s="47" t="s">
        <v>9</v>
      </c>
      <c r="J4" s="235" t="s">
        <v>0</v>
      </c>
      <c r="K4" s="236" t="s">
        <v>0</v>
      </c>
    </row>
    <row r="5" spans="1:11" ht="15" customHeight="1" x14ac:dyDescent="0.25">
      <c r="A5" s="255"/>
      <c r="B5" s="255"/>
      <c r="C5" s="257" t="s">
        <v>6</v>
      </c>
      <c r="D5" s="219" t="s">
        <v>2</v>
      </c>
      <c r="E5" s="247"/>
      <c r="F5" s="259" t="s">
        <v>77</v>
      </c>
      <c r="G5" s="221">
        <v>3100</v>
      </c>
      <c r="H5" s="255"/>
      <c r="I5" s="47" t="s">
        <v>10</v>
      </c>
      <c r="J5" s="235" t="s">
        <v>1</v>
      </c>
      <c r="K5" s="236" t="s">
        <v>1</v>
      </c>
    </row>
    <row r="6" spans="1:11" x14ac:dyDescent="0.25">
      <c r="A6" s="255"/>
      <c r="B6" s="255"/>
      <c r="C6" s="257"/>
      <c r="D6" s="219"/>
      <c r="E6" s="247"/>
      <c r="F6" s="259"/>
      <c r="G6" s="221"/>
      <c r="H6" s="255"/>
      <c r="I6" s="47" t="s">
        <v>11</v>
      </c>
      <c r="J6" s="235" t="s">
        <v>2</v>
      </c>
      <c r="K6" s="236" t="s">
        <v>2</v>
      </c>
    </row>
    <row r="7" spans="1:11" x14ac:dyDescent="0.25">
      <c r="A7" s="20"/>
      <c r="B7" s="5"/>
      <c r="C7" s="5"/>
      <c r="D7" s="51"/>
      <c r="E7" s="52"/>
      <c r="F7" s="52"/>
      <c r="G7" s="53"/>
      <c r="H7" s="54"/>
      <c r="I7" s="55"/>
      <c r="J7" s="56"/>
      <c r="K7" s="57"/>
    </row>
    <row r="8" spans="1:11" x14ac:dyDescent="0.25">
      <c r="A8" s="213" t="s">
        <v>38</v>
      </c>
      <c r="B8" s="213"/>
      <c r="C8" s="213"/>
      <c r="D8" s="213"/>
      <c r="E8" s="213"/>
      <c r="F8" s="213"/>
      <c r="G8" s="213"/>
      <c r="H8" s="213"/>
      <c r="I8" s="213"/>
      <c r="J8" s="213"/>
      <c r="K8" s="213"/>
    </row>
    <row r="9" spans="1:11" ht="15" customHeight="1" x14ac:dyDescent="0.25">
      <c r="A9" s="244" t="s">
        <v>18</v>
      </c>
      <c r="B9" s="249" t="s">
        <v>34</v>
      </c>
      <c r="C9" s="250"/>
      <c r="D9" s="251"/>
      <c r="E9" s="254" t="s">
        <v>79</v>
      </c>
      <c r="F9" s="143"/>
      <c r="G9" s="7"/>
      <c r="H9" s="9"/>
      <c r="I9" s="7"/>
      <c r="J9" s="7"/>
      <c r="K9" s="7"/>
    </row>
    <row r="10" spans="1:11" ht="37.5" customHeight="1" x14ac:dyDescent="0.25">
      <c r="A10" s="244"/>
      <c r="B10" s="243" t="s">
        <v>35</v>
      </c>
      <c r="C10" s="252" t="s">
        <v>36</v>
      </c>
      <c r="D10" s="253"/>
      <c r="E10" s="239"/>
      <c r="F10" s="143"/>
      <c r="G10" s="7"/>
      <c r="H10" s="9"/>
      <c r="I10" s="7"/>
      <c r="J10" s="7"/>
      <c r="K10" s="7"/>
    </row>
    <row r="11" spans="1:11" x14ac:dyDescent="0.25">
      <c r="A11" s="245"/>
      <c r="B11" s="245"/>
      <c r="C11" s="129" t="s">
        <v>37</v>
      </c>
      <c r="D11" s="129" t="s">
        <v>42</v>
      </c>
      <c r="E11" s="239"/>
      <c r="F11" s="143"/>
      <c r="G11" s="7"/>
      <c r="H11" s="9"/>
      <c r="I11" s="7"/>
      <c r="J11" s="7"/>
      <c r="K11" s="7"/>
    </row>
    <row r="12" spans="1:11" x14ac:dyDescent="0.25">
      <c r="A12" s="202" t="s">
        <v>161</v>
      </c>
      <c r="B12" s="99">
        <v>97.899999999999878</v>
      </c>
      <c r="C12" s="97">
        <v>15.499999999999961</v>
      </c>
      <c r="D12" s="58">
        <v>6</v>
      </c>
      <c r="E12" s="139">
        <v>27</v>
      </c>
      <c r="F12" s="153"/>
      <c r="G12" s="7"/>
      <c r="H12" s="9"/>
      <c r="I12" s="7"/>
      <c r="J12" s="7"/>
      <c r="K12" s="7"/>
    </row>
    <row r="13" spans="1:11" s="7" customFormat="1" x14ac:dyDescent="0.25">
      <c r="A13" s="202" t="s">
        <v>162</v>
      </c>
      <c r="B13" s="99">
        <v>30.900000000000006</v>
      </c>
      <c r="C13" s="97">
        <v>6.6999999999999922</v>
      </c>
      <c r="D13" s="58">
        <v>25</v>
      </c>
      <c r="E13" s="139">
        <v>21</v>
      </c>
      <c r="F13" s="153">
        <v>14</v>
      </c>
      <c r="G13" s="110"/>
    </row>
    <row r="14" spans="1:11" s="7" customFormat="1" ht="15" customHeight="1" x14ac:dyDescent="0.25">
      <c r="A14" s="202" t="s">
        <v>163</v>
      </c>
      <c r="B14" s="99">
        <v>106.49999999999997</v>
      </c>
      <c r="C14" s="97">
        <v>21.500000000000036</v>
      </c>
      <c r="D14" s="58">
        <v>31</v>
      </c>
      <c r="E14" s="139">
        <v>29</v>
      </c>
      <c r="F14" s="153">
        <v>26</v>
      </c>
    </row>
    <row r="15" spans="1:11" s="7" customFormat="1" ht="15" customHeight="1" x14ac:dyDescent="0.25">
      <c r="A15" s="202" t="s">
        <v>164</v>
      </c>
      <c r="B15" s="99">
        <v>88.799999999999898</v>
      </c>
      <c r="C15" s="97">
        <v>14.699999999999964</v>
      </c>
      <c r="D15" s="58">
        <v>26</v>
      </c>
      <c r="E15" s="139">
        <v>24</v>
      </c>
      <c r="F15" s="153">
        <v>25</v>
      </c>
    </row>
    <row r="16" spans="1:11" s="7" customFormat="1" x14ac:dyDescent="0.25">
      <c r="A16" s="202" t="s">
        <v>165</v>
      </c>
      <c r="B16" s="99">
        <v>150.50000000000009</v>
      </c>
      <c r="C16" s="97">
        <v>27.200000000000117</v>
      </c>
      <c r="D16" s="58">
        <v>4</v>
      </c>
      <c r="E16" s="139">
        <v>30</v>
      </c>
      <c r="F16" s="153">
        <v>24</v>
      </c>
    </row>
    <row r="17" spans="1:11" s="7" customFormat="1" x14ac:dyDescent="0.25">
      <c r="A17" s="202" t="s">
        <v>166</v>
      </c>
      <c r="B17" s="99">
        <v>139.20000000000022</v>
      </c>
      <c r="C17" s="97">
        <v>29.400000000000148</v>
      </c>
      <c r="D17" s="58">
        <v>13</v>
      </c>
      <c r="E17" s="139">
        <v>26</v>
      </c>
      <c r="F17" s="153">
        <v>8</v>
      </c>
    </row>
    <row r="18" spans="1:11" s="7" customFormat="1" x14ac:dyDescent="0.25">
      <c r="A18" s="202" t="s">
        <v>167</v>
      </c>
      <c r="B18" s="99">
        <v>247.10000000000079</v>
      </c>
      <c r="C18" s="97">
        <v>40.900000000000311</v>
      </c>
      <c r="D18" s="58">
        <v>25</v>
      </c>
      <c r="E18" s="139">
        <v>25</v>
      </c>
      <c r="F18" s="153">
        <v>29</v>
      </c>
    </row>
    <row r="19" spans="1:11" s="7" customFormat="1" x14ac:dyDescent="0.25">
      <c r="A19" s="202" t="s">
        <v>168</v>
      </c>
      <c r="B19" s="99">
        <v>132.50000000000031</v>
      </c>
      <c r="C19" s="97">
        <v>44.500000000000362</v>
      </c>
      <c r="D19" s="58">
        <v>25</v>
      </c>
      <c r="E19" s="139">
        <v>29</v>
      </c>
      <c r="F19" s="153">
        <v>28</v>
      </c>
    </row>
    <row r="20" spans="1:11" s="7" customFormat="1" x14ac:dyDescent="0.25">
      <c r="A20" s="202" t="s">
        <v>169</v>
      </c>
      <c r="B20" s="99">
        <v>97.499999999999872</v>
      </c>
      <c r="C20" s="97">
        <v>16.399999999999963</v>
      </c>
      <c r="D20" s="58">
        <v>3</v>
      </c>
      <c r="E20" s="139">
        <v>23</v>
      </c>
      <c r="F20" s="153">
        <v>22</v>
      </c>
    </row>
    <row r="21" spans="1:11" s="7" customFormat="1" x14ac:dyDescent="0.25">
      <c r="A21" s="202" t="s">
        <v>170</v>
      </c>
      <c r="B21" s="99">
        <v>63.89999999999997</v>
      </c>
      <c r="C21" s="97">
        <v>10.299999999999979</v>
      </c>
      <c r="D21" s="58">
        <v>17</v>
      </c>
      <c r="E21" s="139">
        <v>27</v>
      </c>
      <c r="F21" s="153">
        <v>29</v>
      </c>
    </row>
    <row r="22" spans="1:11" s="7" customFormat="1" x14ac:dyDescent="0.25">
      <c r="A22" s="202" t="s">
        <v>171</v>
      </c>
      <c r="B22" s="99">
        <v>76.500000000000156</v>
      </c>
      <c r="C22" s="97">
        <v>33.500000000000206</v>
      </c>
      <c r="D22" s="58">
        <v>20</v>
      </c>
      <c r="E22" s="139">
        <v>19</v>
      </c>
      <c r="F22" s="153">
        <v>27</v>
      </c>
    </row>
    <row r="23" spans="1:11" s="7" customFormat="1" x14ac:dyDescent="0.25">
      <c r="A23" s="202" t="s">
        <v>172</v>
      </c>
      <c r="B23" s="99">
        <v>106.69999999999995</v>
      </c>
      <c r="C23" s="97">
        <v>22.400000000000048</v>
      </c>
      <c r="D23" s="58">
        <v>10</v>
      </c>
      <c r="E23" s="139">
        <v>21</v>
      </c>
      <c r="F23" s="153">
        <v>25</v>
      </c>
      <c r="G23" s="8"/>
      <c r="H23" s="8"/>
      <c r="I23" s="8"/>
      <c r="J23" s="8"/>
      <c r="K23" s="8"/>
    </row>
    <row r="24" spans="1:11" s="7" customFormat="1" x14ac:dyDescent="0.25">
      <c r="A24" s="132" t="s">
        <v>19</v>
      </c>
      <c r="B24" s="16">
        <f>SUM(B12:B23)</f>
        <v>1338.0000000000014</v>
      </c>
      <c r="C24" s="17">
        <f>MAX(C12:C23)</f>
        <v>44.500000000000362</v>
      </c>
      <c r="D24" s="131">
        <f>VLOOKUP(C24,C12:D23,2,FALSE)</f>
        <v>25</v>
      </c>
      <c r="E24" s="130">
        <f>SUM(E12:E23)</f>
        <v>301</v>
      </c>
      <c r="F24" s="145"/>
    </row>
    <row r="25" spans="1:11" x14ac:dyDescent="0.25">
      <c r="A25" s="1"/>
      <c r="B25" s="1"/>
      <c r="C25" s="1"/>
      <c r="D25" s="7"/>
      <c r="E25" s="7"/>
      <c r="F25" s="7"/>
      <c r="G25" s="7"/>
      <c r="H25" s="7"/>
      <c r="I25" s="7"/>
      <c r="J25" s="7"/>
      <c r="K25" s="7"/>
    </row>
    <row r="26" spans="1:11" x14ac:dyDescent="0.25">
      <c r="A26" s="212" t="s">
        <v>135</v>
      </c>
      <c r="B26" s="212"/>
      <c r="C26" s="212"/>
      <c r="D26" s="212"/>
      <c r="E26" s="212"/>
      <c r="F26" s="212"/>
      <c r="G26" s="212"/>
      <c r="H26" s="212"/>
      <c r="I26" s="212"/>
      <c r="J26" s="212"/>
      <c r="K26" s="212"/>
    </row>
    <row r="27" spans="1:11" x14ac:dyDescent="0.25">
      <c r="A27" s="213" t="s">
        <v>71</v>
      </c>
      <c r="B27" s="213"/>
      <c r="C27" s="213"/>
      <c r="D27" s="213"/>
      <c r="E27" s="213"/>
      <c r="F27" s="213"/>
      <c r="G27" s="213"/>
      <c r="H27" s="213"/>
      <c r="I27" s="213"/>
      <c r="J27" s="213"/>
      <c r="K27" s="213"/>
    </row>
    <row r="28" spans="1:11" s="7" customFormat="1" x14ac:dyDescent="0.25">
      <c r="C28" s="230" t="s">
        <v>18</v>
      </c>
      <c r="D28" s="260" t="s">
        <v>39</v>
      </c>
      <c r="E28" s="261"/>
      <c r="F28" s="261"/>
      <c r="G28" s="261"/>
      <c r="H28" s="261"/>
      <c r="I28" s="261"/>
      <c r="J28" s="262"/>
    </row>
    <row r="29" spans="1:11" x14ac:dyDescent="0.25">
      <c r="C29" s="263"/>
      <c r="D29" s="260" t="s">
        <v>40</v>
      </c>
      <c r="E29" s="261"/>
      <c r="F29" s="261"/>
      <c r="G29" s="262"/>
      <c r="H29" s="260" t="s">
        <v>41</v>
      </c>
      <c r="I29" s="261"/>
      <c r="J29" s="262"/>
      <c r="K29" s="7"/>
    </row>
    <row r="30" spans="1:11" s="7" customFormat="1" x14ac:dyDescent="0.25">
      <c r="C30" s="231"/>
      <c r="D30" s="126" t="s">
        <v>44</v>
      </c>
      <c r="E30" s="125" t="s">
        <v>42</v>
      </c>
      <c r="F30" s="126" t="s">
        <v>45</v>
      </c>
      <c r="G30" s="129" t="s">
        <v>42</v>
      </c>
      <c r="H30" s="126" t="s">
        <v>44</v>
      </c>
      <c r="I30" s="126" t="s">
        <v>45</v>
      </c>
      <c r="J30" s="126" t="s">
        <v>35</v>
      </c>
      <c r="K30" s="37"/>
    </row>
    <row r="31" spans="1:11" s="7" customFormat="1" x14ac:dyDescent="0.25">
      <c r="C31" s="202" t="s">
        <v>161</v>
      </c>
      <c r="D31" s="38">
        <v>23.966000000000001</v>
      </c>
      <c r="E31" s="58">
        <v>23</v>
      </c>
      <c r="F31" s="38">
        <v>3.7879999999999998</v>
      </c>
      <c r="G31" s="58">
        <v>24</v>
      </c>
      <c r="H31" s="11">
        <v>17.792774193548386</v>
      </c>
      <c r="I31" s="11">
        <v>6.6120645161290321</v>
      </c>
      <c r="J31" s="11">
        <v>10.764904569892472</v>
      </c>
      <c r="K31" s="21"/>
    </row>
    <row r="32" spans="1:11" ht="15" customHeight="1" x14ac:dyDescent="0.25">
      <c r="C32" s="202" t="s">
        <v>162</v>
      </c>
      <c r="D32" s="38">
        <v>24.835000000000001</v>
      </c>
      <c r="E32" s="58">
        <v>21</v>
      </c>
      <c r="F32" s="38">
        <v>5.3470000000000004</v>
      </c>
      <c r="G32" s="58">
        <v>12</v>
      </c>
      <c r="H32" s="40">
        <v>18.731035714285717</v>
      </c>
      <c r="I32" s="40">
        <v>7.3199285714285702</v>
      </c>
      <c r="J32" s="40">
        <v>11.422438988095241</v>
      </c>
      <c r="K32" s="21"/>
    </row>
    <row r="33" spans="3:11" ht="15" customHeight="1" x14ac:dyDescent="0.25">
      <c r="C33" s="202" t="s">
        <v>163</v>
      </c>
      <c r="D33" s="38">
        <v>22.141999999999999</v>
      </c>
      <c r="E33" s="58">
        <v>16</v>
      </c>
      <c r="F33" s="38">
        <v>4.415</v>
      </c>
      <c r="G33" s="58">
        <v>4</v>
      </c>
      <c r="H33" s="40">
        <v>18.554612903225809</v>
      </c>
      <c r="I33" s="40">
        <v>7.1814838709677424</v>
      </c>
      <c r="J33" s="40">
        <v>11.188999663978496</v>
      </c>
      <c r="K33" s="21"/>
    </row>
    <row r="34" spans="3:11" ht="15" customHeight="1" x14ac:dyDescent="0.25">
      <c r="C34" s="202" t="s">
        <v>164</v>
      </c>
      <c r="D34" s="38">
        <v>22.908000000000001</v>
      </c>
      <c r="E34" s="58">
        <v>25</v>
      </c>
      <c r="F34" s="38">
        <v>5.6550000000000002</v>
      </c>
      <c r="G34" s="58">
        <v>10</v>
      </c>
      <c r="H34" s="40">
        <v>19.028466666666667</v>
      </c>
      <c r="I34" s="40">
        <v>7.6800666666666659</v>
      </c>
      <c r="J34" s="40">
        <v>11.360720734649126</v>
      </c>
      <c r="K34" s="21"/>
    </row>
    <row r="35" spans="3:11" ht="15" customHeight="1" x14ac:dyDescent="0.25">
      <c r="C35" s="202" t="s">
        <v>165</v>
      </c>
      <c r="D35" s="38">
        <v>22.332999999999998</v>
      </c>
      <c r="E35" s="58">
        <v>4</v>
      </c>
      <c r="F35" s="38">
        <v>3.7879999999999998</v>
      </c>
      <c r="G35" s="58">
        <v>29</v>
      </c>
      <c r="H35" s="40">
        <v>18.238354838709689</v>
      </c>
      <c r="I35" s="40">
        <v>7.2348387096774198</v>
      </c>
      <c r="J35" s="40">
        <v>11.131262096774195</v>
      </c>
      <c r="K35" s="21"/>
    </row>
    <row r="36" spans="3:11" ht="15" customHeight="1" x14ac:dyDescent="0.25">
      <c r="C36" s="202" t="s">
        <v>166</v>
      </c>
      <c r="D36" s="40">
        <v>22.428999999999998</v>
      </c>
      <c r="E36" s="101">
        <v>23</v>
      </c>
      <c r="F36" s="40">
        <v>3.0489999999999999</v>
      </c>
      <c r="G36" s="101">
        <v>6</v>
      </c>
      <c r="H36" s="40">
        <v>18.439833333333333</v>
      </c>
      <c r="I36" s="40">
        <v>6.7911333333333337</v>
      </c>
      <c r="J36" s="40">
        <v>10.898495271334479</v>
      </c>
      <c r="K36" s="2"/>
    </row>
    <row r="37" spans="3:11" x14ac:dyDescent="0.25">
      <c r="C37" s="202" t="s">
        <v>167</v>
      </c>
      <c r="D37" s="40">
        <v>22.141999999999999</v>
      </c>
      <c r="E37" s="101">
        <v>15</v>
      </c>
      <c r="F37" s="40">
        <v>1.548</v>
      </c>
      <c r="G37" s="101">
        <v>10</v>
      </c>
      <c r="H37" s="40">
        <v>15.725645161290325</v>
      </c>
      <c r="I37" s="40">
        <v>6.16</v>
      </c>
      <c r="J37" s="40">
        <v>9.5341743951612887</v>
      </c>
      <c r="K37" s="2"/>
    </row>
    <row r="38" spans="3:11" x14ac:dyDescent="0.25">
      <c r="C38" s="202" t="s">
        <v>168</v>
      </c>
      <c r="D38" s="40">
        <v>23.869</v>
      </c>
      <c r="E38" s="101">
        <v>17</v>
      </c>
      <c r="F38" s="40">
        <v>1.98</v>
      </c>
      <c r="G38" s="101">
        <v>14</v>
      </c>
      <c r="H38" s="40">
        <v>18.206193548387098</v>
      </c>
      <c r="I38" s="40">
        <v>5.5661935483870977</v>
      </c>
      <c r="J38" s="40">
        <v>10.220920026881721</v>
      </c>
      <c r="K38" s="2"/>
    </row>
    <row r="39" spans="3:11" x14ac:dyDescent="0.25">
      <c r="C39" s="202" t="s">
        <v>169</v>
      </c>
      <c r="D39" s="40">
        <v>23.869</v>
      </c>
      <c r="E39" s="101">
        <v>20</v>
      </c>
      <c r="F39" s="40">
        <v>0.89300000000000002</v>
      </c>
      <c r="G39" s="101">
        <v>5</v>
      </c>
      <c r="H39" s="40">
        <v>18.86066666666667</v>
      </c>
      <c r="I39" s="40">
        <v>5.8578333333333337</v>
      </c>
      <c r="J39" s="40">
        <v>10.668173611111113</v>
      </c>
      <c r="K39" s="2"/>
    </row>
    <row r="40" spans="3:11" x14ac:dyDescent="0.25">
      <c r="C40" s="202" t="s">
        <v>170</v>
      </c>
      <c r="D40" s="40">
        <v>24.062000000000001</v>
      </c>
      <c r="E40" s="101">
        <v>3</v>
      </c>
      <c r="F40" s="40">
        <v>3.7879999999999998</v>
      </c>
      <c r="G40" s="101">
        <v>2</v>
      </c>
      <c r="H40" s="40">
        <v>19.445064516129037</v>
      </c>
      <c r="I40" s="40">
        <v>6.5632903225806452</v>
      </c>
      <c r="J40" s="40">
        <v>11.116928427419356</v>
      </c>
      <c r="K40" s="93"/>
    </row>
    <row r="41" spans="3:11" x14ac:dyDescent="0.25">
      <c r="C41" s="202" t="s">
        <v>171</v>
      </c>
      <c r="D41" s="40">
        <v>23.773</v>
      </c>
      <c r="E41" s="101">
        <v>3</v>
      </c>
      <c r="F41" s="40">
        <v>3.367</v>
      </c>
      <c r="G41" s="101">
        <v>7</v>
      </c>
      <c r="H41" s="40">
        <v>19.718599999999995</v>
      </c>
      <c r="I41" s="40">
        <v>6.7900000000000009</v>
      </c>
      <c r="J41" s="40">
        <v>11.555179166666671</v>
      </c>
      <c r="K41" s="2"/>
    </row>
    <row r="42" spans="3:11" x14ac:dyDescent="0.25">
      <c r="C42" s="202" t="s">
        <v>172</v>
      </c>
      <c r="D42" s="40">
        <v>26.195</v>
      </c>
      <c r="E42" s="101">
        <v>11</v>
      </c>
      <c r="F42" s="40">
        <v>2.9430000000000001</v>
      </c>
      <c r="G42" s="101">
        <v>14</v>
      </c>
      <c r="H42" s="40">
        <v>20.856999999999999</v>
      </c>
      <c r="I42" s="40">
        <v>6.3239032258064505</v>
      </c>
      <c r="J42" s="40">
        <v>11.654957325268816</v>
      </c>
      <c r="K42" s="2"/>
    </row>
    <row r="43" spans="3:11" x14ac:dyDescent="0.25">
      <c r="C43" s="59" t="s">
        <v>19</v>
      </c>
      <c r="D43" s="60">
        <f>MAX(D31:D42)</f>
        <v>26.195</v>
      </c>
      <c r="E43" s="61">
        <f>VLOOKUP(D43,D31:E42,2,FALSE)</f>
        <v>11</v>
      </c>
      <c r="F43" s="60">
        <f>MIN(F31:F42)</f>
        <v>0.89300000000000002</v>
      </c>
      <c r="G43" s="61">
        <f>VLOOKUP(F43,F31:G42,2,FALSE)</f>
        <v>5</v>
      </c>
      <c r="H43" s="59">
        <f>AVERAGE(H31:H42)</f>
        <v>18.633187295186893</v>
      </c>
      <c r="I43" s="59">
        <f>AVERAGE(I31:I42)</f>
        <v>6.6733946748591917</v>
      </c>
      <c r="J43" s="59">
        <f>AVERAGE(J31:J42)</f>
        <v>10.959762856436081</v>
      </c>
      <c r="K43" s="3"/>
    </row>
    <row r="60" spans="1:11" ht="15" customHeight="1" x14ac:dyDescent="0.25"/>
    <row r="62" spans="1:11" x14ac:dyDescent="0.25">
      <c r="A62" s="248" t="s">
        <v>90</v>
      </c>
      <c r="B62" s="248"/>
      <c r="C62" s="248"/>
      <c r="D62" s="248"/>
      <c r="E62" s="248"/>
      <c r="F62" s="248"/>
      <c r="G62" s="248"/>
      <c r="H62" s="248"/>
      <c r="I62" s="248"/>
      <c r="J62" s="248"/>
      <c r="K62" s="248"/>
    </row>
    <row r="63" spans="1:11" x14ac:dyDescent="0.25">
      <c r="A63" s="248"/>
      <c r="B63" s="248"/>
      <c r="C63" s="248"/>
      <c r="D63" s="248"/>
      <c r="E63" s="248"/>
      <c r="F63" s="248"/>
      <c r="G63" s="248"/>
      <c r="H63" s="248"/>
      <c r="I63" s="248"/>
      <c r="J63" s="248"/>
      <c r="K63" s="248"/>
    </row>
    <row r="64" spans="1:11" x14ac:dyDescent="0.25">
      <c r="A64" s="248"/>
      <c r="B64" s="248"/>
      <c r="C64" s="248"/>
      <c r="D64" s="248"/>
      <c r="E64" s="248"/>
      <c r="F64" s="248"/>
      <c r="G64" s="248"/>
      <c r="H64" s="248"/>
      <c r="I64" s="248"/>
      <c r="J64" s="248"/>
      <c r="K64" s="248"/>
    </row>
  </sheetData>
  <mergeCells count="26">
    <mergeCell ref="A27:K27"/>
    <mergeCell ref="C28:C30"/>
    <mergeCell ref="D28:J28"/>
    <mergeCell ref="D29:G29"/>
    <mergeCell ref="H29:J29"/>
    <mergeCell ref="B9:D9"/>
    <mergeCell ref="E9:E11"/>
    <mergeCell ref="B10:B11"/>
    <mergeCell ref="C10:D10"/>
    <mergeCell ref="A26:K26"/>
    <mergeCell ref="A62:K64"/>
    <mergeCell ref="A1:K1"/>
    <mergeCell ref="A2:K2"/>
    <mergeCell ref="A3:B6"/>
    <mergeCell ref="E3:E6"/>
    <mergeCell ref="H3:H6"/>
    <mergeCell ref="J3:K3"/>
    <mergeCell ref="J4:K4"/>
    <mergeCell ref="C5:C6"/>
    <mergeCell ref="D5:D6"/>
    <mergeCell ref="F5:F6"/>
    <mergeCell ref="G5:G6"/>
    <mergeCell ref="J5:K5"/>
    <mergeCell ref="J6:K6"/>
    <mergeCell ref="A8:K8"/>
    <mergeCell ref="A9:A1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5" firstPageNumber="29" orientation="portrait" useFirstPageNumber="1" r:id="rId1"/>
  <headerFooter>
    <oddFooter>&amp;C&amp;P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4"/>
  <sheetViews>
    <sheetView view="pageLayout" topLeftCell="A43" zoomScaleNormal="130" workbookViewId="0">
      <selection sqref="A1:K1"/>
    </sheetView>
  </sheetViews>
  <sheetFormatPr baseColWidth="10" defaultRowHeight="15" x14ac:dyDescent="0.25"/>
  <cols>
    <col min="1" max="1" width="8" style="8" bestFit="1" customWidth="1"/>
    <col min="2" max="2" width="8.5703125" style="8" bestFit="1" customWidth="1"/>
    <col min="3" max="3" width="9.5703125" style="8" bestFit="1" customWidth="1"/>
    <col min="4" max="4" width="10" style="8" bestFit="1" customWidth="1"/>
    <col min="5" max="5" width="13.28515625" style="8" bestFit="1" customWidth="1"/>
    <col min="6" max="6" width="8.7109375" style="8" bestFit="1" customWidth="1"/>
    <col min="7" max="7" width="9" style="8" customWidth="1"/>
    <col min="8" max="8" width="11.42578125" style="8" customWidth="1"/>
    <col min="9" max="9" width="12.28515625" style="8" bestFit="1" customWidth="1"/>
    <col min="10" max="10" width="8.5703125" style="8" bestFit="1" customWidth="1"/>
    <col min="11" max="11" width="11.42578125" style="8" customWidth="1"/>
    <col min="12" max="16384" width="11.42578125" style="8"/>
  </cols>
  <sheetData>
    <row r="1" spans="1:11" s="7" customFormat="1" x14ac:dyDescent="0.25">
      <c r="A1" s="212" t="s">
        <v>175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</row>
    <row r="2" spans="1:11" x14ac:dyDescent="0.25">
      <c r="A2" s="213" t="s">
        <v>22</v>
      </c>
      <c r="B2" s="213"/>
      <c r="C2" s="213"/>
      <c r="D2" s="213"/>
      <c r="E2" s="213"/>
      <c r="F2" s="213"/>
      <c r="G2" s="213"/>
      <c r="H2" s="213"/>
      <c r="I2" s="213"/>
      <c r="J2" s="213"/>
      <c r="K2" s="213"/>
    </row>
    <row r="3" spans="1:11" ht="15" customHeight="1" x14ac:dyDescent="0.25">
      <c r="A3" s="255" t="s">
        <v>12</v>
      </c>
      <c r="B3" s="255"/>
      <c r="C3" s="47" t="s">
        <v>4</v>
      </c>
      <c r="D3" s="26" t="s">
        <v>0</v>
      </c>
      <c r="E3" s="247" t="s">
        <v>78</v>
      </c>
      <c r="F3" s="49" t="s">
        <v>14</v>
      </c>
      <c r="G3" s="24">
        <v>9958004</v>
      </c>
      <c r="H3" s="255" t="s">
        <v>7</v>
      </c>
      <c r="I3" s="47" t="s">
        <v>8</v>
      </c>
      <c r="J3" s="235" t="s">
        <v>0</v>
      </c>
      <c r="K3" s="236"/>
    </row>
    <row r="4" spans="1:11" ht="15" customHeight="1" x14ac:dyDescent="0.25">
      <c r="A4" s="255"/>
      <c r="B4" s="255"/>
      <c r="C4" s="47" t="s">
        <v>5</v>
      </c>
      <c r="D4" s="26" t="s">
        <v>3</v>
      </c>
      <c r="E4" s="247"/>
      <c r="F4" s="49" t="s">
        <v>15</v>
      </c>
      <c r="G4" s="24">
        <v>812125</v>
      </c>
      <c r="H4" s="255"/>
      <c r="I4" s="47" t="s">
        <v>9</v>
      </c>
      <c r="J4" s="235" t="s">
        <v>0</v>
      </c>
      <c r="K4" s="236" t="s">
        <v>0</v>
      </c>
    </row>
    <row r="5" spans="1:11" ht="15" customHeight="1" x14ac:dyDescent="0.25">
      <c r="A5" s="255"/>
      <c r="B5" s="255"/>
      <c r="C5" s="257" t="s">
        <v>6</v>
      </c>
      <c r="D5" s="219" t="s">
        <v>2</v>
      </c>
      <c r="E5" s="247"/>
      <c r="F5" s="259" t="s">
        <v>77</v>
      </c>
      <c r="G5" s="264">
        <v>3637</v>
      </c>
      <c r="H5" s="255"/>
      <c r="I5" s="47" t="s">
        <v>10</v>
      </c>
      <c r="J5" s="235" t="s">
        <v>1</v>
      </c>
      <c r="K5" s="236" t="s">
        <v>1</v>
      </c>
    </row>
    <row r="6" spans="1:11" x14ac:dyDescent="0.25">
      <c r="A6" s="255"/>
      <c r="B6" s="255"/>
      <c r="C6" s="257"/>
      <c r="D6" s="219"/>
      <c r="E6" s="247"/>
      <c r="F6" s="259"/>
      <c r="G6" s="265"/>
      <c r="H6" s="255"/>
      <c r="I6" s="47" t="s">
        <v>11</v>
      </c>
      <c r="J6" s="235" t="s">
        <v>2</v>
      </c>
      <c r="K6" s="236" t="s">
        <v>2</v>
      </c>
    </row>
    <row r="7" spans="1:11" x14ac:dyDescent="0.25">
      <c r="A7" s="20"/>
      <c r="B7" s="5"/>
      <c r="C7" s="5"/>
      <c r="D7" s="51"/>
      <c r="E7" s="52"/>
      <c r="F7" s="52"/>
      <c r="G7" s="53"/>
      <c r="H7" s="54"/>
      <c r="I7" s="55"/>
      <c r="J7" s="56"/>
      <c r="K7" s="57"/>
    </row>
    <row r="8" spans="1:11" x14ac:dyDescent="0.25">
      <c r="A8" s="213" t="s">
        <v>38</v>
      </c>
      <c r="B8" s="213"/>
      <c r="C8" s="213"/>
      <c r="D8" s="213"/>
      <c r="E8" s="213"/>
      <c r="F8" s="213"/>
      <c r="G8" s="213"/>
      <c r="H8" s="213"/>
      <c r="I8" s="213"/>
      <c r="J8" s="213"/>
      <c r="K8" s="213"/>
    </row>
    <row r="9" spans="1:11" ht="15" customHeight="1" x14ac:dyDescent="0.25">
      <c r="A9" s="244" t="s">
        <v>18</v>
      </c>
      <c r="B9" s="249" t="s">
        <v>34</v>
      </c>
      <c r="C9" s="250"/>
      <c r="D9" s="251"/>
      <c r="E9" s="254" t="s">
        <v>79</v>
      </c>
      <c r="F9" s="143"/>
      <c r="G9" s="7"/>
      <c r="H9" s="9"/>
      <c r="I9" s="7"/>
      <c r="J9" s="7"/>
      <c r="K9" s="7"/>
    </row>
    <row r="10" spans="1:11" ht="37.5" customHeight="1" x14ac:dyDescent="0.25">
      <c r="A10" s="244"/>
      <c r="B10" s="243" t="s">
        <v>35</v>
      </c>
      <c r="C10" s="252" t="s">
        <v>36</v>
      </c>
      <c r="D10" s="253"/>
      <c r="E10" s="239"/>
      <c r="F10" s="143"/>
      <c r="G10" s="7"/>
      <c r="H10" s="9"/>
      <c r="I10" s="7"/>
      <c r="J10" s="7"/>
      <c r="K10" s="7"/>
    </row>
    <row r="11" spans="1:11" x14ac:dyDescent="0.25">
      <c r="A11" s="245"/>
      <c r="B11" s="245"/>
      <c r="C11" s="129" t="s">
        <v>37</v>
      </c>
      <c r="D11" s="129" t="s">
        <v>42</v>
      </c>
      <c r="E11" s="239"/>
      <c r="F11" s="143"/>
      <c r="G11" s="7"/>
      <c r="H11" s="9"/>
      <c r="I11" s="7"/>
      <c r="J11" s="7"/>
      <c r="K11" s="7"/>
    </row>
    <row r="12" spans="1:11" x14ac:dyDescent="0.25">
      <c r="A12" s="202" t="s">
        <v>161</v>
      </c>
      <c r="B12" s="99">
        <v>135.30000019999991</v>
      </c>
      <c r="C12" s="97">
        <v>17.200000000000003</v>
      </c>
      <c r="D12" s="58">
        <v>2</v>
      </c>
      <c r="E12" s="139">
        <v>26</v>
      </c>
      <c r="F12" s="153"/>
      <c r="G12" s="7"/>
      <c r="H12" s="9"/>
      <c r="I12" s="7"/>
      <c r="J12" s="7"/>
      <c r="K12" s="7"/>
    </row>
    <row r="13" spans="1:11" s="7" customFormat="1" x14ac:dyDescent="0.25">
      <c r="A13" s="202" t="s">
        <v>162</v>
      </c>
      <c r="B13" s="99">
        <v>64.200000099999983</v>
      </c>
      <c r="C13" s="97">
        <v>9.7000000999999969</v>
      </c>
      <c r="D13" s="58">
        <v>18</v>
      </c>
      <c r="E13" s="139">
        <v>22</v>
      </c>
      <c r="F13" s="153">
        <v>21</v>
      </c>
      <c r="G13" s="110"/>
    </row>
    <row r="14" spans="1:11" s="7" customFormat="1" ht="15" customHeight="1" x14ac:dyDescent="0.25">
      <c r="A14" s="202" t="s">
        <v>163</v>
      </c>
      <c r="B14" s="99">
        <v>129.30000079999996</v>
      </c>
      <c r="C14" s="97">
        <v>20</v>
      </c>
      <c r="D14" s="58">
        <v>31</v>
      </c>
      <c r="E14" s="139">
        <v>31</v>
      </c>
      <c r="F14" s="153">
        <v>28</v>
      </c>
    </row>
    <row r="15" spans="1:11" s="7" customFormat="1" ht="15" customHeight="1" x14ac:dyDescent="0.25">
      <c r="A15" s="202" t="s">
        <v>164</v>
      </c>
      <c r="B15" s="99">
        <v>109.20000019999998</v>
      </c>
      <c r="C15" s="97">
        <v>13.099999999999982</v>
      </c>
      <c r="D15" s="58">
        <v>1</v>
      </c>
      <c r="E15" s="139">
        <v>28</v>
      </c>
      <c r="F15" s="153">
        <v>28</v>
      </c>
    </row>
    <row r="16" spans="1:11" s="7" customFormat="1" x14ac:dyDescent="0.25">
      <c r="A16" s="202" t="s">
        <v>165</v>
      </c>
      <c r="B16" s="99">
        <v>165.80000090000001</v>
      </c>
      <c r="C16" s="97">
        <v>26.600000300000001</v>
      </c>
      <c r="D16" s="58">
        <v>4</v>
      </c>
      <c r="E16" s="139">
        <v>30</v>
      </c>
      <c r="F16" s="153">
        <v>29</v>
      </c>
    </row>
    <row r="17" spans="1:11" s="7" customFormat="1" x14ac:dyDescent="0.25">
      <c r="A17" s="202" t="s">
        <v>166</v>
      </c>
      <c r="B17" s="99">
        <v>149.90000019999997</v>
      </c>
      <c r="C17" s="97">
        <v>28.800000100000013</v>
      </c>
      <c r="D17" s="58">
        <v>13</v>
      </c>
      <c r="E17" s="139">
        <v>24</v>
      </c>
      <c r="F17" s="153">
        <v>29</v>
      </c>
    </row>
    <row r="18" spans="1:11" s="7" customFormat="1" x14ac:dyDescent="0.25">
      <c r="A18" s="202" t="s">
        <v>167</v>
      </c>
      <c r="B18" s="99">
        <v>187.80000010000006</v>
      </c>
      <c r="C18" s="97">
        <v>27.300000000000043</v>
      </c>
      <c r="D18" s="58">
        <v>25</v>
      </c>
      <c r="E18" s="139">
        <v>25</v>
      </c>
      <c r="F18" s="153">
        <v>29</v>
      </c>
    </row>
    <row r="19" spans="1:11" s="7" customFormat="1" x14ac:dyDescent="0.25">
      <c r="A19" s="202" t="s">
        <v>168</v>
      </c>
      <c r="B19" s="99">
        <v>137.30000059999998</v>
      </c>
      <c r="C19" s="97">
        <v>36.5000006</v>
      </c>
      <c r="D19" s="58">
        <v>25</v>
      </c>
      <c r="E19" s="139">
        <v>29</v>
      </c>
      <c r="F19" s="153">
        <v>28</v>
      </c>
    </row>
    <row r="20" spans="1:11" s="7" customFormat="1" x14ac:dyDescent="0.25">
      <c r="A20" s="202" t="s">
        <v>169</v>
      </c>
      <c r="B20" s="99">
        <v>93.399999999999963</v>
      </c>
      <c r="C20" s="97">
        <v>16.299999999999997</v>
      </c>
      <c r="D20" s="58">
        <v>3</v>
      </c>
      <c r="E20" s="139">
        <v>24</v>
      </c>
      <c r="F20" s="153">
        <v>25</v>
      </c>
    </row>
    <row r="21" spans="1:11" s="7" customFormat="1" x14ac:dyDescent="0.25">
      <c r="A21" s="202" t="s">
        <v>170</v>
      </c>
      <c r="B21" s="99">
        <v>93.200000399999979</v>
      </c>
      <c r="C21" s="97">
        <v>12.700000199999998</v>
      </c>
      <c r="D21" s="58">
        <v>27</v>
      </c>
      <c r="E21" s="139">
        <v>27</v>
      </c>
      <c r="F21" s="153">
        <v>29</v>
      </c>
    </row>
    <row r="22" spans="1:11" s="7" customFormat="1" x14ac:dyDescent="0.25">
      <c r="A22" s="202" t="s">
        <v>171</v>
      </c>
      <c r="B22" s="99">
        <v>84.700000299999999</v>
      </c>
      <c r="C22" s="97">
        <v>26.800000200000007</v>
      </c>
      <c r="D22" s="58">
        <v>20</v>
      </c>
      <c r="E22" s="139">
        <v>19</v>
      </c>
      <c r="F22" s="153">
        <v>27</v>
      </c>
    </row>
    <row r="23" spans="1:11" s="7" customFormat="1" x14ac:dyDescent="0.25">
      <c r="A23" s="202" t="s">
        <v>172</v>
      </c>
      <c r="B23" s="99">
        <v>91.100000099999974</v>
      </c>
      <c r="C23" s="97">
        <v>14.70000009999999</v>
      </c>
      <c r="D23" s="58">
        <v>2</v>
      </c>
      <c r="E23" s="139">
        <v>24</v>
      </c>
      <c r="F23" s="153">
        <v>24</v>
      </c>
      <c r="G23" s="8"/>
      <c r="H23" s="8"/>
      <c r="I23" s="8"/>
      <c r="J23" s="8"/>
      <c r="K23" s="8"/>
    </row>
    <row r="24" spans="1:11" s="7" customFormat="1" x14ac:dyDescent="0.25">
      <c r="A24" s="132" t="s">
        <v>19</v>
      </c>
      <c r="B24" s="71">
        <f>SUM(B12:B23)</f>
        <v>1441.2000038999997</v>
      </c>
      <c r="C24" s="17">
        <f>MAX(C12:C23)</f>
        <v>36.5000006</v>
      </c>
      <c r="D24" s="131">
        <f>VLOOKUP(C24,C12:D23,2,FALSE)</f>
        <v>25</v>
      </c>
      <c r="E24" s="130">
        <f>SUM(E12:E23)</f>
        <v>309</v>
      </c>
      <c r="F24" s="145"/>
    </row>
    <row r="25" spans="1:11" x14ac:dyDescent="0.25">
      <c r="A25" s="1"/>
      <c r="B25" s="1"/>
      <c r="C25" s="1"/>
      <c r="D25" s="7"/>
      <c r="E25" s="7"/>
      <c r="F25" s="7"/>
      <c r="G25" s="7"/>
      <c r="H25" s="7"/>
      <c r="I25" s="7"/>
      <c r="J25" s="7"/>
      <c r="K25" s="7"/>
    </row>
    <row r="26" spans="1:11" x14ac:dyDescent="0.25">
      <c r="A26" s="212" t="s">
        <v>136</v>
      </c>
      <c r="B26" s="212"/>
      <c r="C26" s="212"/>
      <c r="D26" s="212"/>
      <c r="E26" s="212"/>
      <c r="F26" s="212"/>
      <c r="G26" s="212"/>
      <c r="H26" s="212"/>
      <c r="I26" s="212"/>
      <c r="J26" s="212"/>
      <c r="K26" s="212"/>
    </row>
    <row r="27" spans="1:11" x14ac:dyDescent="0.25">
      <c r="A27" s="213" t="s">
        <v>71</v>
      </c>
      <c r="B27" s="213"/>
      <c r="C27" s="213"/>
      <c r="D27" s="213"/>
      <c r="E27" s="213"/>
      <c r="F27" s="213"/>
      <c r="G27" s="213"/>
      <c r="H27" s="213"/>
      <c r="I27" s="213"/>
      <c r="J27" s="213"/>
      <c r="K27" s="213"/>
    </row>
    <row r="28" spans="1:11" s="7" customFormat="1" x14ac:dyDescent="0.25">
      <c r="C28" s="230" t="s">
        <v>18</v>
      </c>
      <c r="D28" s="260" t="s">
        <v>39</v>
      </c>
      <c r="E28" s="261"/>
      <c r="F28" s="261"/>
      <c r="G28" s="261"/>
      <c r="H28" s="261"/>
      <c r="I28" s="261"/>
      <c r="J28" s="262"/>
    </row>
    <row r="29" spans="1:11" x14ac:dyDescent="0.25">
      <c r="C29" s="263"/>
      <c r="D29" s="260" t="s">
        <v>40</v>
      </c>
      <c r="E29" s="261"/>
      <c r="F29" s="261"/>
      <c r="G29" s="262"/>
      <c r="H29" s="260" t="s">
        <v>41</v>
      </c>
      <c r="I29" s="261"/>
      <c r="J29" s="262"/>
      <c r="K29" s="7"/>
    </row>
    <row r="30" spans="1:11" s="7" customFormat="1" x14ac:dyDescent="0.25">
      <c r="C30" s="231"/>
      <c r="D30" s="126" t="s">
        <v>44</v>
      </c>
      <c r="E30" s="125" t="s">
        <v>42</v>
      </c>
      <c r="F30" s="126" t="s">
        <v>45</v>
      </c>
      <c r="G30" s="129" t="s">
        <v>42</v>
      </c>
      <c r="H30" s="126" t="s">
        <v>44</v>
      </c>
      <c r="I30" s="126" t="s">
        <v>45</v>
      </c>
      <c r="J30" s="126" t="s">
        <v>35</v>
      </c>
      <c r="K30" s="37"/>
    </row>
    <row r="31" spans="1:11" s="7" customFormat="1" x14ac:dyDescent="0.25">
      <c r="C31" s="202" t="s">
        <v>161</v>
      </c>
      <c r="D31" s="38">
        <v>15.791270000000001</v>
      </c>
      <c r="E31" s="58">
        <v>23</v>
      </c>
      <c r="F31" s="38">
        <v>-1.3235699999999999</v>
      </c>
      <c r="G31" s="58">
        <v>24</v>
      </c>
      <c r="H31" s="40">
        <v>11.387744741935485</v>
      </c>
      <c r="I31" s="40">
        <v>3.061409025806451</v>
      </c>
      <c r="J31" s="40">
        <v>6.7081777303464394</v>
      </c>
      <c r="K31" s="21"/>
    </row>
    <row r="32" spans="1:11" ht="15" customHeight="1" x14ac:dyDescent="0.25">
      <c r="C32" s="202" t="s">
        <v>162</v>
      </c>
      <c r="D32" s="38">
        <v>18.511500000000002</v>
      </c>
      <c r="E32" s="58">
        <v>12</v>
      </c>
      <c r="F32" s="38">
        <v>-0.71621599999999996</v>
      </c>
      <c r="G32" s="58">
        <v>10</v>
      </c>
      <c r="H32" s="40">
        <v>11.836002714285712</v>
      </c>
      <c r="I32" s="40">
        <v>3.7408914214285711</v>
      </c>
      <c r="J32" s="40">
        <v>7.1009951888554053</v>
      </c>
      <c r="K32" s="21"/>
    </row>
    <row r="33" spans="3:11" ht="15" customHeight="1" x14ac:dyDescent="0.25">
      <c r="C33" s="202" t="s">
        <v>163</v>
      </c>
      <c r="D33" s="38">
        <v>15.066039999999999</v>
      </c>
      <c r="E33" s="58">
        <v>16</v>
      </c>
      <c r="F33" s="38">
        <v>0.54968870000000003</v>
      </c>
      <c r="G33" s="58">
        <v>4</v>
      </c>
      <c r="H33" s="40">
        <v>12.034576322580644</v>
      </c>
      <c r="I33" s="40">
        <v>3.5795175064516127</v>
      </c>
      <c r="J33" s="40">
        <v>7.1355493891577062</v>
      </c>
      <c r="K33" s="21"/>
    </row>
    <row r="34" spans="3:11" ht="15" customHeight="1" x14ac:dyDescent="0.25">
      <c r="C34" s="202" t="s">
        <v>164</v>
      </c>
      <c r="D34" s="38">
        <v>14.336040000000001</v>
      </c>
      <c r="E34" s="58">
        <v>21</v>
      </c>
      <c r="F34" s="38">
        <v>0.88042069999999995</v>
      </c>
      <c r="G34" s="58">
        <v>22</v>
      </c>
      <c r="H34" s="40">
        <v>10.969339833333338</v>
      </c>
      <c r="I34" s="40">
        <v>4.3775687566666655</v>
      </c>
      <c r="J34" s="40">
        <v>7.0379377855014695</v>
      </c>
      <c r="K34" s="21"/>
    </row>
    <row r="35" spans="3:11" ht="15" customHeight="1" x14ac:dyDescent="0.25">
      <c r="C35" s="202" t="s">
        <v>165</v>
      </c>
      <c r="D35" s="38">
        <v>14.65779</v>
      </c>
      <c r="E35" s="58">
        <v>12</v>
      </c>
      <c r="F35" s="38">
        <v>0.50050269999999997</v>
      </c>
      <c r="G35" s="58">
        <v>29</v>
      </c>
      <c r="H35" s="40">
        <v>11.264934774193547</v>
      </c>
      <c r="I35" s="40">
        <v>3.9853791516129027</v>
      </c>
      <c r="J35" s="40">
        <v>7.0077709066084246</v>
      </c>
      <c r="K35" s="21"/>
    </row>
    <row r="36" spans="3:11" ht="15" customHeight="1" x14ac:dyDescent="0.25">
      <c r="C36" s="202" t="s">
        <v>166</v>
      </c>
      <c r="D36" s="40">
        <v>15.272919999999999</v>
      </c>
      <c r="E36" s="101">
        <v>8</v>
      </c>
      <c r="F36" s="40">
        <v>-0.1119769</v>
      </c>
      <c r="G36" s="101">
        <v>6</v>
      </c>
      <c r="H36" s="40">
        <v>10.979842800000002</v>
      </c>
      <c r="I36" s="40">
        <v>3.4266524599999997</v>
      </c>
      <c r="J36" s="40">
        <v>6.6655063058611121</v>
      </c>
      <c r="K36" s="2"/>
    </row>
    <row r="37" spans="3:11" x14ac:dyDescent="0.25">
      <c r="C37" s="202" t="s">
        <v>167</v>
      </c>
      <c r="D37" s="40">
        <v>14.400180000000001</v>
      </c>
      <c r="E37" s="101">
        <v>16</v>
      </c>
      <c r="F37" s="40">
        <v>-0.73498830000000004</v>
      </c>
      <c r="G37" s="101">
        <v>16</v>
      </c>
      <c r="H37" s="40">
        <v>8.4143685483870989</v>
      </c>
      <c r="I37" s="40">
        <v>2.8105644824516136</v>
      </c>
      <c r="J37" s="40">
        <v>5.2301837222079977</v>
      </c>
      <c r="K37" s="2"/>
    </row>
    <row r="38" spans="3:11" x14ac:dyDescent="0.25">
      <c r="C38" s="202" t="s">
        <v>168</v>
      </c>
      <c r="D38" s="40">
        <v>13.309419999999999</v>
      </c>
      <c r="E38" s="101">
        <v>19</v>
      </c>
      <c r="F38" s="40">
        <v>-0.85262380000000004</v>
      </c>
      <c r="G38" s="101">
        <v>14</v>
      </c>
      <c r="H38" s="92">
        <v>9.7008198709677416</v>
      </c>
      <c r="I38" s="92">
        <v>2.6774513706451604</v>
      </c>
      <c r="J38" s="92">
        <v>5.8891822566252241</v>
      </c>
      <c r="K38" s="2"/>
    </row>
    <row r="39" spans="3:11" x14ac:dyDescent="0.25">
      <c r="C39" s="202" t="s">
        <v>169</v>
      </c>
      <c r="D39" s="40">
        <v>13.700839999999999</v>
      </c>
      <c r="E39" s="101">
        <v>21</v>
      </c>
      <c r="F39" s="40">
        <v>-0.9888496</v>
      </c>
      <c r="G39" s="101">
        <v>20</v>
      </c>
      <c r="H39" s="92">
        <v>10.032122866666667</v>
      </c>
      <c r="I39" s="92">
        <v>2.9600776599999992</v>
      </c>
      <c r="J39" s="92">
        <v>6.1925068308020839</v>
      </c>
      <c r="K39" s="2"/>
    </row>
    <row r="40" spans="3:11" x14ac:dyDescent="0.25">
      <c r="C40" s="202" t="s">
        <v>170</v>
      </c>
      <c r="D40" s="40">
        <v>15.889699999999999</v>
      </c>
      <c r="E40" s="101">
        <v>29</v>
      </c>
      <c r="F40" s="40">
        <v>0.64011390000000001</v>
      </c>
      <c r="G40" s="101">
        <v>2</v>
      </c>
      <c r="H40" s="92">
        <v>11.112970387096773</v>
      </c>
      <c r="I40" s="92">
        <v>3.1912074290322581</v>
      </c>
      <c r="J40" s="92">
        <v>6.5617577818100363</v>
      </c>
      <c r="K40" s="93"/>
    </row>
    <row r="41" spans="3:11" x14ac:dyDescent="0.25">
      <c r="C41" s="202" t="s">
        <v>171</v>
      </c>
      <c r="D41" s="40">
        <v>15.63477</v>
      </c>
      <c r="E41" s="101">
        <v>18</v>
      </c>
      <c r="F41" s="40">
        <v>-1.5645009999999999</v>
      </c>
      <c r="G41" s="101">
        <v>7</v>
      </c>
      <c r="H41" s="92">
        <v>11.861222666666665</v>
      </c>
      <c r="I41" s="92">
        <v>2.9684948499999999</v>
      </c>
      <c r="J41" s="92">
        <v>6.9795007839571754</v>
      </c>
      <c r="K41" s="2"/>
    </row>
    <row r="42" spans="3:11" x14ac:dyDescent="0.25">
      <c r="C42" s="202" t="s">
        <v>172</v>
      </c>
      <c r="D42" s="40">
        <v>17.332750000000001</v>
      </c>
      <c r="E42" s="101">
        <v>11</v>
      </c>
      <c r="F42" s="40">
        <v>-2.2844009999999999</v>
      </c>
      <c r="G42" s="101">
        <v>14</v>
      </c>
      <c r="H42" s="92">
        <v>11.736739677419354</v>
      </c>
      <c r="I42" s="92">
        <v>2.9548468538709676</v>
      </c>
      <c r="J42" s="92">
        <v>6.8927497099080393</v>
      </c>
      <c r="K42" s="2"/>
    </row>
    <row r="43" spans="3:11" x14ac:dyDescent="0.25">
      <c r="C43" s="59" t="s">
        <v>19</v>
      </c>
      <c r="D43" s="60">
        <f>MAX(D31:D42)</f>
        <v>18.511500000000002</v>
      </c>
      <c r="E43" s="61">
        <f>VLOOKUP(D43,D31:E42,2,FALSE)</f>
        <v>12</v>
      </c>
      <c r="F43" s="60">
        <f>MIN(F31:F42)</f>
        <v>-2.2844009999999999</v>
      </c>
      <c r="G43" s="61">
        <f>VLOOKUP(F43,F31:G42,2,FALSE)</f>
        <v>14</v>
      </c>
      <c r="H43" s="59">
        <f>AVERAGE(H31:H42)</f>
        <v>10.944223766961086</v>
      </c>
      <c r="I43" s="59">
        <f>AVERAGE(I31:I42)</f>
        <v>3.3111717473305169</v>
      </c>
      <c r="J43" s="59">
        <f>AVERAGE(J31:J42)</f>
        <v>6.6168181993034265</v>
      </c>
      <c r="K43" s="3"/>
    </row>
    <row r="60" spans="1:11" ht="15" customHeight="1" x14ac:dyDescent="0.25"/>
    <row r="62" spans="1:11" x14ac:dyDescent="0.25">
      <c r="A62" s="248" t="s">
        <v>90</v>
      </c>
      <c r="B62" s="248"/>
      <c r="C62" s="248"/>
      <c r="D62" s="248"/>
      <c r="E62" s="248"/>
      <c r="F62" s="248"/>
      <c r="G62" s="248"/>
      <c r="H62" s="248"/>
      <c r="I62" s="248"/>
      <c r="J62" s="248"/>
      <c r="K62" s="248"/>
    </row>
    <row r="63" spans="1:11" x14ac:dyDescent="0.25">
      <c r="A63" s="248"/>
      <c r="B63" s="248"/>
      <c r="C63" s="248"/>
      <c r="D63" s="248"/>
      <c r="E63" s="248"/>
      <c r="F63" s="248"/>
      <c r="G63" s="248"/>
      <c r="H63" s="248"/>
      <c r="I63" s="248"/>
      <c r="J63" s="248"/>
      <c r="K63" s="248"/>
    </row>
    <row r="64" spans="1:11" x14ac:dyDescent="0.25">
      <c r="A64" s="248"/>
      <c r="B64" s="248"/>
      <c r="C64" s="248"/>
      <c r="D64" s="248"/>
      <c r="E64" s="248"/>
      <c r="F64" s="248"/>
      <c r="G64" s="248"/>
      <c r="H64" s="248"/>
      <c r="I64" s="248"/>
      <c r="J64" s="248"/>
      <c r="K64" s="248"/>
    </row>
  </sheetData>
  <mergeCells count="26">
    <mergeCell ref="A27:K27"/>
    <mergeCell ref="C28:C30"/>
    <mergeCell ref="D28:J28"/>
    <mergeCell ref="D29:G29"/>
    <mergeCell ref="H29:J29"/>
    <mergeCell ref="B9:D9"/>
    <mergeCell ref="E9:E11"/>
    <mergeCell ref="B10:B11"/>
    <mergeCell ref="C10:D10"/>
    <mergeCell ref="A26:K26"/>
    <mergeCell ref="A62:K64"/>
    <mergeCell ref="A1:K1"/>
    <mergeCell ref="A2:K2"/>
    <mergeCell ref="A3:B6"/>
    <mergeCell ref="E3:E6"/>
    <mergeCell ref="H3:H6"/>
    <mergeCell ref="J3:K3"/>
    <mergeCell ref="J4:K4"/>
    <mergeCell ref="C5:C6"/>
    <mergeCell ref="D5:D6"/>
    <mergeCell ref="F5:F6"/>
    <mergeCell ref="G5:G6"/>
    <mergeCell ref="J5:K5"/>
    <mergeCell ref="J6:K6"/>
    <mergeCell ref="A8:K8"/>
    <mergeCell ref="A9:A1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5" firstPageNumber="30" orientation="portrait" useFirstPageNumber="1" r:id="rId1"/>
  <headerFooter>
    <oddFooter>&amp;C&amp;P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4"/>
  <sheetViews>
    <sheetView view="pageLayout" zoomScale="80" zoomScaleNormal="70" zoomScalePageLayoutView="80" workbookViewId="0">
      <selection activeCell="C76" sqref="C76"/>
    </sheetView>
  </sheetViews>
  <sheetFormatPr baseColWidth="10" defaultRowHeight="15" x14ac:dyDescent="0.25"/>
  <cols>
    <col min="1" max="1" width="8" style="8" bestFit="1" customWidth="1"/>
    <col min="2" max="2" width="8.5703125" style="8" bestFit="1" customWidth="1"/>
    <col min="3" max="3" width="9.5703125" style="8" bestFit="1" customWidth="1"/>
    <col min="4" max="4" width="10" style="8" bestFit="1" customWidth="1"/>
    <col min="5" max="5" width="13.28515625" style="8" bestFit="1" customWidth="1"/>
    <col min="6" max="6" width="8.7109375" style="8" bestFit="1" customWidth="1"/>
    <col min="7" max="7" width="9" style="8" customWidth="1"/>
    <col min="8" max="8" width="11.7109375" style="8" bestFit="1" customWidth="1"/>
    <col min="9" max="9" width="12.28515625" style="8" bestFit="1" customWidth="1"/>
    <col min="10" max="10" width="11.42578125" style="8"/>
    <col min="11" max="11" width="13.7109375" style="8" customWidth="1"/>
    <col min="12" max="16384" width="11.42578125" style="8"/>
  </cols>
  <sheetData>
    <row r="1" spans="1:11" s="7" customFormat="1" ht="15" customHeight="1" x14ac:dyDescent="0.25">
      <c r="A1" s="212" t="s">
        <v>137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</row>
    <row r="2" spans="1:11" ht="15" customHeight="1" x14ac:dyDescent="0.25">
      <c r="A2" s="213" t="s">
        <v>22</v>
      </c>
      <c r="B2" s="213"/>
      <c r="C2" s="213"/>
      <c r="D2" s="213"/>
      <c r="E2" s="213"/>
      <c r="F2" s="213"/>
      <c r="G2" s="213"/>
      <c r="H2" s="213"/>
      <c r="I2" s="213"/>
      <c r="J2" s="213"/>
      <c r="K2" s="213"/>
    </row>
    <row r="3" spans="1:11" ht="20.25" customHeight="1" x14ac:dyDescent="0.25">
      <c r="A3" s="217" t="s">
        <v>12</v>
      </c>
      <c r="B3" s="217"/>
      <c r="C3" s="22" t="s">
        <v>4</v>
      </c>
      <c r="D3" s="26" t="s">
        <v>0</v>
      </c>
      <c r="E3" s="220" t="s">
        <v>78</v>
      </c>
      <c r="F3" s="23" t="s">
        <v>14</v>
      </c>
      <c r="G3" s="172">
        <v>9963068</v>
      </c>
      <c r="H3" s="217" t="s">
        <v>7</v>
      </c>
      <c r="I3" s="22" t="s">
        <v>8</v>
      </c>
      <c r="J3" s="235" t="s">
        <v>0</v>
      </c>
      <c r="K3" s="236"/>
    </row>
    <row r="4" spans="1:11" ht="15" customHeight="1" x14ac:dyDescent="0.25">
      <c r="A4" s="217"/>
      <c r="B4" s="217"/>
      <c r="C4" s="22" t="s">
        <v>5</v>
      </c>
      <c r="D4" s="26" t="s">
        <v>3</v>
      </c>
      <c r="E4" s="220"/>
      <c r="F4" s="23" t="s">
        <v>15</v>
      </c>
      <c r="G4" s="24">
        <v>811859</v>
      </c>
      <c r="H4" s="217"/>
      <c r="I4" s="22" t="s">
        <v>9</v>
      </c>
      <c r="J4" s="235" t="s">
        <v>0</v>
      </c>
      <c r="K4" s="236" t="s">
        <v>0</v>
      </c>
    </row>
    <row r="5" spans="1:11" ht="15" customHeight="1" x14ac:dyDescent="0.25">
      <c r="A5" s="217"/>
      <c r="B5" s="217"/>
      <c r="C5" s="218" t="s">
        <v>6</v>
      </c>
      <c r="D5" s="219" t="s">
        <v>2</v>
      </c>
      <c r="E5" s="220"/>
      <c r="F5" s="233" t="s">
        <v>77</v>
      </c>
      <c r="G5" s="264">
        <v>3920</v>
      </c>
      <c r="H5" s="217"/>
      <c r="I5" s="22" t="s">
        <v>10</v>
      </c>
      <c r="J5" s="235" t="s">
        <v>1</v>
      </c>
      <c r="K5" s="236" t="s">
        <v>1</v>
      </c>
    </row>
    <row r="6" spans="1:11" ht="15" customHeight="1" x14ac:dyDescent="0.25">
      <c r="A6" s="217"/>
      <c r="B6" s="217"/>
      <c r="C6" s="218"/>
      <c r="D6" s="219"/>
      <c r="E6" s="220"/>
      <c r="F6" s="234"/>
      <c r="G6" s="265"/>
      <c r="H6" s="217"/>
      <c r="I6" s="22" t="s">
        <v>11</v>
      </c>
      <c r="J6" s="235" t="s">
        <v>2</v>
      </c>
      <c r="K6" s="236" t="s">
        <v>2</v>
      </c>
    </row>
    <row r="7" spans="1:11" ht="15" customHeight="1" x14ac:dyDescent="0.25">
      <c r="A7" s="28"/>
      <c r="B7" s="28"/>
      <c r="C7" s="4"/>
      <c r="D7" s="29"/>
      <c r="E7" s="31"/>
      <c r="F7" s="31"/>
      <c r="G7" s="32"/>
      <c r="H7" s="28"/>
      <c r="I7" s="33"/>
      <c r="J7" s="151"/>
      <c r="K7" s="151"/>
    </row>
    <row r="8" spans="1:11" ht="15" customHeight="1" x14ac:dyDescent="0.25">
      <c r="A8" s="20"/>
      <c r="B8" s="4"/>
      <c r="C8" s="28"/>
      <c r="D8" s="29"/>
      <c r="E8" s="30"/>
      <c r="F8" s="30"/>
      <c r="G8" s="31"/>
      <c r="H8" s="32"/>
      <c r="I8" s="28"/>
      <c r="J8" s="33"/>
      <c r="K8" s="34"/>
    </row>
    <row r="9" spans="1:11" ht="15" customHeight="1" x14ac:dyDescent="0.25">
      <c r="A9" s="213" t="s">
        <v>38</v>
      </c>
      <c r="B9" s="213"/>
      <c r="C9" s="213"/>
      <c r="D9" s="213"/>
      <c r="E9" s="213"/>
      <c r="F9" s="238"/>
      <c r="G9" s="213"/>
      <c r="H9" s="213"/>
      <c r="I9" s="213"/>
      <c r="J9" s="213"/>
      <c r="K9" s="213"/>
    </row>
    <row r="10" spans="1:11" ht="15" customHeight="1" x14ac:dyDescent="0.25">
      <c r="A10" s="243" t="s">
        <v>18</v>
      </c>
      <c r="B10" s="240" t="s">
        <v>34</v>
      </c>
      <c r="C10" s="241"/>
      <c r="D10" s="242"/>
      <c r="E10" s="239" t="s">
        <v>17</v>
      </c>
      <c r="F10" s="154"/>
      <c r="G10" s="7"/>
      <c r="H10" s="9"/>
      <c r="I10" s="7"/>
      <c r="J10" s="7"/>
      <c r="K10" s="7"/>
    </row>
    <row r="11" spans="1:11" ht="15" customHeight="1" x14ac:dyDescent="0.25">
      <c r="A11" s="244"/>
      <c r="B11" s="243" t="s">
        <v>35</v>
      </c>
      <c r="C11" s="246" t="s">
        <v>36</v>
      </c>
      <c r="D11" s="246"/>
      <c r="E11" s="239"/>
      <c r="F11" s="155"/>
      <c r="G11" s="7"/>
      <c r="H11" s="9"/>
      <c r="I11" s="7"/>
      <c r="J11" s="7"/>
      <c r="K11" s="7"/>
    </row>
    <row r="12" spans="1:11" ht="15" customHeight="1" x14ac:dyDescent="0.25">
      <c r="A12" s="245"/>
      <c r="B12" s="245"/>
      <c r="C12" s="136" t="s">
        <v>37</v>
      </c>
      <c r="D12" s="136" t="s">
        <v>42</v>
      </c>
      <c r="E12" s="239"/>
      <c r="F12" s="156"/>
      <c r="G12" s="7"/>
      <c r="H12" s="9"/>
      <c r="I12" s="7"/>
      <c r="J12" s="7"/>
      <c r="K12" s="7"/>
    </row>
    <row r="13" spans="1:11" s="7" customFormat="1" ht="15" customHeight="1" x14ac:dyDescent="0.25">
      <c r="A13" s="202" t="s">
        <v>161</v>
      </c>
      <c r="B13" s="121">
        <v>184.59999999999994</v>
      </c>
      <c r="C13" s="112">
        <v>27.000000000000121</v>
      </c>
      <c r="D13" s="111">
        <v>20</v>
      </c>
      <c r="E13" s="139">
        <v>25</v>
      </c>
      <c r="F13" s="157"/>
      <c r="H13" s="9"/>
    </row>
    <row r="14" spans="1:11" s="7" customFormat="1" ht="15" customHeight="1" x14ac:dyDescent="0.25">
      <c r="A14" s="202" t="s">
        <v>162</v>
      </c>
      <c r="B14" s="121">
        <v>82.099999999999909</v>
      </c>
      <c r="C14" s="73">
        <v>11.799999999999974</v>
      </c>
      <c r="D14" s="111">
        <v>13</v>
      </c>
      <c r="E14" s="139">
        <v>21</v>
      </c>
      <c r="F14" s="157">
        <v>18</v>
      </c>
      <c r="G14" s="109"/>
    </row>
    <row r="15" spans="1:11" s="7" customFormat="1" ht="15" customHeight="1" x14ac:dyDescent="0.25">
      <c r="A15" s="202" t="s">
        <v>163</v>
      </c>
      <c r="B15" s="121">
        <v>190.09999999999991</v>
      </c>
      <c r="C15" s="73">
        <v>23.800000000000065</v>
      </c>
      <c r="D15" s="111">
        <v>31</v>
      </c>
      <c r="E15" s="139">
        <v>30</v>
      </c>
      <c r="F15" s="157">
        <v>28</v>
      </c>
    </row>
    <row r="16" spans="1:11" s="7" customFormat="1" ht="15" customHeight="1" x14ac:dyDescent="0.25">
      <c r="A16" s="202" t="s">
        <v>164</v>
      </c>
      <c r="B16" s="121">
        <v>88.099999999999895</v>
      </c>
      <c r="C16" s="112">
        <v>16.89999999999997</v>
      </c>
      <c r="D16" s="111">
        <v>20</v>
      </c>
      <c r="E16" s="139">
        <v>27</v>
      </c>
      <c r="F16" s="157">
        <v>24</v>
      </c>
      <c r="G16" s="140"/>
    </row>
    <row r="17" spans="1:11" s="7" customFormat="1" ht="15" customHeight="1" x14ac:dyDescent="0.25">
      <c r="A17" s="202" t="s">
        <v>165</v>
      </c>
      <c r="B17" s="121">
        <v>178.39999999999998</v>
      </c>
      <c r="C17" s="112">
        <v>25.500000000000099</v>
      </c>
      <c r="D17" s="111">
        <v>4</v>
      </c>
      <c r="E17" s="139">
        <v>31</v>
      </c>
      <c r="F17" s="157">
        <v>30</v>
      </c>
    </row>
    <row r="18" spans="1:11" s="7" customFormat="1" ht="15" customHeight="1" x14ac:dyDescent="0.25">
      <c r="A18" s="202" t="s">
        <v>166</v>
      </c>
      <c r="B18" s="121">
        <v>181.10000000000014</v>
      </c>
      <c r="C18" s="111">
        <v>32.300000000000189</v>
      </c>
      <c r="D18" s="111">
        <v>13</v>
      </c>
      <c r="E18" s="139">
        <v>27</v>
      </c>
      <c r="F18" s="157">
        <v>30</v>
      </c>
    </row>
    <row r="19" spans="1:11" s="7" customFormat="1" ht="15" customHeight="1" x14ac:dyDescent="0.25">
      <c r="A19" s="202" t="s">
        <v>167</v>
      </c>
      <c r="B19" s="121">
        <v>260.40000000000055</v>
      </c>
      <c r="C19" s="112">
        <v>40.20000000000028</v>
      </c>
      <c r="D19" s="111">
        <v>25</v>
      </c>
      <c r="E19" s="139">
        <v>28</v>
      </c>
      <c r="F19" s="157">
        <v>30</v>
      </c>
    </row>
    <row r="20" spans="1:11" s="7" customFormat="1" ht="15" customHeight="1" x14ac:dyDescent="0.25">
      <c r="A20" s="202" t="s">
        <v>168</v>
      </c>
      <c r="B20" s="121">
        <v>175.90000000000012</v>
      </c>
      <c r="C20" s="112">
        <v>32.400000000000169</v>
      </c>
      <c r="D20" s="111">
        <v>25</v>
      </c>
      <c r="E20" s="139">
        <v>30</v>
      </c>
      <c r="F20" s="157">
        <v>29</v>
      </c>
    </row>
    <row r="21" spans="1:11" s="7" customFormat="1" ht="15" customHeight="1" x14ac:dyDescent="0.25">
      <c r="A21" s="202" t="s">
        <v>169</v>
      </c>
      <c r="B21" s="121">
        <v>94.399999999999949</v>
      </c>
      <c r="C21" s="112">
        <v>20.500000000000007</v>
      </c>
      <c r="D21" s="111">
        <v>3</v>
      </c>
      <c r="E21" s="139">
        <v>24</v>
      </c>
      <c r="F21" s="157">
        <v>27</v>
      </c>
    </row>
    <row r="22" spans="1:11" s="7" customFormat="1" ht="15" customHeight="1" x14ac:dyDescent="0.25">
      <c r="A22" s="202" t="s">
        <v>170</v>
      </c>
      <c r="B22" s="121">
        <v>130.6999999999999</v>
      </c>
      <c r="C22" s="112">
        <v>18.599999999999994</v>
      </c>
      <c r="D22" s="111">
        <v>22</v>
      </c>
      <c r="E22" s="139">
        <v>27</v>
      </c>
      <c r="F22" s="157">
        <v>29</v>
      </c>
    </row>
    <row r="23" spans="1:11" s="7" customFormat="1" ht="15" customHeight="1" x14ac:dyDescent="0.25">
      <c r="A23" s="202" t="s">
        <v>171</v>
      </c>
      <c r="B23" s="121">
        <v>81.600000000000023</v>
      </c>
      <c r="C23" s="112">
        <v>28.800000000000082</v>
      </c>
      <c r="D23" s="111">
        <v>20</v>
      </c>
      <c r="E23" s="139">
        <v>19</v>
      </c>
      <c r="F23" s="157">
        <v>28</v>
      </c>
    </row>
    <row r="24" spans="1:11" s="7" customFormat="1" ht="15" customHeight="1" x14ac:dyDescent="0.25">
      <c r="A24" s="202" t="s">
        <v>172</v>
      </c>
      <c r="B24" s="121">
        <v>137.99999999999994</v>
      </c>
      <c r="C24" s="112">
        <v>23.700000000000063</v>
      </c>
      <c r="D24" s="111">
        <v>2</v>
      </c>
      <c r="E24" s="139">
        <v>23</v>
      </c>
      <c r="F24" s="157">
        <v>26</v>
      </c>
      <c r="G24" s="8"/>
      <c r="H24" s="8"/>
      <c r="I24" s="8"/>
      <c r="J24" s="8"/>
      <c r="K24" s="8"/>
    </row>
    <row r="25" spans="1:11" s="7" customFormat="1" ht="15" customHeight="1" x14ac:dyDescent="0.25">
      <c r="A25" s="138" t="s">
        <v>19</v>
      </c>
      <c r="B25" s="71">
        <f>SUM(B13:B24)</f>
        <v>1785.4</v>
      </c>
      <c r="C25" s="17">
        <f>MAX(C13:C24)</f>
        <v>40.20000000000028</v>
      </c>
      <c r="D25" s="137">
        <f>VLOOKUP(C25,C13:D24,2,FALSE)</f>
        <v>25</v>
      </c>
      <c r="E25" s="130">
        <f>SUM(E13:E24)</f>
        <v>312</v>
      </c>
      <c r="F25" s="145"/>
    </row>
    <row r="26" spans="1:11" s="7" customFormat="1" ht="15" customHeight="1" x14ac:dyDescent="0.25">
      <c r="A26" s="148"/>
      <c r="B26" s="146"/>
      <c r="C26" s="149"/>
      <c r="D26" s="152"/>
      <c r="E26" s="146"/>
      <c r="F26" s="145"/>
      <c r="G26" s="75"/>
    </row>
    <row r="27" spans="1:11" ht="15" customHeight="1" x14ac:dyDescent="0.25">
      <c r="A27" s="1"/>
      <c r="B27" s="1"/>
      <c r="C27" s="1"/>
      <c r="D27" s="7"/>
      <c r="E27" s="7"/>
      <c r="F27" s="7"/>
      <c r="G27" s="7"/>
      <c r="H27" s="7"/>
      <c r="I27" s="7"/>
      <c r="J27" s="7"/>
      <c r="K27" s="7"/>
    </row>
    <row r="28" spans="1:11" s="7" customFormat="1" ht="15" customHeight="1" x14ac:dyDescent="0.25">
      <c r="A28" s="213" t="s">
        <v>71</v>
      </c>
      <c r="B28" s="213"/>
      <c r="C28" s="213"/>
      <c r="D28" s="213"/>
      <c r="E28" s="213"/>
      <c r="F28" s="213"/>
      <c r="G28" s="213"/>
      <c r="H28" s="213"/>
      <c r="I28" s="213"/>
      <c r="J28" s="213"/>
      <c r="K28" s="213"/>
    </row>
    <row r="29" spans="1:11" ht="15" customHeight="1" x14ac:dyDescent="0.25">
      <c r="A29" s="232" t="s">
        <v>18</v>
      </c>
      <c r="B29" s="229" t="s">
        <v>39</v>
      </c>
      <c r="C29" s="229"/>
      <c r="D29" s="229"/>
      <c r="E29" s="229"/>
      <c r="F29" s="229"/>
      <c r="G29" s="229"/>
      <c r="H29" s="229"/>
      <c r="I29" s="35"/>
      <c r="J29" s="7"/>
      <c r="K29" s="7"/>
    </row>
    <row r="30" spans="1:11" s="7" customFormat="1" ht="15" customHeight="1" x14ac:dyDescent="0.25">
      <c r="A30" s="232"/>
      <c r="B30" s="229" t="s">
        <v>40</v>
      </c>
      <c r="C30" s="229"/>
      <c r="D30" s="229"/>
      <c r="E30" s="229"/>
      <c r="F30" s="229" t="s">
        <v>41</v>
      </c>
      <c r="G30" s="229"/>
      <c r="H30" s="229"/>
      <c r="I30" s="35"/>
    </row>
    <row r="31" spans="1:11" s="7" customFormat="1" ht="15" customHeight="1" x14ac:dyDescent="0.25">
      <c r="A31" s="232"/>
      <c r="B31" s="135" t="s">
        <v>44</v>
      </c>
      <c r="C31" s="134" t="s">
        <v>42</v>
      </c>
      <c r="D31" s="135" t="s">
        <v>45</v>
      </c>
      <c r="E31" s="136" t="s">
        <v>42</v>
      </c>
      <c r="F31" s="135" t="s">
        <v>44</v>
      </c>
      <c r="G31" s="135" t="s">
        <v>45</v>
      </c>
      <c r="H31" s="135" t="s">
        <v>35</v>
      </c>
      <c r="I31" s="8"/>
      <c r="J31" s="8"/>
      <c r="K31" s="37"/>
    </row>
    <row r="32" spans="1:11" ht="15" customHeight="1" x14ac:dyDescent="0.25">
      <c r="A32" s="202" t="s">
        <v>161</v>
      </c>
      <c r="B32" s="38">
        <v>13.256</v>
      </c>
      <c r="C32" s="39">
        <v>19</v>
      </c>
      <c r="D32" s="38">
        <v>0.375</v>
      </c>
      <c r="E32" s="39">
        <v>26</v>
      </c>
      <c r="F32" s="38">
        <v>9.0550645161290326</v>
      </c>
      <c r="G32" s="38">
        <v>2.2267741935483873</v>
      </c>
      <c r="H32" s="38">
        <v>4.7718944044470222</v>
      </c>
      <c r="K32" s="21"/>
    </row>
    <row r="33" spans="1:11" ht="15" customHeight="1" x14ac:dyDescent="0.25">
      <c r="A33" s="202" t="s">
        <v>162</v>
      </c>
      <c r="B33" s="38">
        <v>14.098000000000001</v>
      </c>
      <c r="C33" s="39">
        <v>10</v>
      </c>
      <c r="D33" s="38">
        <v>0.66100000000000003</v>
      </c>
      <c r="E33" s="39">
        <v>10</v>
      </c>
      <c r="F33" s="38">
        <v>8.9666785714285719</v>
      </c>
      <c r="G33" s="38">
        <v>2.4817142857142862</v>
      </c>
      <c r="H33" s="38">
        <v>4.8352183035714296</v>
      </c>
      <c r="K33" s="21"/>
    </row>
    <row r="34" spans="1:11" ht="15" customHeight="1" x14ac:dyDescent="0.25">
      <c r="A34" s="202" t="s">
        <v>163</v>
      </c>
      <c r="B34" s="38">
        <v>11.819000000000001</v>
      </c>
      <c r="C34" s="39">
        <v>20</v>
      </c>
      <c r="D34" s="38">
        <v>-0.499</v>
      </c>
      <c r="E34" s="39">
        <v>4</v>
      </c>
      <c r="F34" s="40">
        <v>9.4123870967741912</v>
      </c>
      <c r="G34" s="40">
        <v>2.2729999999999997</v>
      </c>
      <c r="H34" s="40">
        <v>5.0209246191756263</v>
      </c>
      <c r="K34" s="21"/>
    </row>
    <row r="35" spans="1:11" ht="15" customHeight="1" x14ac:dyDescent="0.25">
      <c r="A35" s="202" t="s">
        <v>164</v>
      </c>
      <c r="B35" s="38">
        <v>13.141999999999999</v>
      </c>
      <c r="C35" s="39">
        <v>22</v>
      </c>
      <c r="D35" s="38">
        <v>0.89100000000000001</v>
      </c>
      <c r="E35" s="39">
        <v>22</v>
      </c>
      <c r="F35" s="40">
        <v>9.2209333333333348</v>
      </c>
      <c r="G35" s="40">
        <v>2.9702333333333328</v>
      </c>
      <c r="H35" s="40">
        <v>5.0655540509259263</v>
      </c>
      <c r="K35" s="21"/>
    </row>
    <row r="36" spans="1:11" ht="15" customHeight="1" x14ac:dyDescent="0.25">
      <c r="A36" s="202" t="s">
        <v>165</v>
      </c>
      <c r="B36" s="38">
        <v>11.881</v>
      </c>
      <c r="C36" s="39">
        <v>12</v>
      </c>
      <c r="D36" s="38">
        <v>0.44700000000000001</v>
      </c>
      <c r="E36" s="39">
        <v>4</v>
      </c>
      <c r="F36" s="40">
        <v>8.6731290322580641</v>
      </c>
      <c r="G36" s="40">
        <v>2.745645161290323</v>
      </c>
      <c r="H36" s="40">
        <v>4.9299023297491038</v>
      </c>
      <c r="K36" s="21"/>
    </row>
    <row r="37" spans="1:11" x14ac:dyDescent="0.25">
      <c r="A37" s="202" t="s">
        <v>166</v>
      </c>
      <c r="B37" s="40">
        <v>12.462</v>
      </c>
      <c r="C37" s="101">
        <v>8</v>
      </c>
      <c r="D37" s="40">
        <v>0.35299999999999998</v>
      </c>
      <c r="E37" s="101">
        <v>20</v>
      </c>
      <c r="F37" s="40">
        <v>8.5108666666666686</v>
      </c>
      <c r="G37" s="40">
        <v>2.3938999999999999</v>
      </c>
      <c r="H37" s="40">
        <v>4.6134414351851856</v>
      </c>
      <c r="K37" s="2"/>
    </row>
    <row r="38" spans="1:11" x14ac:dyDescent="0.25">
      <c r="A38" s="202" t="s">
        <v>167</v>
      </c>
      <c r="B38" s="40">
        <v>12.849</v>
      </c>
      <c r="C38" s="101">
        <v>16</v>
      </c>
      <c r="D38" s="40">
        <v>-0.38200000000000001</v>
      </c>
      <c r="E38" s="101">
        <v>21</v>
      </c>
      <c r="F38" s="40">
        <v>5.9007419354838708</v>
      </c>
      <c r="G38" s="40">
        <v>1.243677419354839</v>
      </c>
      <c r="H38" s="40">
        <v>3.123092249103943</v>
      </c>
      <c r="K38" s="2"/>
    </row>
    <row r="39" spans="1:11" x14ac:dyDescent="0.25">
      <c r="A39" s="202" t="s">
        <v>168</v>
      </c>
      <c r="B39" s="40">
        <v>10.968</v>
      </c>
      <c r="C39" s="101">
        <v>20</v>
      </c>
      <c r="D39" s="40">
        <v>-0.58199999999999996</v>
      </c>
      <c r="E39" s="101">
        <v>14</v>
      </c>
      <c r="F39" s="40">
        <v>6.7750967741935479</v>
      </c>
      <c r="G39" s="40">
        <v>1.4253225806451615</v>
      </c>
      <c r="H39" s="40">
        <v>3.5297758144487528</v>
      </c>
      <c r="K39" s="2"/>
    </row>
    <row r="40" spans="1:11" x14ac:dyDescent="0.25">
      <c r="A40" s="202" t="s">
        <v>169</v>
      </c>
      <c r="B40" s="40">
        <v>11.548</v>
      </c>
      <c r="C40" s="101">
        <v>27</v>
      </c>
      <c r="D40" s="40">
        <v>0.46300000000000002</v>
      </c>
      <c r="E40" s="101">
        <v>4</v>
      </c>
      <c r="F40" s="40">
        <v>7.4936999999999996</v>
      </c>
      <c r="G40" s="40">
        <v>1.9617666666666667</v>
      </c>
      <c r="H40" s="40">
        <v>3.9756249305555551</v>
      </c>
      <c r="K40" s="2"/>
    </row>
    <row r="41" spans="1:11" x14ac:dyDescent="0.25">
      <c r="A41" s="202" t="s">
        <v>170</v>
      </c>
      <c r="B41" s="40">
        <v>12.696999999999999</v>
      </c>
      <c r="C41" s="101">
        <v>2</v>
      </c>
      <c r="D41" s="40">
        <v>0.29199999999999998</v>
      </c>
      <c r="E41" s="101">
        <v>9</v>
      </c>
      <c r="F41" s="40">
        <v>8.8156774193548362</v>
      </c>
      <c r="G41" s="40">
        <v>2.2022258064516129</v>
      </c>
      <c r="H41" s="40">
        <v>4.5868004541640977</v>
      </c>
      <c r="K41" s="2"/>
    </row>
    <row r="42" spans="1:11" x14ac:dyDescent="0.25">
      <c r="A42" s="202" t="s">
        <v>171</v>
      </c>
      <c r="B42" s="40">
        <v>14.746</v>
      </c>
      <c r="C42" s="101">
        <v>7</v>
      </c>
      <c r="D42" s="40">
        <v>-2.5999999999999999E-2</v>
      </c>
      <c r="E42" s="101">
        <v>20</v>
      </c>
      <c r="F42" s="40">
        <v>10.102166666666667</v>
      </c>
      <c r="G42" s="40">
        <v>2.2225999999999995</v>
      </c>
      <c r="H42" s="40">
        <v>5.1665091815161146</v>
      </c>
      <c r="K42" s="2"/>
    </row>
    <row r="43" spans="1:11" x14ac:dyDescent="0.25">
      <c r="A43" s="202" t="s">
        <v>172</v>
      </c>
      <c r="B43" s="40">
        <v>13.207000000000001</v>
      </c>
      <c r="C43" s="101">
        <v>13</v>
      </c>
      <c r="D43" s="40">
        <v>-0.73499999999999999</v>
      </c>
      <c r="E43" s="101">
        <v>14</v>
      </c>
      <c r="F43" s="40">
        <v>9.6537096774193554</v>
      </c>
      <c r="G43" s="40">
        <v>1.8403870967741938</v>
      </c>
      <c r="H43" s="40">
        <v>4.7434130600358397</v>
      </c>
      <c r="K43" s="2"/>
    </row>
    <row r="44" spans="1:11" x14ac:dyDescent="0.25">
      <c r="A44" s="59" t="s">
        <v>19</v>
      </c>
      <c r="B44" s="60">
        <f>MAX(B32:B43)</f>
        <v>14.746</v>
      </c>
      <c r="C44" s="61">
        <f>VLOOKUP(B44,B32:C43,2,FALSE)</f>
        <v>7</v>
      </c>
      <c r="D44" s="60">
        <f>MIN(D32:D43)</f>
        <v>-0.73499999999999999</v>
      </c>
      <c r="E44" s="61">
        <f>VLOOKUP(D44,D32:E43,2,FALSE)</f>
        <v>14</v>
      </c>
      <c r="F44" s="59">
        <f>AVERAGE(F32:F43)</f>
        <v>8.5483459741423449</v>
      </c>
      <c r="G44" s="59">
        <f>AVERAGE(G32:G43)</f>
        <v>2.1656038786482337</v>
      </c>
      <c r="H44" s="59">
        <f>AVERAGE(H32:H43)</f>
        <v>4.5301792360732165</v>
      </c>
      <c r="K44" s="3"/>
    </row>
    <row r="45" spans="1:11" x14ac:dyDescent="0.25">
      <c r="A45" s="119"/>
      <c r="B45" s="119"/>
      <c r="C45" s="146"/>
      <c r="D45" s="119"/>
      <c r="E45" s="146"/>
      <c r="F45" s="119"/>
      <c r="G45" s="119"/>
      <c r="H45" s="119"/>
      <c r="I45" s="147"/>
      <c r="J45" s="147"/>
      <c r="K45" s="3"/>
    </row>
    <row r="46" spans="1:11" x14ac:dyDescent="0.25">
      <c r="A46" s="119"/>
      <c r="B46" s="119"/>
      <c r="C46" s="146"/>
      <c r="D46" s="119"/>
      <c r="E46" s="146"/>
      <c r="F46" s="119"/>
      <c r="G46" s="119"/>
      <c r="H46" s="119"/>
      <c r="I46" s="147"/>
      <c r="J46" s="147"/>
      <c r="K46" s="3"/>
    </row>
    <row r="47" spans="1:11" s="7" customFormat="1" x14ac:dyDescent="0.25">
      <c r="A47" s="213" t="s">
        <v>72</v>
      </c>
      <c r="B47" s="213"/>
      <c r="C47" s="213"/>
      <c r="D47" s="213"/>
      <c r="E47" s="213"/>
      <c r="F47" s="213"/>
      <c r="G47" s="213"/>
      <c r="H47" s="213"/>
      <c r="I47" s="213"/>
      <c r="J47" s="213"/>
      <c r="K47" s="213"/>
    </row>
    <row r="48" spans="1:11" x14ac:dyDescent="0.25">
      <c r="A48" s="232" t="s">
        <v>18</v>
      </c>
      <c r="B48" s="229" t="s">
        <v>43</v>
      </c>
      <c r="C48" s="229"/>
      <c r="D48" s="229"/>
      <c r="E48" s="229"/>
      <c r="F48" s="229"/>
      <c r="G48" s="41"/>
      <c r="H48" s="41"/>
      <c r="I48" s="41"/>
      <c r="J48" s="7"/>
      <c r="K48" s="7"/>
    </row>
    <row r="49" spans="1:11" s="7" customFormat="1" x14ac:dyDescent="0.25">
      <c r="A49" s="232"/>
      <c r="B49" s="141" t="s">
        <v>44</v>
      </c>
      <c r="C49" s="134" t="s">
        <v>42</v>
      </c>
      <c r="D49" s="141" t="s">
        <v>45</v>
      </c>
      <c r="E49" s="134" t="s">
        <v>42</v>
      </c>
      <c r="F49" s="141" t="s">
        <v>46</v>
      </c>
      <c r="G49" s="8"/>
      <c r="H49" s="8"/>
      <c r="I49" s="8"/>
      <c r="J49" s="8"/>
      <c r="K49" s="8"/>
    </row>
    <row r="50" spans="1:11" ht="15" customHeight="1" x14ac:dyDescent="0.25">
      <c r="A50" s="202" t="s">
        <v>161</v>
      </c>
      <c r="B50" s="164">
        <v>99.843999999999994</v>
      </c>
      <c r="C50" s="39">
        <v>29</v>
      </c>
      <c r="D50" s="164">
        <v>13.709</v>
      </c>
      <c r="E50" s="39">
        <v>23</v>
      </c>
      <c r="F50" s="164">
        <v>86.178242118730424</v>
      </c>
    </row>
    <row r="51" spans="1:11" ht="15" customHeight="1" x14ac:dyDescent="0.25">
      <c r="A51" s="202" t="s">
        <v>162</v>
      </c>
      <c r="B51" s="164">
        <v>99.906999999999996</v>
      </c>
      <c r="C51" s="39">
        <v>6</v>
      </c>
      <c r="D51" s="164">
        <v>27.01</v>
      </c>
      <c r="E51" s="39">
        <v>10</v>
      </c>
      <c r="F51" s="164">
        <v>89.968463223202136</v>
      </c>
    </row>
    <row r="52" spans="1:11" ht="15" customHeight="1" x14ac:dyDescent="0.25">
      <c r="A52" s="202" t="s">
        <v>163</v>
      </c>
      <c r="B52" s="164">
        <v>99.531000000000006</v>
      </c>
      <c r="C52" s="39">
        <v>9</v>
      </c>
      <c r="D52" s="164">
        <v>11.721</v>
      </c>
      <c r="E52" s="39">
        <v>24</v>
      </c>
      <c r="F52" s="164">
        <v>91.375963320902201</v>
      </c>
    </row>
    <row r="53" spans="1:11" ht="15" customHeight="1" x14ac:dyDescent="0.25">
      <c r="A53" s="202" t="s">
        <v>164</v>
      </c>
      <c r="B53" s="164">
        <v>99.542000000000002</v>
      </c>
      <c r="C53" s="39">
        <v>21</v>
      </c>
      <c r="D53" s="164">
        <v>10.294</v>
      </c>
      <c r="E53" s="39">
        <v>4</v>
      </c>
      <c r="F53" s="164">
        <v>92.342954466094383</v>
      </c>
    </row>
    <row r="54" spans="1:11" ht="15" customHeight="1" x14ac:dyDescent="0.25">
      <c r="A54" s="202" t="s">
        <v>165</v>
      </c>
      <c r="B54" s="164">
        <v>99.498000000000005</v>
      </c>
      <c r="C54" s="39">
        <v>30</v>
      </c>
      <c r="D54" s="164">
        <v>56.646000000000001</v>
      </c>
      <c r="E54" s="39">
        <v>17</v>
      </c>
      <c r="F54" s="164">
        <v>93.109895427034999</v>
      </c>
    </row>
    <row r="55" spans="1:11" x14ac:dyDescent="0.25">
      <c r="A55" s="202" t="s">
        <v>166</v>
      </c>
      <c r="B55" s="80">
        <v>99.623000000000005</v>
      </c>
      <c r="C55" s="101">
        <v>16</v>
      </c>
      <c r="D55" s="80">
        <v>50.755000000000003</v>
      </c>
      <c r="E55" s="101">
        <v>17</v>
      </c>
      <c r="F55" s="80">
        <v>91.207631134258918</v>
      </c>
    </row>
    <row r="56" spans="1:11" x14ac:dyDescent="0.25">
      <c r="A56" s="202" t="s">
        <v>167</v>
      </c>
      <c r="B56" s="80">
        <v>99.85</v>
      </c>
      <c r="C56" s="101">
        <v>29</v>
      </c>
      <c r="D56" s="80">
        <v>35.466000000000001</v>
      </c>
      <c r="E56" s="101">
        <v>16</v>
      </c>
      <c r="F56" s="80">
        <v>93.37332188620131</v>
      </c>
    </row>
    <row r="57" spans="1:11" x14ac:dyDescent="0.25">
      <c r="A57" s="202" t="s">
        <v>168</v>
      </c>
      <c r="B57" s="80">
        <v>99.847999999999999</v>
      </c>
      <c r="C57" s="101">
        <v>22</v>
      </c>
      <c r="D57" s="80">
        <v>30.417999999999999</v>
      </c>
      <c r="E57" s="101">
        <v>15</v>
      </c>
      <c r="F57" s="80">
        <v>92.244526780512217</v>
      </c>
    </row>
    <row r="58" spans="1:11" x14ac:dyDescent="0.25">
      <c r="A58" s="202" t="s">
        <v>169</v>
      </c>
      <c r="B58" s="80">
        <v>99.816999999999993</v>
      </c>
      <c r="C58" s="101">
        <v>10</v>
      </c>
      <c r="D58" s="80">
        <v>37.26</v>
      </c>
      <c r="E58" s="101">
        <v>7</v>
      </c>
      <c r="F58" s="80">
        <v>90.76417770833298</v>
      </c>
    </row>
    <row r="59" spans="1:11" x14ac:dyDescent="0.25">
      <c r="A59" s="202" t="s">
        <v>170</v>
      </c>
      <c r="B59" s="80">
        <v>99.861999999999995</v>
      </c>
      <c r="C59" s="101">
        <v>16</v>
      </c>
      <c r="D59" s="80">
        <v>23.988</v>
      </c>
      <c r="E59" s="101">
        <v>29</v>
      </c>
      <c r="F59" s="80">
        <v>89.791208661153291</v>
      </c>
    </row>
    <row r="60" spans="1:11" x14ac:dyDescent="0.25">
      <c r="A60" s="202" t="s">
        <v>171</v>
      </c>
      <c r="B60" s="80">
        <v>99.745999999999995</v>
      </c>
      <c r="C60" s="101">
        <v>16</v>
      </c>
      <c r="D60" s="80">
        <v>26.334</v>
      </c>
      <c r="E60" s="101">
        <v>7</v>
      </c>
      <c r="F60" s="80">
        <v>85.6594265100982</v>
      </c>
    </row>
    <row r="61" spans="1:11" x14ac:dyDescent="0.25">
      <c r="A61" s="202" t="s">
        <v>172</v>
      </c>
      <c r="B61" s="80">
        <v>99.775000000000006</v>
      </c>
      <c r="C61" s="101">
        <v>5</v>
      </c>
      <c r="D61" s="80">
        <v>12.558</v>
      </c>
      <c r="E61" s="101">
        <v>13</v>
      </c>
      <c r="F61" s="80">
        <v>88.381943279569754</v>
      </c>
    </row>
    <row r="62" spans="1:11" x14ac:dyDescent="0.25">
      <c r="A62" s="138" t="s">
        <v>19</v>
      </c>
      <c r="B62" s="61">
        <f>MAX(B50:B61)</f>
        <v>99.906999999999996</v>
      </c>
      <c r="C62" s="61">
        <f>VLOOKUP(B62,B50:C61,2,FALSE)</f>
        <v>6</v>
      </c>
      <c r="D62" s="150">
        <f>MIN(D50:D61)</f>
        <v>10.294</v>
      </c>
      <c r="E62" s="61">
        <f>VLOOKUP(D62,D50:E61,2,FALSE)</f>
        <v>4</v>
      </c>
      <c r="F62" s="150">
        <f>AVERAGE(F50:F61)</f>
        <v>90.366479543007571</v>
      </c>
    </row>
    <row r="63" spans="1:11" x14ac:dyDescent="0.25">
      <c r="A63" s="148"/>
      <c r="B63" s="146"/>
      <c r="C63" s="146"/>
      <c r="D63" s="149"/>
      <c r="E63" s="146"/>
      <c r="F63" s="149"/>
      <c r="G63" s="75"/>
      <c r="H63" s="75"/>
      <c r="I63" s="75"/>
      <c r="J63" s="75"/>
      <c r="K63" s="75"/>
    </row>
    <row r="64" spans="1:11" x14ac:dyDescent="0.25">
      <c r="A64" s="148"/>
      <c r="B64" s="146"/>
      <c r="C64" s="146"/>
      <c r="D64" s="149"/>
      <c r="E64" s="146"/>
      <c r="F64" s="149"/>
      <c r="G64" s="75"/>
      <c r="H64" s="75"/>
      <c r="I64" s="75"/>
      <c r="J64" s="75"/>
      <c r="K64" s="75"/>
    </row>
    <row r="65" spans="1:11" x14ac:dyDescent="0.25">
      <c r="A65" s="148"/>
      <c r="B65" s="146"/>
      <c r="C65" s="146"/>
      <c r="D65" s="149"/>
      <c r="E65" s="146"/>
      <c r="F65" s="149"/>
      <c r="G65" s="75"/>
      <c r="H65" s="75"/>
      <c r="I65" s="75"/>
      <c r="J65" s="75"/>
      <c r="K65" s="75"/>
    </row>
    <row r="66" spans="1:11" x14ac:dyDescent="0.25">
      <c r="A66" s="148"/>
      <c r="B66" s="146"/>
      <c r="C66" s="146"/>
      <c r="D66" s="149"/>
      <c r="E66" s="146"/>
      <c r="F66" s="149"/>
      <c r="G66" s="75"/>
      <c r="H66" s="75"/>
      <c r="I66" s="75"/>
      <c r="J66" s="75"/>
      <c r="K66" s="75"/>
    </row>
    <row r="67" spans="1:11" x14ac:dyDescent="0.25">
      <c r="A67" s="148"/>
      <c r="B67" s="146"/>
      <c r="C67" s="146"/>
      <c r="D67" s="149"/>
      <c r="E67" s="146"/>
      <c r="F67" s="149"/>
      <c r="G67" s="75"/>
      <c r="H67" s="75"/>
      <c r="I67" s="75"/>
      <c r="J67" s="75"/>
      <c r="K67" s="75"/>
    </row>
    <row r="68" spans="1:11" s="7" customFormat="1" x14ac:dyDescent="0.25">
      <c r="A68" s="212" t="s">
        <v>137</v>
      </c>
      <c r="B68" s="212"/>
      <c r="C68" s="212"/>
      <c r="D68" s="212"/>
      <c r="E68" s="212"/>
      <c r="F68" s="212"/>
      <c r="G68" s="212"/>
      <c r="H68" s="212"/>
      <c r="I68" s="212"/>
      <c r="J68" s="212"/>
      <c r="K68" s="212"/>
    </row>
    <row r="69" spans="1:11" s="7" customFormat="1" x14ac:dyDescent="0.25">
      <c r="A69" s="213" t="s">
        <v>73</v>
      </c>
      <c r="B69" s="213"/>
      <c r="C69" s="213"/>
      <c r="D69" s="213"/>
      <c r="E69" s="213"/>
      <c r="F69" s="213"/>
      <c r="G69" s="213"/>
      <c r="H69" s="213"/>
      <c r="I69" s="213"/>
      <c r="J69" s="213"/>
      <c r="K69" s="213"/>
    </row>
    <row r="70" spans="1:11" x14ac:dyDescent="0.25">
      <c r="A70" s="232" t="s">
        <v>18</v>
      </c>
      <c r="B70" s="229" t="s">
        <v>47</v>
      </c>
      <c r="C70" s="229"/>
      <c r="D70" s="229"/>
      <c r="E70" s="41"/>
      <c r="F70" s="41"/>
      <c r="G70" s="41"/>
      <c r="H70" s="41"/>
      <c r="I70" s="41"/>
      <c r="J70" s="7"/>
      <c r="K70" s="7"/>
    </row>
    <row r="71" spans="1:11" s="7" customFormat="1" x14ac:dyDescent="0.25">
      <c r="A71" s="232"/>
      <c r="B71" s="135" t="s">
        <v>44</v>
      </c>
      <c r="C71" s="135" t="s">
        <v>48</v>
      </c>
      <c r="D71" s="135" t="s">
        <v>46</v>
      </c>
      <c r="E71" s="35"/>
      <c r="F71" s="35"/>
      <c r="G71" s="35"/>
      <c r="H71" s="35"/>
      <c r="I71" s="35"/>
    </row>
    <row r="72" spans="1:11" s="7" customFormat="1" ht="15" customHeight="1" x14ac:dyDescent="0.25">
      <c r="A72" s="202" t="s">
        <v>161</v>
      </c>
      <c r="B72" s="99">
        <v>633.56799999999998</v>
      </c>
      <c r="C72" s="99">
        <v>628.90499999999997</v>
      </c>
      <c r="D72" s="99">
        <v>631.28101685328727</v>
      </c>
      <c r="E72" s="8"/>
      <c r="F72" s="8"/>
      <c r="G72" s="8"/>
      <c r="H72" s="8"/>
      <c r="I72" s="8"/>
      <c r="J72" s="8"/>
      <c r="K72" s="8"/>
    </row>
    <row r="73" spans="1:11" ht="15" customHeight="1" x14ac:dyDescent="0.25">
      <c r="A73" s="202" t="s">
        <v>162</v>
      </c>
      <c r="B73" s="99">
        <v>634.005</v>
      </c>
      <c r="C73" s="99">
        <v>629.01300000000003</v>
      </c>
      <c r="D73" s="99">
        <v>631.42697224702522</v>
      </c>
    </row>
    <row r="74" spans="1:11" ht="15" customHeight="1" x14ac:dyDescent="0.25">
      <c r="A74" s="202" t="s">
        <v>163</v>
      </c>
      <c r="B74" s="99">
        <v>633.94100000000003</v>
      </c>
      <c r="C74" s="99">
        <v>628.97500000000002</v>
      </c>
      <c r="D74" s="99">
        <v>631.64745215054097</v>
      </c>
    </row>
    <row r="75" spans="1:11" ht="15" customHeight="1" x14ac:dyDescent="0.25">
      <c r="A75" s="202" t="s">
        <v>164</v>
      </c>
      <c r="B75" s="99">
        <v>634.245</v>
      </c>
      <c r="C75" s="99">
        <v>629.38499999999999</v>
      </c>
      <c r="D75" s="99">
        <v>631.8616941666719</v>
      </c>
    </row>
    <row r="76" spans="1:11" ht="15" customHeight="1" x14ac:dyDescent="0.25">
      <c r="A76" s="202" t="s">
        <v>165</v>
      </c>
      <c r="B76" s="99">
        <v>634.65</v>
      </c>
      <c r="C76" s="99">
        <v>629.05200000000002</v>
      </c>
      <c r="D76" s="99">
        <v>632.34130465949659</v>
      </c>
    </row>
    <row r="77" spans="1:11" x14ac:dyDescent="0.25">
      <c r="A77" s="202" t="s">
        <v>166</v>
      </c>
      <c r="B77" s="99">
        <v>634.38599999999997</v>
      </c>
      <c r="C77" s="99">
        <v>630.06399999999996</v>
      </c>
      <c r="D77" s="99">
        <v>632.1681611574088</v>
      </c>
    </row>
    <row r="78" spans="1:11" x14ac:dyDescent="0.25">
      <c r="A78" s="202" t="s">
        <v>167</v>
      </c>
      <c r="B78" s="99">
        <v>634.16200000000003</v>
      </c>
      <c r="C78" s="99">
        <v>629.26700000000005</v>
      </c>
      <c r="D78" s="99">
        <v>631.99068877688455</v>
      </c>
    </row>
    <row r="79" spans="1:11" x14ac:dyDescent="0.25">
      <c r="A79" s="202" t="s">
        <v>168</v>
      </c>
      <c r="B79" s="99">
        <v>634.74599999999998</v>
      </c>
      <c r="C79" s="99">
        <v>629.779</v>
      </c>
      <c r="D79" s="99">
        <v>631.91304932434025</v>
      </c>
    </row>
    <row r="80" spans="1:11" x14ac:dyDescent="0.25">
      <c r="A80" s="202" t="s">
        <v>169</v>
      </c>
      <c r="B80" s="99">
        <v>634.36699999999996</v>
      </c>
      <c r="C80" s="99">
        <v>629.64499999999998</v>
      </c>
      <c r="D80" s="99">
        <v>631.97075622685088</v>
      </c>
    </row>
    <row r="81" spans="1:11" x14ac:dyDescent="0.25">
      <c r="A81" s="202" t="s">
        <v>170</v>
      </c>
      <c r="B81" s="99">
        <v>634.31799999999998</v>
      </c>
      <c r="C81" s="99">
        <v>629.17200000000003</v>
      </c>
      <c r="D81" s="99">
        <v>631.38072402663045</v>
      </c>
    </row>
    <row r="82" spans="1:11" x14ac:dyDescent="0.25">
      <c r="A82" s="202" t="s">
        <v>171</v>
      </c>
      <c r="B82" s="99">
        <v>633.10400000000004</v>
      </c>
      <c r="C82" s="99">
        <v>628.39200000000005</v>
      </c>
      <c r="D82" s="99">
        <v>630.85767394677464</v>
      </c>
    </row>
    <row r="83" spans="1:11" x14ac:dyDescent="0.25">
      <c r="A83" s="202" t="s">
        <v>172</v>
      </c>
      <c r="B83" s="99">
        <v>633.54700000000003</v>
      </c>
      <c r="C83" s="99">
        <v>628.89099999999996</v>
      </c>
      <c r="D83" s="99">
        <v>631.04759959677517</v>
      </c>
    </row>
    <row r="84" spans="1:11" x14ac:dyDescent="0.25">
      <c r="A84" s="6" t="s">
        <v>19</v>
      </c>
      <c r="B84" s="61">
        <f>MAX(B72:B83)</f>
        <v>634.74599999999998</v>
      </c>
      <c r="C84" s="61">
        <f>MIN(C72:C83)</f>
        <v>628.39200000000005</v>
      </c>
      <c r="D84" s="61">
        <f>AVERAGE(D72:D83)</f>
        <v>631.65725776105717</v>
      </c>
    </row>
    <row r="86" spans="1:11" ht="15" customHeight="1" x14ac:dyDescent="0.25">
      <c r="A86" s="237" t="s">
        <v>74</v>
      </c>
      <c r="B86" s="237"/>
      <c r="C86" s="237"/>
      <c r="D86" s="237"/>
      <c r="E86" s="237"/>
      <c r="F86" s="237"/>
      <c r="G86" s="237"/>
      <c r="H86" s="237"/>
      <c r="I86" s="237"/>
      <c r="J86" s="237"/>
      <c r="K86" s="237"/>
    </row>
    <row r="87" spans="1:11" ht="15" customHeight="1" x14ac:dyDescent="0.25">
      <c r="A87" s="117"/>
      <c r="B87" s="117"/>
      <c r="C87" s="117"/>
      <c r="D87" s="117"/>
      <c r="E87" s="117"/>
      <c r="F87" s="117"/>
      <c r="G87" s="117"/>
      <c r="H87" s="117"/>
      <c r="I87" s="117"/>
      <c r="J87" s="117"/>
      <c r="K87" s="117"/>
    </row>
    <row r="88" spans="1:11" s="7" customFormat="1" ht="15.75" customHeight="1" x14ac:dyDescent="0.25">
      <c r="A88" s="117"/>
      <c r="B88" s="117"/>
      <c r="C88" s="117"/>
      <c r="D88" s="117"/>
      <c r="E88" s="117"/>
      <c r="F88" s="117"/>
      <c r="G88" s="117"/>
      <c r="H88" s="117"/>
      <c r="I88" s="117"/>
      <c r="J88" s="117"/>
      <c r="K88" s="117"/>
    </row>
    <row r="89" spans="1:11" x14ac:dyDescent="0.25">
      <c r="A89" s="117"/>
      <c r="B89" s="117"/>
      <c r="C89" s="117"/>
      <c r="D89" s="117"/>
      <c r="E89" s="117"/>
      <c r="F89" s="117"/>
      <c r="G89" s="117"/>
      <c r="H89" s="117"/>
      <c r="I89" s="117"/>
      <c r="J89" s="117"/>
      <c r="K89" s="117"/>
    </row>
    <row r="90" spans="1:11" s="7" customFormat="1" ht="15" customHeight="1" x14ac:dyDescent="0.25">
      <c r="A90" s="117"/>
      <c r="B90" s="117"/>
      <c r="C90" s="117"/>
      <c r="D90" s="117"/>
      <c r="E90" s="117"/>
      <c r="F90" s="117"/>
      <c r="G90" s="117"/>
      <c r="H90" s="117"/>
      <c r="I90" s="117"/>
      <c r="J90" s="117"/>
      <c r="K90" s="117"/>
    </row>
    <row r="91" spans="1:11" s="7" customFormat="1" x14ac:dyDescent="0.25">
      <c r="A91" s="117"/>
      <c r="B91" s="117"/>
      <c r="C91" s="117"/>
      <c r="D91" s="117"/>
      <c r="E91" s="117"/>
      <c r="F91" s="117"/>
      <c r="G91" s="117"/>
      <c r="H91" s="117"/>
      <c r="I91" s="117"/>
      <c r="J91" s="117"/>
      <c r="K91" s="117"/>
    </row>
    <row r="92" spans="1:11" s="7" customFormat="1" x14ac:dyDescent="0.25">
      <c r="A92" s="117"/>
      <c r="B92" s="117"/>
      <c r="C92" s="117"/>
      <c r="D92" s="117"/>
      <c r="E92" s="117"/>
      <c r="F92" s="117"/>
      <c r="G92" s="117"/>
      <c r="H92" s="117"/>
      <c r="I92" s="117"/>
      <c r="J92" s="117"/>
      <c r="K92" s="117"/>
    </row>
    <row r="93" spans="1:11" s="7" customFormat="1" x14ac:dyDescent="0.25">
      <c r="A93" s="117"/>
      <c r="B93" s="117"/>
      <c r="C93" s="117"/>
      <c r="D93" s="117"/>
      <c r="E93" s="117"/>
      <c r="F93" s="117"/>
      <c r="G93" s="117"/>
      <c r="H93" s="117"/>
      <c r="I93" s="117"/>
      <c r="J93" s="117"/>
      <c r="K93" s="117"/>
    </row>
    <row r="94" spans="1:11" s="7" customFormat="1" x14ac:dyDescent="0.25">
      <c r="A94" s="117"/>
      <c r="B94" s="117"/>
      <c r="C94" s="117"/>
      <c r="D94" s="117"/>
      <c r="E94" s="117"/>
      <c r="F94" s="117"/>
      <c r="G94" s="117"/>
      <c r="H94" s="117"/>
      <c r="I94" s="117"/>
      <c r="J94" s="117"/>
      <c r="K94" s="117"/>
    </row>
    <row r="95" spans="1:11" s="7" customFormat="1" x14ac:dyDescent="0.25">
      <c r="A95" s="117"/>
      <c r="B95" s="117"/>
      <c r="C95" s="117"/>
      <c r="D95" s="117"/>
      <c r="E95" s="117"/>
      <c r="F95" s="117"/>
      <c r="G95" s="117"/>
      <c r="H95" s="117"/>
      <c r="I95" s="117"/>
      <c r="J95" s="117"/>
      <c r="K95" s="117"/>
    </row>
    <row r="96" spans="1:11" s="7" customFormat="1" x14ac:dyDescent="0.25">
      <c r="A96" s="117"/>
      <c r="B96" s="117"/>
      <c r="C96" s="117"/>
      <c r="D96" s="117"/>
      <c r="E96" s="117"/>
      <c r="F96" s="117"/>
      <c r="G96" s="117"/>
      <c r="H96" s="117"/>
      <c r="I96" s="117"/>
      <c r="J96" s="117"/>
      <c r="K96" s="117"/>
    </row>
    <row r="97" spans="1:11" s="7" customFormat="1" x14ac:dyDescent="0.25">
      <c r="A97" s="117"/>
      <c r="B97" s="117"/>
      <c r="C97" s="117"/>
      <c r="D97" s="117"/>
      <c r="E97" s="117"/>
      <c r="F97" s="117"/>
      <c r="G97" s="117"/>
      <c r="H97" s="117"/>
      <c r="I97" s="117"/>
      <c r="J97" s="117"/>
      <c r="K97" s="117"/>
    </row>
    <row r="98" spans="1:11" x14ac:dyDescent="0.25">
      <c r="A98" s="117"/>
      <c r="B98" s="117"/>
      <c r="C98" s="117"/>
      <c r="D98" s="117"/>
      <c r="E98" s="117"/>
      <c r="F98" s="117"/>
      <c r="G98" s="117"/>
      <c r="H98" s="117"/>
      <c r="I98" s="117"/>
      <c r="J98" s="117"/>
      <c r="K98" s="117"/>
    </row>
    <row r="99" spans="1:11" x14ac:dyDescent="0.25">
      <c r="A99" s="117"/>
      <c r="B99" s="117"/>
      <c r="C99" s="117"/>
      <c r="D99" s="117"/>
      <c r="E99" s="117"/>
      <c r="F99" s="117"/>
      <c r="G99" s="117"/>
      <c r="H99" s="117"/>
      <c r="I99" s="117"/>
      <c r="J99" s="117"/>
      <c r="K99" s="117"/>
    </row>
    <row r="100" spans="1:11" x14ac:dyDescent="0.25">
      <c r="A100" s="117"/>
      <c r="B100" s="117"/>
      <c r="C100" s="117"/>
      <c r="D100" s="117"/>
      <c r="E100" s="117"/>
      <c r="F100" s="117"/>
      <c r="G100" s="117"/>
      <c r="H100" s="117"/>
      <c r="I100" s="117"/>
      <c r="J100" s="117"/>
      <c r="K100" s="117"/>
    </row>
    <row r="101" spans="1:11" x14ac:dyDescent="0.25">
      <c r="A101" s="117"/>
      <c r="B101" s="117"/>
      <c r="C101" s="117"/>
      <c r="D101" s="117"/>
      <c r="E101" s="117"/>
      <c r="F101" s="117"/>
      <c r="G101" s="117"/>
      <c r="H101" s="117"/>
      <c r="I101" s="117"/>
      <c r="J101" s="117"/>
      <c r="K101" s="117"/>
    </row>
    <row r="102" spans="1:11" x14ac:dyDescent="0.25">
      <c r="A102" s="248" t="s">
        <v>138</v>
      </c>
      <c r="B102" s="248"/>
      <c r="C102" s="248"/>
      <c r="D102" s="248"/>
      <c r="E102" s="248"/>
      <c r="F102" s="248"/>
      <c r="G102" s="248"/>
      <c r="H102" s="248"/>
      <c r="I102" s="248"/>
      <c r="J102" s="248"/>
      <c r="K102" s="248"/>
    </row>
    <row r="103" spans="1:11" x14ac:dyDescent="0.25">
      <c r="A103" s="248"/>
      <c r="B103" s="248"/>
      <c r="C103" s="248"/>
      <c r="D103" s="248"/>
      <c r="E103" s="248"/>
      <c r="F103" s="248"/>
      <c r="G103" s="248"/>
      <c r="H103" s="248"/>
      <c r="I103" s="248"/>
      <c r="J103" s="248"/>
      <c r="K103" s="248"/>
    </row>
    <row r="104" spans="1:11" x14ac:dyDescent="0.25">
      <c r="A104" s="248"/>
      <c r="B104" s="248"/>
      <c r="C104" s="248"/>
      <c r="D104" s="248"/>
      <c r="E104" s="248"/>
      <c r="F104" s="248"/>
      <c r="G104" s="248"/>
      <c r="H104" s="248"/>
      <c r="I104" s="248"/>
      <c r="J104" s="248"/>
      <c r="K104" s="248"/>
    </row>
  </sheetData>
  <mergeCells count="33">
    <mergeCell ref="A1:K1"/>
    <mergeCell ref="A2:K2"/>
    <mergeCell ref="A3:B6"/>
    <mergeCell ref="E3:E6"/>
    <mergeCell ref="H3:H6"/>
    <mergeCell ref="J3:K3"/>
    <mergeCell ref="J4:K4"/>
    <mergeCell ref="C5:C6"/>
    <mergeCell ref="D5:D6"/>
    <mergeCell ref="F5:F6"/>
    <mergeCell ref="G5:G6"/>
    <mergeCell ref="J5:K5"/>
    <mergeCell ref="J6:K6"/>
    <mergeCell ref="A9:K9"/>
    <mergeCell ref="A10:A12"/>
    <mergeCell ref="B10:D10"/>
    <mergeCell ref="E10:E12"/>
    <mergeCell ref="B11:B12"/>
    <mergeCell ref="C11:D11"/>
    <mergeCell ref="A102:K104"/>
    <mergeCell ref="A86:K86"/>
    <mergeCell ref="A70:A71"/>
    <mergeCell ref="B70:D70"/>
    <mergeCell ref="A28:K28"/>
    <mergeCell ref="A29:A31"/>
    <mergeCell ref="B29:H29"/>
    <mergeCell ref="B30:E30"/>
    <mergeCell ref="F30:H30"/>
    <mergeCell ref="A47:K47"/>
    <mergeCell ref="A48:A49"/>
    <mergeCell ref="B48:F48"/>
    <mergeCell ref="A68:K68"/>
    <mergeCell ref="A69:K69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67" firstPageNumber="11" fitToWidth="0" fitToHeight="0" orientation="portrait" useFirstPageNumber="1" r:id="rId1"/>
  <headerFooter>
    <oddFooter>&amp;C&amp;P</oddFooter>
  </headerFooter>
  <rowBreaks count="1" manualBreakCount="1">
    <brk id="67" max="10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4"/>
  <sheetViews>
    <sheetView view="pageLayout" zoomScale="90" zoomScaleNormal="115" zoomScalePageLayoutView="90" workbookViewId="0">
      <selection activeCell="K65" sqref="K65"/>
    </sheetView>
  </sheetViews>
  <sheetFormatPr baseColWidth="10" defaultRowHeight="15" x14ac:dyDescent="0.25"/>
  <cols>
    <col min="1" max="1" width="8" style="8" bestFit="1" customWidth="1"/>
    <col min="2" max="2" width="8.5703125" style="8" bestFit="1" customWidth="1"/>
    <col min="3" max="3" width="9.5703125" style="8" bestFit="1" customWidth="1"/>
    <col min="4" max="4" width="10" style="8" bestFit="1" customWidth="1"/>
    <col min="5" max="5" width="13.28515625" style="8" bestFit="1" customWidth="1"/>
    <col min="6" max="6" width="8.7109375" style="8" bestFit="1" customWidth="1"/>
    <col min="7" max="7" width="9" style="8" customWidth="1"/>
    <col min="8" max="8" width="11.7109375" style="8" bestFit="1" customWidth="1"/>
    <col min="9" max="9" width="12.28515625" style="8" bestFit="1" customWidth="1"/>
    <col min="10" max="10" width="11.42578125" style="8"/>
    <col min="11" max="11" width="13.7109375" style="8" customWidth="1"/>
    <col min="12" max="16384" width="11.42578125" style="8"/>
  </cols>
  <sheetData>
    <row r="1" spans="1:11" s="7" customFormat="1" ht="15" customHeight="1" x14ac:dyDescent="0.25">
      <c r="A1" s="212" t="s">
        <v>139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</row>
    <row r="2" spans="1:11" ht="15" customHeight="1" x14ac:dyDescent="0.25">
      <c r="A2" s="213" t="s">
        <v>22</v>
      </c>
      <c r="B2" s="213"/>
      <c r="C2" s="213"/>
      <c r="D2" s="213"/>
      <c r="E2" s="213"/>
      <c r="F2" s="213"/>
      <c r="G2" s="213"/>
      <c r="H2" s="213"/>
      <c r="I2" s="213"/>
      <c r="J2" s="213"/>
      <c r="K2" s="213"/>
    </row>
    <row r="3" spans="1:11" ht="15" customHeight="1" x14ac:dyDescent="0.25">
      <c r="A3" s="217" t="s">
        <v>12</v>
      </c>
      <c r="B3" s="217"/>
      <c r="C3" s="22" t="s">
        <v>4</v>
      </c>
      <c r="D3" s="26" t="s">
        <v>27</v>
      </c>
      <c r="E3" s="220" t="s">
        <v>78</v>
      </c>
      <c r="F3" s="23" t="s">
        <v>14</v>
      </c>
      <c r="G3" s="199">
        <v>9937618</v>
      </c>
      <c r="H3" s="217" t="s">
        <v>7</v>
      </c>
      <c r="I3" s="22" t="s">
        <v>8</v>
      </c>
      <c r="J3" s="228" t="s">
        <v>23</v>
      </c>
      <c r="K3" s="228"/>
    </row>
    <row r="4" spans="1:11" ht="15" customHeight="1" x14ac:dyDescent="0.25">
      <c r="A4" s="217"/>
      <c r="B4" s="217"/>
      <c r="C4" s="22" t="s">
        <v>5</v>
      </c>
      <c r="D4" s="26" t="s">
        <v>28</v>
      </c>
      <c r="E4" s="220"/>
      <c r="F4" s="23" t="s">
        <v>15</v>
      </c>
      <c r="G4" s="68">
        <v>784573</v>
      </c>
      <c r="H4" s="217"/>
      <c r="I4" s="22" t="s">
        <v>9</v>
      </c>
      <c r="J4" s="228" t="s">
        <v>24</v>
      </c>
      <c r="K4" s="228" t="s">
        <v>24</v>
      </c>
    </row>
    <row r="5" spans="1:11" ht="15" customHeight="1" x14ac:dyDescent="0.25">
      <c r="A5" s="217"/>
      <c r="B5" s="217"/>
      <c r="C5" s="218" t="s">
        <v>6</v>
      </c>
      <c r="D5" s="219" t="s">
        <v>29</v>
      </c>
      <c r="E5" s="220"/>
      <c r="F5" s="220" t="s">
        <v>77</v>
      </c>
      <c r="G5" s="266">
        <v>3670</v>
      </c>
      <c r="H5" s="217"/>
      <c r="I5" s="22" t="s">
        <v>10</v>
      </c>
      <c r="J5" s="228" t="s">
        <v>25</v>
      </c>
      <c r="K5" s="228" t="s">
        <v>25</v>
      </c>
    </row>
    <row r="6" spans="1:11" ht="15" customHeight="1" x14ac:dyDescent="0.25">
      <c r="A6" s="217"/>
      <c r="B6" s="217"/>
      <c r="C6" s="218"/>
      <c r="D6" s="219"/>
      <c r="E6" s="220"/>
      <c r="F6" s="220"/>
      <c r="G6" s="266"/>
      <c r="H6" s="217"/>
      <c r="I6" s="22" t="s">
        <v>11</v>
      </c>
      <c r="J6" s="228" t="s">
        <v>26</v>
      </c>
      <c r="K6" s="228" t="s">
        <v>26</v>
      </c>
    </row>
    <row r="7" spans="1:11" ht="15" customHeight="1" x14ac:dyDescent="0.25">
      <c r="A7" s="28"/>
      <c r="B7" s="28"/>
      <c r="C7" s="4"/>
      <c r="D7" s="29"/>
      <c r="E7" s="31"/>
      <c r="F7" s="31"/>
      <c r="G7" s="32"/>
      <c r="H7" s="28"/>
      <c r="I7" s="33"/>
      <c r="J7" s="151"/>
      <c r="K7" s="151"/>
    </row>
    <row r="8" spans="1:11" ht="15" customHeight="1" x14ac:dyDescent="0.25">
      <c r="A8" s="20"/>
      <c r="B8" s="4"/>
      <c r="C8" s="28"/>
      <c r="D8" s="29"/>
      <c r="E8" s="30"/>
      <c r="F8" s="30"/>
      <c r="G8" s="31"/>
      <c r="H8" s="32"/>
      <c r="I8" s="28"/>
      <c r="J8" s="33"/>
      <c r="K8" s="34"/>
    </row>
    <row r="9" spans="1:11" ht="15" customHeight="1" x14ac:dyDescent="0.25">
      <c r="A9" s="213" t="s">
        <v>38</v>
      </c>
      <c r="B9" s="213"/>
      <c r="C9" s="213"/>
      <c r="D9" s="213"/>
      <c r="E9" s="213"/>
      <c r="F9" s="213"/>
      <c r="G9" s="213"/>
      <c r="H9" s="213"/>
      <c r="I9" s="213"/>
      <c r="J9" s="213"/>
      <c r="K9" s="213"/>
    </row>
    <row r="10" spans="1:11" ht="15" customHeight="1" x14ac:dyDescent="0.25">
      <c r="A10" s="243" t="s">
        <v>18</v>
      </c>
      <c r="B10" s="240" t="s">
        <v>34</v>
      </c>
      <c r="C10" s="241"/>
      <c r="D10" s="242"/>
      <c r="E10" s="239" t="s">
        <v>17</v>
      </c>
      <c r="F10" s="154"/>
      <c r="G10" s="7"/>
      <c r="H10" s="9"/>
      <c r="I10" s="7"/>
      <c r="J10" s="7"/>
      <c r="K10" s="7"/>
    </row>
    <row r="11" spans="1:11" ht="15" customHeight="1" x14ac:dyDescent="0.25">
      <c r="A11" s="244"/>
      <c r="B11" s="243" t="s">
        <v>35</v>
      </c>
      <c r="C11" s="246" t="s">
        <v>36</v>
      </c>
      <c r="D11" s="246"/>
      <c r="E11" s="239"/>
      <c r="F11" s="160"/>
      <c r="G11" s="7"/>
      <c r="H11" s="9"/>
      <c r="I11" s="7"/>
      <c r="J11" s="7"/>
      <c r="K11" s="7"/>
    </row>
    <row r="12" spans="1:11" ht="15" customHeight="1" x14ac:dyDescent="0.25">
      <c r="A12" s="245"/>
      <c r="B12" s="245"/>
      <c r="C12" s="136" t="s">
        <v>37</v>
      </c>
      <c r="D12" s="136" t="s">
        <v>42</v>
      </c>
      <c r="E12" s="239"/>
      <c r="F12" s="160"/>
      <c r="G12" s="7"/>
      <c r="H12" s="9"/>
      <c r="I12" s="7"/>
      <c r="J12" s="7"/>
      <c r="K12" s="7"/>
    </row>
    <row r="13" spans="1:11" s="7" customFormat="1" ht="15" customHeight="1" x14ac:dyDescent="0.25">
      <c r="A13" s="202" t="s">
        <v>161</v>
      </c>
      <c r="B13" s="66">
        <v>125.39999999999986</v>
      </c>
      <c r="C13" s="66">
        <v>16.299999999999962</v>
      </c>
      <c r="D13" s="67">
        <v>21</v>
      </c>
      <c r="E13" s="139">
        <v>26</v>
      </c>
      <c r="F13" s="161"/>
      <c r="H13" s="9"/>
    </row>
    <row r="14" spans="1:11" s="7" customFormat="1" ht="15" customHeight="1" x14ac:dyDescent="0.25">
      <c r="A14" s="202" t="s">
        <v>162</v>
      </c>
      <c r="B14" s="66">
        <v>84.199999999999903</v>
      </c>
      <c r="C14" s="66">
        <v>15.899999999999975</v>
      </c>
      <c r="D14" s="67">
        <v>21</v>
      </c>
      <c r="E14" s="139">
        <v>24</v>
      </c>
      <c r="F14" s="161"/>
      <c r="G14" s="109"/>
    </row>
    <row r="15" spans="1:11" s="7" customFormat="1" ht="15" customHeight="1" x14ac:dyDescent="0.25">
      <c r="A15" s="202" t="s">
        <v>163</v>
      </c>
      <c r="B15" s="66">
        <v>158.79999999999987</v>
      </c>
      <c r="C15" s="66">
        <v>13.099999999999969</v>
      </c>
      <c r="D15" s="67">
        <v>11</v>
      </c>
      <c r="E15" s="139">
        <v>28</v>
      </c>
      <c r="F15" s="161"/>
    </row>
    <row r="16" spans="1:11" s="7" customFormat="1" ht="15" customHeight="1" x14ac:dyDescent="0.25">
      <c r="A16" s="202" t="s">
        <v>164</v>
      </c>
      <c r="B16" s="66">
        <v>117.3</v>
      </c>
      <c r="C16" s="66">
        <v>22.300000000000072</v>
      </c>
      <c r="D16" s="67">
        <v>26</v>
      </c>
      <c r="E16" s="139">
        <v>18</v>
      </c>
      <c r="F16" s="161"/>
      <c r="G16" s="140"/>
    </row>
    <row r="17" spans="1:11" s="7" customFormat="1" ht="15" customHeight="1" x14ac:dyDescent="0.25">
      <c r="A17" s="202" t="s">
        <v>165</v>
      </c>
      <c r="B17" s="66">
        <v>105.59999999999989</v>
      </c>
      <c r="C17" s="66">
        <v>17.299999999999986</v>
      </c>
      <c r="D17" s="67">
        <v>4</v>
      </c>
      <c r="E17" s="139">
        <v>22</v>
      </c>
      <c r="F17" s="161"/>
    </row>
    <row r="18" spans="1:11" s="7" customFormat="1" ht="15" customHeight="1" x14ac:dyDescent="0.25">
      <c r="A18" s="202" t="s">
        <v>166</v>
      </c>
      <c r="B18" s="70">
        <v>89.29999999999994</v>
      </c>
      <c r="C18" s="70">
        <v>17.499999999999982</v>
      </c>
      <c r="D18" s="14">
        <v>13</v>
      </c>
      <c r="E18" s="139">
        <v>16</v>
      </c>
      <c r="F18" s="161"/>
    </row>
    <row r="19" spans="1:11" s="7" customFormat="1" ht="15" customHeight="1" x14ac:dyDescent="0.25">
      <c r="A19" s="202" t="s">
        <v>167</v>
      </c>
      <c r="B19" s="66">
        <v>13.399999999999991</v>
      </c>
      <c r="C19" s="66">
        <v>9.199999999999994</v>
      </c>
      <c r="D19" s="67">
        <v>16</v>
      </c>
      <c r="E19" s="139">
        <v>8</v>
      </c>
      <c r="F19" s="161"/>
    </row>
    <row r="20" spans="1:11" s="7" customFormat="1" ht="15" customHeight="1" x14ac:dyDescent="0.25">
      <c r="A20" s="202" t="s">
        <v>168</v>
      </c>
      <c r="B20" s="66">
        <v>61.49999999999995</v>
      </c>
      <c r="C20" s="66">
        <v>14.899999999999979</v>
      </c>
      <c r="D20" s="67">
        <v>19</v>
      </c>
      <c r="E20" s="139">
        <v>14</v>
      </c>
      <c r="F20" s="161"/>
    </row>
    <row r="21" spans="1:11" s="7" customFormat="1" ht="15" customHeight="1" x14ac:dyDescent="0.25">
      <c r="A21" s="202" t="s">
        <v>169</v>
      </c>
      <c r="B21" s="66">
        <v>39.5</v>
      </c>
      <c r="C21" s="13">
        <v>17.799999999999997</v>
      </c>
      <c r="D21" s="67">
        <v>2</v>
      </c>
      <c r="E21" s="139">
        <v>14</v>
      </c>
      <c r="F21" s="161"/>
    </row>
    <row r="22" spans="1:11" s="7" customFormat="1" ht="15" customHeight="1" x14ac:dyDescent="0.25">
      <c r="A22" s="202" t="s">
        <v>170</v>
      </c>
      <c r="B22" s="66">
        <v>146.20000000000002</v>
      </c>
      <c r="C22" s="66">
        <v>21.000000000000018</v>
      </c>
      <c r="D22" s="67">
        <v>4</v>
      </c>
      <c r="E22" s="139">
        <v>21</v>
      </c>
      <c r="F22" s="161"/>
    </row>
    <row r="23" spans="1:11" s="7" customFormat="1" ht="15" customHeight="1" x14ac:dyDescent="0.25">
      <c r="A23" s="202" t="s">
        <v>171</v>
      </c>
      <c r="B23" s="66">
        <v>104.29999999999994</v>
      </c>
      <c r="C23" s="66">
        <v>21.800000000000015</v>
      </c>
      <c r="D23" s="67">
        <v>20</v>
      </c>
      <c r="E23" s="139">
        <v>17</v>
      </c>
      <c r="F23" s="161"/>
    </row>
    <row r="24" spans="1:11" s="7" customFormat="1" ht="15" customHeight="1" x14ac:dyDescent="0.25">
      <c r="A24" s="202" t="s">
        <v>172</v>
      </c>
      <c r="B24" s="66">
        <v>193.99999999999989</v>
      </c>
      <c r="C24" s="66">
        <v>26.800000000000026</v>
      </c>
      <c r="D24" s="67">
        <v>9</v>
      </c>
      <c r="E24" s="139">
        <v>17</v>
      </c>
      <c r="F24" s="161"/>
      <c r="G24" s="8"/>
      <c r="H24" s="8"/>
      <c r="I24" s="8"/>
      <c r="J24" s="8"/>
      <c r="K24" s="8"/>
    </row>
    <row r="25" spans="1:11" s="7" customFormat="1" ht="15" customHeight="1" x14ac:dyDescent="0.25">
      <c r="A25" s="138" t="s">
        <v>19</v>
      </c>
      <c r="B25" s="71">
        <f>SUM(B13:B24)</f>
        <v>1239.4999999999991</v>
      </c>
      <c r="C25" s="17">
        <f>MAX(C13:C24)</f>
        <v>26.800000000000026</v>
      </c>
      <c r="D25" s="137">
        <f>VLOOKUP(C25,C13:D24,2,FALSE)</f>
        <v>9</v>
      </c>
      <c r="E25" s="130">
        <f>SUM(E13:E24)</f>
        <v>225</v>
      </c>
      <c r="F25" s="145"/>
    </row>
    <row r="26" spans="1:11" s="7" customFormat="1" ht="15" customHeight="1" x14ac:dyDescent="0.25">
      <c r="A26" s="148"/>
      <c r="B26" s="146"/>
      <c r="C26" s="149"/>
      <c r="D26" s="152"/>
      <c r="E26" s="146"/>
      <c r="F26" s="145"/>
      <c r="G26" s="75"/>
    </row>
    <row r="27" spans="1:11" ht="15" customHeight="1" x14ac:dyDescent="0.25">
      <c r="A27" s="1"/>
      <c r="B27" s="1"/>
      <c r="C27" s="1"/>
      <c r="D27" s="7"/>
      <c r="E27" s="7"/>
      <c r="F27" s="7"/>
      <c r="G27" s="7"/>
      <c r="H27" s="7"/>
      <c r="I27" s="7"/>
      <c r="J27" s="7"/>
      <c r="K27" s="7"/>
    </row>
    <row r="28" spans="1:11" s="7" customFormat="1" ht="15" customHeight="1" x14ac:dyDescent="0.25">
      <c r="A28" s="213" t="s">
        <v>71</v>
      </c>
      <c r="B28" s="213"/>
      <c r="C28" s="213"/>
      <c r="D28" s="213"/>
      <c r="E28" s="213"/>
      <c r="F28" s="213"/>
      <c r="G28" s="213"/>
      <c r="H28" s="213"/>
      <c r="I28" s="213"/>
      <c r="J28" s="213"/>
      <c r="K28" s="213"/>
    </row>
    <row r="29" spans="1:11" ht="15" customHeight="1" x14ac:dyDescent="0.25">
      <c r="A29" s="232" t="s">
        <v>18</v>
      </c>
      <c r="B29" s="229" t="s">
        <v>39</v>
      </c>
      <c r="C29" s="229"/>
      <c r="D29" s="229"/>
      <c r="E29" s="229"/>
      <c r="F29" s="229"/>
      <c r="G29" s="229"/>
      <c r="H29" s="229"/>
      <c r="I29" s="35"/>
      <c r="J29" s="7"/>
      <c r="K29" s="7"/>
    </row>
    <row r="30" spans="1:11" s="7" customFormat="1" ht="15" customHeight="1" x14ac:dyDescent="0.25">
      <c r="A30" s="232"/>
      <c r="B30" s="229" t="s">
        <v>40</v>
      </c>
      <c r="C30" s="229"/>
      <c r="D30" s="229"/>
      <c r="E30" s="229"/>
      <c r="F30" s="229" t="s">
        <v>41</v>
      </c>
      <c r="G30" s="229"/>
      <c r="H30" s="229"/>
      <c r="I30" s="35"/>
    </row>
    <row r="31" spans="1:11" s="7" customFormat="1" ht="15" customHeight="1" x14ac:dyDescent="0.25">
      <c r="A31" s="232"/>
      <c r="B31" s="135" t="s">
        <v>44</v>
      </c>
      <c r="C31" s="134" t="s">
        <v>42</v>
      </c>
      <c r="D31" s="135" t="s">
        <v>45</v>
      </c>
      <c r="E31" s="136" t="s">
        <v>42</v>
      </c>
      <c r="F31" s="135" t="s">
        <v>44</v>
      </c>
      <c r="G31" s="135" t="s">
        <v>45</v>
      </c>
      <c r="H31" s="135" t="s">
        <v>35</v>
      </c>
      <c r="I31" s="8"/>
      <c r="J31" s="8"/>
      <c r="K31" s="37"/>
    </row>
    <row r="32" spans="1:11" ht="15" customHeight="1" x14ac:dyDescent="0.25">
      <c r="A32" s="202" t="s">
        <v>161</v>
      </c>
      <c r="B32" s="94">
        <v>14.984999999999999</v>
      </c>
      <c r="C32" s="58">
        <v>4</v>
      </c>
      <c r="D32" s="38">
        <v>-2.02</v>
      </c>
      <c r="E32" s="58">
        <v>24</v>
      </c>
      <c r="F32" s="98">
        <v>12.580419354838703</v>
      </c>
      <c r="G32" s="98">
        <v>3.3490967741935487</v>
      </c>
      <c r="H32" s="98">
        <v>7.2431302195340477</v>
      </c>
      <c r="K32" s="21"/>
    </row>
    <row r="33" spans="1:11" ht="15" customHeight="1" x14ac:dyDescent="0.25">
      <c r="A33" s="202" t="s">
        <v>162</v>
      </c>
      <c r="B33" s="38">
        <v>15.349</v>
      </c>
      <c r="C33" s="39">
        <v>8</v>
      </c>
      <c r="D33" s="38">
        <v>-0.127</v>
      </c>
      <c r="E33" s="58">
        <v>19</v>
      </c>
      <c r="F33" s="98">
        <v>11.823428571428568</v>
      </c>
      <c r="G33" s="98">
        <v>3.7428571428571429</v>
      </c>
      <c r="H33" s="98">
        <v>7.1961642857142838</v>
      </c>
      <c r="K33" s="21"/>
    </row>
    <row r="34" spans="1:11" ht="15" customHeight="1" x14ac:dyDescent="0.25">
      <c r="A34" s="202" t="s">
        <v>163</v>
      </c>
      <c r="B34" s="38">
        <v>14.708</v>
      </c>
      <c r="C34" s="39">
        <v>28</v>
      </c>
      <c r="D34" s="38">
        <v>1.3919999999999999</v>
      </c>
      <c r="E34" s="58">
        <v>18</v>
      </c>
      <c r="F34" s="38">
        <v>11.67793548387097</v>
      </c>
      <c r="G34" s="38">
        <v>4.2130967741935477</v>
      </c>
      <c r="H34" s="38">
        <v>7.2532172845488887</v>
      </c>
      <c r="K34" s="21"/>
    </row>
    <row r="35" spans="1:11" ht="15" customHeight="1" x14ac:dyDescent="0.25">
      <c r="A35" s="202" t="s">
        <v>164</v>
      </c>
      <c r="B35" s="38">
        <v>16.23</v>
      </c>
      <c r="C35" s="39">
        <v>22</v>
      </c>
      <c r="D35" s="38">
        <v>2.093</v>
      </c>
      <c r="E35" s="58">
        <v>22</v>
      </c>
      <c r="F35" s="38">
        <v>13.385833333333329</v>
      </c>
      <c r="G35" s="38">
        <v>4.1971999999999996</v>
      </c>
      <c r="H35" s="38">
        <v>7.9558762282299123</v>
      </c>
      <c r="K35" s="21"/>
    </row>
    <row r="36" spans="1:11" ht="15" customHeight="1" x14ac:dyDescent="0.25">
      <c r="A36" s="202" t="s">
        <v>165</v>
      </c>
      <c r="B36" s="38">
        <v>15.18</v>
      </c>
      <c r="C36" s="39">
        <v>16</v>
      </c>
      <c r="D36" s="38">
        <v>2.0339999999999998</v>
      </c>
      <c r="E36" s="58">
        <v>20</v>
      </c>
      <c r="F36" s="38">
        <v>12.472290322580646</v>
      </c>
      <c r="G36" s="38">
        <v>3.9378387096774197</v>
      </c>
      <c r="H36" s="38">
        <v>7.5181814740143365</v>
      </c>
      <c r="K36" s="21"/>
    </row>
    <row r="37" spans="1:11" x14ac:dyDescent="0.25">
      <c r="A37" s="202" t="s">
        <v>166</v>
      </c>
      <c r="B37" s="40">
        <v>15.705</v>
      </c>
      <c r="C37" s="101">
        <v>7</v>
      </c>
      <c r="D37" s="40">
        <v>-0.253</v>
      </c>
      <c r="E37" s="101">
        <v>18</v>
      </c>
      <c r="F37" s="40">
        <v>12.878866666666671</v>
      </c>
      <c r="G37" s="40">
        <v>3.465033333333333</v>
      </c>
      <c r="H37" s="40">
        <v>7.4077116666666649</v>
      </c>
      <c r="K37" s="2"/>
    </row>
    <row r="38" spans="1:11" x14ac:dyDescent="0.25">
      <c r="A38" s="202" t="s">
        <v>167</v>
      </c>
      <c r="B38" s="40">
        <v>17.119</v>
      </c>
      <c r="C38" s="101">
        <v>16</v>
      </c>
      <c r="D38" s="40">
        <v>-1.506</v>
      </c>
      <c r="E38" s="101">
        <v>16</v>
      </c>
      <c r="F38" s="40">
        <v>11.568193548387097</v>
      </c>
      <c r="G38" s="40">
        <v>3.0216129032258068</v>
      </c>
      <c r="H38" s="40">
        <v>6.4054940412186365</v>
      </c>
      <c r="K38" s="2"/>
    </row>
    <row r="39" spans="1:11" x14ac:dyDescent="0.25">
      <c r="A39" s="202" t="s">
        <v>168</v>
      </c>
      <c r="B39" s="40">
        <v>15.292999999999999</v>
      </c>
      <c r="C39" s="101">
        <v>2</v>
      </c>
      <c r="D39" s="40">
        <v>-1.115</v>
      </c>
      <c r="E39" s="101">
        <v>1</v>
      </c>
      <c r="F39" s="40">
        <v>12.706193548387098</v>
      </c>
      <c r="G39" s="40">
        <v>2.3370000000000002</v>
      </c>
      <c r="H39" s="40">
        <v>6.8358612030084336</v>
      </c>
      <c r="K39" s="2"/>
    </row>
    <row r="40" spans="1:11" x14ac:dyDescent="0.25">
      <c r="A40" s="202" t="s">
        <v>169</v>
      </c>
      <c r="B40" s="65">
        <v>15.872999999999999</v>
      </c>
      <c r="C40" s="72">
        <v>27</v>
      </c>
      <c r="D40" s="65">
        <v>0.104</v>
      </c>
      <c r="E40" s="72">
        <v>12</v>
      </c>
      <c r="F40" s="65">
        <v>13.152500000000002</v>
      </c>
      <c r="G40" s="65">
        <v>3.0795999999999997</v>
      </c>
      <c r="H40" s="12">
        <v>7.3872150925925935</v>
      </c>
      <c r="K40" s="2"/>
    </row>
    <row r="41" spans="1:11" x14ac:dyDescent="0.25">
      <c r="A41" s="202" t="s">
        <v>170</v>
      </c>
      <c r="B41" s="40">
        <v>16.553000000000001</v>
      </c>
      <c r="C41" s="101">
        <v>2</v>
      </c>
      <c r="D41" s="40">
        <v>0.72899999999999998</v>
      </c>
      <c r="E41" s="101">
        <v>3</v>
      </c>
      <c r="F41" s="40">
        <v>13.415483870967744</v>
      </c>
      <c r="G41" s="40">
        <v>3.0745161290322582</v>
      </c>
      <c r="H41" s="40">
        <v>7.3777102150537637</v>
      </c>
      <c r="K41" s="2"/>
    </row>
    <row r="42" spans="1:11" x14ac:dyDescent="0.25">
      <c r="A42" s="202" t="s">
        <v>171</v>
      </c>
      <c r="B42" s="40">
        <v>16.8</v>
      </c>
      <c r="C42" s="101">
        <v>7</v>
      </c>
      <c r="D42" s="40">
        <v>0.152</v>
      </c>
      <c r="E42" s="101">
        <v>6</v>
      </c>
      <c r="F42" s="40">
        <v>13.525333333333338</v>
      </c>
      <c r="G42" s="40">
        <v>2.9259666666666666</v>
      </c>
      <c r="H42" s="40">
        <v>7.4557297916666689</v>
      </c>
      <c r="K42" s="2"/>
    </row>
    <row r="43" spans="1:11" x14ac:dyDescent="0.25">
      <c r="A43" s="202" t="s">
        <v>172</v>
      </c>
      <c r="B43" s="40">
        <v>16.172000000000001</v>
      </c>
      <c r="C43" s="101">
        <v>14</v>
      </c>
      <c r="D43" s="40">
        <v>-1.0449999999999999</v>
      </c>
      <c r="E43" s="101">
        <v>13</v>
      </c>
      <c r="F43" s="40">
        <v>13.390903225806451</v>
      </c>
      <c r="G43" s="40">
        <v>2.7658064516129035</v>
      </c>
      <c r="H43" s="40">
        <v>7.2538774193548363</v>
      </c>
      <c r="K43" s="2"/>
    </row>
    <row r="44" spans="1:11" x14ac:dyDescent="0.25">
      <c r="A44" s="59" t="s">
        <v>19</v>
      </c>
      <c r="B44" s="60">
        <f>MAX(B32:B43)</f>
        <v>17.119</v>
      </c>
      <c r="C44" s="61">
        <f>VLOOKUP(B44,B32:C43,2,FALSE)</f>
        <v>16</v>
      </c>
      <c r="D44" s="60">
        <f>MIN(D32:D43)</f>
        <v>-2.02</v>
      </c>
      <c r="E44" s="61">
        <f>VLOOKUP(D44,D32:E43,2,FALSE)</f>
        <v>24</v>
      </c>
      <c r="F44" s="59">
        <f>AVERAGE(F32:F43)</f>
        <v>12.714781771633385</v>
      </c>
      <c r="G44" s="59">
        <f>AVERAGE(G32:G43)</f>
        <v>3.342468740399386</v>
      </c>
      <c r="H44" s="59">
        <f>AVERAGE(H32:H43)</f>
        <v>7.2741807434669221</v>
      </c>
      <c r="K44" s="3"/>
    </row>
    <row r="45" spans="1:11" x14ac:dyDescent="0.25">
      <c r="A45" s="119"/>
      <c r="B45" s="119"/>
      <c r="C45" s="146"/>
      <c r="D45" s="119"/>
      <c r="E45" s="146"/>
      <c r="F45" s="119"/>
      <c r="G45" s="119"/>
      <c r="H45" s="119"/>
      <c r="I45" s="147"/>
      <c r="J45" s="147"/>
      <c r="K45" s="3"/>
    </row>
    <row r="46" spans="1:11" x14ac:dyDescent="0.25">
      <c r="A46" s="119"/>
      <c r="B46" s="119"/>
      <c r="C46" s="146"/>
      <c r="D46" s="119"/>
      <c r="E46" s="146"/>
      <c r="F46" s="119"/>
      <c r="G46" s="119"/>
      <c r="H46" s="119"/>
      <c r="I46" s="147"/>
      <c r="J46" s="147"/>
      <c r="K46" s="3"/>
    </row>
    <row r="47" spans="1:11" s="7" customFormat="1" x14ac:dyDescent="0.25">
      <c r="A47" s="213" t="s">
        <v>72</v>
      </c>
      <c r="B47" s="213"/>
      <c r="C47" s="213"/>
      <c r="D47" s="213"/>
      <c r="E47" s="213"/>
      <c r="F47" s="213"/>
      <c r="G47" s="213"/>
      <c r="H47" s="213"/>
      <c r="I47" s="213"/>
      <c r="J47" s="213"/>
      <c r="K47" s="213"/>
    </row>
    <row r="48" spans="1:11" x14ac:dyDescent="0.25">
      <c r="A48" s="232" t="s">
        <v>18</v>
      </c>
      <c r="B48" s="229" t="s">
        <v>43</v>
      </c>
      <c r="C48" s="229"/>
      <c r="D48" s="229"/>
      <c r="E48" s="229"/>
      <c r="F48" s="229"/>
      <c r="G48" s="41"/>
      <c r="H48" s="41"/>
      <c r="I48" s="41"/>
      <c r="J48" s="7"/>
      <c r="K48" s="7"/>
    </row>
    <row r="49" spans="1:11" s="7" customFormat="1" x14ac:dyDescent="0.25">
      <c r="A49" s="232"/>
      <c r="B49" s="141" t="s">
        <v>44</v>
      </c>
      <c r="C49" s="134" t="s">
        <v>42</v>
      </c>
      <c r="D49" s="141" t="s">
        <v>45</v>
      </c>
      <c r="E49" s="134" t="s">
        <v>42</v>
      </c>
      <c r="F49" s="141" t="s">
        <v>46</v>
      </c>
      <c r="G49" s="8"/>
      <c r="H49" s="8"/>
      <c r="I49" s="8"/>
      <c r="J49" s="8"/>
      <c r="K49" s="8"/>
    </row>
    <row r="50" spans="1:11" ht="15" customHeight="1" x14ac:dyDescent="0.25">
      <c r="A50" s="202" t="s">
        <v>161</v>
      </c>
      <c r="B50" s="44">
        <v>99.93</v>
      </c>
      <c r="C50" s="45">
        <v>25</v>
      </c>
      <c r="D50" s="44">
        <v>17.675999999999998</v>
      </c>
      <c r="E50" s="43">
        <v>23</v>
      </c>
      <c r="F50" s="98">
        <v>87.974615434587179</v>
      </c>
    </row>
    <row r="51" spans="1:11" ht="15" customHeight="1" x14ac:dyDescent="0.25">
      <c r="A51" s="202" t="s">
        <v>162</v>
      </c>
      <c r="B51" s="44">
        <v>99.938000000000002</v>
      </c>
      <c r="C51" s="45">
        <v>8</v>
      </c>
      <c r="D51" s="44">
        <v>34.591000000000001</v>
      </c>
      <c r="E51" s="43">
        <v>10</v>
      </c>
      <c r="F51" s="98">
        <v>91.046766145831782</v>
      </c>
    </row>
    <row r="52" spans="1:11" ht="15" customHeight="1" x14ac:dyDescent="0.25">
      <c r="A52" s="202" t="s">
        <v>163</v>
      </c>
      <c r="B52" s="44">
        <v>99.936000000000007</v>
      </c>
      <c r="C52" s="45">
        <v>8</v>
      </c>
      <c r="D52" s="44">
        <v>46.82</v>
      </c>
      <c r="E52" s="43">
        <v>21</v>
      </c>
      <c r="F52" s="44">
        <v>91.18317225427721</v>
      </c>
    </row>
    <row r="53" spans="1:11" ht="15" customHeight="1" x14ac:dyDescent="0.25">
      <c r="A53" s="202" t="s">
        <v>164</v>
      </c>
      <c r="B53" s="44">
        <v>99.927000000000007</v>
      </c>
      <c r="C53" s="45">
        <v>26</v>
      </c>
      <c r="D53" s="44">
        <v>42.975999999999999</v>
      </c>
      <c r="E53" s="43">
        <v>22</v>
      </c>
      <c r="F53" s="44">
        <v>86.674858635063742</v>
      </c>
    </row>
    <row r="54" spans="1:11" ht="15" customHeight="1" x14ac:dyDescent="0.25">
      <c r="A54" s="202" t="s">
        <v>165</v>
      </c>
      <c r="B54" s="44">
        <v>99.936000000000007</v>
      </c>
      <c r="C54" s="45">
        <v>21</v>
      </c>
      <c r="D54" s="44">
        <v>47.26</v>
      </c>
      <c r="E54" s="43">
        <v>16</v>
      </c>
      <c r="F54" s="44">
        <v>89.726511805555063</v>
      </c>
    </row>
    <row r="55" spans="1:11" x14ac:dyDescent="0.25">
      <c r="A55" s="202" t="s">
        <v>166</v>
      </c>
      <c r="B55" s="102">
        <v>99.933000000000007</v>
      </c>
      <c r="C55" s="14">
        <v>18</v>
      </c>
      <c r="D55" s="102">
        <v>43.942</v>
      </c>
      <c r="E55" s="14">
        <v>30</v>
      </c>
      <c r="F55" s="102">
        <v>85.225174166666932</v>
      </c>
    </row>
    <row r="56" spans="1:11" x14ac:dyDescent="0.25">
      <c r="A56" s="202" t="s">
        <v>167</v>
      </c>
      <c r="B56" s="102">
        <v>99.918000000000006</v>
      </c>
      <c r="C56" s="14">
        <v>15</v>
      </c>
      <c r="D56" s="102">
        <v>31.631</v>
      </c>
      <c r="E56" s="14">
        <v>13</v>
      </c>
      <c r="F56" s="102">
        <v>81.770793727597777</v>
      </c>
    </row>
    <row r="57" spans="1:11" x14ac:dyDescent="0.25">
      <c r="A57" s="202" t="s">
        <v>168</v>
      </c>
      <c r="B57" s="102">
        <v>99.929000000000002</v>
      </c>
      <c r="C57" s="14">
        <v>18</v>
      </c>
      <c r="D57" s="102">
        <v>34.226999999999997</v>
      </c>
      <c r="E57" s="14">
        <v>15</v>
      </c>
      <c r="F57" s="102">
        <v>80.772837309855277</v>
      </c>
    </row>
    <row r="58" spans="1:11" x14ac:dyDescent="0.25">
      <c r="A58" s="202" t="s">
        <v>169</v>
      </c>
      <c r="B58" s="69">
        <v>99.918999999999997</v>
      </c>
      <c r="C58" s="62">
        <v>9</v>
      </c>
      <c r="D58" s="69">
        <v>37.823999999999998</v>
      </c>
      <c r="E58" s="62">
        <v>20</v>
      </c>
      <c r="F58" s="102">
        <v>79.973772222221712</v>
      </c>
    </row>
    <row r="59" spans="1:11" x14ac:dyDescent="0.25">
      <c r="A59" s="202" t="s">
        <v>170</v>
      </c>
      <c r="B59" s="102">
        <v>99.942999999999998</v>
      </c>
      <c r="C59" s="14">
        <v>21</v>
      </c>
      <c r="D59" s="102">
        <v>42.514000000000003</v>
      </c>
      <c r="E59" s="14">
        <v>29</v>
      </c>
      <c r="F59" s="102">
        <v>86.130334946235507</v>
      </c>
    </row>
    <row r="60" spans="1:11" x14ac:dyDescent="0.25">
      <c r="A60" s="202" t="s">
        <v>171</v>
      </c>
      <c r="B60" s="102">
        <v>99.935000000000002</v>
      </c>
      <c r="C60" s="14">
        <v>14</v>
      </c>
      <c r="D60" s="102">
        <v>19.452999999999999</v>
      </c>
      <c r="E60" s="14">
        <v>7</v>
      </c>
      <c r="F60" s="102">
        <v>88.859113703703372</v>
      </c>
    </row>
    <row r="61" spans="1:11" x14ac:dyDescent="0.25">
      <c r="A61" s="202" t="s">
        <v>172</v>
      </c>
      <c r="B61" s="102">
        <v>99.936000000000007</v>
      </c>
      <c r="C61" s="14">
        <v>9</v>
      </c>
      <c r="D61" s="102">
        <v>8.7040000000000006</v>
      </c>
      <c r="E61" s="14">
        <v>14</v>
      </c>
      <c r="F61" s="102">
        <v>88.336762567202882</v>
      </c>
    </row>
    <row r="62" spans="1:11" x14ac:dyDescent="0.25">
      <c r="A62" s="138" t="s">
        <v>19</v>
      </c>
      <c r="B62" s="61">
        <f>MAX(B50:B61)</f>
        <v>99.942999999999998</v>
      </c>
      <c r="C62" s="61">
        <f>VLOOKUP(B62,B50:C61,2,FALSE)</f>
        <v>21</v>
      </c>
      <c r="D62" s="61">
        <f>MIN(D50:D61)</f>
        <v>8.7040000000000006</v>
      </c>
      <c r="E62" s="61">
        <f>VLOOKUP(D62,D50:E61,2,FALSE)</f>
        <v>14</v>
      </c>
      <c r="F62" s="150">
        <f>AVERAGE(F50:F61)</f>
        <v>86.472892743233203</v>
      </c>
    </row>
    <row r="63" spans="1:11" x14ac:dyDescent="0.25">
      <c r="A63" s="148"/>
      <c r="B63" s="146"/>
      <c r="C63" s="146"/>
      <c r="D63" s="149"/>
      <c r="E63" s="146"/>
      <c r="F63" s="149"/>
      <c r="G63" s="75"/>
      <c r="H63" s="75"/>
      <c r="I63" s="75"/>
      <c r="J63" s="75"/>
      <c r="K63" s="75"/>
    </row>
    <row r="64" spans="1:11" x14ac:dyDescent="0.25">
      <c r="A64" s="148"/>
      <c r="B64" s="146"/>
      <c r="C64" s="146"/>
      <c r="D64" s="149"/>
      <c r="E64" s="146"/>
      <c r="F64" s="149"/>
      <c r="G64" s="75"/>
      <c r="H64" s="75"/>
      <c r="I64" s="75"/>
      <c r="J64" s="75"/>
      <c r="K64" s="75"/>
    </row>
    <row r="65" spans="1:11" x14ac:dyDescent="0.25">
      <c r="A65" s="148"/>
      <c r="B65" s="146"/>
      <c r="C65" s="146"/>
      <c r="D65" s="149"/>
      <c r="E65" s="146"/>
      <c r="F65" s="149"/>
      <c r="G65" s="75"/>
      <c r="H65" s="75"/>
      <c r="I65" s="75"/>
      <c r="J65" s="75"/>
      <c r="K65" s="75"/>
    </row>
    <row r="66" spans="1:11" x14ac:dyDescent="0.25">
      <c r="A66" s="148"/>
      <c r="B66" s="146"/>
      <c r="C66" s="146"/>
      <c r="D66" s="149"/>
      <c r="E66" s="146"/>
      <c r="F66" s="149"/>
      <c r="G66" s="75"/>
      <c r="H66" s="75"/>
      <c r="I66" s="75"/>
      <c r="J66" s="75"/>
      <c r="K66" s="75"/>
    </row>
    <row r="67" spans="1:11" x14ac:dyDescent="0.25">
      <c r="A67" s="148"/>
      <c r="B67" s="146"/>
      <c r="C67" s="146"/>
      <c r="D67" s="149"/>
      <c r="E67" s="146"/>
      <c r="F67" s="149"/>
      <c r="G67" s="75"/>
      <c r="H67" s="75"/>
      <c r="I67" s="75"/>
      <c r="J67" s="75"/>
      <c r="K67" s="75"/>
    </row>
    <row r="68" spans="1:11" s="7" customFormat="1" x14ac:dyDescent="0.25">
      <c r="A68" s="212" t="s">
        <v>139</v>
      </c>
      <c r="B68" s="212"/>
      <c r="C68" s="212"/>
      <c r="D68" s="212"/>
      <c r="E68" s="212"/>
      <c r="F68" s="212"/>
      <c r="G68" s="212"/>
      <c r="H68" s="212"/>
      <c r="I68" s="212"/>
      <c r="J68" s="212"/>
      <c r="K68" s="212"/>
    </row>
    <row r="69" spans="1:11" s="7" customFormat="1" x14ac:dyDescent="0.25">
      <c r="A69" s="213" t="s">
        <v>73</v>
      </c>
      <c r="B69" s="213"/>
      <c r="C69" s="213"/>
      <c r="D69" s="213"/>
      <c r="E69" s="213"/>
      <c r="F69" s="213"/>
      <c r="G69" s="213"/>
      <c r="H69" s="213"/>
      <c r="I69" s="213"/>
      <c r="J69" s="213"/>
      <c r="K69" s="213"/>
    </row>
    <row r="70" spans="1:11" x14ac:dyDescent="0.25">
      <c r="A70" s="232" t="s">
        <v>18</v>
      </c>
      <c r="B70" s="229" t="s">
        <v>47</v>
      </c>
      <c r="C70" s="229"/>
      <c r="D70" s="229"/>
      <c r="E70" s="41"/>
      <c r="F70" s="41"/>
      <c r="G70" s="41"/>
      <c r="H70" s="41"/>
      <c r="I70" s="41"/>
      <c r="J70" s="7"/>
      <c r="K70" s="7"/>
    </row>
    <row r="71" spans="1:11" s="7" customFormat="1" x14ac:dyDescent="0.25">
      <c r="A71" s="232"/>
      <c r="B71" s="135" t="s">
        <v>44</v>
      </c>
      <c r="C71" s="135" t="s">
        <v>48</v>
      </c>
      <c r="D71" s="135" t="s">
        <v>46</v>
      </c>
      <c r="E71" s="35"/>
      <c r="F71" s="35"/>
      <c r="G71" s="35"/>
      <c r="H71" s="35"/>
      <c r="I71" s="35"/>
    </row>
    <row r="72" spans="1:11" s="7" customFormat="1" ht="15" customHeight="1" x14ac:dyDescent="0.25">
      <c r="A72" s="202" t="s">
        <v>161</v>
      </c>
      <c r="B72" s="99">
        <v>660.14400000000001</v>
      </c>
      <c r="C72" s="99">
        <v>654.77099999999996</v>
      </c>
      <c r="D72" s="99">
        <v>657.63574227149763</v>
      </c>
      <c r="E72" s="8"/>
      <c r="F72" s="8"/>
      <c r="G72" s="8"/>
      <c r="H72" s="8"/>
      <c r="I72" s="8"/>
      <c r="J72" s="8"/>
      <c r="K72" s="8"/>
    </row>
    <row r="73" spans="1:11" ht="15" customHeight="1" x14ac:dyDescent="0.25">
      <c r="A73" s="202" t="s">
        <v>162</v>
      </c>
      <c r="B73" s="99">
        <v>660.88199999999995</v>
      </c>
      <c r="C73" s="99">
        <v>655.50400000000002</v>
      </c>
      <c r="D73" s="99">
        <v>657.86505190972218</v>
      </c>
    </row>
    <row r="74" spans="1:11" ht="15" customHeight="1" x14ac:dyDescent="0.25">
      <c r="A74" s="202" t="s">
        <v>163</v>
      </c>
      <c r="B74" s="58">
        <v>660.58399999999995</v>
      </c>
      <c r="C74" s="58">
        <v>654.87599999999998</v>
      </c>
      <c r="D74" s="58">
        <v>658.01346119860602</v>
      </c>
    </row>
    <row r="75" spans="1:11" ht="15" customHeight="1" x14ac:dyDescent="0.25">
      <c r="A75" s="202" t="s">
        <v>164</v>
      </c>
      <c r="B75" s="58">
        <v>660.78499999999997</v>
      </c>
      <c r="C75" s="58">
        <v>655.74300000000005</v>
      </c>
      <c r="D75" s="58">
        <v>658.12456783489165</v>
      </c>
    </row>
    <row r="76" spans="1:11" ht="15" customHeight="1" x14ac:dyDescent="0.25">
      <c r="A76" s="202" t="s">
        <v>165</v>
      </c>
      <c r="B76" s="58">
        <v>661.24300000000005</v>
      </c>
      <c r="C76" s="58">
        <v>654.77800000000002</v>
      </c>
      <c r="D76" s="58">
        <v>658.65191108870738</v>
      </c>
    </row>
    <row r="77" spans="1:11" x14ac:dyDescent="0.25">
      <c r="A77" s="202" t="s">
        <v>166</v>
      </c>
      <c r="B77" s="101">
        <v>660.70399999999995</v>
      </c>
      <c r="C77" s="101">
        <v>655.99800000000005</v>
      </c>
      <c r="D77" s="101">
        <v>658.4151467129592</v>
      </c>
    </row>
    <row r="78" spans="1:11" x14ac:dyDescent="0.25">
      <c r="A78" s="202" t="s">
        <v>167</v>
      </c>
      <c r="B78" s="101">
        <v>660.18200000000002</v>
      </c>
      <c r="C78" s="101">
        <v>656.01099999999997</v>
      </c>
      <c r="D78" s="101">
        <v>658.33958812724393</v>
      </c>
    </row>
    <row r="79" spans="1:11" x14ac:dyDescent="0.25">
      <c r="A79" s="202" t="s">
        <v>168</v>
      </c>
      <c r="B79" s="101">
        <v>660.64</v>
      </c>
      <c r="C79" s="101">
        <v>655.66700000000003</v>
      </c>
      <c r="D79" s="101">
        <v>658.23657938481495</v>
      </c>
    </row>
    <row r="80" spans="1:11" x14ac:dyDescent="0.25">
      <c r="A80" s="202" t="s">
        <v>169</v>
      </c>
      <c r="B80" s="101">
        <v>660.99</v>
      </c>
      <c r="C80" s="101">
        <v>655.57799999999997</v>
      </c>
      <c r="D80" s="101">
        <v>658.1986367592616</v>
      </c>
    </row>
    <row r="81" spans="1:11" x14ac:dyDescent="0.25">
      <c r="A81" s="202" t="s">
        <v>170</v>
      </c>
      <c r="B81" s="101">
        <v>660.60299999999995</v>
      </c>
      <c r="C81" s="101">
        <v>655.06200000000001</v>
      </c>
      <c r="D81" s="101">
        <v>657.57146458333796</v>
      </c>
    </row>
    <row r="82" spans="1:11" x14ac:dyDescent="0.25">
      <c r="A82" s="202" t="s">
        <v>171</v>
      </c>
      <c r="B82" s="101">
        <v>659.298</v>
      </c>
      <c r="C82" s="101">
        <v>654.46699999999998</v>
      </c>
      <c r="D82" s="101">
        <v>657.13874006944013</v>
      </c>
    </row>
    <row r="83" spans="1:11" x14ac:dyDescent="0.25">
      <c r="A83" s="202" t="s">
        <v>172</v>
      </c>
      <c r="B83" s="101">
        <v>660.05700000000002</v>
      </c>
      <c r="C83" s="101">
        <v>654.77</v>
      </c>
      <c r="D83" s="101">
        <v>657.3415551747305</v>
      </c>
    </row>
    <row r="84" spans="1:11" x14ac:dyDescent="0.25">
      <c r="A84" s="6" t="s">
        <v>19</v>
      </c>
      <c r="B84" s="61">
        <f>MAX(B72:B83)</f>
        <v>661.24300000000005</v>
      </c>
      <c r="C84" s="61">
        <f>MIN(C72:C83)</f>
        <v>654.46699999999998</v>
      </c>
      <c r="D84" s="61">
        <f>AVERAGE(D72:D83)</f>
        <v>657.96103709293436</v>
      </c>
    </row>
    <row r="86" spans="1:11" ht="15" customHeight="1" x14ac:dyDescent="0.25">
      <c r="A86" s="237" t="s">
        <v>74</v>
      </c>
      <c r="B86" s="237"/>
      <c r="C86" s="237"/>
      <c r="D86" s="237"/>
      <c r="E86" s="237"/>
      <c r="F86" s="237"/>
      <c r="G86" s="237"/>
      <c r="H86" s="237"/>
      <c r="I86" s="237"/>
      <c r="J86" s="237"/>
      <c r="K86" s="237"/>
    </row>
    <row r="87" spans="1:11" ht="15" customHeight="1" x14ac:dyDescent="0.25">
      <c r="A87" s="117"/>
      <c r="B87" s="117"/>
      <c r="C87" s="117"/>
      <c r="D87" s="117"/>
      <c r="E87" s="117"/>
      <c r="F87" s="117"/>
      <c r="G87" s="117"/>
      <c r="H87" s="117"/>
      <c r="I87" s="117"/>
      <c r="J87" s="117"/>
      <c r="K87" s="117"/>
    </row>
    <row r="88" spans="1:11" s="7" customFormat="1" ht="15.75" customHeight="1" x14ac:dyDescent="0.25">
      <c r="A88" s="117"/>
      <c r="B88" s="117"/>
      <c r="C88" s="117"/>
      <c r="D88" s="117"/>
      <c r="E88" s="117"/>
      <c r="F88" s="117"/>
      <c r="G88" s="117"/>
      <c r="H88" s="117"/>
      <c r="I88" s="117"/>
      <c r="J88" s="117"/>
      <c r="K88" s="117"/>
    </row>
    <row r="89" spans="1:11" x14ac:dyDescent="0.25">
      <c r="A89" s="117"/>
      <c r="B89" s="117"/>
      <c r="C89" s="117"/>
      <c r="D89" s="117"/>
      <c r="E89" s="117"/>
      <c r="F89" s="117"/>
      <c r="G89" s="117"/>
      <c r="H89" s="117"/>
      <c r="I89" s="117"/>
      <c r="J89" s="117"/>
      <c r="K89" s="117"/>
    </row>
    <row r="90" spans="1:11" s="7" customFormat="1" ht="15" customHeight="1" x14ac:dyDescent="0.25">
      <c r="A90" s="117"/>
      <c r="B90" s="117"/>
      <c r="C90" s="117"/>
      <c r="D90" s="117"/>
      <c r="E90" s="117"/>
      <c r="F90" s="117"/>
      <c r="G90" s="117"/>
      <c r="H90" s="117"/>
      <c r="I90" s="117"/>
      <c r="J90" s="117"/>
      <c r="K90" s="117"/>
    </row>
    <row r="91" spans="1:11" s="7" customFormat="1" x14ac:dyDescent="0.25">
      <c r="A91" s="117"/>
      <c r="B91" s="117"/>
      <c r="C91" s="117"/>
      <c r="D91" s="117"/>
      <c r="E91" s="117"/>
      <c r="F91" s="117"/>
      <c r="G91" s="117"/>
      <c r="H91" s="117"/>
      <c r="I91" s="117"/>
      <c r="J91" s="117"/>
      <c r="K91" s="117"/>
    </row>
    <row r="92" spans="1:11" s="7" customFormat="1" x14ac:dyDescent="0.25">
      <c r="A92" s="117"/>
      <c r="B92" s="117"/>
      <c r="C92" s="117"/>
      <c r="D92" s="117"/>
      <c r="E92" s="117"/>
      <c r="F92" s="117"/>
      <c r="G92" s="117"/>
      <c r="H92" s="117"/>
      <c r="I92" s="117"/>
      <c r="J92" s="117"/>
      <c r="K92" s="117"/>
    </row>
    <row r="93" spans="1:11" s="7" customFormat="1" x14ac:dyDescent="0.25">
      <c r="A93" s="117"/>
      <c r="B93" s="117"/>
      <c r="C93" s="117"/>
      <c r="D93" s="117"/>
      <c r="E93" s="117"/>
      <c r="F93" s="117"/>
      <c r="G93" s="117"/>
      <c r="H93" s="117"/>
      <c r="I93" s="117"/>
      <c r="J93" s="117"/>
      <c r="K93" s="117"/>
    </row>
    <row r="94" spans="1:11" s="7" customFormat="1" x14ac:dyDescent="0.25">
      <c r="A94" s="117"/>
      <c r="B94" s="117"/>
      <c r="C94" s="117"/>
      <c r="D94" s="117"/>
      <c r="E94" s="117"/>
      <c r="F94" s="117"/>
      <c r="G94" s="117"/>
      <c r="H94" s="117"/>
      <c r="I94" s="117"/>
      <c r="J94" s="117"/>
      <c r="K94" s="117"/>
    </row>
    <row r="95" spans="1:11" s="7" customFormat="1" x14ac:dyDescent="0.25">
      <c r="A95" s="117"/>
      <c r="B95" s="117"/>
      <c r="C95" s="117"/>
      <c r="D95" s="117"/>
      <c r="E95" s="117"/>
      <c r="F95" s="117"/>
      <c r="G95" s="117"/>
      <c r="H95" s="117"/>
      <c r="I95" s="117"/>
      <c r="J95" s="117"/>
      <c r="K95" s="117"/>
    </row>
    <row r="96" spans="1:11" s="7" customFormat="1" x14ac:dyDescent="0.25">
      <c r="A96" s="117"/>
      <c r="B96" s="117"/>
      <c r="C96" s="117"/>
      <c r="D96" s="117"/>
      <c r="E96" s="117"/>
      <c r="F96" s="117"/>
      <c r="G96" s="117"/>
      <c r="H96" s="117"/>
      <c r="I96" s="117"/>
      <c r="J96" s="117"/>
      <c r="K96" s="117"/>
    </row>
    <row r="97" spans="1:11" s="7" customFormat="1" x14ac:dyDescent="0.25">
      <c r="A97" s="117"/>
      <c r="B97" s="117"/>
      <c r="C97" s="117"/>
      <c r="D97" s="117"/>
      <c r="E97" s="117"/>
      <c r="F97" s="117"/>
      <c r="G97" s="117"/>
      <c r="H97" s="117"/>
      <c r="I97" s="117"/>
      <c r="J97" s="117"/>
      <c r="K97" s="117"/>
    </row>
    <row r="98" spans="1:11" x14ac:dyDescent="0.25">
      <c r="A98" s="117"/>
      <c r="B98" s="117"/>
      <c r="C98" s="117"/>
      <c r="D98" s="117"/>
      <c r="E98" s="117"/>
      <c r="F98" s="117"/>
      <c r="G98" s="117"/>
      <c r="H98" s="117"/>
      <c r="I98" s="117"/>
      <c r="J98" s="117"/>
      <c r="K98" s="117"/>
    </row>
    <row r="99" spans="1:11" x14ac:dyDescent="0.25">
      <c r="A99" s="117"/>
      <c r="B99" s="117"/>
      <c r="C99" s="117"/>
      <c r="D99" s="117"/>
      <c r="E99" s="117"/>
      <c r="F99" s="117"/>
      <c r="G99" s="117"/>
      <c r="H99" s="117"/>
      <c r="I99" s="117"/>
      <c r="J99" s="117"/>
      <c r="K99" s="117"/>
    </row>
    <row r="100" spans="1:11" x14ac:dyDescent="0.25">
      <c r="A100" s="117"/>
      <c r="B100" s="117"/>
      <c r="C100" s="117"/>
      <c r="D100" s="117"/>
      <c r="E100" s="117"/>
      <c r="F100" s="117"/>
      <c r="G100" s="117"/>
      <c r="H100" s="117"/>
      <c r="I100" s="117"/>
      <c r="J100" s="117"/>
      <c r="K100" s="117"/>
    </row>
    <row r="101" spans="1:11" x14ac:dyDescent="0.25">
      <c r="A101" s="117"/>
      <c r="B101" s="117"/>
      <c r="C101" s="117"/>
      <c r="D101" s="117"/>
      <c r="E101" s="117"/>
      <c r="F101" s="117"/>
      <c r="G101" s="117"/>
      <c r="H101" s="117"/>
      <c r="I101" s="117"/>
      <c r="J101" s="117"/>
      <c r="K101" s="117"/>
    </row>
    <row r="102" spans="1:11" x14ac:dyDescent="0.25">
      <c r="A102" s="248" t="s">
        <v>140</v>
      </c>
      <c r="B102" s="248"/>
      <c r="C102" s="248"/>
      <c r="D102" s="248"/>
      <c r="E102" s="248"/>
      <c r="F102" s="248"/>
      <c r="G102" s="248"/>
      <c r="H102" s="248"/>
      <c r="I102" s="248"/>
      <c r="J102" s="248"/>
      <c r="K102" s="248"/>
    </row>
    <row r="103" spans="1:11" x14ac:dyDescent="0.25">
      <c r="A103" s="248"/>
      <c r="B103" s="248"/>
      <c r="C103" s="248"/>
      <c r="D103" s="248"/>
      <c r="E103" s="248"/>
      <c r="F103" s="248"/>
      <c r="G103" s="248"/>
      <c r="H103" s="248"/>
      <c r="I103" s="248"/>
      <c r="J103" s="248"/>
      <c r="K103" s="248"/>
    </row>
    <row r="104" spans="1:11" ht="30" customHeight="1" x14ac:dyDescent="0.25">
      <c r="A104" s="248"/>
      <c r="B104" s="248"/>
      <c r="C104" s="248"/>
      <c r="D104" s="248"/>
      <c r="E104" s="248"/>
      <c r="F104" s="248"/>
      <c r="G104" s="248"/>
      <c r="H104" s="248"/>
      <c r="I104" s="248"/>
      <c r="J104" s="248"/>
      <c r="K104" s="248"/>
    </row>
  </sheetData>
  <mergeCells count="33">
    <mergeCell ref="A1:K1"/>
    <mergeCell ref="A2:K2"/>
    <mergeCell ref="A3:B6"/>
    <mergeCell ref="E3:E6"/>
    <mergeCell ref="H3:H6"/>
    <mergeCell ref="J3:K3"/>
    <mergeCell ref="J4:K4"/>
    <mergeCell ref="C5:C6"/>
    <mergeCell ref="D5:D6"/>
    <mergeCell ref="F5:F6"/>
    <mergeCell ref="G5:G6"/>
    <mergeCell ref="J5:K5"/>
    <mergeCell ref="J6:K6"/>
    <mergeCell ref="A9:K9"/>
    <mergeCell ref="A10:A12"/>
    <mergeCell ref="B10:D10"/>
    <mergeCell ref="E10:E12"/>
    <mergeCell ref="B11:B12"/>
    <mergeCell ref="C11:D11"/>
    <mergeCell ref="A102:K104"/>
    <mergeCell ref="A86:K86"/>
    <mergeCell ref="A70:A71"/>
    <mergeCell ref="B70:D70"/>
    <mergeCell ref="A28:K28"/>
    <mergeCell ref="A29:A31"/>
    <mergeCell ref="B29:H29"/>
    <mergeCell ref="B30:E30"/>
    <mergeCell ref="F30:H30"/>
    <mergeCell ref="A47:K47"/>
    <mergeCell ref="A48:A49"/>
    <mergeCell ref="B48:F48"/>
    <mergeCell ref="A68:K68"/>
    <mergeCell ref="A69:K69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4" firstPageNumber="13" fitToWidth="0" fitToHeight="0" orientation="portrait" useFirstPageNumber="1" r:id="rId1"/>
  <headerFooter>
    <oddFooter>&amp;C&amp;P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4"/>
  <sheetViews>
    <sheetView view="pageLayout" topLeftCell="A64" zoomScale="90" zoomScaleNormal="85" zoomScalePageLayoutView="90" workbookViewId="0">
      <selection activeCell="A68" sqref="A68:K68"/>
    </sheetView>
  </sheetViews>
  <sheetFormatPr baseColWidth="10" defaultRowHeight="15" x14ac:dyDescent="0.25"/>
  <cols>
    <col min="1" max="1" width="8" style="8" bestFit="1" customWidth="1"/>
    <col min="2" max="2" width="8.5703125" style="8" bestFit="1" customWidth="1"/>
    <col min="3" max="3" width="9.5703125" style="8" bestFit="1" customWidth="1"/>
    <col min="4" max="4" width="10" style="8" bestFit="1" customWidth="1"/>
    <col min="5" max="5" width="13.28515625" style="8" bestFit="1" customWidth="1"/>
    <col min="6" max="6" width="8.7109375" style="8" bestFit="1" customWidth="1"/>
    <col min="7" max="7" width="9" style="8" customWidth="1"/>
    <col min="8" max="8" width="11.7109375" style="8" bestFit="1" customWidth="1"/>
    <col min="9" max="9" width="12.28515625" style="8" bestFit="1" customWidth="1"/>
    <col min="10" max="10" width="11.42578125" style="8"/>
    <col min="11" max="11" width="13.7109375" style="8" customWidth="1"/>
    <col min="12" max="16384" width="11.42578125" style="8"/>
  </cols>
  <sheetData>
    <row r="1" spans="1:11" s="7" customFormat="1" ht="15" customHeight="1" x14ac:dyDescent="0.25">
      <c r="A1" s="212" t="s">
        <v>176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</row>
    <row r="2" spans="1:11" ht="15" customHeight="1" x14ac:dyDescent="0.25">
      <c r="A2" s="213" t="s">
        <v>22</v>
      </c>
      <c r="B2" s="213"/>
      <c r="C2" s="213"/>
      <c r="D2" s="213"/>
      <c r="E2" s="213"/>
      <c r="F2" s="213"/>
      <c r="G2" s="213"/>
      <c r="H2" s="213"/>
      <c r="I2" s="213"/>
      <c r="J2" s="213"/>
      <c r="K2" s="213"/>
    </row>
    <row r="3" spans="1:11" ht="15" customHeight="1" x14ac:dyDescent="0.25">
      <c r="A3" s="217" t="s">
        <v>12</v>
      </c>
      <c r="B3" s="217"/>
      <c r="C3" s="22" t="s">
        <v>4</v>
      </c>
      <c r="D3" s="26" t="s">
        <v>27</v>
      </c>
      <c r="E3" s="220" t="s">
        <v>78</v>
      </c>
      <c r="F3" s="23" t="s">
        <v>14</v>
      </c>
      <c r="G3" s="172">
        <v>9936280</v>
      </c>
      <c r="H3" s="217" t="s">
        <v>7</v>
      </c>
      <c r="I3" s="22" t="s">
        <v>8</v>
      </c>
      <c r="J3" s="235" t="s">
        <v>23</v>
      </c>
      <c r="K3" s="236"/>
    </row>
    <row r="4" spans="1:11" ht="15" customHeight="1" x14ac:dyDescent="0.25">
      <c r="A4" s="217"/>
      <c r="B4" s="217"/>
      <c r="C4" s="22" t="s">
        <v>5</v>
      </c>
      <c r="D4" s="26" t="s">
        <v>28</v>
      </c>
      <c r="E4" s="220"/>
      <c r="F4" s="23" t="s">
        <v>15</v>
      </c>
      <c r="G4" s="24">
        <v>760317</v>
      </c>
      <c r="H4" s="217"/>
      <c r="I4" s="22" t="s">
        <v>9</v>
      </c>
      <c r="J4" s="235" t="s">
        <v>24</v>
      </c>
      <c r="K4" s="236" t="s">
        <v>24</v>
      </c>
    </row>
    <row r="5" spans="1:11" ht="15" customHeight="1" x14ac:dyDescent="0.25">
      <c r="A5" s="217"/>
      <c r="B5" s="217"/>
      <c r="C5" s="218" t="s">
        <v>6</v>
      </c>
      <c r="D5" s="219" t="s">
        <v>33</v>
      </c>
      <c r="E5" s="220"/>
      <c r="F5" s="220" t="s">
        <v>77</v>
      </c>
      <c r="G5" s="264">
        <v>3727</v>
      </c>
      <c r="H5" s="217"/>
      <c r="I5" s="22" t="s">
        <v>10</v>
      </c>
      <c r="J5" s="235" t="s">
        <v>31</v>
      </c>
      <c r="K5" s="236" t="s">
        <v>31</v>
      </c>
    </row>
    <row r="6" spans="1:11" ht="15" customHeight="1" x14ac:dyDescent="0.25">
      <c r="A6" s="217"/>
      <c r="B6" s="217"/>
      <c r="C6" s="218"/>
      <c r="D6" s="219"/>
      <c r="E6" s="220"/>
      <c r="F6" s="220"/>
      <c r="G6" s="265"/>
      <c r="H6" s="217"/>
      <c r="I6" s="22" t="s">
        <v>11</v>
      </c>
      <c r="J6" s="235" t="s">
        <v>32</v>
      </c>
      <c r="K6" s="236" t="s">
        <v>32</v>
      </c>
    </row>
    <row r="7" spans="1:11" ht="15" customHeight="1" x14ac:dyDescent="0.25">
      <c r="A7" s="28"/>
      <c r="B7" s="28"/>
      <c r="C7" s="4"/>
      <c r="D7" s="29"/>
      <c r="E7" s="31"/>
      <c r="F7" s="31"/>
      <c r="G7" s="32"/>
      <c r="H7" s="28"/>
      <c r="I7" s="33"/>
      <c r="J7" s="151"/>
      <c r="K7" s="151"/>
    </row>
    <row r="8" spans="1:11" ht="15" customHeight="1" x14ac:dyDescent="0.25">
      <c r="A8" s="20"/>
      <c r="B8" s="4"/>
      <c r="C8" s="28"/>
      <c r="D8" s="29"/>
      <c r="E8" s="30"/>
      <c r="F8" s="30"/>
      <c r="G8" s="31"/>
      <c r="H8" s="32"/>
      <c r="I8" s="28"/>
      <c r="J8" s="33"/>
      <c r="K8" s="34"/>
    </row>
    <row r="9" spans="1:11" ht="15" customHeight="1" x14ac:dyDescent="0.25">
      <c r="A9" s="213" t="s">
        <v>38</v>
      </c>
      <c r="B9" s="213"/>
      <c r="C9" s="213"/>
      <c r="D9" s="213"/>
      <c r="E9" s="213"/>
      <c r="F9" s="213"/>
      <c r="G9" s="213"/>
      <c r="H9" s="213"/>
      <c r="I9" s="213"/>
      <c r="J9" s="213"/>
      <c r="K9" s="213"/>
    </row>
    <row r="10" spans="1:11" ht="15" customHeight="1" x14ac:dyDescent="0.25">
      <c r="A10" s="243" t="s">
        <v>18</v>
      </c>
      <c r="B10" s="240" t="s">
        <v>34</v>
      </c>
      <c r="C10" s="241"/>
      <c r="D10" s="242"/>
      <c r="E10" s="239" t="s">
        <v>17</v>
      </c>
      <c r="F10" s="154"/>
      <c r="G10" s="7"/>
      <c r="H10" s="9"/>
      <c r="I10" s="7"/>
      <c r="J10" s="7"/>
      <c r="K10" s="7"/>
    </row>
    <row r="11" spans="1:11" ht="15" customHeight="1" x14ac:dyDescent="0.25">
      <c r="A11" s="244"/>
      <c r="B11" s="243" t="s">
        <v>35</v>
      </c>
      <c r="C11" s="246" t="s">
        <v>36</v>
      </c>
      <c r="D11" s="246"/>
      <c r="E11" s="239"/>
      <c r="F11" s="160"/>
      <c r="G11" s="7"/>
      <c r="H11" s="9"/>
      <c r="I11" s="7"/>
      <c r="J11" s="7"/>
      <c r="K11" s="7"/>
    </row>
    <row r="12" spans="1:11" ht="15" customHeight="1" x14ac:dyDescent="0.25">
      <c r="A12" s="245"/>
      <c r="B12" s="245"/>
      <c r="C12" s="136" t="s">
        <v>37</v>
      </c>
      <c r="D12" s="136" t="s">
        <v>42</v>
      </c>
      <c r="E12" s="239"/>
      <c r="F12" s="160"/>
      <c r="G12" s="7"/>
      <c r="H12" s="9"/>
      <c r="I12" s="7"/>
      <c r="J12" s="7"/>
      <c r="K12" s="7"/>
    </row>
    <row r="13" spans="1:11" s="7" customFormat="1" ht="15" customHeight="1" x14ac:dyDescent="0.25">
      <c r="A13" s="202" t="s">
        <v>161</v>
      </c>
      <c r="B13" s="73">
        <v>226.2</v>
      </c>
      <c r="C13" s="73">
        <v>32.100000000000144</v>
      </c>
      <c r="D13" s="74">
        <v>20</v>
      </c>
      <c r="E13" s="139">
        <v>23</v>
      </c>
      <c r="F13" s="159"/>
      <c r="H13" s="9"/>
    </row>
    <row r="14" spans="1:11" s="7" customFormat="1" ht="15" customHeight="1" x14ac:dyDescent="0.25">
      <c r="A14" s="202" t="s">
        <v>162</v>
      </c>
      <c r="B14" s="73">
        <v>109.69999999999989</v>
      </c>
      <c r="C14" s="73">
        <v>13.899999999999968</v>
      </c>
      <c r="D14" s="74">
        <v>22</v>
      </c>
      <c r="E14" s="139">
        <v>21</v>
      </c>
      <c r="F14" s="159"/>
      <c r="G14" s="109"/>
    </row>
    <row r="15" spans="1:11" s="7" customFormat="1" ht="15" customHeight="1" x14ac:dyDescent="0.25">
      <c r="A15" s="202" t="s">
        <v>163</v>
      </c>
      <c r="B15" s="73">
        <v>247.29999999999976</v>
      </c>
      <c r="C15" s="73">
        <v>20.400000000000034</v>
      </c>
      <c r="D15" s="74">
        <v>22</v>
      </c>
      <c r="E15" s="139">
        <v>28</v>
      </c>
      <c r="F15" s="159"/>
    </row>
    <row r="16" spans="1:11" s="7" customFormat="1" ht="15" customHeight="1" x14ac:dyDescent="0.25">
      <c r="A16" s="202" t="s">
        <v>164</v>
      </c>
      <c r="B16" s="73">
        <v>198.59999999999994</v>
      </c>
      <c r="C16" s="73">
        <v>22.800000000000022</v>
      </c>
      <c r="D16" s="74">
        <v>7</v>
      </c>
      <c r="E16" s="139">
        <v>25</v>
      </c>
      <c r="F16" s="159"/>
      <c r="G16" s="140"/>
    </row>
    <row r="17" spans="1:11" s="7" customFormat="1" ht="15" customHeight="1" x14ac:dyDescent="0.25">
      <c r="A17" s="202" t="s">
        <v>165</v>
      </c>
      <c r="B17" s="73">
        <v>204.19999999999982</v>
      </c>
      <c r="C17" s="73">
        <v>19.600000000000012</v>
      </c>
      <c r="D17" s="74">
        <v>10</v>
      </c>
      <c r="E17" s="139">
        <v>27</v>
      </c>
      <c r="F17" s="159"/>
    </row>
    <row r="18" spans="1:11" s="7" customFormat="1" ht="15" customHeight="1" x14ac:dyDescent="0.25">
      <c r="A18" s="202" t="s">
        <v>166</v>
      </c>
      <c r="B18" s="73">
        <v>154.49999999999991</v>
      </c>
      <c r="C18" s="73">
        <v>31.600000000000033</v>
      </c>
      <c r="D18" s="74">
        <v>29</v>
      </c>
      <c r="E18" s="139">
        <v>25</v>
      </c>
      <c r="F18" s="159"/>
    </row>
    <row r="19" spans="1:11" s="7" customFormat="1" ht="15" customHeight="1" x14ac:dyDescent="0.25">
      <c r="A19" s="202" t="s">
        <v>167</v>
      </c>
      <c r="B19" s="73">
        <v>5.0000000000000009</v>
      </c>
      <c r="C19" s="73">
        <v>2.8000000000000007</v>
      </c>
      <c r="D19" s="74">
        <v>14</v>
      </c>
      <c r="E19" s="139">
        <v>7</v>
      </c>
      <c r="F19" s="159"/>
    </row>
    <row r="20" spans="1:11" s="7" customFormat="1" ht="15" customHeight="1" x14ac:dyDescent="0.25">
      <c r="A20" s="202" t="s">
        <v>168</v>
      </c>
      <c r="B20" s="73">
        <v>63.099999999999923</v>
      </c>
      <c r="C20" s="73">
        <v>14.999999999999968</v>
      </c>
      <c r="D20" s="74">
        <v>19</v>
      </c>
      <c r="E20" s="139">
        <v>16</v>
      </c>
      <c r="F20" s="159"/>
    </row>
    <row r="21" spans="1:11" s="7" customFormat="1" ht="15" customHeight="1" x14ac:dyDescent="0.25">
      <c r="A21" s="202" t="s">
        <v>169</v>
      </c>
      <c r="B21" s="73">
        <v>30.899999999999988</v>
      </c>
      <c r="C21" s="73">
        <v>10.499999999999991</v>
      </c>
      <c r="D21" s="74">
        <v>9</v>
      </c>
      <c r="E21" s="139">
        <v>13</v>
      </c>
      <c r="F21" s="159"/>
    </row>
    <row r="22" spans="1:11" s="7" customFormat="1" ht="15" customHeight="1" x14ac:dyDescent="0.25">
      <c r="A22" s="202" t="s">
        <v>170</v>
      </c>
      <c r="B22" s="73">
        <v>185.2</v>
      </c>
      <c r="C22" s="73">
        <v>23.600000000000033</v>
      </c>
      <c r="D22" s="74">
        <v>8</v>
      </c>
      <c r="E22" s="139">
        <v>22</v>
      </c>
      <c r="F22" s="159"/>
    </row>
    <row r="23" spans="1:11" s="7" customFormat="1" ht="15" customHeight="1" x14ac:dyDescent="0.25">
      <c r="A23" s="202" t="s">
        <v>171</v>
      </c>
      <c r="B23" s="73">
        <v>62.099999999999973</v>
      </c>
      <c r="C23" s="73">
        <v>16.899999999999995</v>
      </c>
      <c r="D23" s="74">
        <v>23</v>
      </c>
      <c r="E23" s="139">
        <v>20</v>
      </c>
      <c r="F23" s="159"/>
    </row>
    <row r="24" spans="1:11" s="7" customFormat="1" ht="15" customHeight="1" x14ac:dyDescent="0.25">
      <c r="A24" s="202" t="s">
        <v>172</v>
      </c>
      <c r="B24" s="73">
        <v>132.99999999999997</v>
      </c>
      <c r="C24" s="73">
        <v>28.100000000000033</v>
      </c>
      <c r="D24" s="74">
        <v>8</v>
      </c>
      <c r="E24" s="139">
        <v>21</v>
      </c>
      <c r="F24" s="159"/>
      <c r="G24" s="8"/>
      <c r="H24" s="8"/>
      <c r="I24" s="8"/>
      <c r="J24" s="8"/>
      <c r="K24" s="8"/>
    </row>
    <row r="25" spans="1:11" s="7" customFormat="1" ht="15" customHeight="1" x14ac:dyDescent="0.25">
      <c r="A25" s="138" t="s">
        <v>19</v>
      </c>
      <c r="B25" s="71">
        <f>SUM(B13:B24)</f>
        <v>1619.7999999999993</v>
      </c>
      <c r="C25" s="17">
        <f>MAX(C13:C24)</f>
        <v>32.100000000000144</v>
      </c>
      <c r="D25" s="137">
        <f>VLOOKUP(C25,C13:D24,2,FALSE)</f>
        <v>20</v>
      </c>
      <c r="E25" s="130">
        <f>SUM(E13:E24)</f>
        <v>248</v>
      </c>
      <c r="F25" s="145"/>
    </row>
    <row r="26" spans="1:11" s="7" customFormat="1" ht="15" customHeight="1" x14ac:dyDescent="0.25">
      <c r="A26" s="148"/>
      <c r="B26" s="146"/>
      <c r="C26" s="149"/>
      <c r="D26" s="152"/>
      <c r="E26" s="146"/>
      <c r="F26" s="145"/>
      <c r="G26" s="75"/>
    </row>
    <row r="27" spans="1:11" ht="15" customHeight="1" x14ac:dyDescent="0.25">
      <c r="A27" s="1"/>
      <c r="B27" s="1"/>
      <c r="C27" s="1"/>
      <c r="D27" s="7"/>
      <c r="E27" s="7"/>
      <c r="F27" s="7"/>
      <c r="G27" s="7"/>
      <c r="H27" s="7"/>
      <c r="I27" s="7"/>
      <c r="J27" s="7"/>
      <c r="K27" s="7"/>
    </row>
    <row r="28" spans="1:11" s="7" customFormat="1" ht="15" customHeight="1" x14ac:dyDescent="0.25">
      <c r="A28" s="213" t="s">
        <v>71</v>
      </c>
      <c r="B28" s="213"/>
      <c r="C28" s="213"/>
      <c r="D28" s="213"/>
      <c r="E28" s="213"/>
      <c r="F28" s="213"/>
      <c r="G28" s="213"/>
      <c r="H28" s="213"/>
      <c r="I28" s="213"/>
      <c r="J28" s="213"/>
      <c r="K28" s="213"/>
    </row>
    <row r="29" spans="1:11" ht="15" customHeight="1" x14ac:dyDescent="0.25">
      <c r="A29" s="232" t="s">
        <v>18</v>
      </c>
      <c r="B29" s="229" t="s">
        <v>39</v>
      </c>
      <c r="C29" s="229"/>
      <c r="D29" s="229"/>
      <c r="E29" s="229"/>
      <c r="F29" s="229"/>
      <c r="G29" s="229"/>
      <c r="H29" s="229"/>
      <c r="I29" s="35"/>
      <c r="J29" s="7"/>
      <c r="K29" s="7"/>
    </row>
    <row r="30" spans="1:11" s="7" customFormat="1" ht="15" customHeight="1" x14ac:dyDescent="0.25">
      <c r="A30" s="232"/>
      <c r="B30" s="229" t="s">
        <v>40</v>
      </c>
      <c r="C30" s="229"/>
      <c r="D30" s="229"/>
      <c r="E30" s="229"/>
      <c r="F30" s="229" t="s">
        <v>41</v>
      </c>
      <c r="G30" s="229"/>
      <c r="H30" s="229"/>
      <c r="I30" s="35"/>
    </row>
    <row r="31" spans="1:11" s="7" customFormat="1" ht="15" customHeight="1" x14ac:dyDescent="0.25">
      <c r="A31" s="232"/>
      <c r="B31" s="135" t="s">
        <v>44</v>
      </c>
      <c r="C31" s="134" t="s">
        <v>42</v>
      </c>
      <c r="D31" s="135" t="s">
        <v>45</v>
      </c>
      <c r="E31" s="136" t="s">
        <v>42</v>
      </c>
      <c r="F31" s="135" t="s">
        <v>44</v>
      </c>
      <c r="G31" s="135" t="s">
        <v>45</v>
      </c>
      <c r="H31" s="135" t="s">
        <v>35</v>
      </c>
      <c r="I31" s="8"/>
      <c r="J31" s="8"/>
      <c r="K31" s="37"/>
    </row>
    <row r="32" spans="1:11" ht="15" customHeight="1" x14ac:dyDescent="0.25">
      <c r="A32" s="202" t="s">
        <v>161</v>
      </c>
      <c r="B32" s="78">
        <v>16.966000000000001</v>
      </c>
      <c r="C32" s="76">
        <v>4</v>
      </c>
      <c r="D32" s="44">
        <v>-0.625</v>
      </c>
      <c r="E32" s="45">
        <v>24</v>
      </c>
      <c r="F32" s="40">
        <v>12.466225806451614</v>
      </c>
      <c r="G32" s="40">
        <v>3.6088387096774182</v>
      </c>
      <c r="H32" s="40">
        <v>7.0575291890681031</v>
      </c>
      <c r="K32" s="21"/>
    </row>
    <row r="33" spans="1:11" ht="15" customHeight="1" x14ac:dyDescent="0.25">
      <c r="A33" s="202" t="s">
        <v>162</v>
      </c>
      <c r="B33" s="79">
        <v>15.343999999999999</v>
      </c>
      <c r="C33" s="74">
        <v>19</v>
      </c>
      <c r="D33" s="102">
        <v>0.14799999999999999</v>
      </c>
      <c r="E33" s="67">
        <v>19</v>
      </c>
      <c r="F33" s="40">
        <v>11.997678571428569</v>
      </c>
      <c r="G33" s="40">
        <v>3.5212142857142861</v>
      </c>
      <c r="H33" s="40">
        <v>6.9637806547619059</v>
      </c>
      <c r="K33" s="21"/>
    </row>
    <row r="34" spans="1:11" ht="15" customHeight="1" x14ac:dyDescent="0.25">
      <c r="A34" s="202" t="s">
        <v>163</v>
      </c>
      <c r="B34" s="102">
        <v>14.8</v>
      </c>
      <c r="C34" s="67">
        <v>21</v>
      </c>
      <c r="D34" s="102">
        <v>2.0089999999999999</v>
      </c>
      <c r="E34" s="67">
        <v>16</v>
      </c>
      <c r="F34" s="79">
        <v>11.599548387096773</v>
      </c>
      <c r="G34" s="79">
        <v>3.7813225806451611</v>
      </c>
      <c r="H34" s="79">
        <v>6.9697248431899652</v>
      </c>
      <c r="K34" s="21"/>
    </row>
    <row r="35" spans="1:11" ht="15" customHeight="1" x14ac:dyDescent="0.25">
      <c r="A35" s="202" t="s">
        <v>164</v>
      </c>
      <c r="B35" s="102">
        <v>15.148999999999999</v>
      </c>
      <c r="C35" s="67">
        <v>23</v>
      </c>
      <c r="D35" s="102">
        <v>3.11</v>
      </c>
      <c r="E35" s="67">
        <v>2</v>
      </c>
      <c r="F35" s="79">
        <v>12.79486666666666</v>
      </c>
      <c r="G35" s="79">
        <v>4.2853000000000003</v>
      </c>
      <c r="H35" s="79">
        <v>7.4560779204126124</v>
      </c>
      <c r="K35" s="21"/>
    </row>
    <row r="36" spans="1:11" ht="15" customHeight="1" x14ac:dyDescent="0.25">
      <c r="A36" s="202" t="s">
        <v>165</v>
      </c>
      <c r="B36" s="102">
        <v>14.935</v>
      </c>
      <c r="C36" s="67">
        <v>18</v>
      </c>
      <c r="D36" s="102">
        <v>0</v>
      </c>
      <c r="E36" s="67">
        <v>19</v>
      </c>
      <c r="F36" s="79">
        <v>11.657161290322579</v>
      </c>
      <c r="G36" s="79">
        <v>4.0473870967741936</v>
      </c>
      <c r="H36" s="79">
        <v>7.1427817170129408</v>
      </c>
      <c r="K36" s="21"/>
    </row>
    <row r="37" spans="1:11" x14ac:dyDescent="0.25">
      <c r="A37" s="202" t="s">
        <v>166</v>
      </c>
      <c r="B37" s="44">
        <v>14.919</v>
      </c>
      <c r="C37" s="45">
        <v>7</v>
      </c>
      <c r="D37" s="44">
        <v>0.90900000000000003</v>
      </c>
      <c r="E37" s="45">
        <v>18</v>
      </c>
      <c r="F37" s="95">
        <v>12.254466666666666</v>
      </c>
      <c r="G37" s="95">
        <v>3.2672666666666661</v>
      </c>
      <c r="H37" s="95">
        <v>6.7413468750000014</v>
      </c>
      <c r="K37" s="2"/>
    </row>
    <row r="38" spans="1:11" x14ac:dyDescent="0.25">
      <c r="A38" s="202" t="s">
        <v>167</v>
      </c>
      <c r="B38" s="44">
        <v>15.715999999999999</v>
      </c>
      <c r="C38" s="45">
        <v>16</v>
      </c>
      <c r="D38" s="44">
        <v>-0.72699999999999998</v>
      </c>
      <c r="E38" s="45">
        <v>16</v>
      </c>
      <c r="F38" s="78">
        <v>11.241903225806455</v>
      </c>
      <c r="G38" s="78">
        <v>2.5789677419354837</v>
      </c>
      <c r="H38" s="78">
        <v>5.8059737231182806</v>
      </c>
      <c r="K38" s="2"/>
    </row>
    <row r="39" spans="1:11" x14ac:dyDescent="0.25">
      <c r="A39" s="202" t="s">
        <v>168</v>
      </c>
      <c r="B39" s="44">
        <v>15.625999999999999</v>
      </c>
      <c r="C39" s="45">
        <v>2</v>
      </c>
      <c r="D39" s="44">
        <v>-0.75800000000000001</v>
      </c>
      <c r="E39" s="45">
        <v>1</v>
      </c>
      <c r="F39" s="78">
        <v>12.354741935483874</v>
      </c>
      <c r="G39" s="78">
        <v>2.1417096774193554</v>
      </c>
      <c r="H39" s="78">
        <v>6.2711772177419371</v>
      </c>
      <c r="K39" s="2"/>
    </row>
    <row r="40" spans="1:11" x14ac:dyDescent="0.25">
      <c r="A40" s="202" t="s">
        <v>169</v>
      </c>
      <c r="B40" s="44">
        <v>16.741</v>
      </c>
      <c r="C40" s="45">
        <v>21</v>
      </c>
      <c r="D40" s="44">
        <v>0.48199999999999998</v>
      </c>
      <c r="E40" s="45">
        <v>27</v>
      </c>
      <c r="F40" s="78">
        <v>12.983799999999999</v>
      </c>
      <c r="G40" s="78">
        <v>3.0904666666666656</v>
      </c>
      <c r="H40" s="78">
        <v>6.9531467592592584</v>
      </c>
      <c r="K40" s="2"/>
    </row>
    <row r="41" spans="1:11" x14ac:dyDescent="0.25">
      <c r="A41" s="202" t="s">
        <v>170</v>
      </c>
      <c r="B41" s="102">
        <v>16.821000000000002</v>
      </c>
      <c r="C41" s="14">
        <v>25</v>
      </c>
      <c r="D41" s="102">
        <v>0</v>
      </c>
      <c r="E41" s="14">
        <v>25</v>
      </c>
      <c r="F41" s="79">
        <v>13.543387096774197</v>
      </c>
      <c r="G41" s="79">
        <v>3.2225806451612899</v>
      </c>
      <c r="H41" s="79">
        <v>7.160016011499506</v>
      </c>
      <c r="K41" s="2"/>
    </row>
    <row r="42" spans="1:11" x14ac:dyDescent="0.25">
      <c r="A42" s="202" t="s">
        <v>171</v>
      </c>
      <c r="B42" s="102">
        <v>16.917000000000002</v>
      </c>
      <c r="C42" s="14">
        <v>7</v>
      </c>
      <c r="D42" s="102">
        <v>-0.187</v>
      </c>
      <c r="E42" s="14">
        <v>19</v>
      </c>
      <c r="F42" s="79">
        <v>13.581466666666666</v>
      </c>
      <c r="G42" s="79">
        <v>2.6324333333333332</v>
      </c>
      <c r="H42" s="79">
        <v>7.1167981481481455</v>
      </c>
      <c r="K42" s="2"/>
    </row>
    <row r="43" spans="1:11" x14ac:dyDescent="0.25">
      <c r="A43" s="202" t="s">
        <v>172</v>
      </c>
      <c r="B43" s="102">
        <v>16.13</v>
      </c>
      <c r="C43" s="14">
        <v>14</v>
      </c>
      <c r="D43" s="102">
        <v>-0.84</v>
      </c>
      <c r="E43" s="14">
        <v>14</v>
      </c>
      <c r="F43" s="79">
        <v>13.161870967741933</v>
      </c>
      <c r="G43" s="79">
        <v>2.8845806451612903</v>
      </c>
      <c r="H43" s="79">
        <v>7.0672629032258056</v>
      </c>
      <c r="K43" s="2"/>
    </row>
    <row r="44" spans="1:11" x14ac:dyDescent="0.25">
      <c r="A44" s="59" t="s">
        <v>19</v>
      </c>
      <c r="B44" s="60">
        <f>MAX(B32:B43)</f>
        <v>16.966000000000001</v>
      </c>
      <c r="C44" s="61">
        <f>VLOOKUP(B44,B32:C43,2,FALSE)</f>
        <v>4</v>
      </c>
      <c r="D44" s="60">
        <f>MIN(D32:D43)</f>
        <v>-0.84</v>
      </c>
      <c r="E44" s="61">
        <f>VLOOKUP(D44,D32:E43,2,FALSE)</f>
        <v>14</v>
      </c>
      <c r="F44" s="59">
        <f>AVERAGE(F32:F43)</f>
        <v>12.469759773425499</v>
      </c>
      <c r="G44" s="59">
        <f>AVERAGE(G32:G43)</f>
        <v>3.2551723374295953</v>
      </c>
      <c r="H44" s="59">
        <f>AVERAGE(H32:H43)</f>
        <v>6.892134663536539</v>
      </c>
      <c r="K44" s="3"/>
    </row>
    <row r="45" spans="1:11" x14ac:dyDescent="0.25">
      <c r="A45" s="119"/>
      <c r="B45" s="119"/>
      <c r="C45" s="146"/>
      <c r="D45" s="119"/>
      <c r="E45" s="146"/>
      <c r="F45" s="119"/>
      <c r="G45" s="119"/>
      <c r="H45" s="119"/>
      <c r="I45" s="147"/>
      <c r="J45" s="147"/>
      <c r="K45" s="3"/>
    </row>
    <row r="46" spans="1:11" x14ac:dyDescent="0.25">
      <c r="A46" s="119"/>
      <c r="B46" s="119"/>
      <c r="C46" s="146"/>
      <c r="D46" s="119"/>
      <c r="E46" s="146"/>
      <c r="F46" s="119"/>
      <c r="G46" s="119"/>
      <c r="H46" s="119"/>
      <c r="I46" s="147"/>
      <c r="J46" s="147"/>
      <c r="K46" s="3"/>
    </row>
    <row r="47" spans="1:11" s="7" customFormat="1" x14ac:dyDescent="0.25">
      <c r="A47" s="213" t="s">
        <v>72</v>
      </c>
      <c r="B47" s="213"/>
      <c r="C47" s="213"/>
      <c r="D47" s="213"/>
      <c r="E47" s="213"/>
      <c r="F47" s="213"/>
      <c r="G47" s="213"/>
      <c r="H47" s="213"/>
      <c r="I47" s="213"/>
      <c r="J47" s="213"/>
      <c r="K47" s="213"/>
    </row>
    <row r="48" spans="1:11" x14ac:dyDescent="0.25">
      <c r="A48" s="232" t="s">
        <v>18</v>
      </c>
      <c r="B48" s="229" t="s">
        <v>43</v>
      </c>
      <c r="C48" s="229"/>
      <c r="D48" s="229"/>
      <c r="E48" s="229"/>
      <c r="F48" s="229"/>
      <c r="G48" s="41"/>
      <c r="H48" s="41"/>
      <c r="I48" s="41"/>
      <c r="J48" s="7"/>
      <c r="K48" s="7"/>
    </row>
    <row r="49" spans="1:11" s="7" customFormat="1" x14ac:dyDescent="0.25">
      <c r="A49" s="232"/>
      <c r="B49" s="141" t="s">
        <v>44</v>
      </c>
      <c r="C49" s="134" t="s">
        <v>42</v>
      </c>
      <c r="D49" s="141" t="s">
        <v>45</v>
      </c>
      <c r="E49" s="134" t="s">
        <v>42</v>
      </c>
      <c r="F49" s="141" t="s">
        <v>46</v>
      </c>
      <c r="G49" s="8"/>
      <c r="H49" s="8"/>
      <c r="I49" s="8"/>
      <c r="J49" s="8"/>
      <c r="K49" s="8"/>
    </row>
    <row r="50" spans="1:11" ht="15" customHeight="1" x14ac:dyDescent="0.25">
      <c r="A50" s="202" t="s">
        <v>161</v>
      </c>
      <c r="B50" s="98">
        <v>99.826999999999998</v>
      </c>
      <c r="C50" s="96">
        <v>19</v>
      </c>
      <c r="D50" s="98">
        <v>13.612</v>
      </c>
      <c r="E50" s="96">
        <v>23</v>
      </c>
      <c r="F50" s="98">
        <v>89.139303136200539</v>
      </c>
    </row>
    <row r="51" spans="1:11" ht="15" customHeight="1" x14ac:dyDescent="0.25">
      <c r="A51" s="202" t="s">
        <v>162</v>
      </c>
      <c r="B51" s="98">
        <v>99.834000000000003</v>
      </c>
      <c r="C51" s="96">
        <v>24</v>
      </c>
      <c r="D51" s="98">
        <v>35.600999999999999</v>
      </c>
      <c r="E51" s="96">
        <v>19</v>
      </c>
      <c r="F51" s="98">
        <v>92.562295312496261</v>
      </c>
    </row>
    <row r="52" spans="1:11" ht="15" customHeight="1" x14ac:dyDescent="0.25">
      <c r="A52" s="202" t="s">
        <v>163</v>
      </c>
      <c r="B52" s="79">
        <v>99.837000000000003</v>
      </c>
      <c r="C52" s="74">
        <v>30</v>
      </c>
      <c r="D52" s="13">
        <v>52.22</v>
      </c>
      <c r="E52" s="67">
        <v>28</v>
      </c>
      <c r="F52" s="102">
        <v>95.335209162186388</v>
      </c>
    </row>
    <row r="53" spans="1:11" ht="15" customHeight="1" x14ac:dyDescent="0.25">
      <c r="A53" s="202" t="s">
        <v>164</v>
      </c>
      <c r="B53" s="79">
        <v>99.813999999999993</v>
      </c>
      <c r="C53" s="74">
        <v>1</v>
      </c>
      <c r="D53" s="13">
        <v>36.442</v>
      </c>
      <c r="E53" s="67">
        <v>22</v>
      </c>
      <c r="F53" s="102">
        <v>86.501681002184384</v>
      </c>
    </row>
    <row r="54" spans="1:11" ht="15" customHeight="1" x14ac:dyDescent="0.25">
      <c r="A54" s="202" t="s">
        <v>165</v>
      </c>
      <c r="B54" s="79">
        <v>99.820999999999998</v>
      </c>
      <c r="C54" s="74">
        <v>26</v>
      </c>
      <c r="D54" s="13">
        <v>54.363999999999997</v>
      </c>
      <c r="E54" s="67">
        <v>17</v>
      </c>
      <c r="F54" s="102">
        <v>89.776923063688429</v>
      </c>
    </row>
    <row r="55" spans="1:11" x14ac:dyDescent="0.25">
      <c r="A55" s="202" t="s">
        <v>166</v>
      </c>
      <c r="B55" s="78">
        <v>99.820999999999998</v>
      </c>
      <c r="C55" s="76">
        <v>17</v>
      </c>
      <c r="D55" s="46">
        <v>45.322000000000003</v>
      </c>
      <c r="E55" s="45">
        <v>6</v>
      </c>
      <c r="F55" s="44">
        <v>90.824948425924831</v>
      </c>
    </row>
    <row r="56" spans="1:11" x14ac:dyDescent="0.25">
      <c r="A56" s="202" t="s">
        <v>167</v>
      </c>
      <c r="B56" s="78">
        <v>99.82</v>
      </c>
      <c r="C56" s="76">
        <v>14</v>
      </c>
      <c r="D56" s="46">
        <v>32.273000000000003</v>
      </c>
      <c r="E56" s="45">
        <v>21</v>
      </c>
      <c r="F56" s="44">
        <v>86.350499305554166</v>
      </c>
    </row>
    <row r="57" spans="1:11" x14ac:dyDescent="0.25">
      <c r="A57" s="202" t="s">
        <v>168</v>
      </c>
      <c r="B57" s="78">
        <v>99.813000000000002</v>
      </c>
      <c r="C57" s="76">
        <v>19</v>
      </c>
      <c r="D57" s="46">
        <v>42.470999999999997</v>
      </c>
      <c r="E57" s="45">
        <v>14</v>
      </c>
      <c r="F57" s="44">
        <v>86.544426321683744</v>
      </c>
    </row>
    <row r="58" spans="1:11" x14ac:dyDescent="0.25">
      <c r="A58" s="202" t="s">
        <v>169</v>
      </c>
      <c r="B58" s="78">
        <v>99.814999999999998</v>
      </c>
      <c r="C58" s="76">
        <v>27</v>
      </c>
      <c r="D58" s="46">
        <v>39.805999999999997</v>
      </c>
      <c r="E58" s="45">
        <v>5</v>
      </c>
      <c r="F58" s="44">
        <v>85.529024097222759</v>
      </c>
    </row>
    <row r="59" spans="1:11" x14ac:dyDescent="0.25">
      <c r="A59" s="202" t="s">
        <v>170</v>
      </c>
      <c r="B59" s="79">
        <v>99.834000000000003</v>
      </c>
      <c r="C59" s="77">
        <v>31</v>
      </c>
      <c r="D59" s="13">
        <v>13.577999999999999</v>
      </c>
      <c r="E59" s="14">
        <v>29</v>
      </c>
      <c r="F59" s="102">
        <v>88.975808592173479</v>
      </c>
    </row>
    <row r="60" spans="1:11" x14ac:dyDescent="0.25">
      <c r="A60" s="202" t="s">
        <v>171</v>
      </c>
      <c r="B60" s="79">
        <v>99.831000000000003</v>
      </c>
      <c r="C60" s="77">
        <v>16</v>
      </c>
      <c r="D60" s="13">
        <v>17.922000000000001</v>
      </c>
      <c r="E60" s="14">
        <v>7</v>
      </c>
      <c r="F60" s="102">
        <v>89.107548587960736</v>
      </c>
    </row>
    <row r="61" spans="1:11" x14ac:dyDescent="0.25">
      <c r="A61" s="202" t="s">
        <v>172</v>
      </c>
      <c r="B61" s="79">
        <v>99.834000000000003</v>
      </c>
      <c r="C61" s="77">
        <v>2</v>
      </c>
      <c r="D61" s="13">
        <v>16.678999999999998</v>
      </c>
      <c r="E61" s="14">
        <v>12</v>
      </c>
      <c r="F61" s="102">
        <v>91.044948140678272</v>
      </c>
    </row>
    <row r="62" spans="1:11" x14ac:dyDescent="0.25">
      <c r="A62" s="138" t="s">
        <v>19</v>
      </c>
      <c r="B62" s="61">
        <f>MAX(B50:B61)</f>
        <v>99.837000000000003</v>
      </c>
      <c r="C62" s="61">
        <f>VLOOKUP(B62,B50:C61,2,FALSE)</f>
        <v>30</v>
      </c>
      <c r="D62" s="61">
        <f>MIN(D50:D61)</f>
        <v>13.577999999999999</v>
      </c>
      <c r="E62" s="61">
        <f>VLOOKUP(D62,D50:E61,2,FALSE)</f>
        <v>29</v>
      </c>
      <c r="F62" s="60">
        <f>AVERAGE(F50:F61)</f>
        <v>89.307717928996183</v>
      </c>
    </row>
    <row r="63" spans="1:11" x14ac:dyDescent="0.25">
      <c r="A63" s="148"/>
      <c r="B63" s="146"/>
      <c r="C63" s="146"/>
      <c r="D63" s="149"/>
      <c r="E63" s="146"/>
      <c r="F63" s="149"/>
      <c r="G63" s="75"/>
      <c r="H63" s="75"/>
      <c r="I63" s="75"/>
      <c r="J63" s="75"/>
      <c r="K63" s="75"/>
    </row>
    <row r="64" spans="1:11" x14ac:dyDescent="0.25">
      <c r="A64" s="148"/>
      <c r="B64" s="146"/>
      <c r="C64" s="146"/>
      <c r="D64" s="149"/>
      <c r="E64" s="146"/>
      <c r="F64" s="149"/>
      <c r="G64" s="75"/>
      <c r="H64" s="75"/>
      <c r="I64" s="75"/>
      <c r="J64" s="75"/>
      <c r="K64" s="75"/>
    </row>
    <row r="65" spans="1:11" x14ac:dyDescent="0.25">
      <c r="A65" s="148"/>
      <c r="B65" s="146"/>
      <c r="C65" s="146"/>
      <c r="D65" s="149"/>
      <c r="E65" s="146"/>
      <c r="F65" s="149"/>
      <c r="G65" s="75"/>
      <c r="H65" s="75"/>
      <c r="I65" s="75"/>
      <c r="J65" s="75"/>
      <c r="K65" s="75"/>
    </row>
    <row r="66" spans="1:11" x14ac:dyDescent="0.25">
      <c r="A66" s="148"/>
      <c r="B66" s="146"/>
      <c r="C66" s="146"/>
      <c r="D66" s="149"/>
      <c r="E66" s="146"/>
      <c r="F66" s="149"/>
      <c r="G66" s="75"/>
      <c r="H66" s="75"/>
      <c r="I66" s="75"/>
      <c r="J66" s="75"/>
      <c r="K66" s="75"/>
    </row>
    <row r="67" spans="1:11" x14ac:dyDescent="0.25">
      <c r="A67" s="148"/>
      <c r="B67" s="146"/>
      <c r="C67" s="146"/>
      <c r="D67" s="149"/>
      <c r="E67" s="146"/>
      <c r="F67" s="149"/>
      <c r="G67" s="75"/>
      <c r="H67" s="75"/>
      <c r="I67" s="75"/>
      <c r="J67" s="75"/>
      <c r="K67" s="75"/>
    </row>
    <row r="68" spans="1:11" s="7" customFormat="1" x14ac:dyDescent="0.25">
      <c r="A68" s="212" t="s">
        <v>176</v>
      </c>
      <c r="B68" s="212"/>
      <c r="C68" s="212"/>
      <c r="D68" s="212"/>
      <c r="E68" s="212"/>
      <c r="F68" s="212"/>
      <c r="G68" s="212"/>
      <c r="H68" s="212"/>
      <c r="I68" s="212"/>
      <c r="J68" s="212"/>
      <c r="K68" s="212"/>
    </row>
    <row r="69" spans="1:11" s="7" customFormat="1" x14ac:dyDescent="0.25">
      <c r="A69" s="213" t="s">
        <v>73</v>
      </c>
      <c r="B69" s="213"/>
      <c r="C69" s="213"/>
      <c r="D69" s="213"/>
      <c r="E69" s="213"/>
      <c r="F69" s="213"/>
      <c r="G69" s="213"/>
      <c r="H69" s="213"/>
      <c r="I69" s="213"/>
      <c r="J69" s="213"/>
      <c r="K69" s="213"/>
    </row>
    <row r="70" spans="1:11" x14ac:dyDescent="0.25">
      <c r="A70" s="232" t="s">
        <v>18</v>
      </c>
      <c r="B70" s="229" t="s">
        <v>47</v>
      </c>
      <c r="C70" s="229"/>
      <c r="D70" s="229"/>
      <c r="E70" s="41"/>
      <c r="F70" s="41"/>
      <c r="G70" s="41"/>
      <c r="H70" s="41"/>
      <c r="I70" s="41"/>
      <c r="J70" s="7"/>
      <c r="K70" s="7"/>
    </row>
    <row r="71" spans="1:11" s="7" customFormat="1" x14ac:dyDescent="0.25">
      <c r="A71" s="232"/>
      <c r="B71" s="135" t="s">
        <v>44</v>
      </c>
      <c r="C71" s="135" t="s">
        <v>48</v>
      </c>
      <c r="D71" s="135" t="s">
        <v>46</v>
      </c>
      <c r="E71" s="35"/>
      <c r="F71" s="35"/>
      <c r="G71" s="35"/>
      <c r="H71" s="35"/>
      <c r="I71" s="35"/>
    </row>
    <row r="72" spans="1:11" s="7" customFormat="1" ht="15" customHeight="1" x14ac:dyDescent="0.25">
      <c r="A72" s="202" t="s">
        <v>161</v>
      </c>
      <c r="B72" s="103">
        <v>657.601</v>
      </c>
      <c r="C72" s="103">
        <v>652.33799999999997</v>
      </c>
      <c r="D72" s="103">
        <v>655.17118391577571</v>
      </c>
      <c r="E72" s="8"/>
      <c r="F72" s="8"/>
      <c r="G72" s="8"/>
      <c r="H72" s="8"/>
      <c r="I72" s="8"/>
      <c r="J72" s="8"/>
      <c r="K72" s="8"/>
    </row>
    <row r="73" spans="1:11" ht="15" customHeight="1" x14ac:dyDescent="0.25">
      <c r="A73" s="202" t="s">
        <v>162</v>
      </c>
      <c r="B73" s="103">
        <v>658.28200000000004</v>
      </c>
      <c r="C73" s="103">
        <v>652.80899999999997</v>
      </c>
      <c r="D73" s="103">
        <v>655.36477338789894</v>
      </c>
    </row>
    <row r="74" spans="1:11" ht="15" customHeight="1" x14ac:dyDescent="0.25">
      <c r="A74" s="202" t="s">
        <v>163</v>
      </c>
      <c r="B74" s="14">
        <v>658.11699999999996</v>
      </c>
      <c r="C74" s="14">
        <v>652.65499999999997</v>
      </c>
      <c r="D74" s="14">
        <v>655.55785922939106</v>
      </c>
    </row>
    <row r="75" spans="1:11" ht="15" customHeight="1" x14ac:dyDescent="0.25">
      <c r="A75" s="202" t="s">
        <v>164</v>
      </c>
      <c r="B75" s="14">
        <v>658.39300000000003</v>
      </c>
      <c r="C75" s="14">
        <v>653.09500000000003</v>
      </c>
      <c r="D75" s="14">
        <v>655.70947989717342</v>
      </c>
    </row>
    <row r="76" spans="1:11" ht="15" customHeight="1" x14ac:dyDescent="0.25">
      <c r="A76" s="202" t="s">
        <v>165</v>
      </c>
      <c r="B76" s="14">
        <v>658.76800000000003</v>
      </c>
      <c r="C76" s="14">
        <v>652.50099999999998</v>
      </c>
      <c r="D76" s="14">
        <v>656.21559184130479</v>
      </c>
    </row>
    <row r="77" spans="1:11" x14ac:dyDescent="0.25">
      <c r="A77" s="202" t="s">
        <v>166</v>
      </c>
      <c r="B77" s="43">
        <v>658.27800000000002</v>
      </c>
      <c r="C77" s="43">
        <v>653.255</v>
      </c>
      <c r="D77" s="43">
        <v>656.00832219907147</v>
      </c>
    </row>
    <row r="78" spans="1:11" x14ac:dyDescent="0.25">
      <c r="A78" s="202" t="s">
        <v>167</v>
      </c>
      <c r="B78" s="43">
        <v>657.89099999999996</v>
      </c>
      <c r="C78" s="43">
        <v>653.47699999999998</v>
      </c>
      <c r="D78" s="43">
        <v>655.9740130824373</v>
      </c>
    </row>
    <row r="79" spans="1:11" x14ac:dyDescent="0.25">
      <c r="A79" s="202" t="s">
        <v>168</v>
      </c>
      <c r="B79" s="43">
        <v>658.40099999999995</v>
      </c>
      <c r="C79" s="43">
        <v>653.12099999999998</v>
      </c>
      <c r="D79" s="43">
        <v>655.7836999999962</v>
      </c>
    </row>
    <row r="80" spans="1:11" x14ac:dyDescent="0.25">
      <c r="A80" s="202" t="s">
        <v>169</v>
      </c>
      <c r="B80" s="43">
        <v>658.60599999999999</v>
      </c>
      <c r="C80" s="43">
        <v>652.81700000000001</v>
      </c>
      <c r="D80" s="43">
        <v>655.78769863425634</v>
      </c>
    </row>
    <row r="81" spans="1:11" x14ac:dyDescent="0.25">
      <c r="A81" s="202" t="s">
        <v>170</v>
      </c>
      <c r="B81" s="14">
        <v>658.15700000000004</v>
      </c>
      <c r="C81" s="14">
        <v>652.54200000000003</v>
      </c>
      <c r="D81" s="14">
        <v>655.15439987001901</v>
      </c>
    </row>
    <row r="82" spans="1:11" x14ac:dyDescent="0.25">
      <c r="A82" s="202" t="s">
        <v>171</v>
      </c>
      <c r="B82" s="14">
        <v>656.90599999999995</v>
      </c>
      <c r="C82" s="14">
        <v>652.21900000000005</v>
      </c>
      <c r="D82" s="14">
        <v>654.67914446759096</v>
      </c>
    </row>
    <row r="83" spans="1:11" x14ac:dyDescent="0.25">
      <c r="A83" s="202" t="s">
        <v>172</v>
      </c>
      <c r="B83" s="14">
        <v>657.58900000000006</v>
      </c>
      <c r="C83" s="14">
        <v>652.38699999999994</v>
      </c>
      <c r="D83" s="14">
        <v>654.87371872760082</v>
      </c>
    </row>
    <row r="84" spans="1:11" x14ac:dyDescent="0.25">
      <c r="A84" s="6" t="s">
        <v>19</v>
      </c>
      <c r="B84" s="61">
        <f>MAX(B72:B83)</f>
        <v>658.76800000000003</v>
      </c>
      <c r="C84" s="61">
        <f>MIN(C72:C83)</f>
        <v>652.21900000000005</v>
      </c>
      <c r="D84" s="61">
        <f>AVERAGE(D72:D83)</f>
        <v>655.52332377104301</v>
      </c>
    </row>
    <row r="86" spans="1:11" ht="15" customHeight="1" x14ac:dyDescent="0.25">
      <c r="A86" s="237" t="s">
        <v>74</v>
      </c>
      <c r="B86" s="237"/>
      <c r="C86" s="237"/>
      <c r="D86" s="237"/>
      <c r="E86" s="237"/>
      <c r="F86" s="237"/>
      <c r="G86" s="237"/>
      <c r="H86" s="237"/>
      <c r="I86" s="237"/>
      <c r="J86" s="237"/>
      <c r="K86" s="237"/>
    </row>
    <row r="87" spans="1:11" ht="15" customHeight="1" x14ac:dyDescent="0.25">
      <c r="A87" s="117"/>
      <c r="B87" s="117"/>
      <c r="C87" s="117"/>
      <c r="D87" s="117"/>
      <c r="E87" s="117"/>
      <c r="F87" s="117"/>
      <c r="G87" s="117"/>
      <c r="H87" s="117"/>
      <c r="I87" s="117"/>
      <c r="J87" s="117"/>
      <c r="K87" s="117"/>
    </row>
    <row r="88" spans="1:11" s="7" customFormat="1" ht="15.75" customHeight="1" x14ac:dyDescent="0.25">
      <c r="A88" s="117"/>
      <c r="B88" s="117"/>
      <c r="C88" s="117"/>
      <c r="D88" s="117"/>
      <c r="E88" s="117"/>
      <c r="F88" s="117"/>
      <c r="G88" s="117"/>
      <c r="H88" s="117"/>
      <c r="I88" s="117"/>
      <c r="J88" s="117"/>
      <c r="K88" s="117"/>
    </row>
    <row r="89" spans="1:11" x14ac:dyDescent="0.25">
      <c r="A89" s="117"/>
      <c r="B89" s="117"/>
      <c r="C89" s="117"/>
      <c r="D89" s="117"/>
      <c r="E89" s="117"/>
      <c r="F89" s="117"/>
      <c r="G89" s="117"/>
      <c r="H89" s="117"/>
      <c r="I89" s="117"/>
      <c r="J89" s="117"/>
      <c r="K89" s="117"/>
    </row>
    <row r="90" spans="1:11" s="7" customFormat="1" ht="15" customHeight="1" x14ac:dyDescent="0.25">
      <c r="A90" s="117"/>
      <c r="B90" s="117"/>
      <c r="C90" s="117"/>
      <c r="D90" s="117"/>
      <c r="E90" s="117"/>
      <c r="F90" s="117"/>
      <c r="G90" s="117"/>
      <c r="H90" s="117"/>
      <c r="I90" s="117"/>
      <c r="J90" s="117"/>
      <c r="K90" s="117"/>
    </row>
    <row r="91" spans="1:11" s="7" customFormat="1" x14ac:dyDescent="0.25">
      <c r="A91" s="117"/>
      <c r="B91" s="117"/>
      <c r="C91" s="117"/>
      <c r="D91" s="117"/>
      <c r="E91" s="117"/>
      <c r="F91" s="117"/>
      <c r="G91" s="117"/>
      <c r="H91" s="117"/>
      <c r="I91" s="117"/>
      <c r="J91" s="117"/>
      <c r="K91" s="117"/>
    </row>
    <row r="92" spans="1:11" s="7" customFormat="1" x14ac:dyDescent="0.25">
      <c r="A92" s="117"/>
      <c r="B92" s="117"/>
      <c r="C92" s="117"/>
      <c r="D92" s="117"/>
      <c r="E92" s="117"/>
      <c r="F92" s="117"/>
      <c r="G92" s="117"/>
      <c r="H92" s="117"/>
      <c r="I92" s="117"/>
      <c r="J92" s="117"/>
      <c r="K92" s="117"/>
    </row>
    <row r="93" spans="1:11" s="7" customFormat="1" x14ac:dyDescent="0.25">
      <c r="A93" s="117"/>
      <c r="B93" s="117"/>
      <c r="C93" s="117"/>
      <c r="D93" s="117"/>
      <c r="E93" s="117"/>
      <c r="F93" s="117"/>
      <c r="G93" s="117"/>
      <c r="H93" s="117"/>
      <c r="I93" s="117"/>
      <c r="J93" s="117"/>
      <c r="K93" s="117"/>
    </row>
    <row r="94" spans="1:11" s="7" customFormat="1" x14ac:dyDescent="0.25">
      <c r="A94" s="117"/>
      <c r="B94" s="117"/>
      <c r="C94" s="117"/>
      <c r="D94" s="117"/>
      <c r="E94" s="117"/>
      <c r="F94" s="117"/>
      <c r="G94" s="117"/>
      <c r="H94" s="117"/>
      <c r="I94" s="117"/>
      <c r="J94" s="117"/>
      <c r="K94" s="117"/>
    </row>
    <row r="95" spans="1:11" s="7" customFormat="1" x14ac:dyDescent="0.25">
      <c r="A95" s="117"/>
      <c r="B95" s="117"/>
      <c r="C95" s="117"/>
      <c r="D95" s="117"/>
      <c r="E95" s="117"/>
      <c r="F95" s="117"/>
      <c r="G95" s="117"/>
      <c r="H95" s="117"/>
      <c r="I95" s="117"/>
      <c r="J95" s="117"/>
      <c r="K95" s="117"/>
    </row>
    <row r="96" spans="1:11" s="7" customFormat="1" x14ac:dyDescent="0.25">
      <c r="A96" s="117"/>
      <c r="B96" s="117"/>
      <c r="C96" s="117"/>
      <c r="D96" s="117"/>
      <c r="E96" s="117"/>
      <c r="F96" s="117"/>
      <c r="G96" s="117"/>
      <c r="H96" s="117"/>
      <c r="I96" s="117"/>
      <c r="J96" s="117"/>
      <c r="K96" s="117"/>
    </row>
    <row r="97" spans="1:11" s="7" customFormat="1" x14ac:dyDescent="0.25">
      <c r="A97" s="117"/>
      <c r="B97" s="117"/>
      <c r="C97" s="117"/>
      <c r="D97" s="117"/>
      <c r="E97" s="117"/>
      <c r="F97" s="117"/>
      <c r="G97" s="117"/>
      <c r="H97" s="117"/>
      <c r="I97" s="117"/>
      <c r="J97" s="117"/>
      <c r="K97" s="117"/>
    </row>
    <row r="98" spans="1:11" x14ac:dyDescent="0.25">
      <c r="A98" s="117"/>
      <c r="B98" s="117"/>
      <c r="C98" s="117"/>
      <c r="D98" s="117"/>
      <c r="E98" s="117"/>
      <c r="F98" s="117"/>
      <c r="G98" s="117"/>
      <c r="H98" s="117"/>
      <c r="I98" s="117"/>
      <c r="J98" s="117"/>
      <c r="K98" s="117"/>
    </row>
    <row r="99" spans="1:11" x14ac:dyDescent="0.25">
      <c r="A99" s="117"/>
      <c r="B99" s="117"/>
      <c r="C99" s="117"/>
      <c r="D99" s="117"/>
      <c r="E99" s="117"/>
      <c r="F99" s="117"/>
      <c r="G99" s="117"/>
      <c r="H99" s="117"/>
      <c r="I99" s="117"/>
      <c r="J99" s="117"/>
      <c r="K99" s="117"/>
    </row>
    <row r="100" spans="1:11" x14ac:dyDescent="0.25">
      <c r="A100" s="117"/>
      <c r="B100" s="117"/>
      <c r="C100" s="117"/>
      <c r="D100" s="117"/>
      <c r="E100" s="117"/>
      <c r="F100" s="117"/>
      <c r="G100" s="117"/>
      <c r="H100" s="117"/>
      <c r="I100" s="117"/>
      <c r="J100" s="117"/>
      <c r="K100" s="117"/>
    </row>
    <row r="101" spans="1:11" x14ac:dyDescent="0.25">
      <c r="A101" s="117"/>
      <c r="B101" s="117"/>
      <c r="C101" s="117"/>
      <c r="D101" s="117"/>
      <c r="E101" s="117"/>
      <c r="F101" s="117"/>
      <c r="G101" s="117"/>
      <c r="H101" s="117"/>
      <c r="I101" s="117"/>
      <c r="J101" s="117"/>
      <c r="K101" s="117"/>
    </row>
    <row r="102" spans="1:11" ht="15" customHeight="1" x14ac:dyDescent="0.25">
      <c r="A102" s="248" t="s">
        <v>157</v>
      </c>
      <c r="B102" s="248"/>
      <c r="C102" s="248"/>
      <c r="D102" s="248"/>
      <c r="E102" s="248"/>
      <c r="F102" s="248"/>
      <c r="G102" s="248"/>
      <c r="H102" s="248"/>
      <c r="I102" s="248"/>
      <c r="J102" s="248"/>
      <c r="K102" s="248"/>
    </row>
    <row r="103" spans="1:11" x14ac:dyDescent="0.25">
      <c r="A103" s="248"/>
      <c r="B103" s="248"/>
      <c r="C103" s="248"/>
      <c r="D103" s="248"/>
      <c r="E103" s="248"/>
      <c r="F103" s="248"/>
      <c r="G103" s="248"/>
      <c r="H103" s="248"/>
      <c r="I103" s="248"/>
      <c r="J103" s="248"/>
      <c r="K103" s="248"/>
    </row>
    <row r="104" spans="1:11" ht="30" customHeight="1" x14ac:dyDescent="0.25">
      <c r="A104" s="248"/>
      <c r="B104" s="248"/>
      <c r="C104" s="248"/>
      <c r="D104" s="248"/>
      <c r="E104" s="248"/>
      <c r="F104" s="248"/>
      <c r="G104" s="248"/>
      <c r="H104" s="248"/>
      <c r="I104" s="248"/>
      <c r="J104" s="248"/>
      <c r="K104" s="248"/>
    </row>
  </sheetData>
  <mergeCells count="33">
    <mergeCell ref="A1:K1"/>
    <mergeCell ref="A2:K2"/>
    <mergeCell ref="A3:B6"/>
    <mergeCell ref="E3:E6"/>
    <mergeCell ref="H3:H6"/>
    <mergeCell ref="J3:K3"/>
    <mergeCell ref="J4:K4"/>
    <mergeCell ref="C5:C6"/>
    <mergeCell ref="D5:D6"/>
    <mergeCell ref="F5:F6"/>
    <mergeCell ref="G5:G6"/>
    <mergeCell ref="J5:K5"/>
    <mergeCell ref="J6:K6"/>
    <mergeCell ref="A9:K9"/>
    <mergeCell ref="A10:A12"/>
    <mergeCell ref="B10:D10"/>
    <mergeCell ref="E10:E12"/>
    <mergeCell ref="B11:B12"/>
    <mergeCell ref="C11:D11"/>
    <mergeCell ref="A102:K104"/>
    <mergeCell ref="A86:K86"/>
    <mergeCell ref="A70:A71"/>
    <mergeCell ref="B70:D70"/>
    <mergeCell ref="A28:K28"/>
    <mergeCell ref="A29:A31"/>
    <mergeCell ref="B29:H29"/>
    <mergeCell ref="B30:E30"/>
    <mergeCell ref="F30:H30"/>
    <mergeCell ref="A47:K47"/>
    <mergeCell ref="A48:A49"/>
    <mergeCell ref="B48:F48"/>
    <mergeCell ref="A68:K68"/>
    <mergeCell ref="A69:K69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4" firstPageNumber="15" fitToWidth="0" fitToHeight="0" orientation="portrait" useFirstPageNumber="1" r:id="rId1"/>
  <headerFooter>
    <oddFooter>&amp;C&amp;P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36"/>
  <sheetViews>
    <sheetView view="pageLayout" topLeftCell="A61" zoomScale="90" zoomScaleNormal="115" zoomScalePageLayoutView="90" workbookViewId="0">
      <selection activeCell="A68" sqref="A68:K68"/>
    </sheetView>
  </sheetViews>
  <sheetFormatPr baseColWidth="10" defaultRowHeight="15" x14ac:dyDescent="0.25"/>
  <cols>
    <col min="1" max="1" width="7.28515625" style="8" customWidth="1"/>
    <col min="2" max="2" width="8.5703125" style="8" bestFit="1" customWidth="1"/>
    <col min="3" max="3" width="9.5703125" style="8" bestFit="1" customWidth="1"/>
    <col min="4" max="4" width="10" style="8" bestFit="1" customWidth="1"/>
    <col min="5" max="5" width="13.28515625" style="8" bestFit="1" customWidth="1"/>
    <col min="6" max="6" width="8.7109375" style="8" bestFit="1" customWidth="1"/>
    <col min="7" max="7" width="9" style="8" customWidth="1"/>
    <col min="8" max="8" width="11.7109375" style="8" bestFit="1" customWidth="1"/>
    <col min="9" max="9" width="12.28515625" style="8" bestFit="1" customWidth="1"/>
    <col min="10" max="10" width="11.42578125" style="8"/>
    <col min="11" max="11" width="13.28515625" style="8" customWidth="1"/>
    <col min="12" max="16384" width="11.42578125" style="8"/>
  </cols>
  <sheetData>
    <row r="1" spans="1:11" s="7" customFormat="1" ht="15" customHeight="1" x14ac:dyDescent="0.25">
      <c r="A1" s="212" t="s">
        <v>177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</row>
    <row r="2" spans="1:11" ht="15" customHeight="1" x14ac:dyDescent="0.25">
      <c r="A2" s="213" t="s">
        <v>22</v>
      </c>
      <c r="B2" s="213"/>
      <c r="C2" s="213"/>
      <c r="D2" s="213"/>
      <c r="E2" s="213"/>
      <c r="F2" s="213"/>
      <c r="G2" s="213"/>
      <c r="H2" s="213"/>
      <c r="I2" s="213"/>
      <c r="J2" s="213"/>
      <c r="K2" s="213"/>
    </row>
    <row r="3" spans="1:11" ht="15" customHeight="1" x14ac:dyDescent="0.25">
      <c r="A3" s="217" t="s">
        <v>12</v>
      </c>
      <c r="B3" s="217"/>
      <c r="C3" s="22" t="s">
        <v>4</v>
      </c>
      <c r="D3" s="26" t="s">
        <v>27</v>
      </c>
      <c r="E3" s="220" t="s">
        <v>78</v>
      </c>
      <c r="F3" s="23" t="s">
        <v>14</v>
      </c>
      <c r="G3" s="197">
        <v>9946524</v>
      </c>
      <c r="H3" s="217" t="s">
        <v>7</v>
      </c>
      <c r="I3" s="22" t="s">
        <v>8</v>
      </c>
      <c r="J3" s="235" t="s">
        <v>23</v>
      </c>
      <c r="K3" s="236"/>
    </row>
    <row r="4" spans="1:11" ht="15" customHeight="1" x14ac:dyDescent="0.25">
      <c r="A4" s="217"/>
      <c r="B4" s="217"/>
      <c r="C4" s="22" t="s">
        <v>5</v>
      </c>
      <c r="D4" s="26" t="s">
        <v>49</v>
      </c>
      <c r="E4" s="220"/>
      <c r="F4" s="23" t="s">
        <v>15</v>
      </c>
      <c r="G4" s="27">
        <v>790439</v>
      </c>
      <c r="H4" s="217"/>
      <c r="I4" s="22" t="s">
        <v>9</v>
      </c>
      <c r="J4" s="235" t="s">
        <v>24</v>
      </c>
      <c r="K4" s="236" t="s">
        <v>24</v>
      </c>
    </row>
    <row r="5" spans="1:11" ht="15" customHeight="1" x14ac:dyDescent="0.25">
      <c r="A5" s="217"/>
      <c r="B5" s="217"/>
      <c r="C5" s="218" t="s">
        <v>6</v>
      </c>
      <c r="D5" s="219" t="s">
        <v>50</v>
      </c>
      <c r="E5" s="220"/>
      <c r="F5" s="220" t="s">
        <v>77</v>
      </c>
      <c r="G5" s="221">
        <v>3526</v>
      </c>
      <c r="H5" s="217"/>
      <c r="I5" s="22" t="s">
        <v>10</v>
      </c>
      <c r="J5" s="235" t="s">
        <v>25</v>
      </c>
      <c r="K5" s="236" t="s">
        <v>25</v>
      </c>
    </row>
    <row r="6" spans="1:11" ht="15" customHeight="1" x14ac:dyDescent="0.25">
      <c r="A6" s="217"/>
      <c r="B6" s="217"/>
      <c r="C6" s="218"/>
      <c r="D6" s="219"/>
      <c r="E6" s="220"/>
      <c r="F6" s="220"/>
      <c r="G6" s="221"/>
      <c r="H6" s="217"/>
      <c r="I6" s="22" t="s">
        <v>11</v>
      </c>
      <c r="J6" s="235" t="s">
        <v>51</v>
      </c>
      <c r="K6" s="236" t="s">
        <v>51</v>
      </c>
    </row>
    <row r="7" spans="1:11" ht="15" customHeight="1" x14ac:dyDescent="0.25">
      <c r="A7" s="28"/>
      <c r="B7" s="28"/>
      <c r="C7" s="4"/>
      <c r="D7" s="29"/>
      <c r="E7" s="31"/>
      <c r="F7" s="31"/>
      <c r="G7" s="32"/>
      <c r="H7" s="28"/>
      <c r="I7" s="33"/>
      <c r="J7" s="151"/>
      <c r="K7" s="151"/>
    </row>
    <row r="8" spans="1:11" ht="15" customHeight="1" x14ac:dyDescent="0.25">
      <c r="A8" s="20"/>
      <c r="B8" s="4"/>
      <c r="C8" s="28"/>
      <c r="D8" s="29"/>
      <c r="E8" s="30"/>
      <c r="F8" s="30"/>
      <c r="G8" s="31"/>
      <c r="H8" s="32"/>
      <c r="I8" s="28"/>
      <c r="J8" s="33"/>
      <c r="K8" s="34"/>
    </row>
    <row r="9" spans="1:11" ht="15" customHeight="1" x14ac:dyDescent="0.25">
      <c r="A9" s="213" t="s">
        <v>38</v>
      </c>
      <c r="B9" s="213"/>
      <c r="C9" s="213"/>
      <c r="D9" s="213"/>
      <c r="E9" s="213"/>
      <c r="F9" s="213"/>
      <c r="G9" s="213"/>
      <c r="H9" s="213"/>
      <c r="I9" s="213"/>
      <c r="J9" s="213"/>
      <c r="K9" s="213"/>
    </row>
    <row r="10" spans="1:11" ht="15" customHeight="1" x14ac:dyDescent="0.25">
      <c r="A10" s="243" t="s">
        <v>18</v>
      </c>
      <c r="B10" s="240" t="s">
        <v>34</v>
      </c>
      <c r="C10" s="241"/>
      <c r="D10" s="242"/>
      <c r="E10" s="239" t="s">
        <v>17</v>
      </c>
      <c r="F10" s="154"/>
      <c r="G10" s="7"/>
      <c r="H10" s="9"/>
      <c r="I10" s="7"/>
      <c r="J10" s="7"/>
      <c r="K10" s="7"/>
    </row>
    <row r="11" spans="1:11" ht="15" customHeight="1" x14ac:dyDescent="0.25">
      <c r="A11" s="244"/>
      <c r="B11" s="243" t="s">
        <v>35</v>
      </c>
      <c r="C11" s="246" t="s">
        <v>36</v>
      </c>
      <c r="D11" s="246"/>
      <c r="E11" s="239"/>
      <c r="F11" s="160"/>
      <c r="G11" s="7"/>
      <c r="H11" s="9"/>
      <c r="I11" s="7"/>
      <c r="J11" s="7"/>
      <c r="K11" s="7"/>
    </row>
    <row r="12" spans="1:11" ht="15" customHeight="1" x14ac:dyDescent="0.25">
      <c r="A12" s="245"/>
      <c r="B12" s="245"/>
      <c r="C12" s="136" t="s">
        <v>37</v>
      </c>
      <c r="D12" s="136" t="s">
        <v>42</v>
      </c>
      <c r="E12" s="239"/>
      <c r="F12" s="160"/>
      <c r="G12" s="7"/>
      <c r="H12" s="9"/>
      <c r="I12" s="7"/>
      <c r="J12" s="7"/>
      <c r="K12" s="7"/>
    </row>
    <row r="13" spans="1:11" s="7" customFormat="1" ht="15" customHeight="1" x14ac:dyDescent="0.25">
      <c r="A13" s="202" t="s">
        <v>161</v>
      </c>
      <c r="B13" s="97">
        <v>184.49999999999986</v>
      </c>
      <c r="C13" s="112">
        <v>19.800000000000043</v>
      </c>
      <c r="D13" s="111">
        <v>19</v>
      </c>
      <c r="E13" s="139">
        <v>23</v>
      </c>
      <c r="F13" s="159"/>
      <c r="H13" s="9"/>
    </row>
    <row r="14" spans="1:11" s="7" customFormat="1" ht="15" customHeight="1" x14ac:dyDescent="0.25">
      <c r="A14" s="202" t="s">
        <v>162</v>
      </c>
      <c r="B14" s="97">
        <v>202.50000000000011</v>
      </c>
      <c r="C14" s="112">
        <v>28.900000000000105</v>
      </c>
      <c r="D14" s="111">
        <v>13</v>
      </c>
      <c r="E14" s="139">
        <v>23</v>
      </c>
      <c r="F14" s="159"/>
      <c r="G14" s="109"/>
    </row>
    <row r="15" spans="1:11" s="7" customFormat="1" ht="15" customHeight="1" x14ac:dyDescent="0.25">
      <c r="A15" s="202" t="s">
        <v>163</v>
      </c>
      <c r="B15" s="97">
        <v>312.79999999999995</v>
      </c>
      <c r="C15" s="112">
        <v>36.700000000000067</v>
      </c>
      <c r="D15" s="111">
        <v>23</v>
      </c>
      <c r="E15" s="139">
        <v>29</v>
      </c>
      <c r="F15" s="159"/>
    </row>
    <row r="16" spans="1:11" s="7" customFormat="1" ht="15" customHeight="1" x14ac:dyDescent="0.25">
      <c r="A16" s="202" t="s">
        <v>164</v>
      </c>
      <c r="B16" s="97">
        <v>131.69999999999999</v>
      </c>
      <c r="C16" s="112">
        <v>25.300000000000008</v>
      </c>
      <c r="D16" s="111">
        <v>26</v>
      </c>
      <c r="E16" s="139">
        <v>22</v>
      </c>
      <c r="F16" s="159"/>
      <c r="G16" s="140"/>
    </row>
    <row r="17" spans="1:11" s="7" customFormat="1" ht="15" customHeight="1" x14ac:dyDescent="0.25">
      <c r="A17" s="202" t="s">
        <v>165</v>
      </c>
      <c r="B17" s="97">
        <v>190.19999999999993</v>
      </c>
      <c r="C17" s="112">
        <v>24.000000000000092</v>
      </c>
      <c r="D17" s="111">
        <v>15</v>
      </c>
      <c r="E17" s="139">
        <v>22</v>
      </c>
      <c r="F17" s="159"/>
    </row>
    <row r="18" spans="1:11" s="7" customFormat="1" ht="15" customHeight="1" x14ac:dyDescent="0.25">
      <c r="A18" s="202" t="s">
        <v>166</v>
      </c>
      <c r="B18" s="97">
        <v>74.499999999999972</v>
      </c>
      <c r="C18" s="112">
        <v>18.699999999999996</v>
      </c>
      <c r="D18" s="122">
        <v>13</v>
      </c>
      <c r="E18" s="139">
        <v>13</v>
      </c>
      <c r="F18" s="159"/>
    </row>
    <row r="19" spans="1:11" s="7" customFormat="1" ht="15" customHeight="1" x14ac:dyDescent="0.25">
      <c r="A19" s="202" t="s">
        <v>167</v>
      </c>
      <c r="B19" s="97">
        <v>4.0000000000000009</v>
      </c>
      <c r="C19" s="112">
        <v>2.600000000000001</v>
      </c>
      <c r="D19" s="111">
        <v>16</v>
      </c>
      <c r="E19" s="139">
        <v>5</v>
      </c>
      <c r="F19" s="159"/>
    </row>
    <row r="20" spans="1:11" s="7" customFormat="1" ht="15" customHeight="1" x14ac:dyDescent="0.25">
      <c r="A20" s="202" t="s">
        <v>168</v>
      </c>
      <c r="B20" s="97">
        <v>26.7</v>
      </c>
      <c r="C20" s="112">
        <v>6.6999999999999922</v>
      </c>
      <c r="D20" s="111">
        <v>25</v>
      </c>
      <c r="E20" s="139">
        <v>8</v>
      </c>
      <c r="F20" s="159"/>
    </row>
    <row r="21" spans="1:11" s="7" customFormat="1" ht="15" customHeight="1" x14ac:dyDescent="0.25">
      <c r="A21" s="202" t="s">
        <v>169</v>
      </c>
      <c r="B21" s="97">
        <v>26.499999999999993</v>
      </c>
      <c r="C21" s="112">
        <v>7.5999999999999961</v>
      </c>
      <c r="D21" s="111">
        <v>2</v>
      </c>
      <c r="E21" s="139">
        <v>9</v>
      </c>
      <c r="F21" s="159"/>
    </row>
    <row r="22" spans="1:11" s="7" customFormat="1" ht="15" customHeight="1" x14ac:dyDescent="0.25">
      <c r="A22" s="202" t="s">
        <v>170</v>
      </c>
      <c r="B22" s="97">
        <v>93.599999999999923</v>
      </c>
      <c r="C22" s="112">
        <v>14.999999999999968</v>
      </c>
      <c r="D22" s="111">
        <v>28</v>
      </c>
      <c r="E22" s="139">
        <v>20</v>
      </c>
      <c r="F22" s="159"/>
    </row>
    <row r="23" spans="1:11" s="7" customFormat="1" ht="15" customHeight="1" x14ac:dyDescent="0.25">
      <c r="A23" s="202" t="s">
        <v>171</v>
      </c>
      <c r="B23" s="97">
        <v>137.59999999999991</v>
      </c>
      <c r="C23" s="112">
        <v>38.50000000000005</v>
      </c>
      <c r="D23" s="111">
        <v>26</v>
      </c>
      <c r="E23" s="139">
        <v>19</v>
      </c>
      <c r="F23" s="159"/>
    </row>
    <row r="24" spans="1:11" s="7" customFormat="1" ht="15" customHeight="1" x14ac:dyDescent="0.25">
      <c r="A24" s="202" t="s">
        <v>172</v>
      </c>
      <c r="B24" s="97">
        <v>196.19999999999996</v>
      </c>
      <c r="C24" s="112">
        <v>40.100000000000072</v>
      </c>
      <c r="D24" s="111">
        <v>11</v>
      </c>
      <c r="E24" s="139">
        <v>18</v>
      </c>
      <c r="F24" s="159"/>
      <c r="G24" s="8"/>
      <c r="H24" s="8"/>
      <c r="I24" s="8"/>
      <c r="J24" s="8"/>
      <c r="K24" s="8"/>
    </row>
    <row r="25" spans="1:11" s="7" customFormat="1" ht="15" customHeight="1" x14ac:dyDescent="0.25">
      <c r="A25" s="138" t="s">
        <v>19</v>
      </c>
      <c r="B25" s="71">
        <f>SUM(B13:B24)</f>
        <v>1580.7999999999997</v>
      </c>
      <c r="C25" s="17">
        <f>MAX(C13:C24)</f>
        <v>40.100000000000072</v>
      </c>
      <c r="D25" s="137">
        <f>VLOOKUP(C25,C13:D24,2,FALSE)</f>
        <v>11</v>
      </c>
      <c r="E25" s="130">
        <f>SUM(E13:E24)</f>
        <v>211</v>
      </c>
      <c r="F25" s="145"/>
    </row>
    <row r="26" spans="1:11" s="7" customFormat="1" ht="15" customHeight="1" x14ac:dyDescent="0.25">
      <c r="A26" s="148"/>
      <c r="B26" s="146"/>
      <c r="C26" s="149"/>
      <c r="D26" s="152"/>
      <c r="E26" s="146"/>
      <c r="F26" s="145"/>
      <c r="G26" s="75"/>
    </row>
    <row r="27" spans="1:11" ht="15" customHeight="1" x14ac:dyDescent="0.25">
      <c r="A27" s="1"/>
      <c r="B27" s="1"/>
      <c r="C27" s="1"/>
      <c r="D27" s="7"/>
      <c r="E27" s="7"/>
      <c r="F27" s="7"/>
      <c r="G27" s="7"/>
      <c r="H27" s="7"/>
      <c r="I27" s="7"/>
      <c r="J27" s="7"/>
      <c r="K27" s="7"/>
    </row>
    <row r="28" spans="1:11" s="7" customFormat="1" ht="15" customHeight="1" x14ac:dyDescent="0.25">
      <c r="A28" s="213" t="s">
        <v>71</v>
      </c>
      <c r="B28" s="213"/>
      <c r="C28" s="213"/>
      <c r="D28" s="213"/>
      <c r="E28" s="213"/>
      <c r="F28" s="213"/>
      <c r="G28" s="213"/>
      <c r="H28" s="213"/>
      <c r="I28" s="213"/>
      <c r="J28" s="213"/>
      <c r="K28" s="213"/>
    </row>
    <row r="29" spans="1:11" ht="15" customHeight="1" x14ac:dyDescent="0.25">
      <c r="A29" s="232" t="s">
        <v>18</v>
      </c>
      <c r="B29" s="229" t="s">
        <v>39</v>
      </c>
      <c r="C29" s="229"/>
      <c r="D29" s="229"/>
      <c r="E29" s="229"/>
      <c r="F29" s="229"/>
      <c r="G29" s="229"/>
      <c r="H29" s="229"/>
      <c r="I29" s="35"/>
      <c r="J29" s="7"/>
      <c r="K29" s="7"/>
    </row>
    <row r="30" spans="1:11" s="7" customFormat="1" ht="15" customHeight="1" x14ac:dyDescent="0.25">
      <c r="A30" s="232"/>
      <c r="B30" s="229" t="s">
        <v>40</v>
      </c>
      <c r="C30" s="229"/>
      <c r="D30" s="229"/>
      <c r="E30" s="229"/>
      <c r="F30" s="229" t="s">
        <v>41</v>
      </c>
      <c r="G30" s="229"/>
      <c r="H30" s="229"/>
      <c r="I30" s="35"/>
    </row>
    <row r="31" spans="1:11" s="7" customFormat="1" ht="15" customHeight="1" x14ac:dyDescent="0.25">
      <c r="A31" s="232"/>
      <c r="B31" s="135" t="s">
        <v>44</v>
      </c>
      <c r="C31" s="134" t="s">
        <v>42</v>
      </c>
      <c r="D31" s="135" t="s">
        <v>45</v>
      </c>
      <c r="E31" s="136" t="s">
        <v>42</v>
      </c>
      <c r="F31" s="135" t="s">
        <v>44</v>
      </c>
      <c r="G31" s="135" t="s">
        <v>45</v>
      </c>
      <c r="H31" s="135" t="s">
        <v>35</v>
      </c>
      <c r="I31" s="8"/>
      <c r="J31" s="8"/>
      <c r="K31" s="37"/>
    </row>
    <row r="32" spans="1:11" ht="15" customHeight="1" x14ac:dyDescent="0.25">
      <c r="A32" s="202" t="s">
        <v>161</v>
      </c>
      <c r="B32" s="78">
        <v>18.809999999999999</v>
      </c>
      <c r="C32" s="76">
        <v>3</v>
      </c>
      <c r="D32" s="44">
        <v>2.6619999999999999</v>
      </c>
      <c r="E32" s="45">
        <v>24</v>
      </c>
      <c r="F32" s="40">
        <v>15.665161290322581</v>
      </c>
      <c r="G32" s="40">
        <v>4.8136451612903226</v>
      </c>
      <c r="H32" s="40">
        <v>8.83841079749104</v>
      </c>
      <c r="K32" s="21"/>
    </row>
    <row r="33" spans="1:11" ht="15" customHeight="1" x14ac:dyDescent="0.25">
      <c r="A33" s="202" t="s">
        <v>162</v>
      </c>
      <c r="B33" s="79">
        <v>19.8</v>
      </c>
      <c r="C33" s="74">
        <v>10</v>
      </c>
      <c r="D33" s="102">
        <v>2.9390000000000001</v>
      </c>
      <c r="E33" s="67">
        <v>10</v>
      </c>
      <c r="F33" s="40">
        <v>15.062142857142863</v>
      </c>
      <c r="G33" s="40">
        <v>5.3694285714285712</v>
      </c>
      <c r="H33" s="40">
        <v>8.7143771329365105</v>
      </c>
      <c r="K33" s="21"/>
    </row>
    <row r="34" spans="1:11" ht="15" customHeight="1" x14ac:dyDescent="0.25">
      <c r="A34" s="202" t="s">
        <v>163</v>
      </c>
      <c r="B34" s="79">
        <v>20.2</v>
      </c>
      <c r="C34" s="74">
        <v>28</v>
      </c>
      <c r="D34" s="102">
        <v>3.9830000000000001</v>
      </c>
      <c r="E34" s="67">
        <v>4</v>
      </c>
      <c r="F34" s="40">
        <v>14.610322580645162</v>
      </c>
      <c r="G34" s="40">
        <v>5.420129032258064</v>
      </c>
      <c r="H34" s="40">
        <v>8.5975313030339322</v>
      </c>
      <c r="K34" s="21"/>
    </row>
    <row r="35" spans="1:11" ht="15" customHeight="1" x14ac:dyDescent="0.25">
      <c r="A35" s="202" t="s">
        <v>164</v>
      </c>
      <c r="B35" s="78">
        <v>21.54</v>
      </c>
      <c r="C35" s="76">
        <v>22</v>
      </c>
      <c r="D35" s="44">
        <v>4.3010000000000002</v>
      </c>
      <c r="E35" s="45">
        <v>2</v>
      </c>
      <c r="F35" s="40">
        <v>16.898333333333337</v>
      </c>
      <c r="G35" s="40">
        <v>5.9350333333333358</v>
      </c>
      <c r="H35" s="40">
        <v>9.7858426620370427</v>
      </c>
      <c r="K35" s="21"/>
    </row>
    <row r="36" spans="1:11" ht="15" customHeight="1" x14ac:dyDescent="0.25">
      <c r="A36" s="202" t="s">
        <v>165</v>
      </c>
      <c r="B36" s="78">
        <v>20.059999999999999</v>
      </c>
      <c r="C36" s="76">
        <v>27</v>
      </c>
      <c r="D36" s="44">
        <v>3.1040000000000001</v>
      </c>
      <c r="E36" s="45">
        <v>29</v>
      </c>
      <c r="F36" s="40">
        <v>15.54774193548387</v>
      </c>
      <c r="G36" s="40">
        <v>5.7164838709677426</v>
      </c>
      <c r="H36" s="40">
        <v>9.379172351147961</v>
      </c>
      <c r="K36" s="21"/>
    </row>
    <row r="37" spans="1:11" x14ac:dyDescent="0.25">
      <c r="A37" s="202" t="s">
        <v>166</v>
      </c>
      <c r="B37" s="78">
        <v>22.39</v>
      </c>
      <c r="C37" s="76">
        <v>7</v>
      </c>
      <c r="D37" s="44">
        <v>3.3940000000000001</v>
      </c>
      <c r="E37" s="45">
        <v>18</v>
      </c>
      <c r="F37" s="40">
        <v>16.778666666666663</v>
      </c>
      <c r="G37" s="40">
        <v>5.3576666666666659</v>
      </c>
      <c r="H37" s="40">
        <v>9.6455579629629611</v>
      </c>
      <c r="K37" s="2"/>
    </row>
    <row r="38" spans="1:11" x14ac:dyDescent="0.25">
      <c r="A38" s="202" t="s">
        <v>167</v>
      </c>
      <c r="B38" s="40">
        <v>23.28</v>
      </c>
      <c r="C38" s="165">
        <v>16</v>
      </c>
      <c r="D38" s="40">
        <v>2.7669999999999999</v>
      </c>
      <c r="E38" s="165">
        <v>20</v>
      </c>
      <c r="F38" s="40">
        <v>16.118064516129031</v>
      </c>
      <c r="G38" s="40">
        <v>5.2906774193548394</v>
      </c>
      <c r="H38" s="40">
        <v>9.5573327956989242</v>
      </c>
      <c r="K38" s="2"/>
    </row>
    <row r="39" spans="1:11" x14ac:dyDescent="0.25">
      <c r="A39" s="202" t="s">
        <v>168</v>
      </c>
      <c r="B39" s="40">
        <v>21.71</v>
      </c>
      <c r="C39" s="165">
        <v>2</v>
      </c>
      <c r="D39" s="40">
        <v>2.028</v>
      </c>
      <c r="E39" s="165">
        <v>1</v>
      </c>
      <c r="F39" s="40">
        <v>16.767096774193547</v>
      </c>
      <c r="G39" s="40">
        <v>4.6617096774193554</v>
      </c>
      <c r="H39" s="40">
        <v>9.3493179435483853</v>
      </c>
      <c r="K39" s="2"/>
    </row>
    <row r="40" spans="1:11" x14ac:dyDescent="0.25">
      <c r="A40" s="202" t="s">
        <v>169</v>
      </c>
      <c r="B40" s="78">
        <v>23.55</v>
      </c>
      <c r="C40" s="76">
        <v>27</v>
      </c>
      <c r="D40" s="44">
        <v>2.5819999999999999</v>
      </c>
      <c r="E40" s="45">
        <v>20</v>
      </c>
      <c r="F40" s="40">
        <v>16.971666666666671</v>
      </c>
      <c r="G40" s="40">
        <v>5.0438666666666672</v>
      </c>
      <c r="H40" s="40">
        <v>9.7427485879629678</v>
      </c>
      <c r="K40" s="2"/>
    </row>
    <row r="41" spans="1:11" x14ac:dyDescent="0.25">
      <c r="A41" s="202" t="s">
        <v>170</v>
      </c>
      <c r="B41" s="79">
        <v>20.59</v>
      </c>
      <c r="C41" s="77">
        <v>20</v>
      </c>
      <c r="D41" s="102">
        <v>3.1549999999999998</v>
      </c>
      <c r="E41" s="14">
        <v>2</v>
      </c>
      <c r="F41" s="40">
        <v>16.817419354838712</v>
      </c>
      <c r="G41" s="40">
        <v>5.2235806451612898</v>
      </c>
      <c r="H41" s="40">
        <v>9.3865207213261659</v>
      </c>
      <c r="K41" s="2"/>
    </row>
    <row r="42" spans="1:11" x14ac:dyDescent="0.25">
      <c r="A42" s="202" t="s">
        <v>171</v>
      </c>
      <c r="B42" s="79">
        <v>20.5</v>
      </c>
      <c r="C42" s="77">
        <v>22</v>
      </c>
      <c r="D42" s="102">
        <v>3.6760000000000002</v>
      </c>
      <c r="E42" s="14">
        <v>4</v>
      </c>
      <c r="F42" s="40">
        <v>17.470800000000001</v>
      </c>
      <c r="G42" s="40">
        <v>4.9537999999999993</v>
      </c>
      <c r="H42" s="40">
        <v>9.4559120872965146</v>
      </c>
      <c r="K42" s="2"/>
    </row>
    <row r="43" spans="1:11" x14ac:dyDescent="0.25">
      <c r="A43" s="202" t="s">
        <v>172</v>
      </c>
      <c r="B43" s="79">
        <v>21.07</v>
      </c>
      <c r="C43" s="77">
        <v>15</v>
      </c>
      <c r="D43" s="102">
        <v>3.52</v>
      </c>
      <c r="E43" s="14">
        <v>25</v>
      </c>
      <c r="F43" s="40">
        <v>17.222258064516133</v>
      </c>
      <c r="G43" s="40">
        <v>5.1641935483870967</v>
      </c>
      <c r="H43" s="40">
        <v>9.556214949494386</v>
      </c>
      <c r="K43" s="2"/>
    </row>
    <row r="44" spans="1:11" x14ac:dyDescent="0.25">
      <c r="A44" s="59" t="s">
        <v>19</v>
      </c>
      <c r="B44" s="60">
        <f>MAX(B32:B43)</f>
        <v>23.55</v>
      </c>
      <c r="C44" s="61">
        <f>VLOOKUP(B44,B32:C43,2,FALSE)</f>
        <v>27</v>
      </c>
      <c r="D44" s="60">
        <f>MIN(D32:D43)</f>
        <v>2.028</v>
      </c>
      <c r="E44" s="61">
        <f>VLOOKUP(D44,D32:E43,2,FALSE)</f>
        <v>1</v>
      </c>
      <c r="F44" s="59">
        <f>AVERAGE(F32:F43)</f>
        <v>16.327472836661546</v>
      </c>
      <c r="G44" s="59">
        <f>AVERAGE(G32:G43)</f>
        <v>5.2458512160778286</v>
      </c>
      <c r="H44" s="59">
        <f>AVERAGE(H32:H43)</f>
        <v>9.334078274578065</v>
      </c>
      <c r="K44" s="3"/>
    </row>
    <row r="45" spans="1:11" x14ac:dyDescent="0.25">
      <c r="A45" s="119"/>
      <c r="B45" s="119"/>
      <c r="C45" s="146"/>
      <c r="D45" s="119"/>
      <c r="E45" s="146"/>
      <c r="F45" s="119"/>
      <c r="G45" s="119"/>
      <c r="H45" s="119"/>
      <c r="I45" s="147"/>
      <c r="J45" s="147"/>
      <c r="K45" s="3"/>
    </row>
    <row r="46" spans="1:11" x14ac:dyDescent="0.25">
      <c r="A46" s="119"/>
      <c r="B46" s="119"/>
      <c r="C46" s="146"/>
      <c r="D46" s="119"/>
      <c r="E46" s="146"/>
      <c r="F46" s="119"/>
      <c r="G46" s="119"/>
      <c r="H46" s="119"/>
      <c r="I46" s="147"/>
      <c r="J46" s="147"/>
      <c r="K46" s="3"/>
    </row>
    <row r="47" spans="1:11" s="7" customFormat="1" x14ac:dyDescent="0.25">
      <c r="A47" s="213" t="s">
        <v>72</v>
      </c>
      <c r="B47" s="213"/>
      <c r="C47" s="213"/>
      <c r="D47" s="213"/>
      <c r="E47" s="213"/>
      <c r="F47" s="213"/>
      <c r="G47" s="213"/>
      <c r="H47" s="213"/>
      <c r="I47" s="213"/>
      <c r="J47" s="213"/>
      <c r="K47" s="213"/>
    </row>
    <row r="48" spans="1:11" x14ac:dyDescent="0.25">
      <c r="A48" s="232" t="s">
        <v>18</v>
      </c>
      <c r="B48" s="229" t="s">
        <v>43</v>
      </c>
      <c r="C48" s="229"/>
      <c r="D48" s="229"/>
      <c r="E48" s="229"/>
      <c r="F48" s="229"/>
      <c r="G48" s="41"/>
      <c r="H48" s="41"/>
      <c r="I48" s="41"/>
      <c r="J48" s="7"/>
      <c r="K48" s="7"/>
    </row>
    <row r="49" spans="1:11" s="7" customFormat="1" x14ac:dyDescent="0.25">
      <c r="A49" s="232"/>
      <c r="B49" s="141" t="s">
        <v>44</v>
      </c>
      <c r="C49" s="134" t="s">
        <v>42</v>
      </c>
      <c r="D49" s="141" t="s">
        <v>45</v>
      </c>
      <c r="E49" s="134" t="s">
        <v>42</v>
      </c>
      <c r="F49" s="141" t="s">
        <v>46</v>
      </c>
      <c r="G49" s="8"/>
      <c r="H49" s="8"/>
      <c r="I49" s="8"/>
      <c r="J49" s="8"/>
      <c r="K49" s="8"/>
    </row>
    <row r="50" spans="1:11" ht="15" customHeight="1" x14ac:dyDescent="0.25">
      <c r="A50" s="202" t="s">
        <v>161</v>
      </c>
      <c r="B50" s="46">
        <v>95.2</v>
      </c>
      <c r="C50" s="43">
        <v>5</v>
      </c>
      <c r="D50" s="44">
        <v>11.05</v>
      </c>
      <c r="E50" s="45">
        <v>23</v>
      </c>
      <c r="F50" s="44">
        <v>79.839873207892111</v>
      </c>
    </row>
    <row r="51" spans="1:11" ht="15" customHeight="1" x14ac:dyDescent="0.25">
      <c r="A51" s="202" t="s">
        <v>162</v>
      </c>
      <c r="B51" s="13">
        <v>95.2</v>
      </c>
      <c r="C51" s="14">
        <v>2</v>
      </c>
      <c r="D51" s="102">
        <v>36.090000000000003</v>
      </c>
      <c r="E51" s="67">
        <v>10</v>
      </c>
      <c r="F51" s="102">
        <v>83.282673859142818</v>
      </c>
    </row>
    <row r="52" spans="1:11" ht="15" customHeight="1" x14ac:dyDescent="0.25">
      <c r="A52" s="202" t="s">
        <v>163</v>
      </c>
      <c r="B52" s="13">
        <v>95.2</v>
      </c>
      <c r="C52" s="14">
        <v>1</v>
      </c>
      <c r="D52" s="102">
        <v>46.29</v>
      </c>
      <c r="E52" s="67">
        <v>28</v>
      </c>
      <c r="F52" s="102">
        <v>87.764262239965333</v>
      </c>
    </row>
    <row r="53" spans="1:11" ht="15" customHeight="1" x14ac:dyDescent="0.25">
      <c r="A53" s="202" t="s">
        <v>164</v>
      </c>
      <c r="B53" s="46">
        <v>95.2</v>
      </c>
      <c r="C53" s="43">
        <v>1</v>
      </c>
      <c r="D53" s="44">
        <v>29.74</v>
      </c>
      <c r="E53" s="45">
        <v>5</v>
      </c>
      <c r="F53" s="44">
        <v>79.589018287039551</v>
      </c>
    </row>
    <row r="54" spans="1:11" ht="15" customHeight="1" x14ac:dyDescent="0.25">
      <c r="A54" s="202" t="s">
        <v>165</v>
      </c>
      <c r="B54" s="46">
        <v>95.2</v>
      </c>
      <c r="C54" s="43">
        <v>1</v>
      </c>
      <c r="D54" s="44">
        <v>39.33</v>
      </c>
      <c r="E54" s="45">
        <v>30</v>
      </c>
      <c r="F54" s="44">
        <v>81.846253865108864</v>
      </c>
    </row>
    <row r="55" spans="1:11" x14ac:dyDescent="0.25">
      <c r="A55" s="202" t="s">
        <v>166</v>
      </c>
      <c r="B55" s="46">
        <v>95.2</v>
      </c>
      <c r="C55" s="43">
        <v>7</v>
      </c>
      <c r="D55" s="44">
        <v>26.81</v>
      </c>
      <c r="E55" s="45">
        <v>6</v>
      </c>
      <c r="F55" s="44">
        <v>73.918596759259273</v>
      </c>
    </row>
    <row r="56" spans="1:11" x14ac:dyDescent="0.25">
      <c r="A56" s="202" t="s">
        <v>167</v>
      </c>
      <c r="B56" s="80">
        <v>95.2</v>
      </c>
      <c r="C56" s="101">
        <v>17</v>
      </c>
      <c r="D56" s="40">
        <v>22.16</v>
      </c>
      <c r="E56" s="165">
        <v>13</v>
      </c>
      <c r="F56" s="44">
        <v>61.494355286738568</v>
      </c>
    </row>
    <row r="57" spans="1:11" x14ac:dyDescent="0.25">
      <c r="A57" s="202" t="s">
        <v>168</v>
      </c>
      <c r="B57" s="80">
        <v>95.2</v>
      </c>
      <c r="C57" s="101">
        <v>18</v>
      </c>
      <c r="D57" s="40">
        <v>18.61</v>
      </c>
      <c r="E57" s="165">
        <v>14</v>
      </c>
      <c r="F57" s="102">
        <v>65.481157034050781</v>
      </c>
    </row>
    <row r="58" spans="1:11" x14ac:dyDescent="0.25">
      <c r="A58" s="202" t="s">
        <v>169</v>
      </c>
      <c r="B58" s="46">
        <v>95.2</v>
      </c>
      <c r="C58" s="43">
        <v>9</v>
      </c>
      <c r="D58" s="44">
        <v>22.14</v>
      </c>
      <c r="E58" s="45">
        <v>19</v>
      </c>
      <c r="F58" s="102">
        <v>66.450422916666113</v>
      </c>
    </row>
    <row r="59" spans="1:11" x14ac:dyDescent="0.25">
      <c r="A59" s="202" t="s">
        <v>170</v>
      </c>
      <c r="B59" s="13">
        <v>95.2</v>
      </c>
      <c r="C59" s="14">
        <v>4</v>
      </c>
      <c r="D59" s="102">
        <v>36.770000000000003</v>
      </c>
      <c r="E59" s="14">
        <v>29</v>
      </c>
      <c r="F59" s="102">
        <v>74.377199820789045</v>
      </c>
    </row>
    <row r="60" spans="1:11" x14ac:dyDescent="0.25">
      <c r="A60" s="202" t="s">
        <v>171</v>
      </c>
      <c r="B60" s="13">
        <v>95.5</v>
      </c>
      <c r="C60" s="14">
        <v>30</v>
      </c>
      <c r="D60" s="102">
        <v>19.57</v>
      </c>
      <c r="E60" s="14">
        <v>7</v>
      </c>
      <c r="F60" s="102">
        <v>78.216104265400773</v>
      </c>
    </row>
    <row r="61" spans="1:11" x14ac:dyDescent="0.25">
      <c r="A61" s="202" t="s">
        <v>172</v>
      </c>
      <c r="B61" s="13">
        <v>95.5</v>
      </c>
      <c r="C61" s="14">
        <v>1</v>
      </c>
      <c r="D61" s="102">
        <v>8.76</v>
      </c>
      <c r="E61" s="14">
        <v>14</v>
      </c>
      <c r="F61" s="102">
        <v>77.907212600542437</v>
      </c>
    </row>
    <row r="62" spans="1:11" x14ac:dyDescent="0.25">
      <c r="A62" s="138" t="s">
        <v>19</v>
      </c>
      <c r="B62" s="61">
        <f>MAX(B50:B61)</f>
        <v>95.5</v>
      </c>
      <c r="C62" s="61">
        <f>VLOOKUP(B62,B50:C61,2,FALSE)</f>
        <v>30</v>
      </c>
      <c r="D62" s="150">
        <f>MIN(D50:D61)</f>
        <v>8.76</v>
      </c>
      <c r="E62" s="61">
        <f>VLOOKUP(D62,D50:E61,2,FALSE)</f>
        <v>14</v>
      </c>
      <c r="F62" s="60">
        <f>AVERAGE(F50:F61)</f>
        <v>75.847260845216297</v>
      </c>
    </row>
    <row r="63" spans="1:11" x14ac:dyDescent="0.25">
      <c r="A63" s="148"/>
      <c r="B63" s="146"/>
      <c r="C63" s="146"/>
      <c r="D63" s="149"/>
      <c r="E63" s="146"/>
      <c r="F63" s="149"/>
      <c r="G63" s="75"/>
      <c r="H63" s="75"/>
      <c r="I63" s="75"/>
      <c r="J63" s="75"/>
      <c r="K63" s="75"/>
    </row>
    <row r="64" spans="1:11" x14ac:dyDescent="0.25">
      <c r="A64" s="148"/>
      <c r="B64" s="146"/>
      <c r="C64" s="146"/>
      <c r="D64" s="149"/>
      <c r="E64" s="146"/>
      <c r="F64" s="149"/>
      <c r="G64" s="75"/>
      <c r="H64" s="75"/>
      <c r="I64" s="75"/>
      <c r="J64" s="75"/>
      <c r="K64" s="75"/>
    </row>
    <row r="65" spans="1:11" x14ac:dyDescent="0.25">
      <c r="A65" s="148"/>
      <c r="B65" s="146"/>
      <c r="C65" s="146"/>
      <c r="D65" s="149"/>
      <c r="E65" s="146"/>
      <c r="F65" s="149"/>
      <c r="G65" s="75"/>
      <c r="H65" s="75"/>
      <c r="I65" s="75"/>
      <c r="J65" s="75"/>
      <c r="K65" s="75"/>
    </row>
    <row r="66" spans="1:11" x14ac:dyDescent="0.25">
      <c r="A66" s="148"/>
      <c r="B66" s="146"/>
      <c r="C66" s="146"/>
      <c r="D66" s="149"/>
      <c r="E66" s="146"/>
      <c r="F66" s="149"/>
      <c r="G66" s="75"/>
      <c r="H66" s="75"/>
      <c r="I66" s="75"/>
      <c r="J66" s="75"/>
      <c r="K66" s="75"/>
    </row>
    <row r="67" spans="1:11" x14ac:dyDescent="0.25">
      <c r="A67" s="148"/>
      <c r="B67" s="146"/>
      <c r="C67" s="146"/>
      <c r="D67" s="149"/>
      <c r="E67" s="146"/>
      <c r="F67" s="149"/>
      <c r="G67" s="75"/>
      <c r="H67" s="75"/>
      <c r="I67" s="75"/>
      <c r="J67" s="75"/>
      <c r="K67" s="75"/>
    </row>
    <row r="68" spans="1:11" x14ac:dyDescent="0.25">
      <c r="A68" s="212" t="s">
        <v>177</v>
      </c>
      <c r="B68" s="212"/>
      <c r="C68" s="212"/>
      <c r="D68" s="212"/>
      <c r="E68" s="212"/>
      <c r="F68" s="212"/>
      <c r="G68" s="212"/>
      <c r="H68" s="212"/>
      <c r="I68" s="212"/>
      <c r="J68" s="212"/>
      <c r="K68" s="212"/>
    </row>
    <row r="69" spans="1:11" x14ac:dyDescent="0.25">
      <c r="A69" s="212" t="s">
        <v>76</v>
      </c>
      <c r="B69" s="212"/>
      <c r="C69" s="212"/>
      <c r="D69" s="212"/>
      <c r="E69" s="212"/>
      <c r="F69" s="212"/>
      <c r="G69" s="212"/>
      <c r="H69" s="212"/>
      <c r="I69" s="212"/>
      <c r="J69" s="212"/>
      <c r="K69" s="212"/>
    </row>
    <row r="70" spans="1:11" x14ac:dyDescent="0.25">
      <c r="A70" s="166"/>
      <c r="B70" s="167"/>
      <c r="C70" s="167"/>
      <c r="D70" s="168"/>
      <c r="E70" s="167"/>
      <c r="F70" s="168"/>
      <c r="G70" s="7"/>
      <c r="H70" s="7"/>
      <c r="I70" s="7"/>
      <c r="J70" s="7"/>
      <c r="K70" s="7"/>
    </row>
    <row r="71" spans="1:11" x14ac:dyDescent="0.25">
      <c r="A71" s="166"/>
      <c r="B71" s="167"/>
      <c r="C71" s="167"/>
      <c r="D71" s="168"/>
      <c r="E71" s="167"/>
      <c r="F71" s="168"/>
      <c r="G71" s="7"/>
      <c r="H71" s="7"/>
      <c r="I71" s="7"/>
      <c r="J71" s="7"/>
      <c r="K71" s="7"/>
    </row>
    <row r="72" spans="1:11" x14ac:dyDescent="0.25">
      <c r="A72" s="166"/>
      <c r="B72" s="167"/>
      <c r="C72" s="167"/>
      <c r="D72" s="168"/>
      <c r="E72" s="167"/>
      <c r="F72" s="168"/>
      <c r="G72" s="7"/>
      <c r="H72" s="7"/>
      <c r="I72" s="7"/>
      <c r="J72" s="7"/>
      <c r="K72" s="7"/>
    </row>
    <row r="73" spans="1:11" x14ac:dyDescent="0.25">
      <c r="A73" s="166"/>
      <c r="B73" s="167"/>
      <c r="C73" s="167"/>
      <c r="D73" s="168"/>
      <c r="E73" s="167"/>
      <c r="F73" s="168"/>
      <c r="G73" s="7"/>
      <c r="H73" s="7"/>
      <c r="I73" s="7"/>
      <c r="J73" s="7"/>
      <c r="K73" s="7"/>
    </row>
    <row r="74" spans="1:11" x14ac:dyDescent="0.25">
      <c r="A74" s="166"/>
      <c r="B74" s="167"/>
      <c r="C74" s="167"/>
      <c r="D74" s="168"/>
      <c r="E74" s="167"/>
      <c r="F74" s="168"/>
      <c r="G74" s="7"/>
      <c r="H74" s="7"/>
      <c r="I74" s="7"/>
      <c r="J74" s="7"/>
      <c r="K74" s="7"/>
    </row>
    <row r="75" spans="1:11" x14ac:dyDescent="0.25">
      <c r="A75" s="166"/>
      <c r="B75" s="167"/>
      <c r="C75" s="167"/>
      <c r="D75" s="168"/>
      <c r="E75" s="167"/>
      <c r="F75" s="168"/>
      <c r="G75" s="7"/>
      <c r="H75" s="7"/>
      <c r="I75" s="7"/>
      <c r="J75" s="7"/>
      <c r="K75" s="7"/>
    </row>
    <row r="76" spans="1:11" x14ac:dyDescent="0.25">
      <c r="A76" s="166"/>
      <c r="B76" s="167"/>
      <c r="C76" s="167"/>
      <c r="D76" s="168"/>
      <c r="E76" s="167"/>
      <c r="F76" s="168"/>
      <c r="G76" s="7"/>
      <c r="H76" s="7"/>
      <c r="I76" s="7"/>
      <c r="J76" s="7"/>
      <c r="K76" s="7"/>
    </row>
    <row r="77" spans="1:11" x14ac:dyDescent="0.25">
      <c r="A77" s="166"/>
      <c r="B77" s="167"/>
      <c r="C77" s="167"/>
      <c r="D77" s="168"/>
      <c r="E77" s="167"/>
      <c r="F77" s="168"/>
      <c r="G77" s="7"/>
      <c r="H77" s="7"/>
      <c r="I77" s="7"/>
      <c r="J77" s="7"/>
      <c r="K77" s="7"/>
    </row>
    <row r="78" spans="1:11" x14ac:dyDescent="0.25">
      <c r="A78" s="166"/>
      <c r="B78" s="167"/>
      <c r="C78" s="167"/>
      <c r="D78" s="168"/>
      <c r="E78" s="167"/>
      <c r="F78" s="168"/>
      <c r="G78" s="7"/>
      <c r="H78" s="7"/>
      <c r="I78" s="7"/>
      <c r="J78" s="7"/>
      <c r="K78" s="7"/>
    </row>
    <row r="79" spans="1:11" x14ac:dyDescent="0.25">
      <c r="A79" s="166"/>
      <c r="B79" s="167"/>
      <c r="C79" s="167"/>
      <c r="D79" s="168"/>
      <c r="E79" s="167"/>
      <c r="F79" s="168"/>
      <c r="G79" s="7"/>
      <c r="H79" s="7"/>
      <c r="I79" s="7"/>
      <c r="J79" s="7"/>
      <c r="K79" s="7"/>
    </row>
    <row r="80" spans="1:11" x14ac:dyDescent="0.25">
      <c r="A80" s="166"/>
      <c r="B80" s="167"/>
      <c r="C80" s="167"/>
      <c r="D80" s="168"/>
      <c r="E80" s="167"/>
      <c r="F80" s="168"/>
      <c r="G80" s="7"/>
      <c r="H80" s="7"/>
      <c r="I80" s="7"/>
      <c r="J80" s="7"/>
      <c r="K80" s="7"/>
    </row>
    <row r="81" spans="1:11" x14ac:dyDescent="0.25">
      <c r="A81" s="166"/>
      <c r="B81" s="167"/>
      <c r="C81" s="167"/>
      <c r="D81" s="168"/>
      <c r="E81" s="167"/>
      <c r="F81" s="168"/>
      <c r="G81" s="7"/>
      <c r="H81" s="7"/>
      <c r="I81" s="7"/>
      <c r="J81" s="7"/>
      <c r="K81" s="7"/>
    </row>
    <row r="82" spans="1:11" x14ac:dyDescent="0.25">
      <c r="A82" s="166"/>
      <c r="B82" s="167"/>
      <c r="C82" s="167"/>
      <c r="D82" s="168"/>
      <c r="E82" s="167"/>
      <c r="F82" s="168"/>
      <c r="G82" s="7"/>
      <c r="H82" s="7"/>
      <c r="I82" s="7"/>
      <c r="J82" s="7"/>
      <c r="K82" s="7"/>
    </row>
    <row r="83" spans="1:11" x14ac:dyDescent="0.25">
      <c r="A83" s="166"/>
      <c r="B83" s="167"/>
      <c r="C83" s="167"/>
      <c r="D83" s="168"/>
      <c r="E83" s="167"/>
      <c r="F83" s="168"/>
      <c r="G83" s="7"/>
      <c r="H83" s="7"/>
      <c r="I83" s="7"/>
      <c r="J83" s="7"/>
      <c r="K83" s="7"/>
    </row>
    <row r="84" spans="1:11" x14ac:dyDescent="0.25">
      <c r="A84" s="166"/>
      <c r="B84" s="167"/>
      <c r="C84" s="167"/>
      <c r="D84" s="168"/>
      <c r="E84" s="167"/>
      <c r="F84" s="168"/>
      <c r="G84" s="7"/>
      <c r="H84" s="7"/>
      <c r="I84" s="7"/>
      <c r="J84" s="7"/>
      <c r="K84" s="7"/>
    </row>
    <row r="85" spans="1:11" x14ac:dyDescent="0.25">
      <c r="A85" s="166"/>
      <c r="B85" s="167"/>
      <c r="C85" s="167"/>
      <c r="D85" s="168"/>
      <c r="E85" s="167"/>
      <c r="F85" s="168"/>
      <c r="G85" s="7"/>
      <c r="H85" s="7"/>
      <c r="I85" s="7"/>
      <c r="J85" s="7"/>
      <c r="K85" s="7"/>
    </row>
    <row r="86" spans="1:11" x14ac:dyDescent="0.25">
      <c r="A86" s="166"/>
      <c r="B86" s="167"/>
      <c r="C86" s="167"/>
      <c r="D86" s="168"/>
      <c r="E86" s="167"/>
      <c r="F86" s="168"/>
      <c r="G86" s="7"/>
      <c r="H86" s="7"/>
      <c r="I86" s="7"/>
      <c r="J86" s="7"/>
      <c r="K86" s="7"/>
    </row>
    <row r="87" spans="1:11" x14ac:dyDescent="0.25">
      <c r="A87" s="166"/>
      <c r="B87" s="167"/>
      <c r="C87" s="167"/>
      <c r="D87" s="168"/>
      <c r="E87" s="167"/>
      <c r="F87" s="168"/>
      <c r="G87" s="7"/>
      <c r="H87" s="7"/>
      <c r="I87" s="7"/>
      <c r="J87" s="7"/>
      <c r="K87" s="7"/>
    </row>
    <row r="88" spans="1:11" x14ac:dyDescent="0.25">
      <c r="A88" s="166"/>
      <c r="B88" s="167"/>
      <c r="C88" s="167"/>
      <c r="D88" s="168"/>
      <c r="E88" s="167"/>
      <c r="F88" s="168"/>
      <c r="G88" s="7"/>
      <c r="H88" s="7"/>
      <c r="I88" s="7"/>
      <c r="J88" s="7"/>
      <c r="K88" s="7"/>
    </row>
    <row r="89" spans="1:11" x14ac:dyDescent="0.25">
      <c r="A89" s="166"/>
      <c r="B89" s="167"/>
      <c r="C89" s="167"/>
      <c r="D89" s="168"/>
      <c r="E89" s="167"/>
      <c r="F89" s="168"/>
      <c r="G89" s="7"/>
      <c r="H89" s="7"/>
      <c r="I89" s="7"/>
      <c r="J89" s="7"/>
      <c r="K89" s="7"/>
    </row>
    <row r="90" spans="1:11" x14ac:dyDescent="0.25">
      <c r="A90" s="166"/>
      <c r="B90" s="167"/>
      <c r="C90" s="167"/>
      <c r="D90" s="168"/>
      <c r="E90" s="167"/>
      <c r="F90" s="168"/>
      <c r="G90" s="7"/>
      <c r="H90" s="7"/>
      <c r="I90" s="7"/>
      <c r="J90" s="7"/>
      <c r="K90" s="7"/>
    </row>
    <row r="91" spans="1:11" x14ac:dyDescent="0.25">
      <c r="A91" s="166"/>
      <c r="B91" s="167"/>
      <c r="C91" s="167"/>
      <c r="D91" s="168"/>
      <c r="E91" s="167"/>
      <c r="F91" s="168"/>
      <c r="G91" s="7"/>
      <c r="H91" s="7"/>
      <c r="I91" s="7"/>
      <c r="J91" s="7"/>
      <c r="K91" s="7"/>
    </row>
    <row r="92" spans="1:11" x14ac:dyDescent="0.25">
      <c r="A92" s="166"/>
      <c r="B92" s="167"/>
      <c r="C92" s="167"/>
      <c r="D92" s="168"/>
      <c r="E92" s="167"/>
      <c r="F92" s="168"/>
      <c r="G92" s="7"/>
      <c r="H92" s="7"/>
      <c r="I92" s="7"/>
      <c r="J92" s="7"/>
      <c r="K92" s="7"/>
    </row>
    <row r="93" spans="1:11" x14ac:dyDescent="0.25">
      <c r="A93" s="166"/>
      <c r="B93" s="167"/>
      <c r="C93" s="167"/>
      <c r="D93" s="168"/>
      <c r="E93" s="167"/>
      <c r="F93" s="168"/>
      <c r="G93" s="7"/>
      <c r="H93" s="7"/>
      <c r="I93" s="7"/>
      <c r="J93" s="7"/>
      <c r="K93" s="7"/>
    </row>
    <row r="94" spans="1:11" x14ac:dyDescent="0.25">
      <c r="A94" s="166"/>
      <c r="B94" s="167"/>
      <c r="C94" s="167"/>
      <c r="D94" s="168"/>
      <c r="E94" s="167"/>
      <c r="F94" s="168"/>
      <c r="G94" s="7"/>
      <c r="H94" s="7"/>
      <c r="I94" s="7"/>
      <c r="J94" s="7"/>
      <c r="K94" s="7"/>
    </row>
    <row r="95" spans="1:11" x14ac:dyDescent="0.25">
      <c r="A95" s="166"/>
      <c r="B95" s="167"/>
      <c r="C95" s="167"/>
      <c r="D95" s="168"/>
      <c r="E95" s="167"/>
      <c r="F95" s="168"/>
      <c r="G95" s="7"/>
      <c r="H95" s="7"/>
      <c r="I95" s="7"/>
      <c r="J95" s="7"/>
      <c r="K95" s="7"/>
    </row>
    <row r="96" spans="1:11" x14ac:dyDescent="0.25">
      <c r="A96" s="166"/>
      <c r="B96" s="167"/>
      <c r="C96" s="167"/>
      <c r="D96" s="168"/>
      <c r="E96" s="167"/>
      <c r="F96" s="168"/>
      <c r="G96" s="7"/>
      <c r="H96" s="7"/>
      <c r="I96" s="7"/>
      <c r="J96" s="7"/>
      <c r="K96" s="7"/>
    </row>
    <row r="97" spans="1:11" x14ac:dyDescent="0.25">
      <c r="A97" s="166"/>
      <c r="B97" s="167"/>
      <c r="C97" s="167"/>
      <c r="D97" s="168"/>
      <c r="E97" s="167"/>
      <c r="F97" s="168"/>
      <c r="G97" s="7"/>
      <c r="H97" s="7"/>
      <c r="I97" s="7"/>
      <c r="J97" s="7"/>
      <c r="K97" s="7"/>
    </row>
    <row r="98" spans="1:11" x14ac:dyDescent="0.25">
      <c r="A98" s="166"/>
      <c r="B98" s="167"/>
      <c r="C98" s="167"/>
      <c r="D98" s="168"/>
      <c r="E98" s="167"/>
      <c r="F98" s="168"/>
      <c r="G98" s="7"/>
      <c r="H98" s="7"/>
      <c r="I98" s="7"/>
      <c r="J98" s="7"/>
      <c r="K98" s="7"/>
    </row>
    <row r="99" spans="1:11" x14ac:dyDescent="0.25">
      <c r="A99" s="213" t="s">
        <v>75</v>
      </c>
      <c r="B99" s="213"/>
      <c r="C99" s="213"/>
      <c r="D99" s="213"/>
      <c r="E99" s="213"/>
      <c r="F99" s="213"/>
      <c r="G99" s="213"/>
      <c r="H99" s="213"/>
      <c r="I99" s="213"/>
      <c r="J99" s="213"/>
      <c r="K99" s="213"/>
    </row>
    <row r="100" spans="1:11" ht="18" x14ac:dyDescent="0.35">
      <c r="A100" s="232" t="s">
        <v>18</v>
      </c>
      <c r="B100" s="229" t="s">
        <v>65</v>
      </c>
      <c r="C100" s="229"/>
      <c r="D100" s="229"/>
      <c r="E100" s="41"/>
      <c r="F100" s="41"/>
      <c r="G100" s="41"/>
      <c r="H100" s="41"/>
      <c r="I100" s="41"/>
      <c r="J100" s="7"/>
      <c r="K100" s="7"/>
    </row>
    <row r="101" spans="1:11" x14ac:dyDescent="0.25">
      <c r="A101" s="232"/>
      <c r="B101" s="135" t="s">
        <v>63</v>
      </c>
      <c r="C101" s="135" t="s">
        <v>64</v>
      </c>
      <c r="D101" s="135" t="s">
        <v>41</v>
      </c>
      <c r="E101" s="35"/>
      <c r="F101" s="35"/>
      <c r="G101" s="35"/>
      <c r="H101" s="35"/>
      <c r="I101" s="35"/>
      <c r="J101" s="7"/>
      <c r="K101" s="7"/>
    </row>
    <row r="102" spans="1:11" s="7" customFormat="1" x14ac:dyDescent="0.25">
      <c r="A102" s="202" t="s">
        <v>161</v>
      </c>
      <c r="B102" s="98">
        <v>50.7</v>
      </c>
      <c r="C102" s="98">
        <v>35.6</v>
      </c>
      <c r="D102" s="98">
        <v>39.336881720432345</v>
      </c>
      <c r="E102" s="8"/>
      <c r="F102" s="8"/>
      <c r="G102" s="8"/>
      <c r="H102" s="8"/>
      <c r="I102" s="8"/>
      <c r="J102" s="8"/>
      <c r="K102" s="8"/>
    </row>
    <row r="103" spans="1:11" x14ac:dyDescent="0.25">
      <c r="A103" s="202" t="s">
        <v>162</v>
      </c>
      <c r="B103" s="98">
        <v>50.6</v>
      </c>
      <c r="C103" s="98">
        <v>34.799999999999997</v>
      </c>
      <c r="D103" s="98">
        <v>39.080238095237419</v>
      </c>
    </row>
    <row r="104" spans="1:11" s="7" customFormat="1" x14ac:dyDescent="0.25">
      <c r="A104" s="202" t="s">
        <v>163</v>
      </c>
      <c r="B104" s="98">
        <v>51</v>
      </c>
      <c r="C104" s="98">
        <v>38.1</v>
      </c>
      <c r="D104" s="98">
        <v>40.939170104014686</v>
      </c>
      <c r="E104" s="8"/>
      <c r="F104" s="8"/>
      <c r="G104" s="8"/>
      <c r="H104" s="8"/>
      <c r="I104" s="8"/>
      <c r="J104" s="8"/>
      <c r="K104" s="8"/>
    </row>
    <row r="105" spans="1:11" s="7" customFormat="1" ht="15" customHeight="1" x14ac:dyDescent="0.25">
      <c r="A105" s="202" t="s">
        <v>164</v>
      </c>
      <c r="B105" s="98">
        <v>51.4</v>
      </c>
      <c r="C105" s="98">
        <v>37.200000000000003</v>
      </c>
      <c r="D105" s="98">
        <v>39.5080208333329</v>
      </c>
      <c r="E105" s="8"/>
      <c r="F105" s="8"/>
      <c r="G105" s="8"/>
      <c r="H105" s="8"/>
      <c r="I105" s="8"/>
      <c r="J105" s="8"/>
      <c r="K105" s="8"/>
    </row>
    <row r="106" spans="1:11" ht="15" customHeight="1" x14ac:dyDescent="0.25">
      <c r="A106" s="202" t="s">
        <v>165</v>
      </c>
      <c r="B106" s="98">
        <v>50.6</v>
      </c>
      <c r="C106" s="98">
        <v>35.9</v>
      </c>
      <c r="D106" s="98">
        <v>40.019300918666517</v>
      </c>
    </row>
    <row r="107" spans="1:11" ht="15" customHeight="1" x14ac:dyDescent="0.25">
      <c r="A107" s="202" t="s">
        <v>166</v>
      </c>
      <c r="B107" s="98">
        <v>46.2</v>
      </c>
      <c r="C107" s="98">
        <v>33</v>
      </c>
      <c r="D107" s="98">
        <v>37.712208333335624</v>
      </c>
    </row>
    <row r="108" spans="1:11" ht="15" customHeight="1" x14ac:dyDescent="0.25">
      <c r="A108" s="202" t="s">
        <v>167</v>
      </c>
      <c r="B108" s="98">
        <v>36.799999999999997</v>
      </c>
      <c r="C108" s="98">
        <v>26.4</v>
      </c>
      <c r="D108" s="98">
        <v>31.195985663079529</v>
      </c>
    </row>
    <row r="109" spans="1:11" ht="15" customHeight="1" x14ac:dyDescent="0.25">
      <c r="A109" s="202" t="s">
        <v>168</v>
      </c>
      <c r="B109" s="98">
        <v>26.4</v>
      </c>
      <c r="C109" s="98">
        <v>20.399999999999999</v>
      </c>
      <c r="D109" s="98">
        <v>22.756908602150091</v>
      </c>
    </row>
    <row r="110" spans="1:11" x14ac:dyDescent="0.25">
      <c r="A110" s="202" t="s">
        <v>169</v>
      </c>
      <c r="B110" s="98">
        <v>20.399999999999999</v>
      </c>
      <c r="C110" s="98">
        <v>15.9</v>
      </c>
      <c r="D110" s="98">
        <v>18.139590277781622</v>
      </c>
    </row>
    <row r="111" spans="1:11" x14ac:dyDescent="0.25">
      <c r="A111" s="202" t="s">
        <v>170</v>
      </c>
      <c r="B111" s="98">
        <v>43.1</v>
      </c>
      <c r="C111" s="98">
        <v>15.9</v>
      </c>
      <c r="D111" s="98">
        <v>21.48368727598638</v>
      </c>
    </row>
    <row r="112" spans="1:11" x14ac:dyDescent="0.25">
      <c r="A112" s="202" t="s">
        <v>171</v>
      </c>
      <c r="B112" s="98">
        <v>51.1</v>
      </c>
      <c r="C112" s="98">
        <v>29.1</v>
      </c>
      <c r="D112" s="98">
        <v>33.241277681159026</v>
      </c>
    </row>
    <row r="113" spans="1:11" x14ac:dyDescent="0.25">
      <c r="A113" s="202" t="s">
        <v>172</v>
      </c>
      <c r="B113" s="98">
        <v>50.7</v>
      </c>
      <c r="C113" s="98">
        <v>33.200000000000003</v>
      </c>
      <c r="D113" s="98">
        <v>36.336979365045025</v>
      </c>
    </row>
    <row r="114" spans="1:11" x14ac:dyDescent="0.25">
      <c r="A114" s="6" t="s">
        <v>19</v>
      </c>
      <c r="B114" s="60">
        <f>MAX(B102:B113)</f>
        <v>51.4</v>
      </c>
      <c r="C114" s="60">
        <f>MIN(C102:C113)</f>
        <v>15.9</v>
      </c>
      <c r="D114" s="60">
        <f>AVERAGE(D102:D113)</f>
        <v>33.312520739185096</v>
      </c>
    </row>
    <row r="116" spans="1:11" x14ac:dyDescent="0.25">
      <c r="A116" s="237" t="s">
        <v>74</v>
      </c>
      <c r="B116" s="237"/>
      <c r="C116" s="237"/>
      <c r="D116" s="237"/>
      <c r="E116" s="237"/>
      <c r="F116" s="237"/>
      <c r="G116" s="237"/>
      <c r="H116" s="237"/>
      <c r="I116" s="237"/>
      <c r="J116" s="237"/>
      <c r="K116" s="237"/>
    </row>
    <row r="117" spans="1:11" x14ac:dyDescent="0.25">
      <c r="A117" s="117"/>
      <c r="B117" s="117"/>
      <c r="C117" s="117"/>
      <c r="D117" s="117"/>
      <c r="E117" s="117"/>
      <c r="F117" s="117"/>
      <c r="G117" s="117"/>
      <c r="H117" s="117"/>
      <c r="I117" s="117"/>
      <c r="J117" s="117"/>
      <c r="K117" s="117"/>
    </row>
    <row r="118" spans="1:11" x14ac:dyDescent="0.25">
      <c r="A118" s="117"/>
      <c r="B118" s="117"/>
      <c r="C118" s="117"/>
      <c r="D118" s="117"/>
      <c r="E118" s="117"/>
      <c r="F118" s="117"/>
      <c r="G118" s="117"/>
      <c r="H118" s="117"/>
      <c r="I118" s="117"/>
      <c r="J118" s="117"/>
      <c r="K118" s="117"/>
    </row>
    <row r="119" spans="1:11" ht="15" customHeight="1" x14ac:dyDescent="0.25">
      <c r="A119" s="117"/>
      <c r="B119" s="117"/>
      <c r="C119" s="117"/>
      <c r="D119" s="117"/>
      <c r="E119" s="117"/>
      <c r="F119" s="117"/>
      <c r="G119" s="117"/>
      <c r="H119" s="117"/>
      <c r="I119" s="117"/>
      <c r="J119" s="117"/>
      <c r="K119" s="117"/>
    </row>
    <row r="120" spans="1:11" ht="15" customHeight="1" x14ac:dyDescent="0.25">
      <c r="A120" s="117"/>
      <c r="B120" s="117"/>
      <c r="C120" s="117"/>
      <c r="D120" s="117"/>
      <c r="E120" s="117"/>
      <c r="F120" s="117"/>
      <c r="G120" s="117"/>
      <c r="H120" s="117"/>
      <c r="I120" s="117"/>
      <c r="J120" s="117"/>
      <c r="K120" s="117"/>
    </row>
    <row r="121" spans="1:11" s="7" customFormat="1" ht="15.75" customHeight="1" x14ac:dyDescent="0.25">
      <c r="A121" s="117"/>
      <c r="B121" s="117"/>
      <c r="C121" s="117"/>
      <c r="D121" s="117"/>
      <c r="E121" s="117"/>
      <c r="F121" s="117"/>
      <c r="G121" s="117"/>
      <c r="H121" s="117"/>
      <c r="I121" s="117"/>
      <c r="J121" s="117"/>
      <c r="K121" s="117"/>
    </row>
    <row r="122" spans="1:11" x14ac:dyDescent="0.25">
      <c r="A122" s="117"/>
      <c r="B122" s="117"/>
      <c r="C122" s="117"/>
      <c r="D122" s="117"/>
      <c r="E122" s="117"/>
      <c r="F122" s="117"/>
      <c r="G122" s="117"/>
      <c r="H122" s="117"/>
      <c r="I122" s="117"/>
      <c r="J122" s="117"/>
      <c r="K122" s="117"/>
    </row>
    <row r="123" spans="1:11" s="7" customFormat="1" ht="15" customHeight="1" x14ac:dyDescent="0.25">
      <c r="A123" s="117"/>
      <c r="B123" s="117"/>
      <c r="C123" s="117"/>
      <c r="D123" s="117"/>
      <c r="E123" s="117"/>
      <c r="F123" s="117"/>
      <c r="G123" s="117"/>
      <c r="H123" s="117"/>
      <c r="I123" s="117"/>
      <c r="J123" s="117"/>
      <c r="K123" s="117"/>
    </row>
    <row r="124" spans="1:11" s="7" customFormat="1" x14ac:dyDescent="0.25">
      <c r="A124" s="117"/>
      <c r="B124" s="117"/>
      <c r="C124" s="117"/>
      <c r="D124" s="117"/>
      <c r="E124" s="117"/>
      <c r="F124" s="117"/>
      <c r="G124" s="117"/>
      <c r="H124" s="117"/>
      <c r="I124" s="117"/>
      <c r="J124" s="117"/>
      <c r="K124" s="117"/>
    </row>
    <row r="125" spans="1:11" s="7" customFormat="1" x14ac:dyDescent="0.25">
      <c r="A125" s="117"/>
      <c r="B125" s="117"/>
      <c r="C125" s="117"/>
      <c r="D125" s="117"/>
      <c r="E125" s="117"/>
      <c r="F125" s="117"/>
      <c r="G125" s="117"/>
      <c r="H125" s="117"/>
      <c r="I125" s="117"/>
      <c r="J125" s="117"/>
      <c r="K125" s="117"/>
    </row>
    <row r="126" spans="1:11" s="7" customFormat="1" x14ac:dyDescent="0.25">
      <c r="A126" s="117"/>
      <c r="B126" s="117"/>
      <c r="C126" s="117"/>
      <c r="D126" s="117"/>
      <c r="E126" s="117"/>
      <c r="F126" s="117"/>
      <c r="G126" s="117"/>
      <c r="H126" s="117"/>
      <c r="I126" s="117"/>
      <c r="J126" s="117"/>
      <c r="K126" s="117"/>
    </row>
    <row r="127" spans="1:11" s="7" customFormat="1" x14ac:dyDescent="0.25">
      <c r="A127" s="117"/>
      <c r="B127" s="117"/>
      <c r="C127" s="117"/>
      <c r="D127" s="117"/>
      <c r="E127" s="117"/>
      <c r="F127" s="117"/>
      <c r="G127" s="117"/>
      <c r="H127" s="117"/>
      <c r="I127" s="117"/>
      <c r="J127" s="117"/>
      <c r="K127" s="117"/>
    </row>
    <row r="128" spans="1:11" s="7" customFormat="1" x14ac:dyDescent="0.25">
      <c r="A128" s="117"/>
      <c r="B128" s="117"/>
      <c r="C128" s="117"/>
      <c r="D128" s="117"/>
      <c r="E128" s="117"/>
      <c r="F128" s="117"/>
      <c r="G128" s="117"/>
      <c r="H128" s="117"/>
      <c r="I128" s="117"/>
      <c r="J128" s="117"/>
      <c r="K128" s="117"/>
    </row>
    <row r="129" spans="1:11" s="7" customFormat="1" x14ac:dyDescent="0.25">
      <c r="A129" s="117"/>
      <c r="B129" s="117"/>
      <c r="C129" s="117"/>
      <c r="D129" s="117"/>
      <c r="E129" s="117"/>
      <c r="F129" s="117"/>
      <c r="G129" s="117"/>
      <c r="H129" s="117"/>
      <c r="I129" s="117"/>
      <c r="J129" s="117"/>
      <c r="K129" s="117"/>
    </row>
    <row r="130" spans="1:11" s="7" customFormat="1" x14ac:dyDescent="0.25">
      <c r="A130" s="117"/>
      <c r="B130" s="117"/>
      <c r="C130" s="117"/>
      <c r="D130" s="117"/>
      <c r="E130" s="117"/>
      <c r="F130" s="117"/>
      <c r="G130" s="117"/>
      <c r="H130" s="117"/>
      <c r="I130" s="117"/>
      <c r="J130" s="117"/>
      <c r="K130" s="117"/>
    </row>
    <row r="131" spans="1:11" ht="15" customHeight="1" x14ac:dyDescent="0.25">
      <c r="A131" s="248" t="s">
        <v>141</v>
      </c>
      <c r="B131" s="248"/>
      <c r="C131" s="248"/>
      <c r="D131" s="248"/>
      <c r="E131" s="248"/>
      <c r="F131" s="248"/>
      <c r="G131" s="248"/>
      <c r="H131" s="248"/>
      <c r="I131" s="248"/>
      <c r="J131" s="248"/>
      <c r="K131" s="248"/>
    </row>
    <row r="132" spans="1:11" x14ac:dyDescent="0.25">
      <c r="A132" s="248"/>
      <c r="B132" s="248"/>
      <c r="C132" s="248"/>
      <c r="D132" s="248"/>
      <c r="E132" s="248"/>
      <c r="F132" s="248"/>
      <c r="G132" s="248"/>
      <c r="H132" s="248"/>
      <c r="I132" s="248"/>
      <c r="J132" s="248"/>
      <c r="K132" s="248"/>
    </row>
    <row r="133" spans="1:11" x14ac:dyDescent="0.25">
      <c r="A133" s="248"/>
      <c r="B133" s="248"/>
      <c r="C133" s="248"/>
      <c r="D133" s="248"/>
      <c r="E133" s="248"/>
      <c r="F133" s="248"/>
      <c r="G133" s="248"/>
      <c r="H133" s="248"/>
      <c r="I133" s="248"/>
      <c r="J133" s="248"/>
      <c r="K133" s="248"/>
    </row>
    <row r="134" spans="1:11" ht="15" hidden="1" customHeight="1" x14ac:dyDescent="0.25">
      <c r="A134" s="267"/>
      <c r="B134" s="267"/>
      <c r="C134" s="267"/>
      <c r="D134" s="267"/>
      <c r="E134" s="267"/>
      <c r="F134" s="267"/>
      <c r="G134" s="267"/>
      <c r="H134" s="267"/>
      <c r="I134" s="267"/>
      <c r="J134" s="267"/>
      <c r="K134" s="267"/>
    </row>
    <row r="135" spans="1:11" ht="15" hidden="1" customHeight="1" x14ac:dyDescent="0.25">
      <c r="A135" s="267"/>
      <c r="B135" s="267"/>
      <c r="C135" s="267"/>
      <c r="D135" s="267"/>
      <c r="E135" s="267"/>
      <c r="F135" s="267"/>
      <c r="G135" s="267"/>
      <c r="H135" s="267"/>
      <c r="I135" s="267"/>
      <c r="J135" s="267"/>
      <c r="K135" s="267"/>
    </row>
    <row r="136" spans="1:11" ht="30" hidden="1" customHeight="1" x14ac:dyDescent="0.25">
      <c r="A136" s="267"/>
      <c r="B136" s="267"/>
      <c r="C136" s="267"/>
      <c r="D136" s="267"/>
      <c r="E136" s="267"/>
      <c r="F136" s="267"/>
      <c r="G136" s="267"/>
      <c r="H136" s="267"/>
      <c r="I136" s="267"/>
      <c r="J136" s="267"/>
      <c r="K136" s="267"/>
    </row>
  </sheetData>
  <mergeCells count="35">
    <mergeCell ref="A1:K1"/>
    <mergeCell ref="A2:K2"/>
    <mergeCell ref="A3:B6"/>
    <mergeCell ref="E3:E6"/>
    <mergeCell ref="H3:H6"/>
    <mergeCell ref="J3:K3"/>
    <mergeCell ref="J4:K4"/>
    <mergeCell ref="C5:C6"/>
    <mergeCell ref="D5:D6"/>
    <mergeCell ref="F5:F6"/>
    <mergeCell ref="G5:G6"/>
    <mergeCell ref="J5:K5"/>
    <mergeCell ref="J6:K6"/>
    <mergeCell ref="A9:K9"/>
    <mergeCell ref="A10:A12"/>
    <mergeCell ref="B10:D10"/>
    <mergeCell ref="E10:E12"/>
    <mergeCell ref="B11:B12"/>
    <mergeCell ref="C11:D11"/>
    <mergeCell ref="A28:K28"/>
    <mergeCell ref="A29:A31"/>
    <mergeCell ref="B29:H29"/>
    <mergeCell ref="B30:E30"/>
    <mergeCell ref="F30:H30"/>
    <mergeCell ref="A134:K136"/>
    <mergeCell ref="A131:K133"/>
    <mergeCell ref="A47:K47"/>
    <mergeCell ref="A48:A49"/>
    <mergeCell ref="B48:F48"/>
    <mergeCell ref="A116:K116"/>
    <mergeCell ref="A100:A101"/>
    <mergeCell ref="B100:D100"/>
    <mergeCell ref="A68:K68"/>
    <mergeCell ref="A69:K69"/>
    <mergeCell ref="A99:K99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4" firstPageNumber="17" fitToWidth="0" fitToHeight="0" orientation="portrait" useFirstPageNumber="1" r:id="rId1"/>
  <headerFooter>
    <oddFooter>&amp;C&amp;P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33"/>
  <sheetViews>
    <sheetView view="pageLayout" zoomScale="80" zoomScaleNormal="115" zoomScalePageLayoutView="80" workbookViewId="0">
      <selection activeCell="I135" sqref="I135"/>
    </sheetView>
  </sheetViews>
  <sheetFormatPr baseColWidth="10" defaultRowHeight="15" x14ac:dyDescent="0.25"/>
  <cols>
    <col min="1" max="1" width="8" style="8" bestFit="1" customWidth="1"/>
    <col min="2" max="2" width="8.5703125" style="8" bestFit="1" customWidth="1"/>
    <col min="3" max="3" width="9.5703125" style="8" bestFit="1" customWidth="1"/>
    <col min="4" max="4" width="10" style="8" bestFit="1" customWidth="1"/>
    <col min="5" max="5" width="13.28515625" style="8" bestFit="1" customWidth="1"/>
    <col min="6" max="6" width="8.7109375" style="8" bestFit="1" customWidth="1"/>
    <col min="7" max="7" width="9" style="8" customWidth="1"/>
    <col min="8" max="8" width="11.7109375" style="8" bestFit="1" customWidth="1"/>
    <col min="9" max="9" width="12.28515625" style="8" bestFit="1" customWidth="1"/>
    <col min="10" max="10" width="11.42578125" style="8"/>
    <col min="11" max="11" width="13.7109375" style="8" customWidth="1"/>
    <col min="12" max="16384" width="11.42578125" style="8"/>
  </cols>
  <sheetData>
    <row r="1" spans="1:11" s="7" customFormat="1" ht="15" customHeight="1" x14ac:dyDescent="0.25">
      <c r="A1" s="212" t="s">
        <v>142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</row>
    <row r="2" spans="1:11" ht="15" customHeight="1" x14ac:dyDescent="0.25">
      <c r="A2" s="213" t="s">
        <v>22</v>
      </c>
      <c r="B2" s="213"/>
      <c r="C2" s="213"/>
      <c r="D2" s="213"/>
      <c r="E2" s="213"/>
      <c r="F2" s="213"/>
      <c r="G2" s="213"/>
      <c r="H2" s="213"/>
      <c r="I2" s="213"/>
      <c r="J2" s="213"/>
      <c r="K2" s="213"/>
    </row>
    <row r="3" spans="1:11" ht="15" customHeight="1" x14ac:dyDescent="0.25">
      <c r="A3" s="217" t="s">
        <v>12</v>
      </c>
      <c r="B3" s="217"/>
      <c r="C3" s="22" t="s">
        <v>4</v>
      </c>
      <c r="D3" s="26" t="s">
        <v>27</v>
      </c>
      <c r="E3" s="220" t="s">
        <v>78</v>
      </c>
      <c r="F3" s="23" t="s">
        <v>14</v>
      </c>
      <c r="G3" s="196">
        <v>9944491</v>
      </c>
      <c r="H3" s="217" t="s">
        <v>7</v>
      </c>
      <c r="I3" s="22" t="s">
        <v>8</v>
      </c>
      <c r="J3" s="235" t="s">
        <v>23</v>
      </c>
      <c r="K3" s="236"/>
    </row>
    <row r="4" spans="1:11" ht="15" customHeight="1" x14ac:dyDescent="0.25">
      <c r="A4" s="217"/>
      <c r="B4" s="217"/>
      <c r="C4" s="22" t="s">
        <v>5</v>
      </c>
      <c r="D4" s="26" t="s">
        <v>49</v>
      </c>
      <c r="E4" s="220"/>
      <c r="F4" s="23" t="s">
        <v>15</v>
      </c>
      <c r="G4" s="50">
        <v>796826</v>
      </c>
      <c r="H4" s="217"/>
      <c r="I4" s="22" t="s">
        <v>9</v>
      </c>
      <c r="J4" s="235" t="s">
        <v>24</v>
      </c>
      <c r="K4" s="236" t="s">
        <v>24</v>
      </c>
    </row>
    <row r="5" spans="1:11" ht="15" customHeight="1" x14ac:dyDescent="0.25">
      <c r="A5" s="217"/>
      <c r="B5" s="217"/>
      <c r="C5" s="218" t="s">
        <v>6</v>
      </c>
      <c r="D5" s="219" t="s">
        <v>50</v>
      </c>
      <c r="E5" s="220"/>
      <c r="F5" s="220" t="s">
        <v>77</v>
      </c>
      <c r="G5" s="258">
        <v>4100</v>
      </c>
      <c r="H5" s="217"/>
      <c r="I5" s="22" t="s">
        <v>10</v>
      </c>
      <c r="J5" s="235" t="s">
        <v>25</v>
      </c>
      <c r="K5" s="236" t="s">
        <v>25</v>
      </c>
    </row>
    <row r="6" spans="1:11" ht="15" customHeight="1" x14ac:dyDescent="0.25">
      <c r="A6" s="217"/>
      <c r="B6" s="217"/>
      <c r="C6" s="218"/>
      <c r="D6" s="219"/>
      <c r="E6" s="220"/>
      <c r="F6" s="220"/>
      <c r="G6" s="258"/>
      <c r="H6" s="217"/>
      <c r="I6" s="22" t="s">
        <v>11</v>
      </c>
      <c r="J6" s="235" t="s">
        <v>51</v>
      </c>
      <c r="K6" s="236" t="s">
        <v>51</v>
      </c>
    </row>
    <row r="7" spans="1:11" ht="15" customHeight="1" x14ac:dyDescent="0.25">
      <c r="A7" s="28"/>
      <c r="B7" s="28"/>
      <c r="C7" s="4"/>
      <c r="D7" s="29"/>
      <c r="E7" s="31"/>
      <c r="F7" s="31"/>
      <c r="G7" s="32"/>
      <c r="H7" s="28"/>
      <c r="I7" s="33"/>
      <c r="J7" s="151"/>
      <c r="K7" s="151"/>
    </row>
    <row r="8" spans="1:11" ht="15" customHeight="1" x14ac:dyDescent="0.25">
      <c r="A8" s="20"/>
      <c r="B8" s="4"/>
      <c r="C8" s="28"/>
      <c r="D8" s="29"/>
      <c r="E8" s="30"/>
      <c r="F8" s="30"/>
      <c r="G8" s="31"/>
      <c r="H8" s="32"/>
      <c r="I8" s="28"/>
      <c r="J8" s="33"/>
      <c r="K8" s="34"/>
    </row>
    <row r="9" spans="1:11" ht="15" customHeight="1" x14ac:dyDescent="0.25">
      <c r="A9" s="213" t="s">
        <v>38</v>
      </c>
      <c r="B9" s="213"/>
      <c r="C9" s="213"/>
      <c r="D9" s="213"/>
      <c r="E9" s="213"/>
      <c r="F9" s="213"/>
      <c r="G9" s="213"/>
      <c r="H9" s="213"/>
      <c r="I9" s="213"/>
      <c r="J9" s="213"/>
      <c r="K9" s="213"/>
    </row>
    <row r="10" spans="1:11" ht="15" customHeight="1" x14ac:dyDescent="0.25">
      <c r="A10" s="243" t="s">
        <v>18</v>
      </c>
      <c r="B10" s="240" t="s">
        <v>34</v>
      </c>
      <c r="C10" s="241"/>
      <c r="D10" s="242"/>
      <c r="E10" s="239" t="s">
        <v>17</v>
      </c>
      <c r="F10" s="154"/>
      <c r="G10" s="7"/>
      <c r="H10" s="9"/>
      <c r="I10" s="7"/>
      <c r="J10" s="7"/>
      <c r="K10" s="7"/>
    </row>
    <row r="11" spans="1:11" ht="15" customHeight="1" x14ac:dyDescent="0.25">
      <c r="A11" s="244"/>
      <c r="B11" s="243" t="s">
        <v>35</v>
      </c>
      <c r="C11" s="246" t="s">
        <v>36</v>
      </c>
      <c r="D11" s="246"/>
      <c r="E11" s="239"/>
      <c r="F11" s="160"/>
      <c r="G11" s="7"/>
      <c r="H11" s="9"/>
      <c r="I11" s="7"/>
      <c r="J11" s="7"/>
      <c r="K11" s="7"/>
    </row>
    <row r="12" spans="1:11" ht="15" customHeight="1" x14ac:dyDescent="0.25">
      <c r="A12" s="245"/>
      <c r="B12" s="245"/>
      <c r="C12" s="136" t="s">
        <v>37</v>
      </c>
      <c r="D12" s="136" t="s">
        <v>42</v>
      </c>
      <c r="E12" s="239"/>
      <c r="F12" s="160"/>
      <c r="G12" s="7"/>
      <c r="H12" s="9"/>
      <c r="I12" s="7"/>
      <c r="J12" s="7"/>
      <c r="K12" s="7"/>
    </row>
    <row r="13" spans="1:11" s="7" customFormat="1" ht="15" customHeight="1" x14ac:dyDescent="0.25">
      <c r="A13" s="202" t="s">
        <v>161</v>
      </c>
      <c r="B13" s="66">
        <v>130.29999999999978</v>
      </c>
      <c r="C13" s="66">
        <v>14.499999999999977</v>
      </c>
      <c r="D13" s="67">
        <v>8</v>
      </c>
      <c r="E13" s="158">
        <v>26</v>
      </c>
      <c r="F13" s="159"/>
      <c r="H13" s="9"/>
    </row>
    <row r="14" spans="1:11" s="7" customFormat="1" ht="15" customHeight="1" x14ac:dyDescent="0.25">
      <c r="A14" s="202" t="s">
        <v>162</v>
      </c>
      <c r="B14" s="66">
        <v>135.19999999999996</v>
      </c>
      <c r="C14" s="66">
        <v>32.200000000000081</v>
      </c>
      <c r="D14" s="67">
        <v>13</v>
      </c>
      <c r="E14" s="158">
        <v>23</v>
      </c>
      <c r="F14" s="159"/>
      <c r="G14" s="109"/>
    </row>
    <row r="15" spans="1:11" s="7" customFormat="1" ht="15" customHeight="1" x14ac:dyDescent="0.25">
      <c r="A15" s="202" t="s">
        <v>163</v>
      </c>
      <c r="B15" s="66">
        <v>196.49999999999983</v>
      </c>
      <c r="C15" s="66">
        <v>17.500000000000007</v>
      </c>
      <c r="D15" s="67">
        <v>20</v>
      </c>
      <c r="E15" s="158">
        <v>28</v>
      </c>
      <c r="F15" s="159"/>
    </row>
    <row r="16" spans="1:11" s="7" customFormat="1" ht="15" customHeight="1" x14ac:dyDescent="0.25">
      <c r="A16" s="202" t="s">
        <v>164</v>
      </c>
      <c r="B16" s="66">
        <v>94.899999999999906</v>
      </c>
      <c r="C16" s="66">
        <v>17.099999999999991</v>
      </c>
      <c r="D16" s="67">
        <v>20</v>
      </c>
      <c r="E16" s="158">
        <v>24</v>
      </c>
      <c r="F16" s="159"/>
      <c r="G16" s="140"/>
    </row>
    <row r="17" spans="1:11" s="7" customFormat="1" ht="15" customHeight="1" x14ac:dyDescent="0.25">
      <c r="A17" s="202" t="s">
        <v>165</v>
      </c>
      <c r="B17" s="66">
        <v>81.299999999999898</v>
      </c>
      <c r="C17" s="66">
        <v>12.399999999999974</v>
      </c>
      <c r="D17" s="67">
        <v>4</v>
      </c>
      <c r="E17" s="158">
        <v>26</v>
      </c>
      <c r="F17" s="159"/>
    </row>
    <row r="18" spans="1:11" s="7" customFormat="1" ht="15" customHeight="1" x14ac:dyDescent="0.25">
      <c r="A18" s="202" t="s">
        <v>166</v>
      </c>
      <c r="B18" s="70">
        <v>74.099999999999937</v>
      </c>
      <c r="C18" s="70">
        <v>18.399999999999991</v>
      </c>
      <c r="D18" s="14">
        <v>13</v>
      </c>
      <c r="E18" s="158">
        <v>22</v>
      </c>
      <c r="F18" s="159"/>
    </row>
    <row r="19" spans="1:11" s="7" customFormat="1" ht="15" customHeight="1" x14ac:dyDescent="0.25">
      <c r="A19" s="202" t="s">
        <v>167</v>
      </c>
      <c r="B19" s="66">
        <v>19.900000000000013</v>
      </c>
      <c r="C19" s="66">
        <v>4.1000000000000014</v>
      </c>
      <c r="D19" s="67">
        <v>25</v>
      </c>
      <c r="E19" s="158">
        <v>17</v>
      </c>
      <c r="F19" s="159"/>
    </row>
    <row r="20" spans="1:11" s="7" customFormat="1" ht="15" customHeight="1" x14ac:dyDescent="0.25">
      <c r="A20" s="202" t="s">
        <v>168</v>
      </c>
      <c r="B20" s="66">
        <v>42.699999999999953</v>
      </c>
      <c r="C20" s="66">
        <v>12.399999999999974</v>
      </c>
      <c r="D20" s="67">
        <v>19</v>
      </c>
      <c r="E20" s="158">
        <v>17</v>
      </c>
      <c r="F20" s="159"/>
    </row>
    <row r="21" spans="1:11" s="7" customFormat="1" ht="15" customHeight="1" x14ac:dyDescent="0.25">
      <c r="A21" s="202" t="s">
        <v>169</v>
      </c>
      <c r="B21" s="66">
        <v>20.499999999999996</v>
      </c>
      <c r="C21" s="66">
        <v>5.1999999999999975</v>
      </c>
      <c r="D21" s="67">
        <v>2</v>
      </c>
      <c r="E21" s="158">
        <v>15</v>
      </c>
      <c r="F21" s="159"/>
    </row>
    <row r="22" spans="1:11" s="7" customFormat="1" ht="15" customHeight="1" x14ac:dyDescent="0.25">
      <c r="A22" s="202" t="s">
        <v>170</v>
      </c>
      <c r="B22" s="66">
        <v>50.799999999999947</v>
      </c>
      <c r="C22" s="66">
        <v>9.7999999999999829</v>
      </c>
      <c r="D22" s="67">
        <v>11</v>
      </c>
      <c r="E22" s="158">
        <v>24</v>
      </c>
      <c r="F22" s="159"/>
    </row>
    <row r="23" spans="1:11" s="7" customFormat="1" ht="15" customHeight="1" x14ac:dyDescent="0.25">
      <c r="A23" s="202" t="s">
        <v>171</v>
      </c>
      <c r="B23" s="66">
        <v>73.599999999999937</v>
      </c>
      <c r="C23" s="66">
        <v>17.999999999999986</v>
      </c>
      <c r="D23" s="67">
        <v>20</v>
      </c>
      <c r="E23" s="158">
        <v>16</v>
      </c>
      <c r="F23" s="159"/>
    </row>
    <row r="24" spans="1:11" s="7" customFormat="1" ht="15" customHeight="1" x14ac:dyDescent="0.25">
      <c r="A24" s="202" t="s">
        <v>172</v>
      </c>
      <c r="B24" s="66">
        <v>100.09999999999991</v>
      </c>
      <c r="C24" s="66">
        <v>16.399999999999991</v>
      </c>
      <c r="D24" s="67">
        <v>25</v>
      </c>
      <c r="E24" s="158">
        <v>18</v>
      </c>
      <c r="F24" s="159"/>
      <c r="G24" s="8"/>
      <c r="H24" s="8"/>
      <c r="I24" s="8"/>
      <c r="J24" s="8"/>
      <c r="K24" s="8"/>
    </row>
    <row r="25" spans="1:11" s="7" customFormat="1" ht="15" customHeight="1" x14ac:dyDescent="0.25">
      <c r="A25" s="138" t="s">
        <v>19</v>
      </c>
      <c r="B25" s="71">
        <f>SUM(B13:B24)</f>
        <v>1019.899999999999</v>
      </c>
      <c r="C25" s="17">
        <f>MAX(C13:C24)</f>
        <v>32.200000000000081</v>
      </c>
      <c r="D25" s="137">
        <f>VLOOKUP(C25,C13:D24,2,FALSE)</f>
        <v>13</v>
      </c>
      <c r="E25" s="130">
        <f>SUM(E13:E24)</f>
        <v>256</v>
      </c>
      <c r="F25" s="145"/>
    </row>
    <row r="26" spans="1:11" s="7" customFormat="1" ht="15" customHeight="1" x14ac:dyDescent="0.25">
      <c r="A26" s="148"/>
      <c r="B26" s="146"/>
      <c r="C26" s="149"/>
      <c r="D26" s="152"/>
      <c r="E26" s="146"/>
      <c r="F26" s="145"/>
      <c r="G26" s="75"/>
    </row>
    <row r="27" spans="1:11" ht="15" customHeight="1" x14ac:dyDescent="0.25">
      <c r="A27" s="1"/>
      <c r="B27" s="1"/>
      <c r="C27" s="1"/>
      <c r="D27" s="7"/>
      <c r="E27" s="7"/>
      <c r="F27" s="7"/>
      <c r="G27" s="7"/>
      <c r="H27" s="7"/>
      <c r="I27" s="7"/>
      <c r="J27" s="7"/>
      <c r="K27" s="7"/>
    </row>
    <row r="28" spans="1:11" s="7" customFormat="1" ht="15" customHeight="1" x14ac:dyDescent="0.25">
      <c r="A28" s="213" t="s">
        <v>71</v>
      </c>
      <c r="B28" s="213"/>
      <c r="C28" s="213"/>
      <c r="D28" s="213"/>
      <c r="E28" s="213"/>
      <c r="F28" s="213"/>
      <c r="G28" s="213"/>
      <c r="H28" s="213"/>
      <c r="I28" s="213"/>
      <c r="J28" s="213"/>
      <c r="K28" s="213"/>
    </row>
    <row r="29" spans="1:11" ht="15" customHeight="1" x14ac:dyDescent="0.25">
      <c r="A29" s="232" t="s">
        <v>18</v>
      </c>
      <c r="B29" s="229" t="s">
        <v>39</v>
      </c>
      <c r="C29" s="229"/>
      <c r="D29" s="229"/>
      <c r="E29" s="229"/>
      <c r="F29" s="229"/>
      <c r="G29" s="229"/>
      <c r="H29" s="229"/>
      <c r="I29" s="35"/>
      <c r="J29" s="7"/>
      <c r="K29" s="7"/>
    </row>
    <row r="30" spans="1:11" s="7" customFormat="1" ht="15" customHeight="1" x14ac:dyDescent="0.25">
      <c r="A30" s="232"/>
      <c r="B30" s="229" t="s">
        <v>40</v>
      </c>
      <c r="C30" s="229"/>
      <c r="D30" s="229"/>
      <c r="E30" s="229"/>
      <c r="F30" s="229" t="s">
        <v>41</v>
      </c>
      <c r="G30" s="229"/>
      <c r="H30" s="229"/>
      <c r="I30" s="35"/>
    </row>
    <row r="31" spans="1:11" s="7" customFormat="1" ht="15" customHeight="1" x14ac:dyDescent="0.25">
      <c r="A31" s="232"/>
      <c r="B31" s="135" t="s">
        <v>44</v>
      </c>
      <c r="C31" s="134" t="s">
        <v>42</v>
      </c>
      <c r="D31" s="135" t="s">
        <v>45</v>
      </c>
      <c r="E31" s="136" t="s">
        <v>42</v>
      </c>
      <c r="F31" s="135" t="s">
        <v>44</v>
      </c>
      <c r="G31" s="135" t="s">
        <v>45</v>
      </c>
      <c r="H31" s="135" t="s">
        <v>35</v>
      </c>
      <c r="I31" s="8"/>
      <c r="J31" s="8"/>
      <c r="K31" s="37"/>
    </row>
    <row r="32" spans="1:11" ht="15" customHeight="1" x14ac:dyDescent="0.25">
      <c r="A32" s="202" t="s">
        <v>161</v>
      </c>
      <c r="B32" s="38">
        <v>12.77</v>
      </c>
      <c r="C32" s="39">
        <v>4</v>
      </c>
      <c r="D32" s="38">
        <v>-0.39600000000000002</v>
      </c>
      <c r="E32" s="39">
        <v>22</v>
      </c>
      <c r="F32" s="98">
        <v>9.437258064516131</v>
      </c>
      <c r="G32" s="98">
        <v>1.752451612903225</v>
      </c>
      <c r="H32" s="185">
        <v>4.6535546095186033</v>
      </c>
      <c r="K32" s="21"/>
    </row>
    <row r="33" spans="1:11" ht="15" customHeight="1" x14ac:dyDescent="0.25">
      <c r="A33" s="202" t="s">
        <v>162</v>
      </c>
      <c r="B33" s="38">
        <v>12.37</v>
      </c>
      <c r="C33" s="39">
        <v>8</v>
      </c>
      <c r="D33" s="38">
        <v>0.748</v>
      </c>
      <c r="E33" s="39">
        <v>22</v>
      </c>
      <c r="F33" s="98">
        <v>8.9961428571428588</v>
      </c>
      <c r="G33" s="98">
        <v>2.1718571428571427</v>
      </c>
      <c r="H33" s="98">
        <v>4.6038767113095247</v>
      </c>
      <c r="K33" s="21"/>
    </row>
    <row r="34" spans="1:11" ht="15" customHeight="1" x14ac:dyDescent="0.25">
      <c r="A34" s="202" t="s">
        <v>163</v>
      </c>
      <c r="B34" s="38">
        <v>11.93</v>
      </c>
      <c r="C34" s="39">
        <v>2</v>
      </c>
      <c r="D34" s="38">
        <v>0.20699999999999999</v>
      </c>
      <c r="E34" s="39">
        <v>4</v>
      </c>
      <c r="F34" s="98">
        <v>9.14425806451613</v>
      </c>
      <c r="G34" s="98">
        <v>2.3836451612903229</v>
      </c>
      <c r="H34" s="185">
        <v>4.8651827689143996</v>
      </c>
      <c r="K34" s="21"/>
    </row>
    <row r="35" spans="1:11" ht="15" customHeight="1" x14ac:dyDescent="0.25">
      <c r="A35" s="202" t="s">
        <v>164</v>
      </c>
      <c r="B35" s="38">
        <v>12.74</v>
      </c>
      <c r="C35" s="39">
        <v>23</v>
      </c>
      <c r="D35" s="38">
        <v>1.0409999999999999</v>
      </c>
      <c r="E35" s="39">
        <v>4</v>
      </c>
      <c r="F35" s="98">
        <v>10.221066666666669</v>
      </c>
      <c r="G35" s="98">
        <v>2.6676000000000002</v>
      </c>
      <c r="H35" s="98">
        <v>5.4271610648148156</v>
      </c>
      <c r="K35" s="21"/>
    </row>
    <row r="36" spans="1:11" ht="15" customHeight="1" x14ac:dyDescent="0.25">
      <c r="A36" s="202" t="s">
        <v>165</v>
      </c>
      <c r="B36" s="38">
        <v>13.1</v>
      </c>
      <c r="C36" s="39">
        <v>18</v>
      </c>
      <c r="D36" s="38">
        <v>0.28000000000000003</v>
      </c>
      <c r="E36" s="39">
        <v>29</v>
      </c>
      <c r="F36" s="98">
        <v>10.06358064516129</v>
      </c>
      <c r="G36" s="98">
        <v>2.3549032258064524</v>
      </c>
      <c r="H36" s="98">
        <v>5.2151734543010733</v>
      </c>
      <c r="K36" s="21"/>
    </row>
    <row r="37" spans="1:11" x14ac:dyDescent="0.25">
      <c r="A37" s="202" t="s">
        <v>166</v>
      </c>
      <c r="B37" s="40">
        <v>12.81</v>
      </c>
      <c r="C37" s="101">
        <v>2</v>
      </c>
      <c r="D37" s="40">
        <v>0.224</v>
      </c>
      <c r="E37" s="101">
        <v>20</v>
      </c>
      <c r="F37" s="98">
        <v>10.0862</v>
      </c>
      <c r="G37" s="98">
        <v>1.817833333333333</v>
      </c>
      <c r="H37" s="98">
        <v>4.8742455324074063</v>
      </c>
      <c r="K37" s="2"/>
    </row>
    <row r="38" spans="1:11" x14ac:dyDescent="0.25">
      <c r="A38" s="202" t="s">
        <v>167</v>
      </c>
      <c r="B38" s="40">
        <v>13.04</v>
      </c>
      <c r="C38" s="101">
        <v>16</v>
      </c>
      <c r="D38" s="40">
        <v>-0.88200000000000001</v>
      </c>
      <c r="E38" s="101">
        <v>31</v>
      </c>
      <c r="F38" s="98">
        <v>8.2324193548387097</v>
      </c>
      <c r="G38" s="98">
        <v>0.87541935483870958</v>
      </c>
      <c r="H38" s="98">
        <v>3.6820993727598559</v>
      </c>
      <c r="K38" s="2"/>
    </row>
    <row r="39" spans="1:11" x14ac:dyDescent="0.25">
      <c r="A39" s="202" t="s">
        <v>168</v>
      </c>
      <c r="B39" s="40">
        <v>12.3</v>
      </c>
      <c r="C39" s="101">
        <v>2</v>
      </c>
      <c r="D39" s="40">
        <v>-1.7949999999999999</v>
      </c>
      <c r="E39" s="101">
        <v>24</v>
      </c>
      <c r="F39" s="98">
        <v>9.3734516129032261</v>
      </c>
      <c r="G39" s="98">
        <v>0.88825806451612921</v>
      </c>
      <c r="H39" s="98">
        <v>4.0775375448028663</v>
      </c>
      <c r="K39" s="2"/>
    </row>
    <row r="40" spans="1:11" x14ac:dyDescent="0.25">
      <c r="A40" s="202" t="s">
        <v>169</v>
      </c>
      <c r="B40" s="40">
        <v>13.19</v>
      </c>
      <c r="C40" s="101">
        <v>21</v>
      </c>
      <c r="D40" s="40">
        <v>-0.35099999999999998</v>
      </c>
      <c r="E40" s="101">
        <v>4</v>
      </c>
      <c r="F40" s="98">
        <v>9.7792333333333339</v>
      </c>
      <c r="G40" s="98">
        <v>1.3410333333333331</v>
      </c>
      <c r="H40" s="98">
        <v>4.5097583290953924</v>
      </c>
      <c r="K40" s="2"/>
    </row>
    <row r="41" spans="1:11" x14ac:dyDescent="0.25">
      <c r="A41" s="202" t="s">
        <v>170</v>
      </c>
      <c r="B41" s="40">
        <v>12.61</v>
      </c>
      <c r="C41" s="101">
        <v>2</v>
      </c>
      <c r="D41" s="40">
        <v>0.83</v>
      </c>
      <c r="E41" s="101">
        <v>29</v>
      </c>
      <c r="F41" s="98">
        <v>10.573161290322577</v>
      </c>
      <c r="G41" s="98">
        <v>1.8372580645161289</v>
      </c>
      <c r="H41" s="185">
        <v>4.8957284946236559</v>
      </c>
      <c r="K41" s="2"/>
    </row>
    <row r="42" spans="1:11" x14ac:dyDescent="0.25">
      <c r="A42" s="202" t="s">
        <v>171</v>
      </c>
      <c r="B42" s="40">
        <v>13.06</v>
      </c>
      <c r="C42" s="101">
        <v>22</v>
      </c>
      <c r="D42" s="40">
        <v>0.129</v>
      </c>
      <c r="E42" s="101">
        <v>4</v>
      </c>
      <c r="F42" s="98">
        <v>10.140066666666666</v>
      </c>
      <c r="G42" s="98">
        <v>1.9292666666666669</v>
      </c>
      <c r="H42" s="98">
        <v>5.0293541613756618</v>
      </c>
      <c r="K42" s="2"/>
    </row>
    <row r="43" spans="1:11" x14ac:dyDescent="0.25">
      <c r="A43" s="202" t="s">
        <v>172</v>
      </c>
      <c r="B43" s="40">
        <v>12.78</v>
      </c>
      <c r="C43" s="101">
        <v>23</v>
      </c>
      <c r="D43" s="40">
        <v>-2.077</v>
      </c>
      <c r="E43" s="101">
        <v>15</v>
      </c>
      <c r="F43" s="98">
        <v>9.9200322580645164</v>
      </c>
      <c r="G43" s="98">
        <v>0.82651612903225813</v>
      </c>
      <c r="H43" s="98">
        <v>4.4078060035842288</v>
      </c>
      <c r="K43" s="2"/>
    </row>
    <row r="44" spans="1:11" x14ac:dyDescent="0.25">
      <c r="A44" s="59" t="s">
        <v>19</v>
      </c>
      <c r="B44" s="60">
        <f>MAX(B32:B43)</f>
        <v>13.19</v>
      </c>
      <c r="C44" s="61">
        <f>VLOOKUP(B44,B32:C43,2,FALSE)</f>
        <v>21</v>
      </c>
      <c r="D44" s="60">
        <f>MIN(D32:D43)</f>
        <v>-2.077</v>
      </c>
      <c r="E44" s="61">
        <f>VLOOKUP(D44,D32:E43,2,FALSE)</f>
        <v>15</v>
      </c>
      <c r="F44" s="59">
        <f>AVERAGE(F32:F43)</f>
        <v>9.6639059011776762</v>
      </c>
      <c r="G44" s="59">
        <f>AVERAGE(G32:G43)</f>
        <v>1.7371701740911416</v>
      </c>
      <c r="H44" s="59">
        <f>AVERAGE(H32:H43)</f>
        <v>4.6867898372922907</v>
      </c>
      <c r="K44" s="3"/>
    </row>
    <row r="45" spans="1:11" x14ac:dyDescent="0.25">
      <c r="A45" s="119"/>
      <c r="B45" s="119"/>
      <c r="C45" s="146"/>
      <c r="D45" s="119"/>
      <c r="E45" s="146"/>
      <c r="F45" s="119"/>
      <c r="G45" s="119"/>
      <c r="H45" s="119"/>
      <c r="I45" s="147"/>
      <c r="J45" s="147"/>
      <c r="K45" s="3"/>
    </row>
    <row r="46" spans="1:11" x14ac:dyDescent="0.25">
      <c r="A46" s="119"/>
      <c r="B46" s="119"/>
      <c r="C46" s="146"/>
      <c r="D46" s="119"/>
      <c r="E46" s="146"/>
      <c r="F46" s="119"/>
      <c r="G46" s="119"/>
      <c r="H46" s="119"/>
      <c r="I46" s="147"/>
      <c r="J46" s="147"/>
      <c r="K46" s="3"/>
    </row>
    <row r="47" spans="1:11" s="7" customFormat="1" x14ac:dyDescent="0.25">
      <c r="A47" s="213" t="s">
        <v>72</v>
      </c>
      <c r="B47" s="213"/>
      <c r="C47" s="213"/>
      <c r="D47" s="213"/>
      <c r="E47" s="213"/>
      <c r="F47" s="213"/>
      <c r="G47" s="213"/>
      <c r="H47" s="213"/>
      <c r="I47" s="213"/>
      <c r="J47" s="213"/>
      <c r="K47" s="213"/>
    </row>
    <row r="48" spans="1:11" x14ac:dyDescent="0.25">
      <c r="A48" s="232" t="s">
        <v>18</v>
      </c>
      <c r="B48" s="229" t="s">
        <v>43</v>
      </c>
      <c r="C48" s="229"/>
      <c r="D48" s="229"/>
      <c r="E48" s="229"/>
      <c r="F48" s="229"/>
      <c r="G48" s="41"/>
      <c r="H48" s="41"/>
      <c r="I48" s="41"/>
      <c r="J48" s="7"/>
      <c r="K48" s="7"/>
    </row>
    <row r="49" spans="1:11" s="7" customFormat="1" x14ac:dyDescent="0.25">
      <c r="A49" s="232"/>
      <c r="B49" s="141" t="s">
        <v>44</v>
      </c>
      <c r="C49" s="134" t="s">
        <v>42</v>
      </c>
      <c r="D49" s="141" t="s">
        <v>45</v>
      </c>
      <c r="E49" s="134" t="s">
        <v>42</v>
      </c>
      <c r="F49" s="141" t="s">
        <v>46</v>
      </c>
      <c r="G49" s="8"/>
      <c r="H49" s="8"/>
      <c r="I49" s="8"/>
      <c r="J49" s="8"/>
      <c r="K49" s="8"/>
    </row>
    <row r="50" spans="1:11" ht="15" customHeight="1" x14ac:dyDescent="0.25">
      <c r="A50" s="202" t="s">
        <v>161</v>
      </c>
      <c r="B50" s="58">
        <v>96.8</v>
      </c>
      <c r="C50" s="58">
        <v>1</v>
      </c>
      <c r="D50" s="38">
        <v>18.350000000000001</v>
      </c>
      <c r="E50" s="39">
        <v>24</v>
      </c>
      <c r="F50" s="185">
        <v>87.587214892122503</v>
      </c>
    </row>
    <row r="51" spans="1:11" ht="15" customHeight="1" x14ac:dyDescent="0.25">
      <c r="A51" s="202" t="s">
        <v>162</v>
      </c>
      <c r="B51" s="58">
        <v>96.8</v>
      </c>
      <c r="C51" s="58">
        <v>1</v>
      </c>
      <c r="D51" s="38">
        <v>35.93</v>
      </c>
      <c r="E51" s="39">
        <v>10</v>
      </c>
      <c r="F51" s="38">
        <v>90.595245535681755</v>
      </c>
    </row>
    <row r="52" spans="1:11" ht="15" customHeight="1" x14ac:dyDescent="0.25">
      <c r="A52" s="202" t="s">
        <v>163</v>
      </c>
      <c r="B52" s="58">
        <v>96.8</v>
      </c>
      <c r="C52" s="58">
        <v>1</v>
      </c>
      <c r="D52" s="38">
        <v>55.71</v>
      </c>
      <c r="E52" s="39">
        <v>2</v>
      </c>
      <c r="F52" s="185">
        <v>92.0050914606459</v>
      </c>
    </row>
    <row r="53" spans="1:11" ht="15" customHeight="1" x14ac:dyDescent="0.25">
      <c r="A53" s="202" t="s">
        <v>164</v>
      </c>
      <c r="B53" s="58">
        <v>96.8</v>
      </c>
      <c r="C53" s="58">
        <v>1</v>
      </c>
      <c r="D53" s="38">
        <v>29.3</v>
      </c>
      <c r="E53" s="39">
        <v>22</v>
      </c>
      <c r="F53" s="38">
        <v>89.041358796282296</v>
      </c>
    </row>
    <row r="54" spans="1:11" ht="15" customHeight="1" x14ac:dyDescent="0.25">
      <c r="A54" s="202" t="s">
        <v>165</v>
      </c>
      <c r="B54" s="58">
        <v>96.8</v>
      </c>
      <c r="C54" s="58">
        <v>1</v>
      </c>
      <c r="D54" s="38">
        <v>55.2</v>
      </c>
      <c r="E54" s="39">
        <v>18</v>
      </c>
      <c r="F54" s="38">
        <v>89.688360887099137</v>
      </c>
    </row>
    <row r="55" spans="1:11" x14ac:dyDescent="0.25">
      <c r="A55" s="202" t="s">
        <v>166</v>
      </c>
      <c r="B55" s="101">
        <v>96.8</v>
      </c>
      <c r="C55" s="101">
        <v>1</v>
      </c>
      <c r="D55" s="40">
        <v>46.13</v>
      </c>
      <c r="E55" s="101">
        <v>18</v>
      </c>
      <c r="F55" s="40">
        <v>87.44524374999618</v>
      </c>
    </row>
    <row r="56" spans="1:11" x14ac:dyDescent="0.25">
      <c r="A56" s="202" t="s">
        <v>167</v>
      </c>
      <c r="B56" s="101">
        <v>96.8</v>
      </c>
      <c r="C56" s="101">
        <v>1</v>
      </c>
      <c r="D56" s="40">
        <v>20.53</v>
      </c>
      <c r="E56" s="101">
        <v>16</v>
      </c>
      <c r="F56" s="40">
        <v>86.360845654115025</v>
      </c>
    </row>
    <row r="57" spans="1:11" x14ac:dyDescent="0.25">
      <c r="A57" s="202" t="s">
        <v>168</v>
      </c>
      <c r="B57" s="101">
        <v>96.8</v>
      </c>
      <c r="C57" s="101">
        <v>2</v>
      </c>
      <c r="D57" s="80">
        <v>38.72</v>
      </c>
      <c r="E57" s="101">
        <v>14</v>
      </c>
      <c r="F57" s="40">
        <v>85.40931899641204</v>
      </c>
    </row>
    <row r="58" spans="1:11" x14ac:dyDescent="0.25">
      <c r="A58" s="202" t="s">
        <v>169</v>
      </c>
      <c r="B58" s="101">
        <v>96.8</v>
      </c>
      <c r="C58" s="101">
        <v>1</v>
      </c>
      <c r="D58" s="40">
        <v>43.21</v>
      </c>
      <c r="E58" s="101">
        <v>7</v>
      </c>
      <c r="F58" s="40">
        <v>85.287892458680119</v>
      </c>
    </row>
    <row r="59" spans="1:11" x14ac:dyDescent="0.25">
      <c r="A59" s="202" t="s">
        <v>170</v>
      </c>
      <c r="B59" s="101">
        <v>96.8</v>
      </c>
      <c r="C59" s="101">
        <v>1</v>
      </c>
      <c r="D59" s="40">
        <v>45.02</v>
      </c>
      <c r="E59" s="101">
        <v>9</v>
      </c>
      <c r="F59" s="185">
        <v>87.043311827952706</v>
      </c>
    </row>
    <row r="60" spans="1:11" x14ac:dyDescent="0.25">
      <c r="A60" s="202" t="s">
        <v>171</v>
      </c>
      <c r="B60" s="101">
        <v>96.8</v>
      </c>
      <c r="C60" s="101">
        <v>1</v>
      </c>
      <c r="D60" s="40">
        <v>14.53</v>
      </c>
      <c r="E60" s="101">
        <v>5</v>
      </c>
      <c r="F60" s="40">
        <v>85.398783364217906</v>
      </c>
    </row>
    <row r="61" spans="1:11" x14ac:dyDescent="0.25">
      <c r="A61" s="202" t="s">
        <v>172</v>
      </c>
      <c r="B61" s="101">
        <v>94.8</v>
      </c>
      <c r="C61" s="101">
        <v>1</v>
      </c>
      <c r="D61" s="40">
        <v>9.5</v>
      </c>
      <c r="E61" s="101">
        <v>14</v>
      </c>
      <c r="F61" s="40">
        <v>83.571211693529577</v>
      </c>
    </row>
    <row r="62" spans="1:11" x14ac:dyDescent="0.25">
      <c r="A62" s="138" t="s">
        <v>19</v>
      </c>
      <c r="B62" s="61">
        <f>MAX(B50:B61)</f>
        <v>96.8</v>
      </c>
      <c r="C62" s="61">
        <f>VLOOKUP(B62,B50:C61,2,FALSE)</f>
        <v>1</v>
      </c>
      <c r="D62" s="60">
        <f>MIN(D50:D61)</f>
        <v>9.5</v>
      </c>
      <c r="E62" s="61">
        <f>VLOOKUP(D62,D50:E61,2,FALSE)</f>
        <v>14</v>
      </c>
      <c r="F62" s="60">
        <f>AVERAGE(F50:F61)</f>
        <v>87.452823276394597</v>
      </c>
    </row>
    <row r="63" spans="1:11" x14ac:dyDescent="0.25">
      <c r="A63" s="148"/>
      <c r="B63" s="146"/>
      <c r="C63" s="146"/>
      <c r="D63" s="149"/>
      <c r="E63" s="146"/>
      <c r="F63" s="149"/>
      <c r="G63" s="75"/>
      <c r="H63" s="75"/>
      <c r="I63" s="75"/>
      <c r="J63" s="75"/>
      <c r="K63" s="75"/>
    </row>
    <row r="64" spans="1:11" x14ac:dyDescent="0.25">
      <c r="A64" s="148"/>
      <c r="B64" s="146"/>
      <c r="C64" s="146"/>
      <c r="D64" s="149"/>
      <c r="E64" s="146"/>
      <c r="F64" s="149"/>
      <c r="G64" s="75"/>
      <c r="H64" s="75"/>
      <c r="I64" s="75"/>
      <c r="J64" s="75"/>
      <c r="K64" s="75"/>
    </row>
    <row r="65" spans="1:11" x14ac:dyDescent="0.25">
      <c r="A65" s="148"/>
      <c r="B65" s="146"/>
      <c r="C65" s="146"/>
      <c r="D65" s="149"/>
      <c r="E65" s="146"/>
      <c r="F65" s="149"/>
      <c r="G65" s="75"/>
      <c r="H65" s="75"/>
      <c r="I65" s="75"/>
      <c r="J65" s="75"/>
      <c r="K65" s="75"/>
    </row>
    <row r="66" spans="1:11" x14ac:dyDescent="0.25">
      <c r="A66" s="148"/>
      <c r="B66" s="146"/>
      <c r="C66" s="146"/>
      <c r="D66" s="149"/>
      <c r="E66" s="146"/>
      <c r="F66" s="149"/>
      <c r="G66" s="75"/>
      <c r="H66" s="75"/>
      <c r="I66" s="75"/>
      <c r="J66" s="75"/>
      <c r="K66" s="75"/>
    </row>
    <row r="67" spans="1:11" x14ac:dyDescent="0.25">
      <c r="A67" s="148"/>
      <c r="B67" s="146"/>
      <c r="C67" s="146"/>
      <c r="D67" s="149"/>
      <c r="E67" s="146"/>
      <c r="F67" s="149"/>
      <c r="G67" s="75"/>
      <c r="H67" s="75"/>
      <c r="I67" s="75"/>
      <c r="J67" s="75"/>
      <c r="K67" s="75"/>
    </row>
    <row r="68" spans="1:11" x14ac:dyDescent="0.25">
      <c r="A68" s="268" t="s">
        <v>143</v>
      </c>
      <c r="B68" s="268"/>
      <c r="C68" s="268"/>
      <c r="D68" s="268"/>
      <c r="E68" s="268"/>
      <c r="F68" s="268"/>
      <c r="G68" s="268"/>
      <c r="H68" s="268"/>
      <c r="I68" s="268"/>
      <c r="J68" s="268"/>
      <c r="K68" s="268"/>
    </row>
    <row r="69" spans="1:11" x14ac:dyDescent="0.25">
      <c r="A69" s="269" t="s">
        <v>76</v>
      </c>
      <c r="B69" s="270"/>
      <c r="C69" s="270"/>
      <c r="D69" s="270"/>
      <c r="E69" s="270"/>
      <c r="F69" s="270"/>
      <c r="G69" s="270"/>
      <c r="H69" s="270"/>
      <c r="I69" s="270"/>
      <c r="J69" s="270"/>
      <c r="K69" s="271"/>
    </row>
    <row r="70" spans="1:11" x14ac:dyDescent="0.25">
      <c r="A70" s="166"/>
      <c r="B70" s="167"/>
      <c r="C70" s="167"/>
      <c r="D70" s="168"/>
      <c r="E70" s="167"/>
      <c r="F70" s="168"/>
      <c r="G70" s="7"/>
      <c r="H70" s="7"/>
      <c r="I70" s="7"/>
      <c r="J70" s="7"/>
      <c r="K70" s="7"/>
    </row>
    <row r="71" spans="1:11" x14ac:dyDescent="0.25">
      <c r="A71" s="166"/>
      <c r="B71" s="167"/>
      <c r="C71" s="167"/>
      <c r="D71" s="168"/>
      <c r="E71" s="167"/>
      <c r="F71" s="168"/>
      <c r="G71" s="7"/>
      <c r="H71" s="7"/>
      <c r="I71" s="7"/>
      <c r="J71" s="7"/>
      <c r="K71" s="7"/>
    </row>
    <row r="72" spans="1:11" x14ac:dyDescent="0.25">
      <c r="A72" s="166"/>
      <c r="B72" s="167"/>
      <c r="C72" s="167"/>
      <c r="D72" s="168"/>
      <c r="E72" s="167"/>
      <c r="F72" s="168"/>
      <c r="G72" s="7"/>
      <c r="H72" s="7"/>
      <c r="I72" s="7"/>
      <c r="J72" s="7"/>
      <c r="K72" s="7"/>
    </row>
    <row r="73" spans="1:11" x14ac:dyDescent="0.25">
      <c r="A73" s="166"/>
      <c r="B73" s="167"/>
      <c r="C73" s="167"/>
      <c r="D73" s="168"/>
      <c r="E73" s="167"/>
      <c r="F73" s="168"/>
      <c r="G73" s="7"/>
      <c r="H73" s="7"/>
      <c r="I73" s="7"/>
      <c r="J73" s="7"/>
      <c r="K73" s="7"/>
    </row>
    <row r="74" spans="1:11" x14ac:dyDescent="0.25">
      <c r="A74" s="166"/>
      <c r="B74" s="167"/>
      <c r="C74" s="167"/>
      <c r="D74" s="168"/>
      <c r="E74" s="167"/>
      <c r="F74" s="168"/>
      <c r="G74" s="7"/>
      <c r="H74" s="7"/>
      <c r="I74" s="7"/>
      <c r="J74" s="7"/>
      <c r="K74" s="7"/>
    </row>
    <row r="75" spans="1:11" x14ac:dyDescent="0.25">
      <c r="A75" s="166"/>
      <c r="B75" s="167"/>
      <c r="C75" s="167"/>
      <c r="D75" s="168"/>
      <c r="E75" s="167"/>
      <c r="F75" s="168"/>
      <c r="G75" s="7"/>
      <c r="H75" s="7"/>
      <c r="I75" s="7"/>
      <c r="J75" s="7"/>
      <c r="K75" s="7"/>
    </row>
    <row r="76" spans="1:11" x14ac:dyDescent="0.25">
      <c r="A76" s="166"/>
      <c r="B76" s="167"/>
      <c r="C76" s="167"/>
      <c r="D76" s="168"/>
      <c r="E76" s="167"/>
      <c r="F76" s="168"/>
      <c r="G76" s="7"/>
      <c r="H76" s="7"/>
      <c r="I76" s="7"/>
      <c r="J76" s="7"/>
      <c r="K76" s="7"/>
    </row>
    <row r="77" spans="1:11" x14ac:dyDescent="0.25">
      <c r="A77" s="166"/>
      <c r="B77" s="167"/>
      <c r="C77" s="167"/>
      <c r="D77" s="168"/>
      <c r="E77" s="167"/>
      <c r="F77" s="168"/>
      <c r="G77" s="7"/>
      <c r="H77" s="7"/>
      <c r="I77" s="7"/>
      <c r="J77" s="7"/>
      <c r="K77" s="7"/>
    </row>
    <row r="78" spans="1:11" x14ac:dyDescent="0.25">
      <c r="A78" s="166"/>
      <c r="B78" s="167"/>
      <c r="C78" s="167"/>
      <c r="D78" s="168"/>
      <c r="E78" s="167"/>
      <c r="F78" s="168"/>
      <c r="G78" s="7"/>
      <c r="H78" s="7"/>
      <c r="I78" s="7"/>
      <c r="J78" s="7"/>
      <c r="K78" s="7"/>
    </row>
    <row r="79" spans="1:11" x14ac:dyDescent="0.25">
      <c r="A79" s="166"/>
      <c r="B79" s="167"/>
      <c r="C79" s="167"/>
      <c r="D79" s="168"/>
      <c r="E79" s="167"/>
      <c r="F79" s="168"/>
      <c r="G79" s="7"/>
      <c r="H79" s="7"/>
      <c r="I79" s="7"/>
      <c r="J79" s="7"/>
      <c r="K79" s="7"/>
    </row>
    <row r="80" spans="1:11" x14ac:dyDescent="0.25">
      <c r="A80" s="166"/>
      <c r="B80" s="167"/>
      <c r="C80" s="167"/>
      <c r="D80" s="168"/>
      <c r="E80" s="167"/>
      <c r="F80" s="168"/>
      <c r="G80" s="7"/>
      <c r="H80" s="7"/>
      <c r="I80" s="7"/>
      <c r="J80" s="7"/>
      <c r="K80" s="7"/>
    </row>
    <row r="81" spans="1:11" x14ac:dyDescent="0.25">
      <c r="A81" s="166"/>
      <c r="B81" s="167"/>
      <c r="C81" s="167"/>
      <c r="D81" s="168"/>
      <c r="E81" s="167"/>
      <c r="F81" s="168"/>
      <c r="G81" s="7"/>
      <c r="H81" s="7"/>
      <c r="I81" s="7"/>
      <c r="J81" s="7"/>
      <c r="K81" s="7"/>
    </row>
    <row r="82" spans="1:11" x14ac:dyDescent="0.25">
      <c r="A82" s="166"/>
      <c r="B82" s="167"/>
      <c r="C82" s="167"/>
      <c r="D82" s="168"/>
      <c r="E82" s="167"/>
      <c r="F82" s="168"/>
      <c r="G82" s="7"/>
      <c r="H82" s="7"/>
      <c r="I82" s="7"/>
      <c r="J82" s="7"/>
      <c r="K82" s="7"/>
    </row>
    <row r="83" spans="1:11" x14ac:dyDescent="0.25">
      <c r="A83" s="166"/>
      <c r="B83" s="167"/>
      <c r="C83" s="167"/>
      <c r="D83" s="168"/>
      <c r="E83" s="167"/>
      <c r="F83" s="168"/>
      <c r="G83" s="7"/>
      <c r="H83" s="7"/>
      <c r="I83" s="7"/>
      <c r="J83" s="7"/>
      <c r="K83" s="7"/>
    </row>
    <row r="84" spans="1:11" x14ac:dyDescent="0.25">
      <c r="A84" s="166"/>
      <c r="B84" s="167"/>
      <c r="C84" s="167"/>
      <c r="D84" s="168"/>
      <c r="E84" s="167"/>
      <c r="F84" s="168"/>
      <c r="G84" s="7"/>
      <c r="H84" s="7"/>
      <c r="I84" s="7"/>
      <c r="J84" s="7"/>
      <c r="K84" s="7"/>
    </row>
    <row r="85" spans="1:11" x14ac:dyDescent="0.25">
      <c r="A85" s="166"/>
      <c r="B85" s="167"/>
      <c r="C85" s="167"/>
      <c r="D85" s="168"/>
      <c r="E85" s="167"/>
      <c r="F85" s="168"/>
      <c r="G85" s="7"/>
      <c r="H85" s="7"/>
      <c r="I85" s="7"/>
      <c r="J85" s="7"/>
      <c r="K85" s="7"/>
    </row>
    <row r="86" spans="1:11" x14ac:dyDescent="0.25">
      <c r="A86" s="166"/>
      <c r="B86" s="167"/>
      <c r="C86" s="167"/>
      <c r="D86" s="168"/>
      <c r="E86" s="167"/>
      <c r="F86" s="168"/>
      <c r="G86" s="7"/>
      <c r="H86" s="7"/>
      <c r="I86" s="7"/>
      <c r="J86" s="7"/>
      <c r="K86" s="7"/>
    </row>
    <row r="87" spans="1:11" x14ac:dyDescent="0.25">
      <c r="A87" s="166"/>
      <c r="B87" s="167"/>
      <c r="C87" s="167"/>
      <c r="D87" s="168"/>
      <c r="E87" s="167"/>
      <c r="F87" s="168"/>
      <c r="G87" s="7"/>
      <c r="H87" s="7"/>
      <c r="I87" s="7"/>
      <c r="J87" s="7"/>
      <c r="K87" s="7"/>
    </row>
    <row r="88" spans="1:11" x14ac:dyDescent="0.25">
      <c r="A88" s="166"/>
      <c r="B88" s="167"/>
      <c r="C88" s="167"/>
      <c r="D88" s="168"/>
      <c r="E88" s="167"/>
      <c r="F88" s="168"/>
      <c r="G88" s="7"/>
      <c r="H88" s="7"/>
      <c r="I88" s="7"/>
      <c r="J88" s="7"/>
      <c r="K88" s="7"/>
    </row>
    <row r="89" spans="1:11" x14ac:dyDescent="0.25">
      <c r="A89" s="166"/>
      <c r="B89" s="167"/>
      <c r="C89" s="167"/>
      <c r="D89" s="168"/>
      <c r="E89" s="167"/>
      <c r="F89" s="168"/>
      <c r="G89" s="7"/>
      <c r="H89" s="7"/>
      <c r="I89" s="7"/>
      <c r="J89" s="7"/>
      <c r="K89" s="7"/>
    </row>
    <row r="90" spans="1:11" x14ac:dyDescent="0.25">
      <c r="A90" s="166"/>
      <c r="B90" s="167"/>
      <c r="C90" s="167"/>
      <c r="D90" s="168"/>
      <c r="E90" s="167"/>
      <c r="F90" s="168"/>
      <c r="G90" s="7"/>
      <c r="H90" s="7"/>
      <c r="I90" s="7"/>
      <c r="J90" s="7"/>
      <c r="K90" s="7"/>
    </row>
    <row r="91" spans="1:11" x14ac:dyDescent="0.25">
      <c r="A91" s="166"/>
      <c r="B91" s="167"/>
      <c r="C91" s="167"/>
      <c r="D91" s="168"/>
      <c r="E91" s="167"/>
      <c r="F91" s="168"/>
      <c r="G91" s="7"/>
      <c r="H91" s="7"/>
      <c r="I91" s="7"/>
      <c r="J91" s="7"/>
      <c r="K91" s="7"/>
    </row>
    <row r="92" spans="1:11" x14ac:dyDescent="0.25">
      <c r="A92" s="166"/>
      <c r="B92" s="167"/>
      <c r="C92" s="167"/>
      <c r="D92" s="168"/>
      <c r="E92" s="167"/>
      <c r="F92" s="168"/>
      <c r="G92" s="7"/>
      <c r="H92" s="7"/>
      <c r="I92" s="7"/>
      <c r="J92" s="7"/>
      <c r="K92" s="7"/>
    </row>
    <row r="93" spans="1:11" x14ac:dyDescent="0.25">
      <c r="A93" s="166"/>
      <c r="B93" s="167"/>
      <c r="C93" s="167"/>
      <c r="D93" s="168"/>
      <c r="E93" s="167"/>
      <c r="F93" s="168"/>
      <c r="G93" s="7"/>
      <c r="H93" s="7"/>
      <c r="I93" s="7"/>
      <c r="J93" s="7"/>
      <c r="K93" s="7"/>
    </row>
    <row r="94" spans="1:11" x14ac:dyDescent="0.25">
      <c r="A94" s="166"/>
      <c r="B94" s="167"/>
      <c r="C94" s="167"/>
      <c r="D94" s="168"/>
      <c r="E94" s="167"/>
      <c r="F94" s="168"/>
      <c r="G94" s="7"/>
      <c r="H94" s="7"/>
      <c r="I94" s="7"/>
      <c r="J94" s="7"/>
      <c r="K94" s="7"/>
    </row>
    <row r="95" spans="1:11" x14ac:dyDescent="0.25">
      <c r="A95" s="166"/>
      <c r="B95" s="167"/>
      <c r="C95" s="167"/>
      <c r="D95" s="168"/>
      <c r="E95" s="167"/>
      <c r="F95" s="168"/>
      <c r="G95" s="7"/>
      <c r="H95" s="7"/>
      <c r="I95" s="7"/>
      <c r="J95" s="7"/>
      <c r="K95" s="7"/>
    </row>
    <row r="96" spans="1:11" x14ac:dyDescent="0.25">
      <c r="A96" s="166"/>
      <c r="B96" s="167"/>
      <c r="C96" s="167"/>
      <c r="D96" s="168"/>
      <c r="E96" s="167"/>
      <c r="F96" s="168"/>
      <c r="G96" s="7"/>
      <c r="H96" s="7"/>
      <c r="I96" s="7"/>
      <c r="J96" s="7"/>
      <c r="K96" s="7"/>
    </row>
    <row r="97" spans="1:11" x14ac:dyDescent="0.25">
      <c r="A97" s="166"/>
      <c r="B97" s="167"/>
      <c r="C97" s="167"/>
      <c r="D97" s="168"/>
      <c r="E97" s="167"/>
      <c r="F97" s="168"/>
      <c r="G97" s="7"/>
      <c r="H97" s="7"/>
      <c r="I97" s="7"/>
      <c r="J97" s="7"/>
      <c r="K97" s="7"/>
    </row>
    <row r="98" spans="1:11" x14ac:dyDescent="0.25">
      <c r="A98" s="166"/>
      <c r="B98" s="167"/>
      <c r="C98" s="167"/>
      <c r="D98" s="168"/>
      <c r="E98" s="167"/>
      <c r="F98" s="168"/>
      <c r="G98" s="7"/>
      <c r="H98" s="7"/>
      <c r="I98" s="7"/>
      <c r="J98" s="7"/>
      <c r="K98" s="7"/>
    </row>
    <row r="99" spans="1:11" x14ac:dyDescent="0.25">
      <c r="A99" s="213" t="s">
        <v>75</v>
      </c>
      <c r="B99" s="213"/>
      <c r="C99" s="213"/>
      <c r="D99" s="213"/>
      <c r="E99" s="213"/>
      <c r="F99" s="213"/>
      <c r="G99" s="213"/>
      <c r="H99" s="213"/>
      <c r="I99" s="213"/>
      <c r="J99" s="213"/>
      <c r="K99" s="213"/>
    </row>
    <row r="100" spans="1:11" ht="18" x14ac:dyDescent="0.35">
      <c r="A100" s="232" t="s">
        <v>18</v>
      </c>
      <c r="B100" s="229" t="s">
        <v>65</v>
      </c>
      <c r="C100" s="229"/>
      <c r="D100" s="229"/>
      <c r="E100" s="41"/>
      <c r="F100" s="41"/>
      <c r="G100" s="41"/>
      <c r="H100" s="41"/>
      <c r="I100" s="41"/>
      <c r="J100" s="7"/>
      <c r="K100" s="7"/>
    </row>
    <row r="101" spans="1:11" x14ac:dyDescent="0.25">
      <c r="A101" s="232"/>
      <c r="B101" s="135" t="s">
        <v>63</v>
      </c>
      <c r="C101" s="135" t="s">
        <v>64</v>
      </c>
      <c r="D101" s="135" t="s">
        <v>41</v>
      </c>
      <c r="E101" s="35"/>
      <c r="F101" s="35"/>
      <c r="G101" s="35"/>
      <c r="H101" s="35"/>
      <c r="I101" s="35"/>
      <c r="J101" s="7"/>
      <c r="K101" s="7"/>
    </row>
    <row r="102" spans="1:11" s="7" customFormat="1" x14ac:dyDescent="0.25">
      <c r="A102" s="202" t="s">
        <v>161</v>
      </c>
      <c r="B102" s="100">
        <v>49.2</v>
      </c>
      <c r="C102" s="100">
        <v>42.8</v>
      </c>
      <c r="D102" s="100">
        <v>45.55544902667711</v>
      </c>
      <c r="E102" s="8"/>
      <c r="F102" s="8"/>
      <c r="G102" s="8"/>
      <c r="H102" s="8"/>
      <c r="I102" s="8"/>
      <c r="J102" s="8"/>
      <c r="K102" s="8"/>
    </row>
    <row r="103" spans="1:11" x14ac:dyDescent="0.25">
      <c r="A103" s="202" t="s">
        <v>162</v>
      </c>
      <c r="B103" s="100">
        <v>51.6</v>
      </c>
      <c r="C103" s="100">
        <v>41.9</v>
      </c>
      <c r="D103" s="100">
        <v>45.809402281750657</v>
      </c>
    </row>
    <row r="104" spans="1:11" s="7" customFormat="1" x14ac:dyDescent="0.25">
      <c r="A104" s="202" t="s">
        <v>163</v>
      </c>
      <c r="B104" s="100">
        <v>52.3</v>
      </c>
      <c r="C104" s="100">
        <v>44.6</v>
      </c>
      <c r="D104" s="100">
        <v>47.706305617976014</v>
      </c>
      <c r="E104" s="8"/>
      <c r="F104" s="8"/>
      <c r="G104" s="8"/>
      <c r="H104" s="8"/>
      <c r="I104" s="8"/>
      <c r="J104" s="8"/>
      <c r="K104" s="8"/>
    </row>
    <row r="105" spans="1:11" s="7" customFormat="1" ht="15" customHeight="1" x14ac:dyDescent="0.25">
      <c r="A105" s="202" t="s">
        <v>164</v>
      </c>
      <c r="B105" s="100">
        <v>51.7</v>
      </c>
      <c r="C105" s="100">
        <v>44.7</v>
      </c>
      <c r="D105" s="100">
        <v>47.110874999999851</v>
      </c>
      <c r="E105" s="8"/>
      <c r="F105" s="8"/>
      <c r="G105" s="8"/>
      <c r="H105" s="8"/>
      <c r="I105" s="8"/>
      <c r="J105" s="8"/>
      <c r="K105" s="8"/>
    </row>
    <row r="106" spans="1:11" ht="15" customHeight="1" x14ac:dyDescent="0.25">
      <c r="A106" s="202" t="s">
        <v>165</v>
      </c>
      <c r="B106" s="100">
        <v>50.1</v>
      </c>
      <c r="C106" s="100">
        <v>44.3</v>
      </c>
      <c r="D106" s="100">
        <v>47.019034498211383</v>
      </c>
    </row>
    <row r="107" spans="1:11" ht="15" customHeight="1" x14ac:dyDescent="0.25">
      <c r="A107" s="202" t="s">
        <v>166</v>
      </c>
      <c r="B107" s="100">
        <v>50.5</v>
      </c>
      <c r="C107" s="100">
        <v>42.2</v>
      </c>
      <c r="D107" s="100">
        <v>45.323502314818171</v>
      </c>
    </row>
    <row r="108" spans="1:11" ht="15" customHeight="1" x14ac:dyDescent="0.25">
      <c r="A108" s="202" t="s">
        <v>167</v>
      </c>
      <c r="B108" s="100">
        <v>44.3</v>
      </c>
      <c r="C108" s="100">
        <v>38.1</v>
      </c>
      <c r="D108" s="100">
        <v>40.789984318997753</v>
      </c>
    </row>
    <row r="109" spans="1:11" ht="15" customHeight="1" x14ac:dyDescent="0.25">
      <c r="A109" s="202" t="s">
        <v>168</v>
      </c>
      <c r="B109" s="40">
        <v>45.4</v>
      </c>
      <c r="C109" s="40">
        <v>33.6</v>
      </c>
      <c r="D109" s="40">
        <v>36.398104838707582</v>
      </c>
    </row>
    <row r="110" spans="1:11" x14ac:dyDescent="0.25">
      <c r="A110" s="202" t="s">
        <v>169</v>
      </c>
      <c r="B110" s="40">
        <v>35.6</v>
      </c>
      <c r="C110" s="40">
        <v>29.7</v>
      </c>
      <c r="D110" s="40">
        <v>32.518070922635282</v>
      </c>
    </row>
    <row r="111" spans="1:11" x14ac:dyDescent="0.25">
      <c r="A111" s="202" t="s">
        <v>170</v>
      </c>
      <c r="B111" s="40">
        <v>40</v>
      </c>
      <c r="C111" s="40">
        <v>29.6</v>
      </c>
      <c r="D111" s="185">
        <v>32.529679659495898</v>
      </c>
    </row>
    <row r="112" spans="1:11" x14ac:dyDescent="0.25">
      <c r="A112" s="202" t="s">
        <v>171</v>
      </c>
      <c r="B112" s="40">
        <v>48.9</v>
      </c>
      <c r="C112" s="40">
        <v>34.200000000000003</v>
      </c>
      <c r="D112" s="40">
        <v>40.258484708062298</v>
      </c>
    </row>
    <row r="113" spans="1:11" x14ac:dyDescent="0.25">
      <c r="A113" s="202" t="s">
        <v>172</v>
      </c>
      <c r="B113" s="40">
        <v>51.4</v>
      </c>
      <c r="C113" s="40">
        <v>39.299999999999997</v>
      </c>
      <c r="D113" s="40">
        <v>43.00111111110661</v>
      </c>
    </row>
    <row r="114" spans="1:11" x14ac:dyDescent="0.25">
      <c r="A114" s="6" t="s">
        <v>19</v>
      </c>
      <c r="B114" s="60">
        <f>MAX(B102:B113)</f>
        <v>52.3</v>
      </c>
      <c r="C114" s="60">
        <f>MIN(C102:C113)</f>
        <v>29.6</v>
      </c>
      <c r="D114" s="60">
        <f>AVERAGE(D102:D113)</f>
        <v>42.001667024869896</v>
      </c>
    </row>
    <row r="116" spans="1:11" x14ac:dyDescent="0.25">
      <c r="A116" s="237" t="s">
        <v>74</v>
      </c>
      <c r="B116" s="237"/>
      <c r="C116" s="237"/>
      <c r="D116" s="237"/>
      <c r="E116" s="237"/>
      <c r="F116" s="237"/>
      <c r="G116" s="237"/>
      <c r="H116" s="237"/>
      <c r="I116" s="237"/>
      <c r="J116" s="237"/>
      <c r="K116" s="237"/>
    </row>
    <row r="117" spans="1:11" x14ac:dyDescent="0.25">
      <c r="A117" s="117"/>
      <c r="B117" s="117"/>
      <c r="C117" s="117"/>
      <c r="D117" s="117"/>
      <c r="E117" s="117"/>
      <c r="F117" s="117"/>
      <c r="G117" s="117"/>
      <c r="H117" s="117"/>
      <c r="I117" s="117"/>
      <c r="J117" s="117"/>
      <c r="K117" s="117"/>
    </row>
    <row r="118" spans="1:11" x14ac:dyDescent="0.25">
      <c r="A118" s="117"/>
      <c r="B118" s="117"/>
      <c r="C118" s="117"/>
      <c r="D118" s="117"/>
      <c r="E118" s="117"/>
      <c r="F118" s="117"/>
      <c r="G118" s="117"/>
      <c r="H118" s="117"/>
      <c r="I118" s="117"/>
      <c r="J118" s="117"/>
      <c r="K118" s="117"/>
    </row>
    <row r="119" spans="1:11" ht="15" customHeight="1" x14ac:dyDescent="0.25">
      <c r="A119" s="117"/>
      <c r="B119" s="117"/>
      <c r="C119" s="117"/>
      <c r="D119" s="117"/>
      <c r="E119" s="117"/>
      <c r="F119" s="117"/>
      <c r="G119" s="117"/>
      <c r="H119" s="117"/>
      <c r="I119" s="117"/>
      <c r="J119" s="117"/>
      <c r="K119" s="117"/>
    </row>
    <row r="120" spans="1:11" ht="15" customHeight="1" x14ac:dyDescent="0.25">
      <c r="A120" s="117"/>
      <c r="B120" s="117"/>
      <c r="C120" s="117"/>
      <c r="D120" s="117"/>
      <c r="E120" s="117"/>
      <c r="F120" s="117"/>
      <c r="G120" s="117"/>
      <c r="H120" s="117"/>
      <c r="I120" s="117"/>
      <c r="J120" s="117"/>
      <c r="K120" s="117"/>
    </row>
    <row r="121" spans="1:11" s="7" customFormat="1" ht="15.75" customHeight="1" x14ac:dyDescent="0.25">
      <c r="A121" s="117"/>
      <c r="B121" s="117"/>
      <c r="C121" s="117"/>
      <c r="D121" s="117"/>
      <c r="E121" s="117"/>
      <c r="F121" s="117"/>
      <c r="G121" s="117"/>
      <c r="H121" s="117"/>
      <c r="I121" s="117"/>
      <c r="J121" s="117"/>
      <c r="K121" s="117"/>
    </row>
    <row r="122" spans="1:11" x14ac:dyDescent="0.25">
      <c r="A122" s="117"/>
      <c r="B122" s="117"/>
      <c r="C122" s="117"/>
      <c r="D122" s="117"/>
      <c r="E122" s="117"/>
      <c r="F122" s="117"/>
      <c r="G122" s="117"/>
      <c r="H122" s="117"/>
      <c r="I122" s="117"/>
      <c r="J122" s="117"/>
      <c r="K122" s="117"/>
    </row>
    <row r="123" spans="1:11" s="7" customFormat="1" ht="15" customHeight="1" x14ac:dyDescent="0.25">
      <c r="A123" s="117"/>
      <c r="B123" s="117"/>
      <c r="C123" s="117"/>
      <c r="D123" s="117"/>
      <c r="E123" s="117"/>
      <c r="F123" s="117"/>
      <c r="G123" s="117"/>
      <c r="H123" s="117"/>
      <c r="I123" s="117"/>
      <c r="J123" s="117"/>
      <c r="K123" s="117"/>
    </row>
    <row r="124" spans="1:11" s="7" customFormat="1" x14ac:dyDescent="0.25">
      <c r="A124" s="117"/>
      <c r="B124" s="117"/>
      <c r="C124" s="117"/>
      <c r="D124" s="117"/>
      <c r="E124" s="117"/>
      <c r="F124" s="117"/>
      <c r="G124" s="117"/>
      <c r="H124" s="117"/>
      <c r="I124" s="117"/>
      <c r="J124" s="117"/>
      <c r="K124" s="117"/>
    </row>
    <row r="125" spans="1:11" s="7" customFormat="1" x14ac:dyDescent="0.25">
      <c r="A125" s="117"/>
      <c r="B125" s="117"/>
      <c r="C125" s="117"/>
      <c r="D125" s="117"/>
      <c r="E125" s="117"/>
      <c r="F125" s="117"/>
      <c r="G125" s="117"/>
      <c r="H125" s="117"/>
      <c r="I125" s="117"/>
      <c r="J125" s="117"/>
      <c r="K125" s="117"/>
    </row>
    <row r="126" spans="1:11" s="7" customFormat="1" x14ac:dyDescent="0.25">
      <c r="A126" s="117"/>
      <c r="B126" s="117"/>
      <c r="C126" s="117"/>
      <c r="D126" s="117"/>
      <c r="E126" s="117"/>
      <c r="F126" s="117"/>
      <c r="G126" s="117"/>
      <c r="H126" s="117"/>
      <c r="I126" s="117"/>
      <c r="J126" s="117"/>
      <c r="K126" s="117"/>
    </row>
    <row r="127" spans="1:11" s="7" customFormat="1" x14ac:dyDescent="0.25">
      <c r="A127" s="117"/>
      <c r="B127" s="117"/>
      <c r="C127" s="117"/>
      <c r="D127" s="117"/>
      <c r="E127" s="117"/>
      <c r="F127" s="117"/>
      <c r="G127" s="117"/>
      <c r="H127" s="117"/>
      <c r="I127" s="117"/>
      <c r="J127" s="117"/>
      <c r="K127" s="117"/>
    </row>
    <row r="128" spans="1:11" s="7" customFormat="1" x14ac:dyDescent="0.25">
      <c r="A128" s="117"/>
      <c r="B128" s="117"/>
      <c r="C128" s="117"/>
      <c r="D128" s="117"/>
      <c r="E128" s="117"/>
      <c r="F128" s="117"/>
      <c r="G128" s="117"/>
      <c r="H128" s="117"/>
      <c r="I128" s="117"/>
      <c r="J128" s="117"/>
      <c r="K128" s="117"/>
    </row>
    <row r="129" spans="1:11" s="7" customFormat="1" x14ac:dyDescent="0.25">
      <c r="A129" s="117"/>
      <c r="B129" s="117"/>
      <c r="C129" s="117"/>
      <c r="D129" s="117"/>
      <c r="E129" s="117"/>
      <c r="F129" s="117"/>
      <c r="G129" s="117"/>
      <c r="H129" s="117"/>
      <c r="I129" s="117"/>
      <c r="J129" s="117"/>
      <c r="K129" s="117"/>
    </row>
    <row r="130" spans="1:11" s="7" customFormat="1" x14ac:dyDescent="0.25">
      <c r="A130" s="117"/>
      <c r="B130" s="117"/>
      <c r="C130" s="117"/>
      <c r="D130" s="117"/>
      <c r="E130" s="117"/>
      <c r="F130" s="117"/>
      <c r="G130" s="117"/>
      <c r="H130" s="117"/>
      <c r="I130" s="117"/>
      <c r="J130" s="117"/>
      <c r="K130" s="117"/>
    </row>
    <row r="131" spans="1:11" ht="15" customHeight="1" x14ac:dyDescent="0.25">
      <c r="A131" s="248" t="s">
        <v>144</v>
      </c>
      <c r="B131" s="248"/>
      <c r="C131" s="248"/>
      <c r="D131" s="248"/>
      <c r="E131" s="248"/>
      <c r="F131" s="248"/>
      <c r="G131" s="248"/>
      <c r="H131" s="248"/>
      <c r="I131" s="248"/>
      <c r="J131" s="248"/>
      <c r="K131" s="248"/>
    </row>
    <row r="132" spans="1:11" ht="20.25" customHeight="1" x14ac:dyDescent="0.25">
      <c r="A132" s="248"/>
      <c r="B132" s="248"/>
      <c r="C132" s="248"/>
      <c r="D132" s="248"/>
      <c r="E132" s="248"/>
      <c r="F132" s="248"/>
      <c r="G132" s="248"/>
      <c r="H132" s="248"/>
      <c r="I132" s="248"/>
      <c r="J132" s="248"/>
      <c r="K132" s="248"/>
    </row>
    <row r="133" spans="1:11" ht="15" hidden="1" customHeight="1" x14ac:dyDescent="0.25">
      <c r="A133" s="248"/>
      <c r="B133" s="248"/>
      <c r="C133" s="248"/>
      <c r="D133" s="248"/>
      <c r="E133" s="248"/>
      <c r="F133" s="248"/>
      <c r="G133" s="248"/>
      <c r="H133" s="248"/>
      <c r="I133" s="248"/>
      <c r="J133" s="248"/>
      <c r="K133" s="248"/>
    </row>
  </sheetData>
  <mergeCells count="34">
    <mergeCell ref="A1:K1"/>
    <mergeCell ref="A2:K2"/>
    <mergeCell ref="A3:B6"/>
    <mergeCell ref="E3:E6"/>
    <mergeCell ref="H3:H6"/>
    <mergeCell ref="J3:K3"/>
    <mergeCell ref="J4:K4"/>
    <mergeCell ref="C5:C6"/>
    <mergeCell ref="D5:D6"/>
    <mergeCell ref="F5:F6"/>
    <mergeCell ref="G5:G6"/>
    <mergeCell ref="J5:K5"/>
    <mergeCell ref="J6:K6"/>
    <mergeCell ref="A9:K9"/>
    <mergeCell ref="A10:A12"/>
    <mergeCell ref="B10:D10"/>
    <mergeCell ref="E10:E12"/>
    <mergeCell ref="B11:B12"/>
    <mergeCell ref="C11:D11"/>
    <mergeCell ref="A47:K47"/>
    <mergeCell ref="A48:A49"/>
    <mergeCell ref="B48:F48"/>
    <mergeCell ref="A68:K68"/>
    <mergeCell ref="A69:K69"/>
    <mergeCell ref="A28:K28"/>
    <mergeCell ref="A29:A31"/>
    <mergeCell ref="B29:H29"/>
    <mergeCell ref="B30:E30"/>
    <mergeCell ref="F30:H30"/>
    <mergeCell ref="A131:K133"/>
    <mergeCell ref="A100:A101"/>
    <mergeCell ref="B100:D100"/>
    <mergeCell ref="A116:K116"/>
    <mergeCell ref="A99:K99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4" firstPageNumber="19" fitToWidth="0" fitToHeight="0" orientation="portrait" useFirstPageNumber="1" r:id="rId1"/>
  <headerFooter>
    <oddFooter>&amp;C&amp;P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65"/>
  <sheetViews>
    <sheetView view="pageLayout" topLeftCell="A40" zoomScale="90" zoomScaleNormal="100" zoomScalePageLayoutView="90" workbookViewId="0">
      <selection sqref="A1:K1"/>
    </sheetView>
  </sheetViews>
  <sheetFormatPr baseColWidth="10" defaultRowHeight="15" x14ac:dyDescent="0.25"/>
  <cols>
    <col min="1" max="1" width="8" style="8" bestFit="1" customWidth="1"/>
    <col min="2" max="2" width="8.5703125" style="8" bestFit="1" customWidth="1"/>
    <col min="3" max="3" width="9.5703125" style="8" bestFit="1" customWidth="1"/>
    <col min="4" max="4" width="10" style="8" bestFit="1" customWidth="1"/>
    <col min="5" max="5" width="13.28515625" style="8" bestFit="1" customWidth="1"/>
    <col min="6" max="6" width="8.7109375" style="8" bestFit="1" customWidth="1"/>
    <col min="7" max="7" width="9" style="8" customWidth="1"/>
    <col min="8" max="8" width="11.42578125" style="8" customWidth="1"/>
    <col min="9" max="9" width="12.28515625" style="8" bestFit="1" customWidth="1"/>
    <col min="10" max="10" width="8.5703125" style="8" bestFit="1" customWidth="1"/>
    <col min="11" max="11" width="11.42578125" style="8" customWidth="1"/>
    <col min="12" max="16384" width="11.42578125" style="8"/>
  </cols>
  <sheetData>
    <row r="1" spans="1:11" s="7" customFormat="1" x14ac:dyDescent="0.25">
      <c r="A1" s="212" t="s">
        <v>180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</row>
    <row r="2" spans="1:11" x14ac:dyDescent="0.25">
      <c r="A2" s="213" t="s">
        <v>22</v>
      </c>
      <c r="B2" s="213"/>
      <c r="C2" s="213"/>
      <c r="D2" s="213"/>
      <c r="E2" s="213"/>
      <c r="F2" s="213"/>
      <c r="G2" s="213"/>
      <c r="H2" s="213"/>
      <c r="I2" s="213"/>
      <c r="J2" s="213"/>
      <c r="K2" s="213"/>
    </row>
    <row r="3" spans="1:11" ht="15" customHeight="1" x14ac:dyDescent="0.25">
      <c r="A3" s="255" t="s">
        <v>12</v>
      </c>
      <c r="B3" s="255"/>
      <c r="C3" s="47" t="s">
        <v>4</v>
      </c>
      <c r="D3" s="26" t="s">
        <v>27</v>
      </c>
      <c r="E3" s="247" t="s">
        <v>78</v>
      </c>
      <c r="F3" s="49" t="s">
        <v>14</v>
      </c>
      <c r="G3" s="81">
        <v>9953712</v>
      </c>
      <c r="H3" s="255" t="s">
        <v>7</v>
      </c>
      <c r="I3" s="47" t="s">
        <v>8</v>
      </c>
      <c r="J3" s="235" t="s">
        <v>23</v>
      </c>
      <c r="K3" s="236"/>
    </row>
    <row r="4" spans="1:11" ht="15" customHeight="1" x14ac:dyDescent="0.25">
      <c r="A4" s="255"/>
      <c r="B4" s="255"/>
      <c r="C4" s="47" t="s">
        <v>5</v>
      </c>
      <c r="D4" s="26" t="s">
        <v>49</v>
      </c>
      <c r="E4" s="247"/>
      <c r="F4" s="49" t="s">
        <v>15</v>
      </c>
      <c r="G4" s="81">
        <v>794173</v>
      </c>
      <c r="H4" s="255"/>
      <c r="I4" s="47" t="s">
        <v>9</v>
      </c>
      <c r="J4" s="235" t="s">
        <v>24</v>
      </c>
      <c r="K4" s="236" t="s">
        <v>24</v>
      </c>
    </row>
    <row r="5" spans="1:11" ht="15" customHeight="1" x14ac:dyDescent="0.25">
      <c r="A5" s="255"/>
      <c r="B5" s="255"/>
      <c r="C5" s="257" t="s">
        <v>6</v>
      </c>
      <c r="D5" s="219" t="s">
        <v>50</v>
      </c>
      <c r="E5" s="247"/>
      <c r="F5" s="259" t="s">
        <v>77</v>
      </c>
      <c r="G5" s="221">
        <v>3248</v>
      </c>
      <c r="H5" s="255"/>
      <c r="I5" s="47" t="s">
        <v>10</v>
      </c>
      <c r="J5" s="235" t="s">
        <v>25</v>
      </c>
      <c r="K5" s="236" t="s">
        <v>25</v>
      </c>
    </row>
    <row r="6" spans="1:11" x14ac:dyDescent="0.25">
      <c r="A6" s="255"/>
      <c r="B6" s="255"/>
      <c r="C6" s="257"/>
      <c r="D6" s="219"/>
      <c r="E6" s="247"/>
      <c r="F6" s="259"/>
      <c r="G6" s="221"/>
      <c r="H6" s="255"/>
      <c r="I6" s="47" t="s">
        <v>11</v>
      </c>
      <c r="J6" s="235" t="s">
        <v>51</v>
      </c>
      <c r="K6" s="236" t="s">
        <v>51</v>
      </c>
    </row>
    <row r="7" spans="1:11" x14ac:dyDescent="0.25">
      <c r="A7" s="20"/>
      <c r="B7" s="5"/>
      <c r="C7" s="5"/>
      <c r="D7" s="51"/>
      <c r="E7" s="52"/>
      <c r="F7" s="52"/>
      <c r="G7" s="53"/>
      <c r="H7" s="54"/>
      <c r="I7" s="55"/>
      <c r="J7" s="56"/>
      <c r="K7" s="57"/>
    </row>
    <row r="8" spans="1:11" x14ac:dyDescent="0.25">
      <c r="A8" s="213" t="s">
        <v>38</v>
      </c>
      <c r="B8" s="213"/>
      <c r="C8" s="213"/>
      <c r="D8" s="213"/>
      <c r="E8" s="213"/>
      <c r="F8" s="213"/>
      <c r="G8" s="213"/>
      <c r="H8" s="213"/>
      <c r="I8" s="213"/>
      <c r="J8" s="213"/>
      <c r="K8" s="213"/>
    </row>
    <row r="9" spans="1:11" ht="15" customHeight="1" x14ac:dyDescent="0.25">
      <c r="A9" s="244" t="s">
        <v>18</v>
      </c>
      <c r="B9" s="249" t="s">
        <v>34</v>
      </c>
      <c r="C9" s="250"/>
      <c r="D9" s="251"/>
      <c r="E9" s="254" t="s">
        <v>79</v>
      </c>
      <c r="F9" s="143"/>
      <c r="G9" s="7"/>
      <c r="H9" s="9"/>
      <c r="I9" s="7"/>
      <c r="J9" s="7"/>
      <c r="K9" s="7"/>
    </row>
    <row r="10" spans="1:11" ht="37.5" customHeight="1" x14ac:dyDescent="0.25">
      <c r="A10" s="244"/>
      <c r="B10" s="243" t="s">
        <v>35</v>
      </c>
      <c r="C10" s="252" t="s">
        <v>36</v>
      </c>
      <c r="D10" s="253"/>
      <c r="E10" s="239"/>
      <c r="F10" s="143"/>
      <c r="G10" s="7"/>
      <c r="H10" s="9"/>
      <c r="I10" s="7"/>
      <c r="J10" s="7"/>
      <c r="K10" s="7"/>
    </row>
    <row r="11" spans="1:11" x14ac:dyDescent="0.25">
      <c r="A11" s="245"/>
      <c r="B11" s="245"/>
      <c r="C11" s="136" t="s">
        <v>37</v>
      </c>
      <c r="D11" s="136" t="s">
        <v>42</v>
      </c>
      <c r="E11" s="239"/>
      <c r="F11" s="143"/>
      <c r="G11" s="7"/>
      <c r="H11" s="9"/>
      <c r="I11" s="7"/>
      <c r="J11" s="7"/>
      <c r="K11" s="7"/>
    </row>
    <row r="12" spans="1:11" x14ac:dyDescent="0.25">
      <c r="A12" s="202" t="s">
        <v>161</v>
      </c>
      <c r="B12" s="102">
        <v>210.4</v>
      </c>
      <c r="C12" s="102">
        <v>26.400000000000009</v>
      </c>
      <c r="D12" s="14">
        <v>15</v>
      </c>
      <c r="E12" s="158">
        <v>22</v>
      </c>
      <c r="F12" s="153"/>
      <c r="G12" s="7"/>
      <c r="H12" s="9"/>
      <c r="I12" s="7"/>
      <c r="J12" s="7"/>
      <c r="K12" s="7"/>
    </row>
    <row r="13" spans="1:11" s="7" customFormat="1" x14ac:dyDescent="0.25">
      <c r="A13" s="202" t="s">
        <v>162</v>
      </c>
      <c r="B13" s="102">
        <v>160.6</v>
      </c>
      <c r="C13" s="102">
        <v>41.400000000000134</v>
      </c>
      <c r="D13" s="14">
        <v>12</v>
      </c>
      <c r="E13" s="158">
        <v>20</v>
      </c>
      <c r="F13" s="153">
        <v>21</v>
      </c>
      <c r="G13" s="110"/>
    </row>
    <row r="14" spans="1:11" s="7" customFormat="1" ht="15" customHeight="1" x14ac:dyDescent="0.25">
      <c r="A14" s="202" t="s">
        <v>163</v>
      </c>
      <c r="B14" s="102">
        <v>273.80000030000014</v>
      </c>
      <c r="C14" s="102">
        <v>30.300000000000189</v>
      </c>
      <c r="D14" s="14">
        <v>25</v>
      </c>
      <c r="E14" s="158">
        <v>27</v>
      </c>
      <c r="F14" s="153">
        <v>28</v>
      </c>
    </row>
    <row r="15" spans="1:11" s="7" customFormat="1" ht="15" customHeight="1" x14ac:dyDescent="0.25">
      <c r="A15" s="202" t="s">
        <v>164</v>
      </c>
      <c r="B15" s="102">
        <v>102.90000000000015</v>
      </c>
      <c r="C15" s="102">
        <v>32.100000000000207</v>
      </c>
      <c r="D15" s="14">
        <v>20</v>
      </c>
      <c r="E15" s="158">
        <v>23</v>
      </c>
      <c r="F15" s="153">
        <v>28</v>
      </c>
    </row>
    <row r="16" spans="1:11" s="7" customFormat="1" x14ac:dyDescent="0.25">
      <c r="A16" s="202" t="s">
        <v>165</v>
      </c>
      <c r="B16" s="102">
        <v>90.499999999999915</v>
      </c>
      <c r="C16" s="102">
        <v>15.299999999999962</v>
      </c>
      <c r="D16" s="14">
        <v>4</v>
      </c>
      <c r="E16" s="158">
        <v>23</v>
      </c>
      <c r="F16" s="153">
        <v>29</v>
      </c>
    </row>
    <row r="17" spans="1:11" s="7" customFormat="1" x14ac:dyDescent="0.25">
      <c r="A17" s="202" t="s">
        <v>166</v>
      </c>
      <c r="B17" s="102">
        <v>74.7</v>
      </c>
      <c r="C17" s="102">
        <v>20.300000000000018</v>
      </c>
      <c r="D17" s="14">
        <v>13</v>
      </c>
      <c r="E17" s="158">
        <v>19</v>
      </c>
      <c r="F17" s="153">
        <v>29</v>
      </c>
    </row>
    <row r="18" spans="1:11" s="7" customFormat="1" x14ac:dyDescent="0.25">
      <c r="A18" s="202" t="s">
        <v>167</v>
      </c>
      <c r="B18" s="102">
        <v>5.4000000999999989</v>
      </c>
      <c r="C18" s="102">
        <v>5.2000000999999996</v>
      </c>
      <c r="D18" s="14">
        <v>16</v>
      </c>
      <c r="E18" s="158">
        <v>3</v>
      </c>
      <c r="F18" s="153">
        <v>29</v>
      </c>
    </row>
    <row r="19" spans="1:11" s="7" customFormat="1" x14ac:dyDescent="0.25">
      <c r="A19" s="202" t="s">
        <v>168</v>
      </c>
      <c r="B19" s="102">
        <v>22.099999999999987</v>
      </c>
      <c r="C19" s="102">
        <v>7.599999999999989</v>
      </c>
      <c r="D19" s="14">
        <v>19</v>
      </c>
      <c r="E19" s="158">
        <v>9</v>
      </c>
      <c r="F19" s="153">
        <v>28</v>
      </c>
    </row>
    <row r="20" spans="1:11" s="7" customFormat="1" x14ac:dyDescent="0.25">
      <c r="A20" s="202" t="s">
        <v>169</v>
      </c>
      <c r="B20" s="102">
        <v>22.200000099999997</v>
      </c>
      <c r="C20" s="102">
        <v>10.100000099999995</v>
      </c>
      <c r="D20" s="14">
        <v>29</v>
      </c>
      <c r="E20" s="158">
        <v>8</v>
      </c>
      <c r="F20" s="153">
        <v>25</v>
      </c>
    </row>
    <row r="21" spans="1:11" s="7" customFormat="1" x14ac:dyDescent="0.25">
      <c r="A21" s="202" t="s">
        <v>170</v>
      </c>
      <c r="B21" s="102">
        <v>86.200000200000076</v>
      </c>
      <c r="C21" s="102">
        <v>28.800000100000123</v>
      </c>
      <c r="D21" s="14">
        <v>25</v>
      </c>
      <c r="E21" s="158">
        <v>20</v>
      </c>
      <c r="F21" s="153">
        <v>29</v>
      </c>
    </row>
    <row r="22" spans="1:11" s="7" customFormat="1" x14ac:dyDescent="0.25">
      <c r="A22" s="202" t="s">
        <v>171</v>
      </c>
      <c r="B22" s="102">
        <v>110.70000030000001</v>
      </c>
      <c r="C22" s="102">
        <v>40.000000200000109</v>
      </c>
      <c r="D22" s="14">
        <v>2</v>
      </c>
      <c r="E22" s="158">
        <v>17</v>
      </c>
      <c r="F22" s="153">
        <v>27</v>
      </c>
    </row>
    <row r="23" spans="1:11" s="7" customFormat="1" x14ac:dyDescent="0.25">
      <c r="A23" s="202" t="s">
        <v>172</v>
      </c>
      <c r="B23" s="102">
        <v>130.7999999999999</v>
      </c>
      <c r="C23" s="102">
        <v>25.900000000000034</v>
      </c>
      <c r="D23" s="67">
        <v>2</v>
      </c>
      <c r="E23" s="158">
        <v>15</v>
      </c>
      <c r="F23" s="153">
        <v>24</v>
      </c>
      <c r="G23" s="8"/>
      <c r="H23" s="8"/>
      <c r="I23" s="8"/>
      <c r="J23" s="8"/>
      <c r="K23" s="8"/>
    </row>
    <row r="24" spans="1:11" s="7" customFormat="1" x14ac:dyDescent="0.25">
      <c r="A24" s="138" t="s">
        <v>19</v>
      </c>
      <c r="B24" s="71">
        <f>SUM(B12:B23)</f>
        <v>1290.3000010000003</v>
      </c>
      <c r="C24" s="17">
        <f>MAX(C12:C23)</f>
        <v>41.400000000000134</v>
      </c>
      <c r="D24" s="137">
        <f>VLOOKUP(C24,C12:D23,2,FALSE)</f>
        <v>12</v>
      </c>
      <c r="E24" s="130">
        <f>SUM(E12:E23)</f>
        <v>206</v>
      </c>
      <c r="F24" s="145"/>
    </row>
    <row r="25" spans="1:11" x14ac:dyDescent="0.25">
      <c r="A25" s="1"/>
      <c r="B25" s="1"/>
      <c r="C25" s="1"/>
      <c r="D25" s="7"/>
      <c r="E25" s="7"/>
      <c r="F25" s="7"/>
      <c r="G25" s="7"/>
      <c r="H25" s="7"/>
      <c r="I25" s="7"/>
      <c r="J25" s="7"/>
      <c r="K25" s="7"/>
    </row>
    <row r="26" spans="1:11" x14ac:dyDescent="0.25">
      <c r="A26" s="212" t="s">
        <v>145</v>
      </c>
      <c r="B26" s="212"/>
      <c r="C26" s="212"/>
      <c r="D26" s="212"/>
      <c r="E26" s="212"/>
      <c r="F26" s="212"/>
      <c r="G26" s="212"/>
      <c r="H26" s="212"/>
      <c r="I26" s="212"/>
      <c r="J26" s="212"/>
      <c r="K26" s="212"/>
    </row>
    <row r="27" spans="1:11" x14ac:dyDescent="0.25">
      <c r="A27" s="213" t="s">
        <v>71</v>
      </c>
      <c r="B27" s="213"/>
      <c r="C27" s="213"/>
      <c r="D27" s="213"/>
      <c r="E27" s="213"/>
      <c r="F27" s="213"/>
      <c r="G27" s="213"/>
      <c r="H27" s="213"/>
      <c r="I27" s="213"/>
      <c r="J27" s="213"/>
      <c r="K27" s="213"/>
    </row>
    <row r="28" spans="1:11" s="7" customFormat="1" x14ac:dyDescent="0.25">
      <c r="C28" s="230" t="s">
        <v>18</v>
      </c>
      <c r="D28" s="260" t="s">
        <v>39</v>
      </c>
      <c r="E28" s="261"/>
      <c r="F28" s="261"/>
      <c r="G28" s="261"/>
      <c r="H28" s="261"/>
      <c r="I28" s="261"/>
      <c r="J28" s="262"/>
    </row>
    <row r="29" spans="1:11" x14ac:dyDescent="0.25">
      <c r="C29" s="263"/>
      <c r="D29" s="260" t="s">
        <v>40</v>
      </c>
      <c r="E29" s="261"/>
      <c r="F29" s="261"/>
      <c r="G29" s="262"/>
      <c r="H29" s="260" t="s">
        <v>41</v>
      </c>
      <c r="I29" s="261"/>
      <c r="J29" s="262"/>
      <c r="K29" s="7"/>
    </row>
    <row r="30" spans="1:11" s="7" customFormat="1" x14ac:dyDescent="0.25">
      <c r="C30" s="231"/>
      <c r="D30" s="135" t="s">
        <v>44</v>
      </c>
      <c r="E30" s="134" t="s">
        <v>42</v>
      </c>
      <c r="F30" s="135" t="s">
        <v>45</v>
      </c>
      <c r="G30" s="136" t="s">
        <v>42</v>
      </c>
      <c r="H30" s="135" t="s">
        <v>44</v>
      </c>
      <c r="I30" s="135" t="s">
        <v>45</v>
      </c>
      <c r="J30" s="135" t="s">
        <v>35</v>
      </c>
      <c r="K30" s="37"/>
    </row>
    <row r="31" spans="1:11" s="7" customFormat="1" x14ac:dyDescent="0.25">
      <c r="C31" s="202" t="s">
        <v>161</v>
      </c>
      <c r="D31" s="44">
        <v>19.248059999999999</v>
      </c>
      <c r="E31" s="43">
        <v>28</v>
      </c>
      <c r="F31" s="44">
        <v>4.3849229999999997</v>
      </c>
      <c r="G31" s="43">
        <v>24</v>
      </c>
      <c r="H31" s="40">
        <v>15.548621935483871</v>
      </c>
      <c r="I31" s="11">
        <v>6.7727664193548378</v>
      </c>
      <c r="J31" s="40">
        <v>10.135636326264445</v>
      </c>
      <c r="K31" s="21"/>
    </row>
    <row r="32" spans="1:11" ht="15" customHeight="1" x14ac:dyDescent="0.25">
      <c r="C32" s="202" t="s">
        <v>162</v>
      </c>
      <c r="D32" s="44">
        <v>19.108319999999999</v>
      </c>
      <c r="E32" s="43">
        <v>7</v>
      </c>
      <c r="F32" s="44">
        <v>5.5427090000000003</v>
      </c>
      <c r="G32" s="43">
        <v>19</v>
      </c>
      <c r="H32" s="40">
        <v>14.857389999999997</v>
      </c>
      <c r="I32" s="40">
        <v>7.206621785714284</v>
      </c>
      <c r="J32" s="40">
        <v>10.110125104489088</v>
      </c>
      <c r="K32" s="21"/>
    </row>
    <row r="33" spans="3:11" ht="15" customHeight="1" x14ac:dyDescent="0.25">
      <c r="C33" s="202" t="s">
        <v>163</v>
      </c>
      <c r="D33" s="44">
        <v>17.254629999999999</v>
      </c>
      <c r="E33" s="43">
        <v>21</v>
      </c>
      <c r="F33" s="44">
        <v>5.9040119999999998</v>
      </c>
      <c r="G33" s="43">
        <v>16</v>
      </c>
      <c r="H33" s="40">
        <v>14.676026451612906</v>
      </c>
      <c r="I33" s="40">
        <v>7.2297255806451624</v>
      </c>
      <c r="J33" s="40">
        <v>9.9359496338693383</v>
      </c>
      <c r="K33" s="21"/>
    </row>
    <row r="34" spans="3:11" ht="15" customHeight="1" x14ac:dyDescent="0.25">
      <c r="C34" s="202" t="s">
        <v>164</v>
      </c>
      <c r="D34" s="44">
        <v>19.74437</v>
      </c>
      <c r="E34" s="43">
        <v>22</v>
      </c>
      <c r="F34" s="44">
        <v>6.5304890000000002</v>
      </c>
      <c r="G34" s="43">
        <v>14</v>
      </c>
      <c r="H34" s="40">
        <v>16.359719666666663</v>
      </c>
      <c r="I34" s="40">
        <v>7.8419666333333327</v>
      </c>
      <c r="J34" s="40">
        <v>11.050358833399953</v>
      </c>
      <c r="K34" s="21"/>
    </row>
    <row r="35" spans="3:11" ht="15" customHeight="1" x14ac:dyDescent="0.25">
      <c r="C35" s="202" t="s">
        <v>165</v>
      </c>
      <c r="D35" s="44">
        <v>19.127890000000001</v>
      </c>
      <c r="E35" s="43">
        <v>19</v>
      </c>
      <c r="F35" s="44">
        <v>5.4601649999999999</v>
      </c>
      <c r="G35" s="45">
        <v>29</v>
      </c>
      <c r="H35" s="40">
        <v>15.680253225806451</v>
      </c>
      <c r="I35" s="40">
        <v>7.6412834838709669</v>
      </c>
      <c r="J35" s="40">
        <v>10.697651560479303</v>
      </c>
      <c r="K35" s="21"/>
    </row>
    <row r="36" spans="3:11" ht="15" customHeight="1" x14ac:dyDescent="0.25">
      <c r="C36" s="202" t="s">
        <v>166</v>
      </c>
      <c r="D36" s="44">
        <v>20.72259</v>
      </c>
      <c r="E36" s="43">
        <v>2</v>
      </c>
      <c r="F36" s="102">
        <v>5.2897319999999999</v>
      </c>
      <c r="G36" s="14">
        <v>22</v>
      </c>
      <c r="H36" s="40">
        <v>16.504503333333336</v>
      </c>
      <c r="I36" s="40">
        <v>7.4241646999999995</v>
      </c>
      <c r="J36" s="40">
        <v>10.919545006921298</v>
      </c>
      <c r="K36" s="2"/>
    </row>
    <row r="37" spans="3:11" x14ac:dyDescent="0.25">
      <c r="C37" s="202" t="s">
        <v>167</v>
      </c>
      <c r="D37" s="44">
        <v>20.427040000000002</v>
      </c>
      <c r="E37" s="45">
        <v>16</v>
      </c>
      <c r="F37" s="102">
        <v>4.4958840000000002</v>
      </c>
      <c r="G37" s="14">
        <v>31</v>
      </c>
      <c r="H37" s="40">
        <v>16.66300032258064</v>
      </c>
      <c r="I37" s="40">
        <v>7.1003026129032252</v>
      </c>
      <c r="J37" s="40">
        <v>10.873820006925353</v>
      </c>
      <c r="K37" s="2"/>
    </row>
    <row r="38" spans="3:11" x14ac:dyDescent="0.25">
      <c r="C38" s="202" t="s">
        <v>168</v>
      </c>
      <c r="D38" s="102">
        <v>20.791270000000001</v>
      </c>
      <c r="E38" s="14">
        <v>17</v>
      </c>
      <c r="F38" s="102">
        <v>4.465808</v>
      </c>
      <c r="G38" s="14">
        <v>1</v>
      </c>
      <c r="H38" s="40">
        <v>17.53540806451613</v>
      </c>
      <c r="I38" s="40">
        <v>6.3339744838709686</v>
      </c>
      <c r="J38" s="40">
        <v>10.943789498298111</v>
      </c>
      <c r="K38" s="2"/>
    </row>
    <row r="39" spans="3:11" x14ac:dyDescent="0.25">
      <c r="C39" s="202" t="s">
        <v>169</v>
      </c>
      <c r="D39" s="102">
        <v>23.016300000000001</v>
      </c>
      <c r="E39" s="14">
        <v>21</v>
      </c>
      <c r="F39" s="102">
        <v>4.5696490000000001</v>
      </c>
      <c r="G39" s="14">
        <v>2</v>
      </c>
      <c r="H39" s="40">
        <v>18.941605666666664</v>
      </c>
      <c r="I39" s="40">
        <v>7.1300952333333338</v>
      </c>
      <c r="J39" s="40">
        <v>11.595363440987093</v>
      </c>
      <c r="K39" s="2"/>
    </row>
    <row r="40" spans="3:11" x14ac:dyDescent="0.25">
      <c r="C40" s="202" t="s">
        <v>170</v>
      </c>
      <c r="D40" s="102">
        <v>23.049289999999999</v>
      </c>
      <c r="E40" s="14">
        <v>20</v>
      </c>
      <c r="F40" s="102">
        <v>5.8379709999999996</v>
      </c>
      <c r="G40" s="14">
        <v>2</v>
      </c>
      <c r="H40" s="40">
        <v>17.707201290322583</v>
      </c>
      <c r="I40" s="40">
        <v>7.4068283225806448</v>
      </c>
      <c r="J40" s="40">
        <v>11.13476720329559</v>
      </c>
      <c r="K40" s="93"/>
    </row>
    <row r="41" spans="3:11" x14ac:dyDescent="0.25">
      <c r="C41" s="202" t="s">
        <v>171</v>
      </c>
      <c r="D41" s="102">
        <v>19.79663</v>
      </c>
      <c r="E41" s="14">
        <v>12</v>
      </c>
      <c r="F41" s="102">
        <v>4.5196870000000002</v>
      </c>
      <c r="G41" s="14">
        <v>22</v>
      </c>
      <c r="H41" s="40">
        <v>16.356192666666665</v>
      </c>
      <c r="I41" s="40">
        <v>6.2216978666666654</v>
      </c>
      <c r="J41" s="40">
        <v>10.230177027960369</v>
      </c>
      <c r="K41" s="2"/>
    </row>
    <row r="42" spans="3:11" x14ac:dyDescent="0.25">
      <c r="C42" s="202" t="s">
        <v>172</v>
      </c>
      <c r="D42" s="102">
        <v>20.18431</v>
      </c>
      <c r="E42" s="14">
        <v>8</v>
      </c>
      <c r="F42" s="102">
        <v>4.340681</v>
      </c>
      <c r="G42" s="14">
        <v>13</v>
      </c>
      <c r="H42" s="40">
        <v>16.687313870967738</v>
      </c>
      <c r="I42" s="40">
        <v>6.7486453548387102</v>
      </c>
      <c r="J42" s="40">
        <v>10.511320313964191</v>
      </c>
      <c r="K42" s="2"/>
    </row>
    <row r="43" spans="3:11" x14ac:dyDescent="0.25">
      <c r="C43" s="59" t="s">
        <v>19</v>
      </c>
      <c r="D43" s="60">
        <f>MAX(D31:D42)</f>
        <v>23.049289999999999</v>
      </c>
      <c r="E43" s="61">
        <f>VLOOKUP(D43,D31:E42,2,FALSE)</f>
        <v>20</v>
      </c>
      <c r="F43" s="60">
        <f>MIN(F31:F42)</f>
        <v>4.340681</v>
      </c>
      <c r="G43" s="61">
        <f>VLOOKUP(F43,F31:G42,2,FALSE)</f>
        <v>13</v>
      </c>
      <c r="H43" s="59">
        <f>AVERAGE(H31:H42)</f>
        <v>16.459769707885304</v>
      </c>
      <c r="I43" s="59">
        <f>AVERAGE(I31:I42)</f>
        <v>7.0881727064260112</v>
      </c>
      <c r="J43" s="59">
        <f>AVERAGE(J31:J42)</f>
        <v>10.678208663071176</v>
      </c>
      <c r="K43" s="3"/>
    </row>
    <row r="60" spans="1:11" ht="15" customHeight="1" x14ac:dyDescent="0.25"/>
    <row r="63" spans="1:11" x14ac:dyDescent="0.25">
      <c r="A63" s="248" t="s">
        <v>90</v>
      </c>
      <c r="B63" s="248"/>
      <c r="C63" s="248"/>
      <c r="D63" s="248"/>
      <c r="E63" s="248"/>
      <c r="F63" s="248"/>
      <c r="G63" s="248"/>
      <c r="H63" s="248"/>
      <c r="I63" s="248"/>
      <c r="J63" s="248"/>
      <c r="K63" s="248"/>
    </row>
    <row r="64" spans="1:11" x14ac:dyDescent="0.25">
      <c r="A64" s="248"/>
      <c r="B64" s="248"/>
      <c r="C64" s="248"/>
      <c r="D64" s="248"/>
      <c r="E64" s="248"/>
      <c r="F64" s="248"/>
      <c r="G64" s="248"/>
      <c r="H64" s="248"/>
      <c r="I64" s="248"/>
      <c r="J64" s="248"/>
      <c r="K64" s="248"/>
    </row>
    <row r="65" spans="1:11" x14ac:dyDescent="0.25">
      <c r="A65" s="248"/>
      <c r="B65" s="248"/>
      <c r="C65" s="248"/>
      <c r="D65" s="248"/>
      <c r="E65" s="248"/>
      <c r="F65" s="248"/>
      <c r="G65" s="248"/>
      <c r="H65" s="248"/>
      <c r="I65" s="248"/>
      <c r="J65" s="248"/>
      <c r="K65" s="248"/>
    </row>
  </sheetData>
  <mergeCells count="26">
    <mergeCell ref="A1:K1"/>
    <mergeCell ref="A2:K2"/>
    <mergeCell ref="A3:B6"/>
    <mergeCell ref="E3:E6"/>
    <mergeCell ref="H3:H6"/>
    <mergeCell ref="J3:K3"/>
    <mergeCell ref="J4:K4"/>
    <mergeCell ref="C5:C6"/>
    <mergeCell ref="D5:D6"/>
    <mergeCell ref="F5:F6"/>
    <mergeCell ref="G5:G6"/>
    <mergeCell ref="J5:K5"/>
    <mergeCell ref="J6:K6"/>
    <mergeCell ref="A8:K8"/>
    <mergeCell ref="A9:A11"/>
    <mergeCell ref="B9:D9"/>
    <mergeCell ref="E9:E11"/>
    <mergeCell ref="B10:B11"/>
    <mergeCell ref="C10:D10"/>
    <mergeCell ref="A63:K65"/>
    <mergeCell ref="A26:K26"/>
    <mergeCell ref="A27:K27"/>
    <mergeCell ref="C28:C30"/>
    <mergeCell ref="D28:J28"/>
    <mergeCell ref="D29:G29"/>
    <mergeCell ref="H29:J29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5" firstPageNumber="31" orientation="portrait" useFirstPageNumber="1" r:id="rId1"/>
  <headerFooter>
    <oddFooter>&amp;C&amp;P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37"/>
  <sheetViews>
    <sheetView view="pageLayout" zoomScale="80" zoomScaleNormal="100" zoomScalePageLayoutView="80" workbookViewId="0">
      <selection activeCell="L1" sqref="L1:U1048576"/>
    </sheetView>
  </sheetViews>
  <sheetFormatPr baseColWidth="10" defaultRowHeight="15" x14ac:dyDescent="0.25"/>
  <cols>
    <col min="1" max="1" width="8" style="8" bestFit="1" customWidth="1"/>
    <col min="2" max="2" width="8.5703125" style="8" bestFit="1" customWidth="1"/>
    <col min="3" max="3" width="9.5703125" style="8" bestFit="1" customWidth="1"/>
    <col min="4" max="4" width="10" style="8" bestFit="1" customWidth="1"/>
    <col min="5" max="5" width="13.28515625" style="8" bestFit="1" customWidth="1"/>
    <col min="6" max="6" width="8.7109375" style="8" bestFit="1" customWidth="1"/>
    <col min="7" max="7" width="9" style="8" customWidth="1"/>
    <col min="8" max="8" width="11.7109375" style="8" bestFit="1" customWidth="1"/>
    <col min="9" max="9" width="12.28515625" style="8" bestFit="1" customWidth="1"/>
    <col min="10" max="10" width="11.42578125" style="8"/>
    <col min="11" max="11" width="13.7109375" style="8" customWidth="1"/>
    <col min="12" max="16384" width="11.42578125" style="8"/>
  </cols>
  <sheetData>
    <row r="1" spans="1:11" s="7" customFormat="1" ht="15" customHeight="1" x14ac:dyDescent="0.25">
      <c r="A1" s="212" t="s">
        <v>146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</row>
    <row r="2" spans="1:11" ht="15" customHeight="1" x14ac:dyDescent="0.25">
      <c r="A2" s="213" t="s">
        <v>22</v>
      </c>
      <c r="B2" s="213"/>
      <c r="C2" s="213"/>
      <c r="D2" s="213"/>
      <c r="E2" s="213"/>
      <c r="F2" s="213"/>
      <c r="G2" s="213"/>
      <c r="H2" s="213"/>
      <c r="I2" s="213"/>
      <c r="J2" s="213"/>
      <c r="K2" s="213"/>
    </row>
    <row r="3" spans="1:11" ht="15" customHeight="1" x14ac:dyDescent="0.25">
      <c r="A3" s="217" t="s">
        <v>12</v>
      </c>
      <c r="B3" s="217"/>
      <c r="C3" s="22" t="s">
        <v>4</v>
      </c>
      <c r="D3" s="26" t="s">
        <v>27</v>
      </c>
      <c r="E3" s="220" t="s">
        <v>78</v>
      </c>
      <c r="F3" s="23" t="s">
        <v>14</v>
      </c>
      <c r="G3" s="172">
        <v>9989510</v>
      </c>
      <c r="H3" s="217" t="s">
        <v>7</v>
      </c>
      <c r="I3" s="22" t="s">
        <v>8</v>
      </c>
      <c r="J3" s="235" t="s">
        <v>23</v>
      </c>
      <c r="K3" s="236"/>
    </row>
    <row r="4" spans="1:11" ht="15" customHeight="1" x14ac:dyDescent="0.25">
      <c r="A4" s="217"/>
      <c r="B4" s="217"/>
      <c r="C4" s="22" t="s">
        <v>5</v>
      </c>
      <c r="D4" s="26" t="s">
        <v>52</v>
      </c>
      <c r="E4" s="220"/>
      <c r="F4" s="23" t="s">
        <v>15</v>
      </c>
      <c r="G4" s="24">
        <v>810520</v>
      </c>
      <c r="H4" s="217"/>
      <c r="I4" s="22" t="s">
        <v>9</v>
      </c>
      <c r="J4" s="235" t="s">
        <v>24</v>
      </c>
      <c r="K4" s="236" t="s">
        <v>24</v>
      </c>
    </row>
    <row r="5" spans="1:11" ht="15" customHeight="1" x14ac:dyDescent="0.25">
      <c r="A5" s="217"/>
      <c r="B5" s="217"/>
      <c r="C5" s="218" t="s">
        <v>6</v>
      </c>
      <c r="D5" s="219" t="s">
        <v>53</v>
      </c>
      <c r="E5" s="220"/>
      <c r="F5" s="220" t="s">
        <v>77</v>
      </c>
      <c r="G5" s="221">
        <v>3750</v>
      </c>
      <c r="H5" s="217"/>
      <c r="I5" s="22" t="s">
        <v>10</v>
      </c>
      <c r="J5" s="235" t="s">
        <v>54</v>
      </c>
      <c r="K5" s="236" t="s">
        <v>54</v>
      </c>
    </row>
    <row r="6" spans="1:11" ht="15" customHeight="1" x14ac:dyDescent="0.25">
      <c r="A6" s="217"/>
      <c r="B6" s="217"/>
      <c r="C6" s="218"/>
      <c r="D6" s="219"/>
      <c r="E6" s="220"/>
      <c r="F6" s="220"/>
      <c r="G6" s="221"/>
      <c r="H6" s="217"/>
      <c r="I6" s="22" t="s">
        <v>11</v>
      </c>
      <c r="J6" s="235" t="s">
        <v>55</v>
      </c>
      <c r="K6" s="236" t="s">
        <v>55</v>
      </c>
    </row>
    <row r="7" spans="1:11" ht="15" customHeight="1" x14ac:dyDescent="0.25">
      <c r="A7" s="28"/>
      <c r="B7" s="28"/>
      <c r="C7" s="4"/>
      <c r="D7" s="29"/>
      <c r="E7" s="31"/>
      <c r="F7" s="31"/>
      <c r="G7" s="32"/>
      <c r="H7" s="28"/>
      <c r="I7" s="33"/>
      <c r="J7" s="151"/>
      <c r="K7" s="151"/>
    </row>
    <row r="8" spans="1:11" ht="15" customHeight="1" x14ac:dyDescent="0.25">
      <c r="A8" s="20"/>
      <c r="B8" s="4"/>
      <c r="C8" s="28"/>
      <c r="D8" s="29"/>
      <c r="E8" s="30"/>
      <c r="F8" s="30"/>
      <c r="G8" s="31"/>
      <c r="H8" s="32"/>
      <c r="I8" s="28"/>
      <c r="J8" s="33"/>
      <c r="K8" s="34"/>
    </row>
    <row r="9" spans="1:11" ht="15" customHeight="1" x14ac:dyDescent="0.25">
      <c r="A9" s="213" t="s">
        <v>38</v>
      </c>
      <c r="B9" s="213"/>
      <c r="C9" s="213"/>
      <c r="D9" s="213"/>
      <c r="E9" s="213"/>
      <c r="F9" s="213"/>
      <c r="G9" s="213"/>
      <c r="H9" s="213"/>
      <c r="I9" s="213"/>
      <c r="J9" s="213"/>
      <c r="K9" s="213"/>
    </row>
    <row r="10" spans="1:11" ht="15" customHeight="1" x14ac:dyDescent="0.25">
      <c r="A10" s="243" t="s">
        <v>18</v>
      </c>
      <c r="B10" s="240" t="s">
        <v>34</v>
      </c>
      <c r="C10" s="241"/>
      <c r="D10" s="242"/>
      <c r="E10" s="239" t="s">
        <v>17</v>
      </c>
      <c r="F10" s="154"/>
      <c r="G10" s="7"/>
      <c r="H10" s="9"/>
      <c r="I10" s="7"/>
      <c r="J10" s="7"/>
      <c r="K10" s="7"/>
    </row>
    <row r="11" spans="1:11" ht="15" customHeight="1" x14ac:dyDescent="0.25">
      <c r="A11" s="244"/>
      <c r="B11" s="243" t="s">
        <v>35</v>
      </c>
      <c r="C11" s="246" t="s">
        <v>36</v>
      </c>
      <c r="D11" s="246"/>
      <c r="E11" s="239"/>
      <c r="F11" s="160"/>
      <c r="G11" s="7"/>
      <c r="H11" s="9"/>
      <c r="I11" s="7"/>
      <c r="J11" s="7"/>
      <c r="K11" s="7"/>
    </row>
    <row r="12" spans="1:11" ht="15" customHeight="1" x14ac:dyDescent="0.25">
      <c r="A12" s="245"/>
      <c r="B12" s="245"/>
      <c r="C12" s="136" t="s">
        <v>37</v>
      </c>
      <c r="D12" s="136" t="s">
        <v>42</v>
      </c>
      <c r="E12" s="239"/>
      <c r="F12" s="160"/>
      <c r="G12" s="7"/>
      <c r="H12" s="9"/>
      <c r="I12" s="7"/>
      <c r="J12" s="7"/>
      <c r="K12" s="7"/>
    </row>
    <row r="13" spans="1:11" s="7" customFormat="1" ht="15" customHeight="1" x14ac:dyDescent="0.25">
      <c r="A13" s="202" t="s">
        <v>161</v>
      </c>
      <c r="B13" s="66">
        <v>150.39999999999995</v>
      </c>
      <c r="C13" s="66">
        <v>24.700000000000088</v>
      </c>
      <c r="D13" s="67">
        <v>20</v>
      </c>
      <c r="E13" s="158">
        <v>20</v>
      </c>
      <c r="F13" s="159"/>
      <c r="H13" s="9"/>
    </row>
    <row r="14" spans="1:11" s="7" customFormat="1" ht="15" customHeight="1" x14ac:dyDescent="0.25">
      <c r="A14" s="202" t="s">
        <v>162</v>
      </c>
      <c r="B14" s="66">
        <v>85.899999999999949</v>
      </c>
      <c r="C14" s="66">
        <v>14.39999999999997</v>
      </c>
      <c r="D14" s="67">
        <v>23</v>
      </c>
      <c r="E14" s="158">
        <v>20</v>
      </c>
      <c r="F14" s="159"/>
      <c r="G14" s="109"/>
    </row>
    <row r="15" spans="1:11" s="7" customFormat="1" ht="15" customHeight="1" x14ac:dyDescent="0.25">
      <c r="A15" s="202" t="s">
        <v>163</v>
      </c>
      <c r="B15" s="66">
        <v>265.10000000000014</v>
      </c>
      <c r="C15" s="66">
        <v>34.600000000000051</v>
      </c>
      <c r="D15" s="67">
        <v>25</v>
      </c>
      <c r="E15" s="158">
        <v>27</v>
      </c>
      <c r="F15" s="159"/>
    </row>
    <row r="16" spans="1:11" s="7" customFormat="1" ht="15" customHeight="1" x14ac:dyDescent="0.25">
      <c r="A16" s="202" t="s">
        <v>164</v>
      </c>
      <c r="B16" s="66">
        <v>110.19999999999997</v>
      </c>
      <c r="C16" s="66">
        <v>17.500000000000018</v>
      </c>
      <c r="D16" s="67">
        <v>9</v>
      </c>
      <c r="E16" s="158">
        <v>14</v>
      </c>
      <c r="F16" s="159"/>
      <c r="G16" s="140"/>
    </row>
    <row r="17" spans="1:11" s="7" customFormat="1" ht="15" customHeight="1" x14ac:dyDescent="0.25">
      <c r="A17" s="202" t="s">
        <v>165</v>
      </c>
      <c r="B17" s="66">
        <v>159.89999999999995</v>
      </c>
      <c r="C17" s="66">
        <v>25.100000000000083</v>
      </c>
      <c r="D17" s="67">
        <v>15</v>
      </c>
      <c r="E17" s="158">
        <v>21</v>
      </c>
      <c r="F17" s="159"/>
    </row>
    <row r="18" spans="1:11" s="7" customFormat="1" ht="15" customHeight="1" x14ac:dyDescent="0.25">
      <c r="A18" s="202" t="s">
        <v>166</v>
      </c>
      <c r="B18" s="70">
        <v>93.800000000000153</v>
      </c>
      <c r="C18" s="70">
        <v>27.500000000000124</v>
      </c>
      <c r="D18" s="14">
        <v>13</v>
      </c>
      <c r="E18" s="158">
        <v>12</v>
      </c>
      <c r="F18" s="159"/>
    </row>
    <row r="19" spans="1:11" s="7" customFormat="1" ht="15" customHeight="1" x14ac:dyDescent="0.25">
      <c r="A19" s="202" t="s">
        <v>167</v>
      </c>
      <c r="B19" s="66">
        <v>8.8000000000000025</v>
      </c>
      <c r="C19" s="66">
        <v>4.0000000000000018</v>
      </c>
      <c r="D19" s="67">
        <v>17</v>
      </c>
      <c r="E19" s="158">
        <v>5</v>
      </c>
      <c r="F19" s="159"/>
    </row>
    <row r="20" spans="1:11" s="7" customFormat="1" ht="15" customHeight="1" x14ac:dyDescent="0.25">
      <c r="A20" s="202" t="s">
        <v>168</v>
      </c>
      <c r="B20" s="66">
        <v>34.699999999999967</v>
      </c>
      <c r="C20" s="66">
        <v>12.899999999999977</v>
      </c>
      <c r="D20" s="67">
        <v>19</v>
      </c>
      <c r="E20" s="158">
        <v>8</v>
      </c>
      <c r="F20" s="159"/>
    </row>
    <row r="21" spans="1:11" s="7" customFormat="1" ht="15" customHeight="1" x14ac:dyDescent="0.25">
      <c r="A21" s="202" t="s">
        <v>169</v>
      </c>
      <c r="B21" s="66">
        <v>5.9</v>
      </c>
      <c r="C21" s="66">
        <v>4.3000000000000007</v>
      </c>
      <c r="D21" s="67">
        <v>30</v>
      </c>
      <c r="E21" s="158">
        <v>5</v>
      </c>
      <c r="F21" s="159"/>
    </row>
    <row r="22" spans="1:11" s="7" customFormat="1" ht="15" customHeight="1" x14ac:dyDescent="0.25">
      <c r="A22" s="202" t="s">
        <v>170</v>
      </c>
      <c r="B22" s="66">
        <v>101.49999999999991</v>
      </c>
      <c r="C22" s="66">
        <v>16.099999999999973</v>
      </c>
      <c r="D22" s="67">
        <v>4</v>
      </c>
      <c r="E22" s="158">
        <v>16</v>
      </c>
      <c r="F22" s="159"/>
    </row>
    <row r="23" spans="1:11" s="7" customFormat="1" ht="15" customHeight="1" x14ac:dyDescent="0.25">
      <c r="A23" s="202" t="s">
        <v>171</v>
      </c>
      <c r="B23" s="66">
        <v>72.499999999999943</v>
      </c>
      <c r="C23" s="66">
        <v>16.799999999999994</v>
      </c>
      <c r="D23" s="67">
        <v>8</v>
      </c>
      <c r="E23" s="158">
        <v>10</v>
      </c>
      <c r="F23" s="159"/>
    </row>
    <row r="24" spans="1:11" s="7" customFormat="1" ht="15" customHeight="1" x14ac:dyDescent="0.25">
      <c r="A24" s="202" t="s">
        <v>172</v>
      </c>
      <c r="B24" s="66">
        <v>109.79999999999984</v>
      </c>
      <c r="C24" s="66">
        <v>16.599999999999977</v>
      </c>
      <c r="D24" s="67">
        <v>2</v>
      </c>
      <c r="E24" s="158">
        <v>15</v>
      </c>
      <c r="F24" s="159"/>
      <c r="G24" s="8"/>
      <c r="H24" s="8"/>
      <c r="I24" s="8"/>
      <c r="J24" s="8"/>
      <c r="K24" s="8"/>
    </row>
    <row r="25" spans="1:11" s="7" customFormat="1" ht="15" customHeight="1" x14ac:dyDescent="0.25">
      <c r="A25" s="138" t="s">
        <v>19</v>
      </c>
      <c r="B25" s="71">
        <f>SUM(B13:B24)</f>
        <v>1198.4999999999995</v>
      </c>
      <c r="C25" s="17">
        <f>MAX(C13:C24)</f>
        <v>34.600000000000051</v>
      </c>
      <c r="D25" s="137">
        <f>VLOOKUP(C25,C13:D24,2,FALSE)</f>
        <v>25</v>
      </c>
      <c r="E25" s="130">
        <f>SUM(E13:E24)</f>
        <v>173</v>
      </c>
      <c r="F25" s="145"/>
    </row>
    <row r="26" spans="1:11" s="7" customFormat="1" ht="15" customHeight="1" x14ac:dyDescent="0.25">
      <c r="A26" s="148"/>
      <c r="B26" s="146"/>
      <c r="C26" s="149"/>
      <c r="D26" s="152"/>
      <c r="E26" s="146"/>
      <c r="F26" s="145"/>
      <c r="G26" s="75"/>
    </row>
    <row r="27" spans="1:11" ht="15" customHeight="1" x14ac:dyDescent="0.25">
      <c r="A27" s="1"/>
      <c r="B27" s="1"/>
      <c r="C27" s="1"/>
      <c r="D27" s="7"/>
      <c r="E27" s="7"/>
      <c r="F27" s="7"/>
      <c r="G27" s="7"/>
      <c r="H27" s="7"/>
      <c r="I27" s="7"/>
      <c r="J27" s="7"/>
      <c r="K27" s="7"/>
    </row>
    <row r="28" spans="1:11" s="7" customFormat="1" ht="15" customHeight="1" x14ac:dyDescent="0.25">
      <c r="A28" s="213" t="s">
        <v>71</v>
      </c>
      <c r="B28" s="213"/>
      <c r="C28" s="213"/>
      <c r="D28" s="213"/>
      <c r="E28" s="213"/>
      <c r="F28" s="213"/>
      <c r="G28" s="213"/>
      <c r="H28" s="213"/>
      <c r="I28" s="213"/>
      <c r="J28" s="213"/>
      <c r="K28" s="213"/>
    </row>
    <row r="29" spans="1:11" ht="15" customHeight="1" x14ac:dyDescent="0.25">
      <c r="A29" s="232" t="s">
        <v>18</v>
      </c>
      <c r="B29" s="229" t="s">
        <v>39</v>
      </c>
      <c r="C29" s="229"/>
      <c r="D29" s="229"/>
      <c r="E29" s="229"/>
      <c r="F29" s="229"/>
      <c r="G29" s="229"/>
      <c r="H29" s="229"/>
      <c r="I29" s="35"/>
      <c r="J29" s="7"/>
      <c r="K29" s="7"/>
    </row>
    <row r="30" spans="1:11" s="7" customFormat="1" ht="15" customHeight="1" x14ac:dyDescent="0.25">
      <c r="A30" s="232"/>
      <c r="B30" s="229" t="s">
        <v>40</v>
      </c>
      <c r="C30" s="229"/>
      <c r="D30" s="229"/>
      <c r="E30" s="229"/>
      <c r="F30" s="229" t="s">
        <v>41</v>
      </c>
      <c r="G30" s="229"/>
      <c r="H30" s="229"/>
      <c r="I30" s="35"/>
    </row>
    <row r="31" spans="1:11" s="7" customFormat="1" ht="15" customHeight="1" x14ac:dyDescent="0.25">
      <c r="A31" s="232"/>
      <c r="B31" s="135" t="s">
        <v>44</v>
      </c>
      <c r="C31" s="134" t="s">
        <v>42</v>
      </c>
      <c r="D31" s="135" t="s">
        <v>45</v>
      </c>
      <c r="E31" s="136" t="s">
        <v>42</v>
      </c>
      <c r="F31" s="135" t="s">
        <v>44</v>
      </c>
      <c r="G31" s="135" t="s">
        <v>45</v>
      </c>
      <c r="H31" s="135" t="s">
        <v>35</v>
      </c>
      <c r="I31" s="8"/>
      <c r="J31" s="8"/>
      <c r="K31" s="37"/>
    </row>
    <row r="32" spans="1:11" ht="15" customHeight="1" x14ac:dyDescent="0.25">
      <c r="A32" s="202" t="s">
        <v>161</v>
      </c>
      <c r="B32" s="78">
        <v>16.559999999999999</v>
      </c>
      <c r="C32" s="76">
        <v>18</v>
      </c>
      <c r="D32" s="78">
        <v>3.0219999999999998</v>
      </c>
      <c r="E32" s="76">
        <v>22</v>
      </c>
      <c r="F32" s="92">
        <v>13.16816129032258</v>
      </c>
      <c r="G32" s="92">
        <v>4.5180645161290327</v>
      </c>
      <c r="H32" s="78">
        <v>7.4902434126394022</v>
      </c>
      <c r="K32" s="21"/>
    </row>
    <row r="33" spans="1:11" ht="15" customHeight="1" x14ac:dyDescent="0.25">
      <c r="A33" s="202" t="s">
        <v>162</v>
      </c>
      <c r="B33" s="78">
        <v>16.95</v>
      </c>
      <c r="C33" s="76">
        <v>18</v>
      </c>
      <c r="D33" s="78">
        <v>2.9620000000000002</v>
      </c>
      <c r="E33" s="76">
        <v>14</v>
      </c>
      <c r="F33" s="92">
        <v>13.019821428571433</v>
      </c>
      <c r="G33" s="92">
        <v>4.5156428571428577</v>
      </c>
      <c r="H33" s="78">
        <v>7.2663306299603176</v>
      </c>
      <c r="K33" s="21"/>
    </row>
    <row r="34" spans="1:11" ht="15" customHeight="1" x14ac:dyDescent="0.25">
      <c r="A34" s="202" t="s">
        <v>163</v>
      </c>
      <c r="B34" s="78">
        <v>16.12</v>
      </c>
      <c r="C34" s="76">
        <v>25</v>
      </c>
      <c r="D34" s="78">
        <v>3.0369999999999999</v>
      </c>
      <c r="E34" s="76">
        <v>15</v>
      </c>
      <c r="F34" s="92">
        <v>12.377096774193546</v>
      </c>
      <c r="G34" s="92">
        <v>4.6931290322580654</v>
      </c>
      <c r="H34" s="78">
        <v>7.279596124551972</v>
      </c>
      <c r="K34" s="21"/>
    </row>
    <row r="35" spans="1:11" ht="15" customHeight="1" x14ac:dyDescent="0.25">
      <c r="A35" s="202" t="s">
        <v>164</v>
      </c>
      <c r="B35" s="78">
        <v>17.940000000000001</v>
      </c>
      <c r="C35" s="76">
        <v>22</v>
      </c>
      <c r="D35" s="78">
        <v>4.3330000000000002</v>
      </c>
      <c r="E35" s="76">
        <v>1</v>
      </c>
      <c r="F35" s="92">
        <v>13.974333333333336</v>
      </c>
      <c r="G35" s="92">
        <v>5.4495000000000005</v>
      </c>
      <c r="H35" s="78">
        <v>8.1163222928537486</v>
      </c>
      <c r="K35" s="21"/>
    </row>
    <row r="36" spans="1:11" ht="15" customHeight="1" x14ac:dyDescent="0.25">
      <c r="A36" s="202" t="s">
        <v>165</v>
      </c>
      <c r="B36" s="78">
        <v>17.07</v>
      </c>
      <c r="C36" s="76">
        <v>3</v>
      </c>
      <c r="D36" s="78">
        <v>3.4159999999999999</v>
      </c>
      <c r="E36" s="76">
        <v>29</v>
      </c>
      <c r="F36" s="92">
        <v>13.076451612903224</v>
      </c>
      <c r="G36" s="92">
        <v>5.2589677419354839</v>
      </c>
      <c r="H36" s="78">
        <v>7.7767460349462363</v>
      </c>
      <c r="K36" s="21"/>
    </row>
    <row r="37" spans="1:11" x14ac:dyDescent="0.25">
      <c r="A37" s="202" t="s">
        <v>166</v>
      </c>
      <c r="B37" s="79">
        <v>18.25</v>
      </c>
      <c r="C37" s="77">
        <v>7</v>
      </c>
      <c r="D37" s="79">
        <v>3.1230000000000002</v>
      </c>
      <c r="E37" s="77">
        <v>18</v>
      </c>
      <c r="F37" s="92">
        <v>13.508999999999999</v>
      </c>
      <c r="G37" s="92">
        <v>4.8491999999999997</v>
      </c>
      <c r="H37" s="79">
        <v>7.6832667361111122</v>
      </c>
      <c r="K37" s="2"/>
    </row>
    <row r="38" spans="1:11" x14ac:dyDescent="0.25">
      <c r="A38" s="202" t="s">
        <v>167</v>
      </c>
      <c r="B38" s="79">
        <v>17.48</v>
      </c>
      <c r="C38" s="77">
        <v>16</v>
      </c>
      <c r="D38" s="79">
        <v>2.2429999999999999</v>
      </c>
      <c r="E38" s="77">
        <v>31</v>
      </c>
      <c r="F38" s="92">
        <v>11.924516129032257</v>
      </c>
      <c r="G38" s="92">
        <v>3.9486129032258059</v>
      </c>
      <c r="H38" s="79">
        <v>6.8227325716845897</v>
      </c>
      <c r="K38" s="2"/>
    </row>
    <row r="39" spans="1:11" x14ac:dyDescent="0.25">
      <c r="A39" s="202" t="s">
        <v>168</v>
      </c>
      <c r="B39" s="79">
        <v>15.21</v>
      </c>
      <c r="C39" s="77">
        <v>17</v>
      </c>
      <c r="D39" s="79">
        <v>2.121</v>
      </c>
      <c r="E39" s="77">
        <v>1</v>
      </c>
      <c r="F39" s="92">
        <v>12.698387096774194</v>
      </c>
      <c r="G39" s="92">
        <v>4.0667741935483868</v>
      </c>
      <c r="H39" s="79">
        <v>7.2293864247311825</v>
      </c>
      <c r="K39" s="2"/>
    </row>
    <row r="40" spans="1:11" x14ac:dyDescent="0.25">
      <c r="A40" s="202" t="s">
        <v>169</v>
      </c>
      <c r="B40" s="79">
        <v>18.5</v>
      </c>
      <c r="C40" s="77">
        <v>27</v>
      </c>
      <c r="D40" s="79">
        <v>2.8530000000000002</v>
      </c>
      <c r="E40" s="77">
        <v>8</v>
      </c>
      <c r="F40" s="92">
        <v>13.920333333333332</v>
      </c>
      <c r="G40" s="92">
        <v>4.5399666666666674</v>
      </c>
      <c r="H40" s="79">
        <v>7.8669651388888902</v>
      </c>
      <c r="K40" s="2"/>
    </row>
    <row r="41" spans="1:11" x14ac:dyDescent="0.25">
      <c r="A41" s="202" t="s">
        <v>170</v>
      </c>
      <c r="B41" s="79">
        <v>18.329999999999998</v>
      </c>
      <c r="C41" s="77">
        <v>11</v>
      </c>
      <c r="D41" s="79">
        <v>3.351</v>
      </c>
      <c r="E41" s="77">
        <v>2</v>
      </c>
      <c r="F41" s="92">
        <v>14.687419354838712</v>
      </c>
      <c r="G41" s="92">
        <v>4.8090322580645166</v>
      </c>
      <c r="H41" s="79">
        <v>8.002025358422939</v>
      </c>
      <c r="K41" s="2"/>
    </row>
    <row r="42" spans="1:11" x14ac:dyDescent="0.25">
      <c r="A42" s="202" t="s">
        <v>171</v>
      </c>
      <c r="B42" s="79">
        <v>18.260000000000002</v>
      </c>
      <c r="C42" s="77">
        <v>7</v>
      </c>
      <c r="D42" s="79">
        <v>3.294</v>
      </c>
      <c r="E42" s="77">
        <v>4</v>
      </c>
      <c r="F42" s="92">
        <v>14.564666666666662</v>
      </c>
      <c r="G42" s="92">
        <v>5.0492333333333335</v>
      </c>
      <c r="H42" s="79">
        <v>8.2253629688824752</v>
      </c>
      <c r="K42" s="2"/>
    </row>
    <row r="43" spans="1:11" x14ac:dyDescent="0.25">
      <c r="A43" s="202" t="s">
        <v>172</v>
      </c>
      <c r="B43" s="79">
        <v>18.239999999999998</v>
      </c>
      <c r="C43" s="77">
        <v>13</v>
      </c>
      <c r="D43" s="79">
        <v>3.4</v>
      </c>
      <c r="E43" s="77">
        <v>13</v>
      </c>
      <c r="F43" s="92">
        <v>14.223225806451607</v>
      </c>
      <c r="G43" s="92">
        <v>5.0649032258064528</v>
      </c>
      <c r="H43" s="79">
        <v>8.2261504480286742</v>
      </c>
      <c r="K43" s="2"/>
    </row>
    <row r="44" spans="1:11" x14ac:dyDescent="0.25">
      <c r="A44" s="59" t="s">
        <v>19</v>
      </c>
      <c r="B44" s="60">
        <f>MAX(B32:B43)</f>
        <v>18.5</v>
      </c>
      <c r="C44" s="61">
        <f>VLOOKUP(B44,B32:C43,2,FALSE)</f>
        <v>27</v>
      </c>
      <c r="D44" s="60">
        <f>MIN(D32:D43)</f>
        <v>2.121</v>
      </c>
      <c r="E44" s="61">
        <f>VLOOKUP(D44,D32:E43,2,FALSE)</f>
        <v>1</v>
      </c>
      <c r="F44" s="59">
        <f>AVERAGE(F32:F43)</f>
        <v>13.428617735535072</v>
      </c>
      <c r="G44" s="59">
        <f>AVERAGE(G32:G43)</f>
        <v>4.7302522273425502</v>
      </c>
      <c r="H44" s="59">
        <f>AVERAGE(H32:H43)</f>
        <v>7.6654273451417962</v>
      </c>
      <c r="K44" s="3"/>
    </row>
    <row r="45" spans="1:11" x14ac:dyDescent="0.25">
      <c r="A45" s="119"/>
      <c r="B45" s="119"/>
      <c r="C45" s="146"/>
      <c r="D45" s="119"/>
      <c r="E45" s="146"/>
      <c r="F45" s="119"/>
      <c r="G45" s="119"/>
      <c r="H45" s="119"/>
      <c r="I45" s="147"/>
      <c r="J45" s="147"/>
      <c r="K45" s="3"/>
    </row>
    <row r="46" spans="1:11" x14ac:dyDescent="0.25">
      <c r="A46" s="119"/>
      <c r="B46" s="119"/>
      <c r="C46" s="146"/>
      <c r="D46" s="119"/>
      <c r="E46" s="146"/>
      <c r="F46" s="119"/>
      <c r="G46" s="119"/>
      <c r="H46" s="119"/>
      <c r="I46" s="147"/>
      <c r="J46" s="147"/>
      <c r="K46" s="3"/>
    </row>
    <row r="47" spans="1:11" s="7" customFormat="1" x14ac:dyDescent="0.25">
      <c r="A47" s="213" t="s">
        <v>72</v>
      </c>
      <c r="B47" s="213"/>
      <c r="C47" s="213"/>
      <c r="D47" s="213"/>
      <c r="E47" s="213"/>
      <c r="F47" s="213"/>
      <c r="G47" s="213"/>
      <c r="H47" s="213"/>
      <c r="I47" s="213"/>
      <c r="J47" s="213"/>
      <c r="K47" s="213"/>
    </row>
    <row r="48" spans="1:11" x14ac:dyDescent="0.25">
      <c r="A48" s="232" t="s">
        <v>18</v>
      </c>
      <c r="B48" s="229" t="s">
        <v>43</v>
      </c>
      <c r="C48" s="229"/>
      <c r="D48" s="229"/>
      <c r="E48" s="229"/>
      <c r="F48" s="229"/>
      <c r="G48" s="41"/>
      <c r="H48" s="41"/>
      <c r="I48" s="41"/>
      <c r="J48" s="7"/>
      <c r="K48" s="7"/>
    </row>
    <row r="49" spans="1:11" s="7" customFormat="1" x14ac:dyDescent="0.25">
      <c r="A49" s="232"/>
      <c r="B49" s="141" t="s">
        <v>44</v>
      </c>
      <c r="C49" s="134" t="s">
        <v>42</v>
      </c>
      <c r="D49" s="141" t="s">
        <v>45</v>
      </c>
      <c r="E49" s="134" t="s">
        <v>42</v>
      </c>
      <c r="F49" s="141" t="s">
        <v>46</v>
      </c>
      <c r="G49" s="8"/>
      <c r="H49" s="8"/>
      <c r="I49" s="8"/>
      <c r="J49" s="8"/>
      <c r="K49" s="8"/>
    </row>
    <row r="50" spans="1:11" ht="15" customHeight="1" x14ac:dyDescent="0.25">
      <c r="A50" s="202" t="s">
        <v>161</v>
      </c>
      <c r="B50" s="43">
        <v>100</v>
      </c>
      <c r="C50" s="43">
        <v>5</v>
      </c>
      <c r="D50" s="44">
        <v>16.39</v>
      </c>
      <c r="E50" s="45">
        <v>23</v>
      </c>
      <c r="F50" s="44">
        <v>84.11682504430631</v>
      </c>
    </row>
    <row r="51" spans="1:11" ht="15" customHeight="1" x14ac:dyDescent="0.25">
      <c r="A51" s="202" t="s">
        <v>162</v>
      </c>
      <c r="B51" s="43">
        <v>100</v>
      </c>
      <c r="C51" s="43">
        <v>2</v>
      </c>
      <c r="D51" s="44">
        <v>31.82</v>
      </c>
      <c r="E51" s="45">
        <v>10</v>
      </c>
      <c r="F51" s="44">
        <v>88.281262400793551</v>
      </c>
    </row>
    <row r="52" spans="1:11" ht="15" customHeight="1" x14ac:dyDescent="0.25">
      <c r="A52" s="202" t="s">
        <v>163</v>
      </c>
      <c r="B52" s="43">
        <v>100</v>
      </c>
      <c r="C52" s="43">
        <v>1</v>
      </c>
      <c r="D52" s="44">
        <v>57.4</v>
      </c>
      <c r="E52" s="45">
        <v>28</v>
      </c>
      <c r="F52" s="44">
        <v>92.074428987454738</v>
      </c>
    </row>
    <row r="53" spans="1:11" ht="15" customHeight="1" x14ac:dyDescent="0.25">
      <c r="A53" s="202" t="s">
        <v>164</v>
      </c>
      <c r="B53" s="43">
        <v>100</v>
      </c>
      <c r="C53" s="43">
        <v>8</v>
      </c>
      <c r="D53" s="44">
        <v>46.33</v>
      </c>
      <c r="E53" s="45">
        <v>4</v>
      </c>
      <c r="F53" s="44">
        <v>85.481633537206903</v>
      </c>
    </row>
    <row r="54" spans="1:11" ht="15" customHeight="1" x14ac:dyDescent="0.25">
      <c r="A54" s="202" t="s">
        <v>165</v>
      </c>
      <c r="B54" s="43">
        <v>100</v>
      </c>
      <c r="C54" s="43">
        <v>1</v>
      </c>
      <c r="D54" s="44">
        <v>49.48</v>
      </c>
      <c r="E54" s="45">
        <v>3</v>
      </c>
      <c r="F54" s="44">
        <v>87.481156137992869</v>
      </c>
    </row>
    <row r="55" spans="1:11" x14ac:dyDescent="0.25">
      <c r="A55" s="202" t="s">
        <v>166</v>
      </c>
      <c r="B55" s="14">
        <v>100</v>
      </c>
      <c r="C55" s="14">
        <v>7</v>
      </c>
      <c r="D55" s="102">
        <v>41.72</v>
      </c>
      <c r="E55" s="14">
        <v>6</v>
      </c>
      <c r="F55" s="102">
        <v>82.593631018518863</v>
      </c>
    </row>
    <row r="56" spans="1:11" x14ac:dyDescent="0.25">
      <c r="A56" s="202" t="s">
        <v>167</v>
      </c>
      <c r="B56" s="14">
        <v>98.6</v>
      </c>
      <c r="C56" s="14">
        <v>15</v>
      </c>
      <c r="D56" s="102">
        <v>29.9</v>
      </c>
      <c r="E56" s="14">
        <v>16</v>
      </c>
      <c r="F56" s="79">
        <v>79.448315188171861</v>
      </c>
    </row>
    <row r="57" spans="1:11" x14ac:dyDescent="0.25">
      <c r="A57" s="202" t="s">
        <v>168</v>
      </c>
      <c r="B57" s="14">
        <v>100</v>
      </c>
      <c r="C57" s="14">
        <v>12</v>
      </c>
      <c r="D57" s="13">
        <v>33.15</v>
      </c>
      <c r="E57" s="13">
        <v>15</v>
      </c>
      <c r="F57" s="79">
        <v>77.110690188172256</v>
      </c>
    </row>
    <row r="58" spans="1:11" x14ac:dyDescent="0.25">
      <c r="A58" s="202" t="s">
        <v>169</v>
      </c>
      <c r="B58" s="14">
        <v>100</v>
      </c>
      <c r="C58" s="14">
        <v>8</v>
      </c>
      <c r="D58" s="102">
        <v>31.03</v>
      </c>
      <c r="E58" s="14">
        <v>20</v>
      </c>
      <c r="F58" s="102">
        <v>74.59143032407404</v>
      </c>
    </row>
    <row r="59" spans="1:11" x14ac:dyDescent="0.25">
      <c r="A59" s="202" t="s">
        <v>170</v>
      </c>
      <c r="B59" s="14">
        <v>100</v>
      </c>
      <c r="C59" s="14">
        <v>1</v>
      </c>
      <c r="D59" s="102">
        <v>43.99</v>
      </c>
      <c r="E59" s="14">
        <v>11</v>
      </c>
      <c r="F59" s="102">
        <v>79.99748678315396</v>
      </c>
    </row>
    <row r="60" spans="1:11" x14ac:dyDescent="0.25">
      <c r="A60" s="202" t="s">
        <v>171</v>
      </c>
      <c r="B60" s="14">
        <v>98.1</v>
      </c>
      <c r="C60" s="14">
        <v>1</v>
      </c>
      <c r="D60" s="102">
        <v>23.92</v>
      </c>
      <c r="E60" s="14">
        <v>5</v>
      </c>
      <c r="F60" s="102">
        <v>78.850504741369249</v>
      </c>
    </row>
    <row r="61" spans="1:11" x14ac:dyDescent="0.25">
      <c r="A61" s="202" t="s">
        <v>172</v>
      </c>
      <c r="B61" s="14">
        <v>96.5</v>
      </c>
      <c r="C61" s="14">
        <v>1</v>
      </c>
      <c r="D61" s="102">
        <v>6.173</v>
      </c>
      <c r="E61" s="14">
        <v>14</v>
      </c>
      <c r="F61" s="102">
        <v>78.903398364694922</v>
      </c>
    </row>
    <row r="62" spans="1:11" x14ac:dyDescent="0.25">
      <c r="A62" s="138" t="s">
        <v>19</v>
      </c>
      <c r="B62" s="61">
        <f>MAX(B50:B61)</f>
        <v>100</v>
      </c>
      <c r="C62" s="61">
        <f>VLOOKUP(B62,B50:C61,2,FALSE)</f>
        <v>5</v>
      </c>
      <c r="D62" s="60">
        <f>MIN(D50:D61)</f>
        <v>6.173</v>
      </c>
      <c r="E62" s="61">
        <f>VLOOKUP(D62,D50:E61,2,FALSE)</f>
        <v>14</v>
      </c>
      <c r="F62" s="60">
        <f>AVERAGE(F50:F61)</f>
        <v>82.410896892992454</v>
      </c>
    </row>
    <row r="63" spans="1:11" x14ac:dyDescent="0.25">
      <c r="A63" s="148"/>
      <c r="B63" s="146"/>
      <c r="C63" s="146"/>
      <c r="D63" s="149"/>
      <c r="E63" s="146"/>
      <c r="F63" s="149"/>
      <c r="G63" s="75"/>
      <c r="H63" s="75"/>
      <c r="I63" s="75"/>
      <c r="J63" s="75"/>
      <c r="K63" s="75"/>
    </row>
    <row r="64" spans="1:11" x14ac:dyDescent="0.25">
      <c r="A64" s="148"/>
      <c r="B64" s="146"/>
      <c r="C64" s="146"/>
      <c r="D64" s="149"/>
      <c r="E64" s="146"/>
      <c r="F64" s="149"/>
      <c r="G64" s="75"/>
      <c r="H64" s="75"/>
      <c r="I64" s="75"/>
      <c r="J64" s="75"/>
      <c r="K64" s="75"/>
    </row>
    <row r="65" spans="1:11" x14ac:dyDescent="0.25">
      <c r="A65" s="148"/>
      <c r="B65" s="146"/>
      <c r="C65" s="146"/>
      <c r="D65" s="149"/>
      <c r="E65" s="146"/>
      <c r="F65" s="149"/>
      <c r="G65" s="75"/>
      <c r="H65" s="75"/>
      <c r="I65" s="75"/>
      <c r="J65" s="75"/>
      <c r="K65" s="75"/>
    </row>
    <row r="66" spans="1:11" x14ac:dyDescent="0.25">
      <c r="A66" s="148"/>
      <c r="B66" s="146"/>
      <c r="C66" s="146"/>
      <c r="D66" s="149"/>
      <c r="E66" s="146"/>
      <c r="F66" s="149"/>
      <c r="G66" s="75"/>
      <c r="H66" s="75"/>
      <c r="I66" s="75"/>
      <c r="J66" s="75"/>
      <c r="K66" s="75"/>
    </row>
    <row r="67" spans="1:11" x14ac:dyDescent="0.25">
      <c r="A67" s="148"/>
      <c r="B67" s="146"/>
      <c r="C67" s="146"/>
      <c r="D67" s="149"/>
      <c r="E67" s="146"/>
      <c r="F67" s="149"/>
      <c r="G67" s="75"/>
      <c r="H67" s="75"/>
      <c r="I67" s="75"/>
      <c r="J67" s="75"/>
      <c r="K67" s="75"/>
    </row>
    <row r="68" spans="1:11" x14ac:dyDescent="0.25">
      <c r="A68" s="268" t="s">
        <v>146</v>
      </c>
      <c r="B68" s="268"/>
      <c r="C68" s="268"/>
      <c r="D68" s="268"/>
      <c r="E68" s="268"/>
      <c r="F68" s="268"/>
      <c r="G68" s="268"/>
      <c r="H68" s="268"/>
      <c r="I68" s="268"/>
      <c r="J68" s="268"/>
      <c r="K68" s="268"/>
    </row>
    <row r="69" spans="1:11" x14ac:dyDescent="0.25">
      <c r="A69" s="213" t="s">
        <v>76</v>
      </c>
      <c r="B69" s="213"/>
      <c r="C69" s="213"/>
      <c r="D69" s="213"/>
      <c r="E69" s="213"/>
      <c r="F69" s="213"/>
      <c r="G69" s="213"/>
      <c r="H69" s="213"/>
      <c r="I69" s="213"/>
      <c r="J69" s="213"/>
      <c r="K69" s="213"/>
    </row>
    <row r="70" spans="1:11" x14ac:dyDescent="0.25">
      <c r="A70" s="166"/>
      <c r="B70" s="167"/>
      <c r="C70" s="167"/>
      <c r="D70" s="168"/>
      <c r="E70" s="167"/>
      <c r="F70" s="168"/>
      <c r="G70" s="7"/>
      <c r="H70" s="7"/>
      <c r="I70" s="7"/>
      <c r="J70" s="7"/>
      <c r="K70" s="7"/>
    </row>
    <row r="71" spans="1:11" x14ac:dyDescent="0.25">
      <c r="A71" s="166"/>
      <c r="B71" s="167"/>
      <c r="C71" s="167"/>
      <c r="D71" s="168"/>
      <c r="E71" s="167"/>
      <c r="F71" s="168"/>
      <c r="G71" s="7"/>
      <c r="H71" s="7"/>
      <c r="I71" s="7"/>
      <c r="J71" s="7"/>
      <c r="K71" s="7"/>
    </row>
    <row r="72" spans="1:11" x14ac:dyDescent="0.25">
      <c r="A72" s="166"/>
      <c r="B72" s="167"/>
      <c r="C72" s="167"/>
      <c r="D72" s="168"/>
      <c r="E72" s="167"/>
      <c r="F72" s="168"/>
      <c r="G72" s="7"/>
      <c r="H72" s="7"/>
      <c r="I72" s="7"/>
      <c r="J72" s="7"/>
      <c r="K72" s="7"/>
    </row>
    <row r="73" spans="1:11" x14ac:dyDescent="0.25">
      <c r="A73" s="166"/>
      <c r="B73" s="167"/>
      <c r="C73" s="167"/>
      <c r="D73" s="168"/>
      <c r="E73" s="167"/>
      <c r="F73" s="168"/>
      <c r="G73" s="7"/>
      <c r="H73" s="7"/>
      <c r="I73" s="7"/>
      <c r="J73" s="7"/>
      <c r="K73" s="7"/>
    </row>
    <row r="74" spans="1:11" x14ac:dyDescent="0.25">
      <c r="A74" s="166"/>
      <c r="B74" s="167"/>
      <c r="C74" s="167"/>
      <c r="D74" s="168"/>
      <c r="E74" s="167"/>
      <c r="F74" s="168"/>
      <c r="G74" s="7"/>
      <c r="H74" s="7"/>
      <c r="I74" s="7"/>
      <c r="J74" s="7"/>
      <c r="K74" s="7"/>
    </row>
    <row r="75" spans="1:11" x14ac:dyDescent="0.25">
      <c r="A75" s="166"/>
      <c r="B75" s="167"/>
      <c r="C75" s="167"/>
      <c r="D75" s="168"/>
      <c r="E75" s="167"/>
      <c r="F75" s="168"/>
      <c r="G75" s="7"/>
      <c r="H75" s="7"/>
      <c r="I75" s="7"/>
      <c r="J75" s="7"/>
      <c r="K75" s="7"/>
    </row>
    <row r="76" spans="1:11" x14ac:dyDescent="0.25">
      <c r="A76" s="166"/>
      <c r="B76" s="167"/>
      <c r="C76" s="167"/>
      <c r="D76" s="168"/>
      <c r="E76" s="167"/>
      <c r="F76" s="168"/>
      <c r="G76" s="7"/>
      <c r="H76" s="7"/>
      <c r="I76" s="7"/>
      <c r="J76" s="7"/>
      <c r="K76" s="7"/>
    </row>
    <row r="77" spans="1:11" x14ac:dyDescent="0.25">
      <c r="A77" s="166"/>
      <c r="B77" s="167"/>
      <c r="C77" s="167"/>
      <c r="D77" s="168"/>
      <c r="E77" s="167"/>
      <c r="F77" s="168"/>
      <c r="G77" s="7"/>
      <c r="H77" s="7"/>
      <c r="I77" s="7"/>
      <c r="J77" s="7"/>
      <c r="K77" s="7"/>
    </row>
    <row r="78" spans="1:11" x14ac:dyDescent="0.25">
      <c r="A78" s="166"/>
      <c r="B78" s="167"/>
      <c r="C78" s="167"/>
      <c r="D78" s="168"/>
      <c r="E78" s="167"/>
      <c r="F78" s="168"/>
      <c r="G78" s="7"/>
      <c r="H78" s="7"/>
      <c r="I78" s="7"/>
      <c r="J78" s="7"/>
      <c r="K78" s="7"/>
    </row>
    <row r="79" spans="1:11" x14ac:dyDescent="0.25">
      <c r="A79" s="166"/>
      <c r="B79" s="167"/>
      <c r="C79" s="167"/>
      <c r="D79" s="168"/>
      <c r="E79" s="167"/>
      <c r="F79" s="168"/>
      <c r="G79" s="7"/>
      <c r="H79" s="7"/>
      <c r="I79" s="7"/>
      <c r="J79" s="7"/>
      <c r="K79" s="7"/>
    </row>
    <row r="80" spans="1:11" x14ac:dyDescent="0.25">
      <c r="A80" s="166"/>
      <c r="B80" s="167"/>
      <c r="C80" s="167"/>
      <c r="D80" s="168"/>
      <c r="E80" s="167"/>
      <c r="F80" s="168"/>
      <c r="G80" s="7"/>
      <c r="H80" s="7"/>
      <c r="I80" s="7"/>
      <c r="J80" s="7"/>
      <c r="K80" s="7"/>
    </row>
    <row r="81" spans="1:11" x14ac:dyDescent="0.25">
      <c r="A81" s="166"/>
      <c r="B81" s="167"/>
      <c r="C81" s="167"/>
      <c r="D81" s="168"/>
      <c r="E81" s="167"/>
      <c r="F81" s="168"/>
      <c r="G81" s="7"/>
      <c r="H81" s="7"/>
      <c r="I81" s="7"/>
      <c r="J81" s="7"/>
      <c r="K81" s="7"/>
    </row>
    <row r="82" spans="1:11" x14ac:dyDescent="0.25">
      <c r="A82" s="166"/>
      <c r="B82" s="167"/>
      <c r="C82" s="167"/>
      <c r="D82" s="168"/>
      <c r="E82" s="167"/>
      <c r="F82" s="168"/>
      <c r="G82" s="7"/>
      <c r="H82" s="7"/>
      <c r="I82" s="7"/>
      <c r="J82" s="7"/>
      <c r="K82" s="7"/>
    </row>
    <row r="83" spans="1:11" x14ac:dyDescent="0.25">
      <c r="A83" s="166"/>
      <c r="B83" s="167"/>
      <c r="C83" s="167"/>
      <c r="D83" s="168"/>
      <c r="E83" s="167"/>
      <c r="F83" s="168"/>
      <c r="G83" s="7"/>
      <c r="H83" s="7"/>
      <c r="I83" s="7"/>
      <c r="J83" s="7"/>
      <c r="K83" s="7"/>
    </row>
    <row r="84" spans="1:11" x14ac:dyDescent="0.25">
      <c r="A84" s="166"/>
      <c r="B84" s="167"/>
      <c r="C84" s="167"/>
      <c r="D84" s="168"/>
      <c r="E84" s="167"/>
      <c r="F84" s="168"/>
      <c r="G84" s="7"/>
      <c r="H84" s="7"/>
      <c r="I84" s="7"/>
      <c r="J84" s="7"/>
      <c r="K84" s="7"/>
    </row>
    <row r="85" spans="1:11" x14ac:dyDescent="0.25">
      <c r="A85" s="166"/>
      <c r="B85" s="167"/>
      <c r="C85" s="167"/>
      <c r="D85" s="168"/>
      <c r="E85" s="167"/>
      <c r="F85" s="168"/>
      <c r="G85" s="7"/>
      <c r="H85" s="7"/>
      <c r="I85" s="7"/>
      <c r="J85" s="7"/>
      <c r="K85" s="7"/>
    </row>
    <row r="86" spans="1:11" x14ac:dyDescent="0.25">
      <c r="A86" s="166"/>
      <c r="B86" s="167"/>
      <c r="C86" s="167"/>
      <c r="D86" s="168"/>
      <c r="E86" s="167"/>
      <c r="F86" s="168"/>
      <c r="G86" s="7"/>
      <c r="H86" s="7"/>
      <c r="I86" s="7"/>
      <c r="J86" s="7"/>
      <c r="K86" s="7"/>
    </row>
    <row r="87" spans="1:11" x14ac:dyDescent="0.25">
      <c r="A87" s="166"/>
      <c r="B87" s="167"/>
      <c r="C87" s="167"/>
      <c r="D87" s="168"/>
      <c r="E87" s="167"/>
      <c r="F87" s="168"/>
      <c r="G87" s="7"/>
      <c r="H87" s="7"/>
      <c r="I87" s="7"/>
      <c r="J87" s="7"/>
      <c r="K87" s="7"/>
    </row>
    <row r="88" spans="1:11" x14ac:dyDescent="0.25">
      <c r="A88" s="166"/>
      <c r="B88" s="167"/>
      <c r="C88" s="167"/>
      <c r="D88" s="168"/>
      <c r="E88" s="167"/>
      <c r="F88" s="168"/>
      <c r="G88" s="7"/>
      <c r="H88" s="7"/>
      <c r="I88" s="7"/>
      <c r="J88" s="7"/>
      <c r="K88" s="7"/>
    </row>
    <row r="89" spans="1:11" x14ac:dyDescent="0.25">
      <c r="A89" s="166"/>
      <c r="B89" s="167"/>
      <c r="C89" s="167"/>
      <c r="D89" s="168"/>
      <c r="E89" s="167"/>
      <c r="F89" s="168"/>
      <c r="G89" s="7"/>
      <c r="H89" s="7"/>
      <c r="I89" s="7"/>
      <c r="J89" s="7"/>
      <c r="K89" s="7"/>
    </row>
    <row r="90" spans="1:11" x14ac:dyDescent="0.25">
      <c r="A90" s="166"/>
      <c r="B90" s="167"/>
      <c r="C90" s="167"/>
      <c r="D90" s="168"/>
      <c r="E90" s="167"/>
      <c r="F90" s="168"/>
      <c r="G90" s="7"/>
      <c r="H90" s="7"/>
      <c r="I90" s="7"/>
      <c r="J90" s="7"/>
      <c r="K90" s="7"/>
    </row>
    <row r="91" spans="1:11" x14ac:dyDescent="0.25">
      <c r="A91" s="166"/>
      <c r="B91" s="167"/>
      <c r="C91" s="167"/>
      <c r="D91" s="168"/>
      <c r="E91" s="167"/>
      <c r="F91" s="168"/>
      <c r="G91" s="7"/>
      <c r="H91" s="7"/>
      <c r="I91" s="7"/>
      <c r="J91" s="7"/>
      <c r="K91" s="7"/>
    </row>
    <row r="92" spans="1:11" x14ac:dyDescent="0.25">
      <c r="A92" s="166"/>
      <c r="B92" s="167"/>
      <c r="C92" s="167"/>
      <c r="D92" s="168"/>
      <c r="E92" s="167"/>
      <c r="F92" s="168"/>
      <c r="G92" s="7"/>
      <c r="H92" s="7"/>
      <c r="I92" s="7"/>
      <c r="J92" s="7"/>
      <c r="K92" s="7"/>
    </row>
    <row r="93" spans="1:11" x14ac:dyDescent="0.25">
      <c r="A93" s="166"/>
      <c r="B93" s="167"/>
      <c r="C93" s="167"/>
      <c r="D93" s="168"/>
      <c r="E93" s="167"/>
      <c r="F93" s="168"/>
      <c r="G93" s="7"/>
      <c r="H93" s="7"/>
      <c r="I93" s="7"/>
      <c r="J93" s="7"/>
      <c r="K93" s="7"/>
    </row>
    <row r="94" spans="1:11" x14ac:dyDescent="0.25">
      <c r="A94" s="166"/>
      <c r="B94" s="167"/>
      <c r="C94" s="167"/>
      <c r="D94" s="168"/>
      <c r="E94" s="167"/>
      <c r="F94" s="168"/>
      <c r="G94" s="7"/>
      <c r="H94" s="7"/>
      <c r="I94" s="7"/>
      <c r="J94" s="7"/>
      <c r="K94" s="7"/>
    </row>
    <row r="95" spans="1:11" x14ac:dyDescent="0.25">
      <c r="A95" s="166"/>
      <c r="B95" s="167"/>
      <c r="C95" s="167"/>
      <c r="D95" s="168"/>
      <c r="E95" s="167"/>
      <c r="F95" s="168"/>
      <c r="G95" s="7"/>
      <c r="H95" s="7"/>
      <c r="I95" s="7"/>
      <c r="J95" s="7"/>
      <c r="K95" s="7"/>
    </row>
    <row r="96" spans="1:11" x14ac:dyDescent="0.25">
      <c r="A96" s="166"/>
      <c r="B96" s="167"/>
      <c r="C96" s="167"/>
      <c r="D96" s="168"/>
      <c r="E96" s="167"/>
      <c r="F96" s="168"/>
      <c r="G96" s="7"/>
      <c r="H96" s="7"/>
      <c r="I96" s="7"/>
      <c r="J96" s="7"/>
      <c r="K96" s="7"/>
    </row>
    <row r="97" spans="1:11" x14ac:dyDescent="0.25">
      <c r="A97" s="166"/>
      <c r="B97" s="167"/>
      <c r="C97" s="167"/>
      <c r="D97" s="168"/>
      <c r="E97" s="167"/>
      <c r="F97" s="168"/>
      <c r="G97" s="7"/>
      <c r="H97" s="7"/>
      <c r="I97" s="7"/>
      <c r="J97" s="7"/>
      <c r="K97" s="7"/>
    </row>
    <row r="98" spans="1:11" x14ac:dyDescent="0.25">
      <c r="A98" s="166"/>
      <c r="B98" s="167"/>
      <c r="C98" s="167"/>
      <c r="D98" s="168"/>
      <c r="E98" s="167"/>
      <c r="F98" s="168"/>
      <c r="G98" s="7"/>
      <c r="H98" s="7"/>
      <c r="I98" s="7"/>
      <c r="J98" s="7"/>
      <c r="K98" s="7"/>
    </row>
    <row r="99" spans="1:11" x14ac:dyDescent="0.25">
      <c r="A99" s="213" t="s">
        <v>75</v>
      </c>
      <c r="B99" s="213"/>
      <c r="C99" s="213"/>
      <c r="D99" s="213"/>
      <c r="E99" s="213"/>
      <c r="F99" s="213"/>
      <c r="G99" s="213"/>
      <c r="H99" s="213"/>
      <c r="I99" s="213"/>
      <c r="J99" s="213"/>
      <c r="K99" s="213"/>
    </row>
    <row r="100" spans="1:11" ht="18" x14ac:dyDescent="0.35">
      <c r="A100" s="232" t="s">
        <v>18</v>
      </c>
      <c r="B100" s="229" t="s">
        <v>65</v>
      </c>
      <c r="C100" s="229"/>
      <c r="D100" s="229"/>
      <c r="E100" s="41"/>
      <c r="F100" s="41"/>
      <c r="G100" s="41"/>
      <c r="H100" s="41"/>
      <c r="I100" s="41"/>
      <c r="J100" s="7"/>
      <c r="K100" s="7"/>
    </row>
    <row r="101" spans="1:11" x14ac:dyDescent="0.25">
      <c r="A101" s="232"/>
      <c r="B101" s="135" t="s">
        <v>63</v>
      </c>
      <c r="C101" s="135" t="s">
        <v>64</v>
      </c>
      <c r="D101" s="135" t="s">
        <v>41</v>
      </c>
      <c r="E101" s="35"/>
      <c r="F101" s="35"/>
      <c r="G101" s="35"/>
      <c r="H101" s="35"/>
      <c r="I101" s="35"/>
      <c r="J101" s="7"/>
      <c r="K101" s="7"/>
    </row>
    <row r="102" spans="1:11" s="7" customFormat="1" x14ac:dyDescent="0.25">
      <c r="A102" s="202" t="s">
        <v>161</v>
      </c>
      <c r="B102" s="40">
        <v>47.1</v>
      </c>
      <c r="C102" s="40">
        <v>19.2</v>
      </c>
      <c r="D102" s="40">
        <v>28.469843192678784</v>
      </c>
      <c r="E102" s="8"/>
      <c r="F102" s="8"/>
      <c r="G102" s="8"/>
      <c r="H102" s="8"/>
      <c r="I102" s="8"/>
      <c r="J102" s="8"/>
      <c r="K102" s="8"/>
    </row>
    <row r="103" spans="1:11" x14ac:dyDescent="0.25">
      <c r="A103" s="202" t="s">
        <v>162</v>
      </c>
      <c r="B103" s="40">
        <v>44.5</v>
      </c>
      <c r="C103" s="40">
        <v>18.5</v>
      </c>
      <c r="D103" s="40">
        <v>22.416636904764044</v>
      </c>
    </row>
    <row r="104" spans="1:11" s="7" customFormat="1" x14ac:dyDescent="0.25">
      <c r="A104" s="202" t="s">
        <v>163</v>
      </c>
      <c r="B104" s="40">
        <v>45.6</v>
      </c>
      <c r="C104" s="40">
        <v>25.3</v>
      </c>
      <c r="D104" s="40">
        <v>33.503698476701196</v>
      </c>
      <c r="E104" s="8"/>
      <c r="F104" s="8"/>
      <c r="G104" s="8"/>
      <c r="H104" s="8"/>
      <c r="I104" s="8"/>
      <c r="J104" s="8"/>
      <c r="K104" s="8"/>
    </row>
    <row r="105" spans="1:11" s="7" customFormat="1" ht="15" customHeight="1" x14ac:dyDescent="0.25">
      <c r="A105" s="202" t="s">
        <v>164</v>
      </c>
      <c r="B105" s="40">
        <v>45.4</v>
      </c>
      <c r="C105" s="40">
        <v>26</v>
      </c>
      <c r="D105" s="40">
        <v>31.366143082197176</v>
      </c>
      <c r="E105" s="8"/>
      <c r="F105" s="8"/>
      <c r="G105" s="8"/>
      <c r="H105" s="8"/>
      <c r="I105" s="8"/>
      <c r="J105" s="8"/>
      <c r="K105" s="8"/>
    </row>
    <row r="106" spans="1:11" ht="15" customHeight="1" x14ac:dyDescent="0.25">
      <c r="A106" s="202" t="s">
        <v>165</v>
      </c>
      <c r="B106" s="40">
        <v>48.8</v>
      </c>
      <c r="C106" s="40">
        <v>24.6</v>
      </c>
      <c r="D106" s="40">
        <v>32.234097222222253</v>
      </c>
    </row>
    <row r="107" spans="1:11" ht="15" customHeight="1" x14ac:dyDescent="0.25">
      <c r="A107" s="202" t="s">
        <v>166</v>
      </c>
      <c r="B107" s="40">
        <v>42</v>
      </c>
      <c r="C107" s="40">
        <v>21.6</v>
      </c>
      <c r="D107" s="40">
        <v>28.878210648148492</v>
      </c>
    </row>
    <row r="108" spans="1:11" ht="15" customHeight="1" x14ac:dyDescent="0.25">
      <c r="A108" s="202" t="s">
        <v>167</v>
      </c>
      <c r="B108" s="40">
        <v>25.5</v>
      </c>
      <c r="C108" s="40">
        <v>15.6</v>
      </c>
      <c r="D108" s="40">
        <v>19.63733870967889</v>
      </c>
    </row>
    <row r="109" spans="1:11" ht="15" customHeight="1" x14ac:dyDescent="0.25">
      <c r="A109" s="202" t="s">
        <v>168</v>
      </c>
      <c r="B109" s="40">
        <v>15.6</v>
      </c>
      <c r="C109" s="40">
        <v>10.6</v>
      </c>
      <c r="D109" s="40">
        <v>11.966619623655761</v>
      </c>
    </row>
    <row r="110" spans="1:11" x14ac:dyDescent="0.25">
      <c r="A110" s="202" t="s">
        <v>169</v>
      </c>
      <c r="B110" s="40">
        <v>10.8</v>
      </c>
      <c r="C110" s="40">
        <v>8.6</v>
      </c>
      <c r="D110" s="40">
        <v>9.7548055555535917</v>
      </c>
    </row>
    <row r="111" spans="1:11" x14ac:dyDescent="0.25">
      <c r="A111" s="202" t="s">
        <v>170</v>
      </c>
      <c r="B111" s="40">
        <v>37.9</v>
      </c>
      <c r="C111" s="40">
        <v>8.6</v>
      </c>
      <c r="D111" s="40">
        <v>13.427974910394029</v>
      </c>
    </row>
    <row r="112" spans="1:11" x14ac:dyDescent="0.25">
      <c r="A112" s="202" t="s">
        <v>171</v>
      </c>
      <c r="B112" s="40">
        <v>38.5</v>
      </c>
      <c r="C112" s="40">
        <v>21.2</v>
      </c>
      <c r="D112" s="40">
        <v>27.53591384387088</v>
      </c>
    </row>
    <row r="113" spans="1:11" x14ac:dyDescent="0.25">
      <c r="A113" s="202" t="s">
        <v>172</v>
      </c>
      <c r="B113" s="40">
        <v>39.700000000000003</v>
      </c>
      <c r="C113" s="40">
        <v>19.899999999999999</v>
      </c>
      <c r="D113" s="40">
        <v>26.212161738351611</v>
      </c>
    </row>
    <row r="114" spans="1:11" x14ac:dyDescent="0.25">
      <c r="A114" s="6" t="s">
        <v>19</v>
      </c>
      <c r="B114" s="60">
        <f>MAX(B102:B113)</f>
        <v>48.8</v>
      </c>
      <c r="C114" s="60">
        <f>MIN(C102:C113)</f>
        <v>8.6</v>
      </c>
      <c r="D114" s="60">
        <f>AVERAGE(D102:D113)</f>
        <v>23.783620325684723</v>
      </c>
    </row>
    <row r="116" spans="1:11" x14ac:dyDescent="0.25">
      <c r="A116" s="237" t="s">
        <v>74</v>
      </c>
      <c r="B116" s="237"/>
      <c r="C116" s="237"/>
      <c r="D116" s="237"/>
      <c r="E116" s="237"/>
      <c r="F116" s="237"/>
      <c r="G116" s="237"/>
      <c r="H116" s="237"/>
      <c r="I116" s="237"/>
      <c r="J116" s="237"/>
      <c r="K116" s="237"/>
    </row>
    <row r="117" spans="1:11" x14ac:dyDescent="0.25">
      <c r="A117" s="117"/>
      <c r="B117" s="117"/>
      <c r="C117" s="117"/>
      <c r="D117" s="117"/>
      <c r="E117" s="117"/>
      <c r="F117" s="117"/>
      <c r="G117" s="117"/>
      <c r="H117" s="117"/>
      <c r="I117" s="117"/>
      <c r="J117" s="117"/>
      <c r="K117" s="117"/>
    </row>
    <row r="118" spans="1:11" x14ac:dyDescent="0.25">
      <c r="A118" s="117"/>
      <c r="B118" s="117"/>
      <c r="C118" s="117"/>
      <c r="D118" s="117"/>
      <c r="E118" s="117"/>
      <c r="F118" s="117"/>
      <c r="G118" s="117"/>
      <c r="H118" s="117"/>
      <c r="I118" s="117"/>
      <c r="J118" s="117"/>
      <c r="K118" s="117"/>
    </row>
    <row r="119" spans="1:11" ht="15" customHeight="1" x14ac:dyDescent="0.25">
      <c r="A119" s="117"/>
      <c r="B119" s="117"/>
      <c r="C119" s="117"/>
      <c r="D119" s="117"/>
      <c r="E119" s="117"/>
      <c r="F119" s="117"/>
      <c r="G119" s="117"/>
      <c r="H119" s="117"/>
      <c r="I119" s="117"/>
      <c r="J119" s="117"/>
      <c r="K119" s="117"/>
    </row>
    <row r="120" spans="1:11" ht="15" customHeight="1" x14ac:dyDescent="0.25">
      <c r="A120" s="117"/>
      <c r="B120" s="117"/>
      <c r="C120" s="117"/>
      <c r="D120" s="117"/>
      <c r="E120" s="117"/>
      <c r="F120" s="117"/>
      <c r="G120" s="117"/>
      <c r="H120" s="117"/>
      <c r="I120" s="117"/>
      <c r="J120" s="117"/>
      <c r="K120" s="117"/>
    </row>
    <row r="121" spans="1:11" s="7" customFormat="1" ht="15.75" customHeight="1" x14ac:dyDescent="0.25">
      <c r="A121" s="117"/>
      <c r="B121" s="117"/>
      <c r="C121" s="117"/>
      <c r="D121" s="117"/>
      <c r="E121" s="117"/>
      <c r="F121" s="117"/>
      <c r="G121" s="117"/>
      <c r="H121" s="117"/>
      <c r="I121" s="117"/>
      <c r="J121" s="117"/>
      <c r="K121" s="117"/>
    </row>
    <row r="122" spans="1:11" x14ac:dyDescent="0.25">
      <c r="A122" s="117"/>
      <c r="B122" s="117"/>
      <c r="C122" s="117"/>
      <c r="D122" s="117"/>
      <c r="E122" s="117"/>
      <c r="F122" s="117"/>
      <c r="G122" s="117"/>
      <c r="H122" s="117"/>
      <c r="I122" s="117"/>
      <c r="J122" s="117"/>
      <c r="K122" s="117"/>
    </row>
    <row r="123" spans="1:11" s="7" customFormat="1" ht="15" customHeight="1" x14ac:dyDescent="0.25">
      <c r="A123" s="117"/>
      <c r="B123" s="117"/>
      <c r="C123" s="117"/>
      <c r="D123" s="117"/>
      <c r="E123" s="117"/>
      <c r="F123" s="117"/>
      <c r="G123" s="117"/>
      <c r="H123" s="117"/>
      <c r="I123" s="117"/>
      <c r="J123" s="117"/>
      <c r="K123" s="117"/>
    </row>
    <row r="124" spans="1:11" s="7" customFormat="1" x14ac:dyDescent="0.25">
      <c r="A124" s="117"/>
      <c r="B124" s="117"/>
      <c r="C124" s="117"/>
      <c r="D124" s="117"/>
      <c r="E124" s="117"/>
      <c r="F124" s="117"/>
      <c r="G124" s="117"/>
      <c r="H124" s="117"/>
      <c r="I124" s="117"/>
      <c r="J124" s="117"/>
      <c r="K124" s="117"/>
    </row>
    <row r="125" spans="1:11" s="7" customFormat="1" x14ac:dyDescent="0.25">
      <c r="A125" s="117"/>
      <c r="B125" s="117"/>
      <c r="C125" s="117"/>
      <c r="D125" s="117"/>
      <c r="E125" s="117"/>
      <c r="F125" s="117"/>
      <c r="G125" s="117"/>
      <c r="H125" s="117"/>
      <c r="I125" s="117"/>
      <c r="J125" s="117"/>
      <c r="K125" s="117"/>
    </row>
    <row r="126" spans="1:11" s="7" customFormat="1" x14ac:dyDescent="0.25">
      <c r="A126" s="117"/>
      <c r="B126" s="117"/>
      <c r="C126" s="117"/>
      <c r="D126" s="117"/>
      <c r="E126" s="117"/>
      <c r="F126" s="117"/>
      <c r="G126" s="117"/>
      <c r="H126" s="117"/>
      <c r="I126" s="117"/>
      <c r="J126" s="117"/>
      <c r="K126" s="117"/>
    </row>
    <row r="127" spans="1:11" s="7" customFormat="1" x14ac:dyDescent="0.25">
      <c r="A127" s="117"/>
      <c r="B127" s="117"/>
      <c r="C127" s="117"/>
      <c r="D127" s="117"/>
      <c r="E127" s="117"/>
      <c r="F127" s="117"/>
      <c r="G127" s="117"/>
      <c r="H127" s="117"/>
      <c r="I127" s="117"/>
      <c r="J127" s="117"/>
      <c r="K127" s="117"/>
    </row>
    <row r="128" spans="1:11" s="7" customFormat="1" x14ac:dyDescent="0.25">
      <c r="A128" s="117"/>
      <c r="B128" s="117"/>
      <c r="C128" s="117"/>
      <c r="D128" s="117"/>
      <c r="E128" s="117"/>
      <c r="F128" s="117"/>
      <c r="G128" s="117"/>
      <c r="H128" s="117"/>
      <c r="I128" s="117"/>
      <c r="J128" s="117"/>
      <c r="K128" s="117"/>
    </row>
    <row r="129" spans="1:11" s="7" customFormat="1" x14ac:dyDescent="0.25">
      <c r="A129" s="117"/>
      <c r="B129" s="117"/>
      <c r="C129" s="117"/>
      <c r="D129" s="117"/>
      <c r="E129" s="117"/>
      <c r="F129" s="117"/>
      <c r="G129" s="117"/>
      <c r="H129" s="117"/>
      <c r="I129" s="117"/>
      <c r="J129" s="117"/>
      <c r="K129" s="117"/>
    </row>
    <row r="130" spans="1:11" s="7" customFormat="1" x14ac:dyDescent="0.25">
      <c r="A130" s="117"/>
      <c r="B130" s="117"/>
      <c r="C130" s="117"/>
      <c r="D130" s="117"/>
      <c r="E130" s="117"/>
      <c r="F130" s="117"/>
      <c r="G130" s="117"/>
      <c r="H130" s="117"/>
      <c r="I130" s="117"/>
      <c r="J130" s="117"/>
      <c r="K130" s="117"/>
    </row>
    <row r="131" spans="1:11" x14ac:dyDescent="0.25">
      <c r="A131" s="272"/>
      <c r="B131" s="272"/>
      <c r="C131" s="272"/>
      <c r="D131" s="272"/>
      <c r="E131" s="272"/>
      <c r="F131" s="272"/>
      <c r="G131" s="272"/>
      <c r="H131" s="272"/>
      <c r="I131" s="272"/>
      <c r="J131" s="272"/>
      <c r="K131" s="272"/>
    </row>
    <row r="132" spans="1:11" hidden="1" x14ac:dyDescent="0.25">
      <c r="A132" s="267"/>
      <c r="B132" s="267"/>
      <c r="C132" s="267"/>
      <c r="D132" s="267"/>
      <c r="E132" s="267"/>
      <c r="F132" s="267"/>
      <c r="G132" s="267"/>
      <c r="H132" s="267"/>
      <c r="I132" s="267"/>
      <c r="J132" s="267"/>
      <c r="K132" s="267"/>
    </row>
    <row r="133" spans="1:11" hidden="1" x14ac:dyDescent="0.25">
      <c r="A133" s="267"/>
      <c r="B133" s="267"/>
      <c r="C133" s="267"/>
      <c r="D133" s="267"/>
      <c r="E133" s="267"/>
      <c r="F133" s="267"/>
      <c r="G133" s="267"/>
      <c r="H133" s="267"/>
      <c r="I133" s="267"/>
      <c r="J133" s="267"/>
      <c r="K133" s="267"/>
    </row>
    <row r="134" spans="1:11" ht="30" hidden="1" customHeight="1" x14ac:dyDescent="0.25">
      <c r="A134" s="267"/>
      <c r="B134" s="267"/>
      <c r="C134" s="267"/>
      <c r="D134" s="267"/>
      <c r="E134" s="267"/>
      <c r="F134" s="267"/>
      <c r="G134" s="267"/>
      <c r="H134" s="267"/>
      <c r="I134" s="267"/>
      <c r="J134" s="267"/>
      <c r="K134" s="267"/>
    </row>
    <row r="135" spans="1:11" ht="15" customHeight="1" x14ac:dyDescent="0.25">
      <c r="A135" s="248" t="s">
        <v>147</v>
      </c>
      <c r="B135" s="248"/>
      <c r="C135" s="248"/>
      <c r="D135" s="248"/>
      <c r="E135" s="248"/>
      <c r="F135" s="248"/>
      <c r="G135" s="248"/>
      <c r="H135" s="248"/>
      <c r="I135" s="248"/>
      <c r="J135" s="248"/>
      <c r="K135" s="248"/>
    </row>
    <row r="136" spans="1:11" x14ac:dyDescent="0.25">
      <c r="A136" s="248"/>
      <c r="B136" s="248"/>
      <c r="C136" s="248"/>
      <c r="D136" s="248"/>
      <c r="E136" s="248"/>
      <c r="F136" s="248"/>
      <c r="G136" s="248"/>
      <c r="H136" s="248"/>
      <c r="I136" s="248"/>
      <c r="J136" s="248"/>
      <c r="K136" s="248"/>
    </row>
    <row r="137" spans="1:11" x14ac:dyDescent="0.25">
      <c r="A137" s="248"/>
      <c r="B137" s="248"/>
      <c r="C137" s="248"/>
      <c r="D137" s="248"/>
      <c r="E137" s="248"/>
      <c r="F137" s="248"/>
      <c r="G137" s="248"/>
      <c r="H137" s="248"/>
      <c r="I137" s="248"/>
      <c r="J137" s="248"/>
      <c r="K137" s="248"/>
    </row>
  </sheetData>
  <mergeCells count="36">
    <mergeCell ref="A9:K9"/>
    <mergeCell ref="A10:A12"/>
    <mergeCell ref="A1:K1"/>
    <mergeCell ref="A2:K2"/>
    <mergeCell ref="A3:B6"/>
    <mergeCell ref="E3:E6"/>
    <mergeCell ref="H3:H6"/>
    <mergeCell ref="J3:K3"/>
    <mergeCell ref="J4:K4"/>
    <mergeCell ref="C5:C6"/>
    <mergeCell ref="D5:D6"/>
    <mergeCell ref="F5:F6"/>
    <mergeCell ref="G5:G6"/>
    <mergeCell ref="J5:K5"/>
    <mergeCell ref="J6:K6"/>
    <mergeCell ref="B10:D10"/>
    <mergeCell ref="E10:E12"/>
    <mergeCell ref="B11:B12"/>
    <mergeCell ref="C11:D11"/>
    <mergeCell ref="A99:K99"/>
    <mergeCell ref="A47:K47"/>
    <mergeCell ref="A48:A49"/>
    <mergeCell ref="B48:F48"/>
    <mergeCell ref="A68:K68"/>
    <mergeCell ref="A69:K69"/>
    <mergeCell ref="A28:K28"/>
    <mergeCell ref="A29:A31"/>
    <mergeCell ref="B29:H29"/>
    <mergeCell ref="B30:E30"/>
    <mergeCell ref="F30:H30"/>
    <mergeCell ref="A135:K137"/>
    <mergeCell ref="A131:K131"/>
    <mergeCell ref="A132:K134"/>
    <mergeCell ref="A100:A101"/>
    <mergeCell ref="B100:D100"/>
    <mergeCell ref="A116:K11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4" firstPageNumber="21" fitToWidth="0" fitToHeight="0" orientation="portrait" useFirstPageNumber="1" r:id="rId1"/>
  <headerFooter>
    <oddFooter>&amp;C&amp;P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31"/>
  <sheetViews>
    <sheetView view="pageLayout" zoomScaleNormal="100" workbookViewId="0">
      <selection activeCell="H38" sqref="H38"/>
    </sheetView>
  </sheetViews>
  <sheetFormatPr baseColWidth="10" defaultRowHeight="15" x14ac:dyDescent="0.25"/>
  <cols>
    <col min="1" max="1" width="8" style="8" bestFit="1" customWidth="1"/>
    <col min="2" max="2" width="8.5703125" style="8" bestFit="1" customWidth="1"/>
    <col min="3" max="3" width="9.5703125" style="8" bestFit="1" customWidth="1"/>
    <col min="4" max="4" width="10" style="8" bestFit="1" customWidth="1"/>
    <col min="5" max="5" width="13.28515625" style="8" bestFit="1" customWidth="1"/>
    <col min="6" max="6" width="8.7109375" style="8" bestFit="1" customWidth="1"/>
    <col min="7" max="7" width="9" style="8" customWidth="1"/>
    <col min="8" max="8" width="11.7109375" style="8" bestFit="1" customWidth="1"/>
    <col min="9" max="9" width="12.28515625" style="8" bestFit="1" customWidth="1"/>
    <col min="10" max="10" width="11.42578125" style="8"/>
    <col min="11" max="11" width="13.7109375" style="8" customWidth="1"/>
    <col min="12" max="16384" width="11.42578125" style="8"/>
  </cols>
  <sheetData>
    <row r="1" spans="1:11" s="7" customFormat="1" ht="15" customHeight="1" x14ac:dyDescent="0.25">
      <c r="A1" s="212" t="s">
        <v>148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</row>
    <row r="2" spans="1:11" ht="15" customHeight="1" x14ac:dyDescent="0.25">
      <c r="A2" s="213" t="s">
        <v>22</v>
      </c>
      <c r="B2" s="213"/>
      <c r="C2" s="213"/>
      <c r="D2" s="213"/>
      <c r="E2" s="213"/>
      <c r="F2" s="213"/>
      <c r="G2" s="213"/>
      <c r="H2" s="213"/>
      <c r="I2" s="213"/>
      <c r="J2" s="213"/>
      <c r="K2" s="213"/>
    </row>
    <row r="3" spans="1:11" ht="18" customHeight="1" x14ac:dyDescent="0.25">
      <c r="A3" s="217" t="s">
        <v>12</v>
      </c>
      <c r="B3" s="217"/>
      <c r="C3" s="22" t="s">
        <v>4</v>
      </c>
      <c r="D3" s="84" t="s">
        <v>27</v>
      </c>
      <c r="E3" s="220" t="s">
        <v>78</v>
      </c>
      <c r="F3" s="23" t="s">
        <v>14</v>
      </c>
      <c r="G3" s="195">
        <v>9981721</v>
      </c>
      <c r="H3" s="217" t="s">
        <v>7</v>
      </c>
      <c r="I3" s="22" t="s">
        <v>8</v>
      </c>
      <c r="J3" s="235" t="s">
        <v>23</v>
      </c>
      <c r="K3" s="236"/>
    </row>
    <row r="4" spans="1:11" ht="15" customHeight="1" x14ac:dyDescent="0.25">
      <c r="A4" s="217"/>
      <c r="B4" s="217"/>
      <c r="C4" s="22" t="s">
        <v>5</v>
      </c>
      <c r="D4" s="133" t="s">
        <v>49</v>
      </c>
      <c r="E4" s="220"/>
      <c r="F4" s="23" t="s">
        <v>15</v>
      </c>
      <c r="G4" s="24">
        <v>809389</v>
      </c>
      <c r="H4" s="217"/>
      <c r="I4" s="22" t="s">
        <v>9</v>
      </c>
      <c r="J4" s="235" t="s">
        <v>24</v>
      </c>
      <c r="K4" s="236" t="s">
        <v>24</v>
      </c>
    </row>
    <row r="5" spans="1:11" ht="15" customHeight="1" x14ac:dyDescent="0.25">
      <c r="A5" s="217"/>
      <c r="B5" s="217"/>
      <c r="C5" s="218" t="s">
        <v>6</v>
      </c>
      <c r="D5" s="273" t="s">
        <v>56</v>
      </c>
      <c r="E5" s="220"/>
      <c r="F5" s="220" t="s">
        <v>77</v>
      </c>
      <c r="G5" s="264">
        <v>4142</v>
      </c>
      <c r="H5" s="217"/>
      <c r="I5" s="22" t="s">
        <v>10</v>
      </c>
      <c r="J5" s="235" t="s">
        <v>57</v>
      </c>
      <c r="K5" s="236" t="s">
        <v>57</v>
      </c>
    </row>
    <row r="6" spans="1:11" ht="14.25" customHeight="1" x14ac:dyDescent="0.25">
      <c r="A6" s="217"/>
      <c r="B6" s="217"/>
      <c r="C6" s="218"/>
      <c r="D6" s="274"/>
      <c r="E6" s="220"/>
      <c r="F6" s="220"/>
      <c r="G6" s="265"/>
      <c r="H6" s="217"/>
      <c r="I6" s="22" t="s">
        <v>11</v>
      </c>
      <c r="J6" s="235" t="s">
        <v>58</v>
      </c>
      <c r="K6" s="236" t="s">
        <v>58</v>
      </c>
    </row>
    <row r="7" spans="1:11" ht="15" customHeight="1" x14ac:dyDescent="0.25">
      <c r="A7" s="28"/>
      <c r="B7" s="28"/>
      <c r="C7" s="4"/>
      <c r="D7" s="29"/>
      <c r="E7" s="31"/>
      <c r="F7" s="31"/>
      <c r="G7" s="32"/>
      <c r="H7" s="28"/>
      <c r="I7" s="33"/>
      <c r="J7" s="151"/>
      <c r="K7" s="151"/>
    </row>
    <row r="8" spans="1:11" ht="15" customHeight="1" x14ac:dyDescent="0.25">
      <c r="A8" s="20"/>
      <c r="B8" s="4"/>
      <c r="C8" s="28"/>
      <c r="D8" s="29"/>
      <c r="E8" s="30"/>
      <c r="F8" s="30"/>
      <c r="G8" s="31"/>
      <c r="H8" s="32"/>
      <c r="I8" s="28"/>
      <c r="J8" s="33"/>
      <c r="K8" s="34"/>
    </row>
    <row r="9" spans="1:11" ht="15" customHeight="1" x14ac:dyDescent="0.25">
      <c r="A9" s="213" t="s">
        <v>38</v>
      </c>
      <c r="B9" s="213"/>
      <c r="C9" s="213"/>
      <c r="D9" s="213"/>
      <c r="E9" s="213"/>
      <c r="F9" s="213"/>
      <c r="G9" s="213"/>
      <c r="H9" s="213"/>
      <c r="I9" s="213"/>
      <c r="J9" s="213"/>
      <c r="K9" s="213"/>
    </row>
    <row r="10" spans="1:11" ht="15" customHeight="1" x14ac:dyDescent="0.25">
      <c r="A10" s="243" t="s">
        <v>18</v>
      </c>
      <c r="B10" s="240" t="s">
        <v>34</v>
      </c>
      <c r="C10" s="241"/>
      <c r="D10" s="242"/>
      <c r="E10" s="239" t="s">
        <v>17</v>
      </c>
      <c r="F10" s="154"/>
      <c r="G10" s="7"/>
      <c r="H10" s="9"/>
      <c r="I10" s="7"/>
      <c r="J10" s="7"/>
      <c r="K10" s="7"/>
    </row>
    <row r="11" spans="1:11" ht="15" customHeight="1" x14ac:dyDescent="0.25">
      <c r="A11" s="244"/>
      <c r="B11" s="243" t="s">
        <v>35</v>
      </c>
      <c r="C11" s="246" t="s">
        <v>36</v>
      </c>
      <c r="D11" s="246"/>
      <c r="E11" s="239"/>
      <c r="F11" s="160"/>
      <c r="G11" s="7"/>
      <c r="H11" s="9"/>
      <c r="I11" s="7"/>
      <c r="J11" s="7"/>
      <c r="K11" s="7"/>
    </row>
    <row r="12" spans="1:11" ht="15" customHeight="1" x14ac:dyDescent="0.25">
      <c r="A12" s="245"/>
      <c r="B12" s="245"/>
      <c r="C12" s="136" t="s">
        <v>37</v>
      </c>
      <c r="D12" s="136" t="s">
        <v>42</v>
      </c>
      <c r="E12" s="239"/>
      <c r="F12" s="160"/>
      <c r="G12" s="7"/>
      <c r="H12" s="9"/>
      <c r="I12" s="7"/>
      <c r="J12" s="7"/>
      <c r="K12" s="7"/>
    </row>
    <row r="13" spans="1:11" s="7" customFormat="1" ht="15" customHeight="1" x14ac:dyDescent="0.25">
      <c r="A13" s="202" t="s">
        <v>161</v>
      </c>
      <c r="B13" s="121">
        <v>159.80000000000007</v>
      </c>
      <c r="C13" s="65">
        <v>23.200000000000063</v>
      </c>
      <c r="D13" s="169">
        <v>20</v>
      </c>
      <c r="E13" s="158">
        <v>24</v>
      </c>
      <c r="F13" s="159"/>
      <c r="H13" s="9"/>
    </row>
    <row r="14" spans="1:11" s="7" customFormat="1" ht="15" customHeight="1" x14ac:dyDescent="0.25">
      <c r="A14" s="202" t="s">
        <v>162</v>
      </c>
      <c r="B14" s="121">
        <v>109.69999999999989</v>
      </c>
      <c r="C14" s="65">
        <v>16.499999999999975</v>
      </c>
      <c r="D14" s="169">
        <v>12</v>
      </c>
      <c r="E14" s="158">
        <v>18</v>
      </c>
      <c r="F14" s="159"/>
      <c r="G14" s="109"/>
    </row>
    <row r="15" spans="1:11" s="7" customFormat="1" ht="15" customHeight="1" x14ac:dyDescent="0.25">
      <c r="A15" s="202" t="s">
        <v>163</v>
      </c>
      <c r="B15" s="121">
        <v>270.30000000000007</v>
      </c>
      <c r="C15" s="65">
        <v>30.4</v>
      </c>
      <c r="D15" s="169">
        <v>25</v>
      </c>
      <c r="E15" s="158">
        <v>23</v>
      </c>
      <c r="F15" s="159"/>
    </row>
    <row r="16" spans="1:11" s="7" customFormat="1" ht="15" customHeight="1" x14ac:dyDescent="0.25">
      <c r="A16" s="202" t="s">
        <v>164</v>
      </c>
      <c r="B16" s="121">
        <v>55.69999999999996</v>
      </c>
      <c r="C16" s="65">
        <v>13.699999999999967</v>
      </c>
      <c r="D16" s="169">
        <v>20</v>
      </c>
      <c r="E16" s="158">
        <v>21</v>
      </c>
      <c r="F16" s="159"/>
      <c r="G16" s="140"/>
    </row>
    <row r="17" spans="1:11" s="7" customFormat="1" ht="15" customHeight="1" x14ac:dyDescent="0.25">
      <c r="A17" s="202" t="s">
        <v>165</v>
      </c>
      <c r="B17" s="121">
        <v>91.599999999999895</v>
      </c>
      <c r="C17" s="65">
        <v>13.39999999999997</v>
      </c>
      <c r="D17" s="169">
        <v>15</v>
      </c>
      <c r="E17" s="158">
        <v>23</v>
      </c>
      <c r="F17" s="159"/>
    </row>
    <row r="18" spans="1:11" s="7" customFormat="1" ht="15" customHeight="1" x14ac:dyDescent="0.25">
      <c r="A18" s="202" t="s">
        <v>166</v>
      </c>
      <c r="B18" s="121">
        <v>98.900000000000063</v>
      </c>
      <c r="C18" s="86">
        <v>27.100000000000058</v>
      </c>
      <c r="D18" s="105">
        <v>8</v>
      </c>
      <c r="E18" s="158">
        <v>17</v>
      </c>
      <c r="F18" s="159"/>
    </row>
    <row r="19" spans="1:11" s="7" customFormat="1" ht="15" customHeight="1" x14ac:dyDescent="0.25">
      <c r="A19" s="202" t="s">
        <v>167</v>
      </c>
      <c r="B19" s="121">
        <v>43.799999999999969</v>
      </c>
      <c r="C19" s="65">
        <v>10.59999999999998</v>
      </c>
      <c r="D19" s="169">
        <v>26</v>
      </c>
      <c r="E19" s="158">
        <v>17</v>
      </c>
      <c r="F19" s="159"/>
    </row>
    <row r="20" spans="1:11" s="7" customFormat="1" ht="15" customHeight="1" x14ac:dyDescent="0.25">
      <c r="A20" s="202" t="s">
        <v>168</v>
      </c>
      <c r="B20" s="121">
        <v>37.499999999999986</v>
      </c>
      <c r="C20" s="65">
        <v>8.2999999999999865</v>
      </c>
      <c r="D20" s="169">
        <v>25</v>
      </c>
      <c r="E20" s="158">
        <v>15</v>
      </c>
      <c r="F20" s="159"/>
    </row>
    <row r="21" spans="1:11" s="7" customFormat="1" ht="15" customHeight="1" x14ac:dyDescent="0.25">
      <c r="A21" s="202" t="s">
        <v>169</v>
      </c>
      <c r="B21" s="121">
        <v>17.699999999999992</v>
      </c>
      <c r="C21" s="65">
        <v>5.6999999999999948</v>
      </c>
      <c r="D21" s="169">
        <v>27</v>
      </c>
      <c r="E21" s="158">
        <v>16</v>
      </c>
      <c r="F21" s="159"/>
    </row>
    <row r="22" spans="1:11" s="7" customFormat="1" ht="15" customHeight="1" x14ac:dyDescent="0.25">
      <c r="A22" s="202" t="s">
        <v>170</v>
      </c>
      <c r="B22" s="121">
        <v>79.699999999999946</v>
      </c>
      <c r="C22" s="65">
        <v>17.899999999999995</v>
      </c>
      <c r="D22" s="169">
        <v>24</v>
      </c>
      <c r="E22" s="158">
        <v>19</v>
      </c>
      <c r="F22" s="159"/>
    </row>
    <row r="23" spans="1:11" s="7" customFormat="1" ht="15" customHeight="1" x14ac:dyDescent="0.25">
      <c r="A23" s="202" t="s">
        <v>171</v>
      </c>
      <c r="B23" s="121">
        <v>85.399999999999949</v>
      </c>
      <c r="C23" s="65">
        <v>23.200000000000003</v>
      </c>
      <c r="D23" s="169">
        <v>8</v>
      </c>
      <c r="E23" s="158">
        <v>11</v>
      </c>
      <c r="F23" s="159"/>
    </row>
    <row r="24" spans="1:11" s="7" customFormat="1" ht="15" customHeight="1" x14ac:dyDescent="0.25">
      <c r="A24" s="202" t="s">
        <v>172</v>
      </c>
      <c r="B24" s="121">
        <v>176.1</v>
      </c>
      <c r="C24" s="65">
        <v>22.00000000000005</v>
      </c>
      <c r="D24" s="169">
        <v>2</v>
      </c>
      <c r="E24" s="158">
        <v>17</v>
      </c>
      <c r="F24" s="159"/>
      <c r="G24" s="8"/>
      <c r="H24" s="8"/>
      <c r="I24" s="8"/>
      <c r="J24" s="8"/>
      <c r="K24" s="8"/>
    </row>
    <row r="25" spans="1:11" s="7" customFormat="1" ht="15" customHeight="1" x14ac:dyDescent="0.25">
      <c r="A25" s="138" t="s">
        <v>19</v>
      </c>
      <c r="B25" s="71">
        <f>SUM(B13:B24)</f>
        <v>1226.1999999999996</v>
      </c>
      <c r="C25" s="17">
        <f>MAX(C13:C24)</f>
        <v>30.4</v>
      </c>
      <c r="D25" s="137">
        <f>VLOOKUP(C25,C13:D24,2,FALSE)</f>
        <v>25</v>
      </c>
      <c r="E25" s="130">
        <f>SUM(E13:E24)</f>
        <v>221</v>
      </c>
      <c r="F25" s="145"/>
    </row>
    <row r="26" spans="1:11" s="7" customFormat="1" ht="15" customHeight="1" x14ac:dyDescent="0.25">
      <c r="A26" s="148"/>
      <c r="B26" s="146"/>
      <c r="C26" s="149"/>
      <c r="D26" s="152"/>
      <c r="E26" s="146"/>
      <c r="F26" s="145"/>
      <c r="G26" s="75"/>
    </row>
    <row r="27" spans="1:11" ht="15" customHeight="1" x14ac:dyDescent="0.25">
      <c r="A27" s="1"/>
      <c r="B27" s="1"/>
      <c r="C27" s="1"/>
      <c r="D27" s="7"/>
      <c r="E27" s="7"/>
      <c r="F27" s="7"/>
      <c r="G27" s="7"/>
      <c r="H27" s="7"/>
      <c r="I27" s="7"/>
      <c r="J27" s="7"/>
      <c r="K27" s="7"/>
    </row>
    <row r="28" spans="1:11" s="7" customFormat="1" ht="15" customHeight="1" x14ac:dyDescent="0.25">
      <c r="A28" s="213" t="s">
        <v>71</v>
      </c>
      <c r="B28" s="213"/>
      <c r="C28" s="213"/>
      <c r="D28" s="213"/>
      <c r="E28" s="213"/>
      <c r="F28" s="213"/>
      <c r="G28" s="213"/>
      <c r="H28" s="213"/>
      <c r="I28" s="213"/>
      <c r="J28" s="213"/>
      <c r="K28" s="213"/>
    </row>
    <row r="29" spans="1:11" ht="15" customHeight="1" x14ac:dyDescent="0.25">
      <c r="A29" s="232" t="s">
        <v>18</v>
      </c>
      <c r="B29" s="229" t="s">
        <v>39</v>
      </c>
      <c r="C29" s="229"/>
      <c r="D29" s="229"/>
      <c r="E29" s="229"/>
      <c r="F29" s="229"/>
      <c r="G29" s="229"/>
      <c r="H29" s="229"/>
      <c r="I29" s="35"/>
      <c r="J29" s="7"/>
      <c r="K29" s="7"/>
    </row>
    <row r="30" spans="1:11" s="7" customFormat="1" ht="15" customHeight="1" x14ac:dyDescent="0.25">
      <c r="A30" s="232"/>
      <c r="B30" s="229" t="s">
        <v>40</v>
      </c>
      <c r="C30" s="229"/>
      <c r="D30" s="229"/>
      <c r="E30" s="229"/>
      <c r="F30" s="229" t="s">
        <v>41</v>
      </c>
      <c r="G30" s="229"/>
      <c r="H30" s="229"/>
      <c r="I30" s="35"/>
    </row>
    <row r="31" spans="1:11" s="7" customFormat="1" ht="15" customHeight="1" x14ac:dyDescent="0.25">
      <c r="A31" s="232"/>
      <c r="B31" s="135" t="s">
        <v>44</v>
      </c>
      <c r="C31" s="134" t="s">
        <v>42</v>
      </c>
      <c r="D31" s="135" t="s">
        <v>45</v>
      </c>
      <c r="E31" s="136" t="s">
        <v>42</v>
      </c>
      <c r="F31" s="135" t="s">
        <v>44</v>
      </c>
      <c r="G31" s="135" t="s">
        <v>45</v>
      </c>
      <c r="H31" s="135" t="s">
        <v>35</v>
      </c>
      <c r="I31" s="8"/>
      <c r="J31" s="8"/>
      <c r="K31" s="37"/>
    </row>
    <row r="32" spans="1:11" ht="15" customHeight="1" x14ac:dyDescent="0.25">
      <c r="A32" s="202" t="s">
        <v>161</v>
      </c>
      <c r="B32" s="38">
        <v>13.98</v>
      </c>
      <c r="C32" s="39">
        <v>4</v>
      </c>
      <c r="D32" s="38">
        <v>-0.46400000000000002</v>
      </c>
      <c r="E32" s="39">
        <v>22</v>
      </c>
      <c r="F32" s="40">
        <v>9.4072580645161299</v>
      </c>
      <c r="G32" s="40">
        <v>2.1776451612903225</v>
      </c>
      <c r="H32" s="40">
        <v>4.7499216397849473</v>
      </c>
      <c r="K32" s="21"/>
    </row>
    <row r="33" spans="1:11" ht="15" customHeight="1" x14ac:dyDescent="0.25">
      <c r="A33" s="202" t="s">
        <v>162</v>
      </c>
      <c r="B33" s="38">
        <v>13.17</v>
      </c>
      <c r="C33" s="39">
        <v>8</v>
      </c>
      <c r="D33" s="38">
        <v>-0.36399999999999999</v>
      </c>
      <c r="E33" s="39">
        <v>14</v>
      </c>
      <c r="F33" s="40">
        <v>8.8644642857142877</v>
      </c>
      <c r="G33" s="40">
        <v>2.1820357142857145</v>
      </c>
      <c r="H33" s="40">
        <v>4.4722306299603174</v>
      </c>
      <c r="K33" s="21"/>
    </row>
    <row r="34" spans="1:11" ht="15" customHeight="1" x14ac:dyDescent="0.25">
      <c r="A34" s="202" t="s">
        <v>163</v>
      </c>
      <c r="B34" s="38">
        <v>12.69</v>
      </c>
      <c r="C34" s="39">
        <v>8</v>
      </c>
      <c r="D34" s="38">
        <v>0.42199999999999999</v>
      </c>
      <c r="E34" s="39">
        <v>20</v>
      </c>
      <c r="F34" s="40">
        <v>9.7817419354838719</v>
      </c>
      <c r="G34" s="40">
        <v>2.4427419354838711</v>
      </c>
      <c r="H34" s="40">
        <v>4.9035797043010749</v>
      </c>
      <c r="K34" s="21"/>
    </row>
    <row r="35" spans="1:11" ht="15" customHeight="1" x14ac:dyDescent="0.25">
      <c r="A35" s="202" t="s">
        <v>164</v>
      </c>
      <c r="B35" s="38">
        <v>13.67</v>
      </c>
      <c r="C35" s="39">
        <v>22</v>
      </c>
      <c r="D35" s="38">
        <v>1.966</v>
      </c>
      <c r="E35" s="39">
        <v>1</v>
      </c>
      <c r="F35" s="40">
        <v>10.443899999999998</v>
      </c>
      <c r="G35" s="40">
        <v>3.1133666666666655</v>
      </c>
      <c r="H35" s="40">
        <v>5.4897467461779206</v>
      </c>
      <c r="K35" s="21"/>
    </row>
    <row r="36" spans="1:11" ht="15" customHeight="1" x14ac:dyDescent="0.25">
      <c r="A36" s="202" t="s">
        <v>165</v>
      </c>
      <c r="B36" s="38">
        <v>13.14</v>
      </c>
      <c r="C36" s="39">
        <v>17</v>
      </c>
      <c r="D36" s="38">
        <v>1.6020000000000001</v>
      </c>
      <c r="E36" s="39">
        <v>30</v>
      </c>
      <c r="F36" s="40">
        <v>9.9187096774193524</v>
      </c>
      <c r="G36" s="40">
        <v>3.1251612903225809</v>
      </c>
      <c r="H36" s="40">
        <v>5.3243076164874559</v>
      </c>
      <c r="K36" s="21"/>
    </row>
    <row r="37" spans="1:11" x14ac:dyDescent="0.25">
      <c r="A37" s="202" t="s">
        <v>166</v>
      </c>
      <c r="B37" s="40">
        <v>12.29</v>
      </c>
      <c r="C37" s="101">
        <v>8</v>
      </c>
      <c r="D37" s="40">
        <v>0.77800000000000002</v>
      </c>
      <c r="E37" s="101">
        <v>13</v>
      </c>
      <c r="F37" s="40">
        <v>9.8109666666666673</v>
      </c>
      <c r="G37" s="40">
        <v>2.7409000000000003</v>
      </c>
      <c r="H37" s="40">
        <v>5.1933097685185183</v>
      </c>
      <c r="K37" s="2"/>
    </row>
    <row r="38" spans="1:11" x14ac:dyDescent="0.25">
      <c r="A38" s="202" t="s">
        <v>167</v>
      </c>
      <c r="B38" s="40">
        <v>13.7</v>
      </c>
      <c r="C38" s="101">
        <v>16</v>
      </c>
      <c r="D38" s="40">
        <v>-0.34399999999999997</v>
      </c>
      <c r="E38" s="101">
        <v>31</v>
      </c>
      <c r="F38" s="40">
        <v>8.3010322580645166</v>
      </c>
      <c r="G38" s="40">
        <v>1.8156451612903224</v>
      </c>
      <c r="H38" s="40">
        <v>4.1084323476702513</v>
      </c>
      <c r="K38" s="2"/>
    </row>
    <row r="39" spans="1:11" x14ac:dyDescent="0.25">
      <c r="A39" s="202" t="s">
        <v>168</v>
      </c>
      <c r="B39" s="40">
        <v>11.73</v>
      </c>
      <c r="C39" s="101">
        <v>20</v>
      </c>
      <c r="D39" s="40">
        <v>-0.214</v>
      </c>
      <c r="E39" s="101">
        <v>1</v>
      </c>
      <c r="F39" s="40">
        <v>8.6220322580645146</v>
      </c>
      <c r="G39" s="40">
        <v>1.7880967741935483</v>
      </c>
      <c r="H39" s="40">
        <v>4.2282857974910382</v>
      </c>
      <c r="K39" s="2"/>
    </row>
    <row r="40" spans="1:11" x14ac:dyDescent="0.25">
      <c r="A40" s="202" t="s">
        <v>169</v>
      </c>
      <c r="B40" s="40">
        <v>14.21</v>
      </c>
      <c r="C40" s="101">
        <v>20</v>
      </c>
      <c r="D40" s="40">
        <v>0.68700000000000006</v>
      </c>
      <c r="E40" s="101">
        <v>5</v>
      </c>
      <c r="F40" s="40">
        <v>9.7824333333333335</v>
      </c>
      <c r="G40" s="40">
        <v>2.3040333333333334</v>
      </c>
      <c r="H40" s="40">
        <v>4.95729863425926</v>
      </c>
      <c r="K40" s="2"/>
    </row>
    <row r="41" spans="1:11" x14ac:dyDescent="0.25">
      <c r="A41" s="202" t="s">
        <v>170</v>
      </c>
      <c r="B41" s="40">
        <v>13.34</v>
      </c>
      <c r="C41" s="101">
        <v>25</v>
      </c>
      <c r="D41" s="40">
        <v>-0.44900000000000001</v>
      </c>
      <c r="E41" s="101">
        <v>28</v>
      </c>
      <c r="F41" s="40">
        <v>10.539870967741937</v>
      </c>
      <c r="G41" s="40">
        <v>2.5023225806451612</v>
      </c>
      <c r="H41" s="40">
        <v>5.273881227598566</v>
      </c>
      <c r="K41" s="2"/>
    </row>
    <row r="42" spans="1:11" x14ac:dyDescent="0.25">
      <c r="A42" s="202" t="s">
        <v>171</v>
      </c>
      <c r="B42" s="40">
        <v>14.12</v>
      </c>
      <c r="C42" s="101">
        <v>22</v>
      </c>
      <c r="D42" s="40">
        <v>0.83899999999999997</v>
      </c>
      <c r="E42" s="101">
        <v>17</v>
      </c>
      <c r="F42" s="40">
        <v>10.451433333333336</v>
      </c>
      <c r="G42" s="40">
        <v>2.3816333333333333</v>
      </c>
      <c r="H42" s="40">
        <v>5.1978070826151805</v>
      </c>
      <c r="K42" s="2"/>
    </row>
    <row r="43" spans="1:11" x14ac:dyDescent="0.25">
      <c r="A43" s="202" t="s">
        <v>172</v>
      </c>
      <c r="B43" s="40">
        <v>14.74</v>
      </c>
      <c r="C43" s="101">
        <v>14</v>
      </c>
      <c r="D43" s="40">
        <v>8.5999999999999993E-2</v>
      </c>
      <c r="E43" s="101">
        <v>12</v>
      </c>
      <c r="F43" s="40">
        <v>10.147032258064515</v>
      </c>
      <c r="G43" s="40">
        <v>2.3360322580645163</v>
      </c>
      <c r="H43" s="40">
        <v>5.0774700044802845</v>
      </c>
      <c r="K43" s="2"/>
    </row>
    <row r="44" spans="1:11" x14ac:dyDescent="0.25">
      <c r="A44" s="59" t="s">
        <v>19</v>
      </c>
      <c r="B44" s="60">
        <f>MAX(B32:B43)</f>
        <v>14.74</v>
      </c>
      <c r="C44" s="61">
        <f>VLOOKUP(B44,B32:C43,2,FALSE)</f>
        <v>14</v>
      </c>
      <c r="D44" s="60">
        <f>MIN(D32:D43)</f>
        <v>-0.46400000000000002</v>
      </c>
      <c r="E44" s="61">
        <f>VLOOKUP(D44,D32:E43,2,FALSE)</f>
        <v>22</v>
      </c>
      <c r="F44" s="59">
        <f>AVERAGE(F32:F43)</f>
        <v>9.6725729198668713</v>
      </c>
      <c r="G44" s="59">
        <f>AVERAGE(G32:G43)</f>
        <v>2.4091345174091141</v>
      </c>
      <c r="H44" s="59">
        <f>AVERAGE(H32:H43)</f>
        <v>4.9146892666120676</v>
      </c>
      <c r="K44" s="3"/>
    </row>
    <row r="45" spans="1:11" x14ac:dyDescent="0.25">
      <c r="A45" s="119"/>
      <c r="B45" s="119"/>
      <c r="C45" s="146"/>
      <c r="D45" s="119"/>
      <c r="E45" s="146"/>
      <c r="F45" s="119"/>
      <c r="G45" s="119"/>
      <c r="H45" s="119"/>
      <c r="I45" s="147"/>
      <c r="J45" s="147"/>
      <c r="K45" s="3"/>
    </row>
    <row r="46" spans="1:11" x14ac:dyDescent="0.25">
      <c r="A46" s="119"/>
      <c r="B46" s="119"/>
      <c r="C46" s="146"/>
      <c r="D46" s="119"/>
      <c r="E46" s="146"/>
      <c r="F46" s="119"/>
      <c r="G46" s="119"/>
      <c r="H46" s="119"/>
      <c r="I46" s="147"/>
      <c r="J46" s="147"/>
      <c r="K46" s="3"/>
    </row>
    <row r="47" spans="1:11" s="7" customFormat="1" x14ac:dyDescent="0.25">
      <c r="A47" s="213" t="s">
        <v>72</v>
      </c>
      <c r="B47" s="213"/>
      <c r="C47" s="213"/>
      <c r="D47" s="213"/>
      <c r="E47" s="213"/>
      <c r="F47" s="213"/>
      <c r="G47" s="213"/>
      <c r="H47" s="213"/>
      <c r="I47" s="213"/>
      <c r="J47" s="213"/>
      <c r="K47" s="213"/>
    </row>
    <row r="48" spans="1:11" x14ac:dyDescent="0.25">
      <c r="A48" s="232" t="s">
        <v>18</v>
      </c>
      <c r="B48" s="229" t="s">
        <v>43</v>
      </c>
      <c r="C48" s="229"/>
      <c r="D48" s="229"/>
      <c r="E48" s="229"/>
      <c r="F48" s="229"/>
      <c r="G48" s="41"/>
      <c r="H48" s="41"/>
      <c r="I48" s="41"/>
      <c r="J48" s="7"/>
      <c r="K48" s="7"/>
    </row>
    <row r="49" spans="1:11" s="7" customFormat="1" x14ac:dyDescent="0.25">
      <c r="A49" s="232"/>
      <c r="B49" s="141" t="s">
        <v>44</v>
      </c>
      <c r="C49" s="134" t="s">
        <v>42</v>
      </c>
      <c r="D49" s="141" t="s">
        <v>45</v>
      </c>
      <c r="E49" s="134" t="s">
        <v>42</v>
      </c>
      <c r="F49" s="141" t="s">
        <v>46</v>
      </c>
      <c r="G49" s="8"/>
      <c r="H49" s="8"/>
      <c r="I49" s="8"/>
      <c r="J49" s="8"/>
      <c r="K49" s="8"/>
    </row>
    <row r="50" spans="1:11" ht="15" customHeight="1" x14ac:dyDescent="0.25">
      <c r="A50" s="202" t="s">
        <v>161</v>
      </c>
      <c r="B50" s="58">
        <v>96.8</v>
      </c>
      <c r="C50" s="58">
        <v>2</v>
      </c>
      <c r="D50" s="38">
        <v>13.34</v>
      </c>
      <c r="E50" s="39">
        <v>24</v>
      </c>
      <c r="F50" s="38">
        <v>86.081349910378592</v>
      </c>
    </row>
    <row r="51" spans="1:11" ht="15" customHeight="1" x14ac:dyDescent="0.25">
      <c r="A51" s="202" t="s">
        <v>162</v>
      </c>
      <c r="B51" s="58">
        <v>96.8</v>
      </c>
      <c r="C51" s="58">
        <v>1</v>
      </c>
      <c r="D51" s="38">
        <v>32.53</v>
      </c>
      <c r="E51" s="39">
        <v>10</v>
      </c>
      <c r="F51" s="38">
        <v>89.917469494011897</v>
      </c>
    </row>
    <row r="52" spans="1:11" ht="15" customHeight="1" x14ac:dyDescent="0.25">
      <c r="A52" s="202" t="s">
        <v>163</v>
      </c>
      <c r="B52" s="58">
        <v>96.8</v>
      </c>
      <c r="C52" s="58">
        <v>1</v>
      </c>
      <c r="D52" s="38">
        <v>62.37</v>
      </c>
      <c r="E52" s="39">
        <v>9</v>
      </c>
      <c r="F52" s="38">
        <v>91.374749327926139</v>
      </c>
    </row>
    <row r="53" spans="1:11" ht="15" customHeight="1" x14ac:dyDescent="0.25">
      <c r="A53" s="202" t="s">
        <v>164</v>
      </c>
      <c r="B53" s="58">
        <v>96.8</v>
      </c>
      <c r="C53" s="58">
        <v>1</v>
      </c>
      <c r="D53" s="38">
        <v>41.11</v>
      </c>
      <c r="E53" s="39">
        <v>22</v>
      </c>
      <c r="F53" s="38">
        <v>87.68145804324125</v>
      </c>
    </row>
    <row r="54" spans="1:11" ht="15" customHeight="1" x14ac:dyDescent="0.25">
      <c r="A54" s="202" t="s">
        <v>165</v>
      </c>
      <c r="B54" s="58">
        <v>96.8</v>
      </c>
      <c r="C54" s="58">
        <v>1</v>
      </c>
      <c r="D54" s="38">
        <v>53.31</v>
      </c>
      <c r="E54" s="39">
        <v>28</v>
      </c>
      <c r="F54" s="38">
        <v>88.328381944447742</v>
      </c>
    </row>
    <row r="55" spans="1:11" x14ac:dyDescent="0.25">
      <c r="A55" s="202" t="s">
        <v>166</v>
      </c>
      <c r="B55" s="101">
        <v>96.8</v>
      </c>
      <c r="C55" s="101">
        <v>1</v>
      </c>
      <c r="D55" s="40">
        <v>30.94</v>
      </c>
      <c r="E55" s="101">
        <v>6</v>
      </c>
      <c r="F55" s="40">
        <v>84.002505324076679</v>
      </c>
    </row>
    <row r="56" spans="1:11" x14ac:dyDescent="0.25">
      <c r="A56" s="202" t="s">
        <v>167</v>
      </c>
      <c r="B56" s="101">
        <v>96.8</v>
      </c>
      <c r="C56" s="101">
        <v>7</v>
      </c>
      <c r="D56" s="40">
        <v>16.34</v>
      </c>
      <c r="E56" s="101">
        <v>16</v>
      </c>
      <c r="F56" s="40">
        <v>83.029567204298488</v>
      </c>
    </row>
    <row r="57" spans="1:11" x14ac:dyDescent="0.25">
      <c r="A57" s="202" t="s">
        <v>168</v>
      </c>
      <c r="B57" s="101">
        <v>96.8</v>
      </c>
      <c r="C57" s="101">
        <v>5</v>
      </c>
      <c r="D57" s="40">
        <v>19.29</v>
      </c>
      <c r="E57" s="101">
        <v>14</v>
      </c>
      <c r="F57" s="40">
        <v>82.777034274190626</v>
      </c>
    </row>
    <row r="58" spans="1:11" x14ac:dyDescent="0.25">
      <c r="A58" s="202" t="s">
        <v>169</v>
      </c>
      <c r="B58" s="101">
        <v>96.8</v>
      </c>
      <c r="C58" s="101">
        <v>3</v>
      </c>
      <c r="D58" s="40">
        <v>24.62</v>
      </c>
      <c r="E58" s="101">
        <v>5</v>
      </c>
      <c r="F58" s="40">
        <v>80.433788194444602</v>
      </c>
    </row>
    <row r="59" spans="1:11" x14ac:dyDescent="0.25">
      <c r="A59" s="202" t="s">
        <v>170</v>
      </c>
      <c r="B59" s="101">
        <v>96.8</v>
      </c>
      <c r="C59" s="101">
        <v>4</v>
      </c>
      <c r="D59" s="40">
        <v>36.229999999999997</v>
      </c>
      <c r="E59" s="101">
        <v>29</v>
      </c>
      <c r="F59" s="40">
        <v>84.004222446228738</v>
      </c>
    </row>
    <row r="60" spans="1:11" x14ac:dyDescent="0.25">
      <c r="A60" s="202" t="s">
        <v>171</v>
      </c>
      <c r="B60" s="101">
        <v>96.8</v>
      </c>
      <c r="C60" s="101">
        <v>1</v>
      </c>
      <c r="D60" s="40">
        <v>8.74</v>
      </c>
      <c r="E60" s="101">
        <v>5</v>
      </c>
      <c r="F60" s="40">
        <v>82.8239530867193</v>
      </c>
    </row>
    <row r="61" spans="1:11" x14ac:dyDescent="0.25">
      <c r="A61" s="202" t="s">
        <v>172</v>
      </c>
      <c r="B61" s="101">
        <v>95.6</v>
      </c>
      <c r="C61" s="101">
        <v>1</v>
      </c>
      <c r="D61" s="40">
        <v>4.673</v>
      </c>
      <c r="E61" s="101">
        <v>14</v>
      </c>
      <c r="F61" s="40">
        <v>82.666736603961468</v>
      </c>
    </row>
    <row r="62" spans="1:11" x14ac:dyDescent="0.25">
      <c r="A62" s="138" t="s">
        <v>19</v>
      </c>
      <c r="B62" s="61">
        <f>MAX(B50:B61)</f>
        <v>96.8</v>
      </c>
      <c r="C62" s="61">
        <f>VLOOKUP(B62,B50:C61,2,FALSE)</f>
        <v>2</v>
      </c>
      <c r="D62" s="60">
        <f>MIN(D50:D61)</f>
        <v>4.673</v>
      </c>
      <c r="E62" s="61">
        <f>VLOOKUP(D62,D50:E61,2,FALSE)</f>
        <v>14</v>
      </c>
      <c r="F62" s="60">
        <f>AVERAGE(F50:F61)</f>
        <v>85.260101321160448</v>
      </c>
    </row>
    <row r="63" spans="1:11" x14ac:dyDescent="0.25">
      <c r="A63" s="148"/>
      <c r="B63" s="146"/>
      <c r="C63" s="146"/>
      <c r="D63" s="149"/>
      <c r="E63" s="146"/>
      <c r="F63" s="149"/>
      <c r="G63" s="75"/>
      <c r="H63" s="75"/>
      <c r="I63" s="75"/>
      <c r="J63" s="75"/>
      <c r="K63" s="75"/>
    </row>
    <row r="64" spans="1:11" x14ac:dyDescent="0.25">
      <c r="A64" s="148"/>
      <c r="B64" s="146"/>
      <c r="C64" s="146"/>
      <c r="D64" s="149"/>
      <c r="E64" s="146"/>
      <c r="F64" s="149"/>
      <c r="G64" s="75"/>
      <c r="H64" s="75"/>
      <c r="I64" s="75"/>
      <c r="J64" s="75"/>
      <c r="K64" s="75"/>
    </row>
    <row r="65" spans="1:11" x14ac:dyDescent="0.25">
      <c r="A65" s="148"/>
      <c r="B65" s="146"/>
      <c r="C65" s="146"/>
      <c r="D65" s="149"/>
      <c r="E65" s="146"/>
      <c r="F65" s="149"/>
      <c r="G65" s="75"/>
      <c r="H65" s="75"/>
      <c r="I65" s="75"/>
      <c r="J65" s="75"/>
      <c r="K65" s="75"/>
    </row>
    <row r="66" spans="1:11" x14ac:dyDescent="0.25">
      <c r="A66" s="268" t="s">
        <v>149</v>
      </c>
      <c r="B66" s="268"/>
      <c r="C66" s="268"/>
      <c r="D66" s="268"/>
      <c r="E66" s="268"/>
      <c r="F66" s="268"/>
      <c r="G66" s="268"/>
      <c r="H66" s="268"/>
      <c r="I66" s="268"/>
      <c r="J66" s="268"/>
      <c r="K66" s="268"/>
    </row>
    <row r="67" spans="1:11" x14ac:dyDescent="0.25">
      <c r="A67" s="213" t="s">
        <v>76</v>
      </c>
      <c r="B67" s="213"/>
      <c r="C67" s="213"/>
      <c r="D67" s="213"/>
      <c r="E67" s="213"/>
      <c r="F67" s="213"/>
      <c r="G67" s="213"/>
      <c r="H67" s="213"/>
      <c r="I67" s="213"/>
      <c r="J67" s="213"/>
      <c r="K67" s="213"/>
    </row>
    <row r="68" spans="1:11" x14ac:dyDescent="0.25">
      <c r="A68" s="166"/>
      <c r="B68" s="167"/>
      <c r="C68" s="167"/>
      <c r="D68" s="168"/>
      <c r="E68" s="167"/>
      <c r="F68" s="168"/>
      <c r="G68" s="7"/>
      <c r="H68" s="7"/>
      <c r="I68" s="7"/>
      <c r="J68" s="7"/>
      <c r="K68" s="7"/>
    </row>
    <row r="69" spans="1:11" x14ac:dyDescent="0.25">
      <c r="A69" s="166"/>
      <c r="B69" s="167"/>
      <c r="C69" s="167"/>
      <c r="D69" s="168"/>
      <c r="E69" s="167"/>
      <c r="F69" s="168"/>
      <c r="G69" s="7"/>
      <c r="H69" s="7"/>
      <c r="I69" s="7"/>
      <c r="J69" s="7"/>
      <c r="K69" s="7"/>
    </row>
    <row r="70" spans="1:11" x14ac:dyDescent="0.25">
      <c r="A70" s="166"/>
      <c r="B70" s="167"/>
      <c r="C70" s="167"/>
      <c r="D70" s="168"/>
      <c r="E70" s="167"/>
      <c r="F70" s="168"/>
      <c r="G70" s="7"/>
      <c r="H70" s="7"/>
      <c r="I70" s="7"/>
      <c r="J70" s="7"/>
      <c r="K70" s="7"/>
    </row>
    <row r="71" spans="1:11" x14ac:dyDescent="0.25">
      <c r="A71" s="166"/>
      <c r="B71" s="167"/>
      <c r="C71" s="167"/>
      <c r="D71" s="168"/>
      <c r="E71" s="167"/>
      <c r="F71" s="168"/>
      <c r="G71" s="7"/>
      <c r="H71" s="7"/>
      <c r="I71" s="7"/>
      <c r="J71" s="7"/>
      <c r="K71" s="7"/>
    </row>
    <row r="72" spans="1:11" x14ac:dyDescent="0.25">
      <c r="A72" s="166"/>
      <c r="B72" s="167"/>
      <c r="C72" s="167"/>
      <c r="D72" s="168"/>
      <c r="E72" s="167"/>
      <c r="F72" s="168"/>
      <c r="G72" s="7"/>
      <c r="H72" s="7"/>
      <c r="I72" s="7"/>
      <c r="J72" s="7"/>
      <c r="K72" s="7"/>
    </row>
    <row r="73" spans="1:11" x14ac:dyDescent="0.25">
      <c r="A73" s="166"/>
      <c r="B73" s="167"/>
      <c r="C73" s="167"/>
      <c r="D73" s="168"/>
      <c r="E73" s="167"/>
      <c r="F73" s="168"/>
      <c r="G73" s="7"/>
      <c r="H73" s="7"/>
      <c r="I73" s="7"/>
      <c r="J73" s="7"/>
      <c r="K73" s="7"/>
    </row>
    <row r="74" spans="1:11" x14ac:dyDescent="0.25">
      <c r="A74" s="166"/>
      <c r="B74" s="167"/>
      <c r="C74" s="167"/>
      <c r="D74" s="168"/>
      <c r="E74" s="167"/>
      <c r="F74" s="168"/>
      <c r="G74" s="7"/>
      <c r="H74" s="7"/>
      <c r="I74" s="7"/>
      <c r="J74" s="7"/>
      <c r="K74" s="7"/>
    </row>
    <row r="75" spans="1:11" x14ac:dyDescent="0.25">
      <c r="A75" s="166"/>
      <c r="B75" s="167"/>
      <c r="C75" s="167"/>
      <c r="D75" s="168"/>
      <c r="E75" s="167"/>
      <c r="F75" s="168"/>
      <c r="G75" s="7"/>
      <c r="H75" s="7"/>
      <c r="I75" s="7"/>
      <c r="J75" s="7"/>
      <c r="K75" s="7"/>
    </row>
    <row r="76" spans="1:11" x14ac:dyDescent="0.25">
      <c r="A76" s="166"/>
      <c r="B76" s="167"/>
      <c r="C76" s="167"/>
      <c r="D76" s="168"/>
      <c r="E76" s="167"/>
      <c r="F76" s="168"/>
      <c r="G76" s="7"/>
      <c r="H76" s="7"/>
      <c r="I76" s="7"/>
      <c r="J76" s="7"/>
      <c r="K76" s="7"/>
    </row>
    <row r="77" spans="1:11" x14ac:dyDescent="0.25">
      <c r="A77" s="166"/>
      <c r="B77" s="167"/>
      <c r="C77" s="167"/>
      <c r="D77" s="168"/>
      <c r="E77" s="167"/>
      <c r="F77" s="168"/>
      <c r="G77" s="7"/>
      <c r="H77" s="7"/>
      <c r="I77" s="7"/>
      <c r="J77" s="7"/>
      <c r="K77" s="7"/>
    </row>
    <row r="78" spans="1:11" x14ac:dyDescent="0.25">
      <c r="A78" s="166"/>
      <c r="B78" s="167"/>
      <c r="C78" s="167"/>
      <c r="D78" s="168"/>
      <c r="E78" s="167"/>
      <c r="F78" s="168"/>
      <c r="G78" s="7"/>
      <c r="H78" s="7"/>
      <c r="I78" s="7"/>
      <c r="J78" s="7"/>
      <c r="K78" s="7"/>
    </row>
    <row r="79" spans="1:11" x14ac:dyDescent="0.25">
      <c r="A79" s="166"/>
      <c r="B79" s="167"/>
      <c r="C79" s="167"/>
      <c r="D79" s="168"/>
      <c r="E79" s="167"/>
      <c r="F79" s="168"/>
      <c r="G79" s="7"/>
      <c r="H79" s="7"/>
      <c r="I79" s="7"/>
      <c r="J79" s="7"/>
      <c r="K79" s="7"/>
    </row>
    <row r="80" spans="1:11" x14ac:dyDescent="0.25">
      <c r="A80" s="166"/>
      <c r="B80" s="167"/>
      <c r="C80" s="167"/>
      <c r="D80" s="168"/>
      <c r="E80" s="167"/>
      <c r="F80" s="168"/>
      <c r="G80" s="7"/>
      <c r="H80" s="7"/>
      <c r="I80" s="7"/>
      <c r="J80" s="7"/>
      <c r="K80" s="7"/>
    </row>
    <row r="81" spans="1:11" x14ac:dyDescent="0.25">
      <c r="A81" s="166"/>
      <c r="B81" s="167"/>
      <c r="C81" s="167"/>
      <c r="D81" s="168"/>
      <c r="E81" s="167"/>
      <c r="F81" s="168"/>
      <c r="G81" s="7"/>
      <c r="H81" s="7"/>
      <c r="I81" s="7"/>
      <c r="J81" s="7"/>
      <c r="K81" s="7"/>
    </row>
    <row r="82" spans="1:11" x14ac:dyDescent="0.25">
      <c r="A82" s="166"/>
      <c r="B82" s="167"/>
      <c r="C82" s="167"/>
      <c r="D82" s="168"/>
      <c r="E82" s="167"/>
      <c r="F82" s="168"/>
      <c r="G82" s="7"/>
      <c r="H82" s="7"/>
      <c r="I82" s="7"/>
      <c r="J82" s="7"/>
      <c r="K82" s="7"/>
    </row>
    <row r="83" spans="1:11" x14ac:dyDescent="0.25">
      <c r="A83" s="166"/>
      <c r="B83" s="167"/>
      <c r="C83" s="167"/>
      <c r="D83" s="168"/>
      <c r="E83" s="167"/>
      <c r="F83" s="168"/>
      <c r="G83" s="7"/>
      <c r="H83" s="7"/>
      <c r="I83" s="7"/>
      <c r="J83" s="7"/>
      <c r="K83" s="7"/>
    </row>
    <row r="84" spans="1:11" x14ac:dyDescent="0.25">
      <c r="A84" s="166"/>
      <c r="B84" s="167"/>
      <c r="C84" s="167"/>
      <c r="D84" s="168"/>
      <c r="E84" s="167"/>
      <c r="F84" s="168"/>
      <c r="G84" s="7"/>
      <c r="H84" s="7"/>
      <c r="I84" s="7"/>
      <c r="J84" s="7"/>
      <c r="K84" s="7"/>
    </row>
    <row r="85" spans="1:11" x14ac:dyDescent="0.25">
      <c r="A85" s="166"/>
      <c r="B85" s="167"/>
      <c r="C85" s="167"/>
      <c r="D85" s="168"/>
      <c r="E85" s="167"/>
      <c r="F85" s="168"/>
      <c r="G85" s="7"/>
      <c r="H85" s="7"/>
      <c r="I85" s="7"/>
      <c r="J85" s="7"/>
      <c r="K85" s="7"/>
    </row>
    <row r="86" spans="1:11" x14ac:dyDescent="0.25">
      <c r="A86" s="166"/>
      <c r="B86" s="167"/>
      <c r="C86" s="167"/>
      <c r="D86" s="168"/>
      <c r="E86" s="167"/>
      <c r="F86" s="168"/>
      <c r="G86" s="7"/>
      <c r="H86" s="7"/>
      <c r="I86" s="7"/>
      <c r="J86" s="7"/>
      <c r="K86" s="7"/>
    </row>
    <row r="87" spans="1:11" x14ac:dyDescent="0.25">
      <c r="A87" s="166"/>
      <c r="B87" s="167"/>
      <c r="C87" s="167"/>
      <c r="D87" s="168"/>
      <c r="E87" s="167"/>
      <c r="F87" s="168"/>
      <c r="G87" s="7"/>
      <c r="H87" s="7"/>
      <c r="I87" s="7"/>
      <c r="J87" s="7"/>
      <c r="K87" s="7"/>
    </row>
    <row r="88" spans="1:11" x14ac:dyDescent="0.25">
      <c r="A88" s="166"/>
      <c r="B88" s="167"/>
      <c r="C88" s="167"/>
      <c r="D88" s="168"/>
      <c r="E88" s="167"/>
      <c r="F88" s="168"/>
      <c r="G88" s="7"/>
      <c r="H88" s="7"/>
      <c r="I88" s="7"/>
      <c r="J88" s="7"/>
      <c r="K88" s="7"/>
    </row>
    <row r="89" spans="1:11" x14ac:dyDescent="0.25">
      <c r="A89" s="166"/>
      <c r="B89" s="167"/>
      <c r="C89" s="167"/>
      <c r="D89" s="168"/>
      <c r="E89" s="167"/>
      <c r="F89" s="168"/>
      <c r="G89" s="7"/>
      <c r="H89" s="7"/>
      <c r="I89" s="7"/>
      <c r="J89" s="7"/>
      <c r="K89" s="7"/>
    </row>
    <row r="90" spans="1:11" x14ac:dyDescent="0.25">
      <c r="A90" s="166"/>
      <c r="B90" s="167"/>
      <c r="C90" s="167"/>
      <c r="D90" s="168"/>
      <c r="E90" s="167"/>
      <c r="F90" s="168"/>
      <c r="G90" s="7"/>
      <c r="H90" s="7"/>
      <c r="I90" s="7"/>
      <c r="J90" s="7"/>
      <c r="K90" s="7"/>
    </row>
    <row r="91" spans="1:11" x14ac:dyDescent="0.25">
      <c r="A91" s="166"/>
      <c r="B91" s="167"/>
      <c r="C91" s="167"/>
      <c r="D91" s="168"/>
      <c r="E91" s="167"/>
      <c r="F91" s="168"/>
      <c r="G91" s="7"/>
      <c r="H91" s="7"/>
      <c r="I91" s="7"/>
      <c r="J91" s="7"/>
      <c r="K91" s="7"/>
    </row>
    <row r="92" spans="1:11" x14ac:dyDescent="0.25">
      <c r="A92" s="166"/>
      <c r="B92" s="167"/>
      <c r="C92" s="167"/>
      <c r="D92" s="168"/>
      <c r="E92" s="167"/>
      <c r="F92" s="168"/>
      <c r="G92" s="7"/>
      <c r="H92" s="7"/>
      <c r="I92" s="7"/>
      <c r="J92" s="7"/>
      <c r="K92" s="7"/>
    </row>
    <row r="93" spans="1:11" x14ac:dyDescent="0.25">
      <c r="A93" s="166"/>
      <c r="B93" s="167"/>
      <c r="C93" s="167"/>
      <c r="D93" s="168"/>
      <c r="E93" s="167"/>
      <c r="F93" s="168"/>
      <c r="G93" s="7"/>
      <c r="H93" s="7"/>
      <c r="I93" s="7"/>
      <c r="J93" s="7"/>
      <c r="K93" s="7"/>
    </row>
    <row r="94" spans="1:11" x14ac:dyDescent="0.25">
      <c r="A94" s="166"/>
      <c r="B94" s="167"/>
      <c r="C94" s="167"/>
      <c r="D94" s="168"/>
      <c r="E94" s="167"/>
      <c r="F94" s="168"/>
      <c r="G94" s="7"/>
      <c r="H94" s="7"/>
      <c r="I94" s="7"/>
      <c r="J94" s="7"/>
      <c r="K94" s="7"/>
    </row>
    <row r="95" spans="1:11" x14ac:dyDescent="0.25">
      <c r="A95" s="166"/>
      <c r="B95" s="167"/>
      <c r="C95" s="167"/>
      <c r="D95" s="168"/>
      <c r="E95" s="167"/>
      <c r="F95" s="168"/>
      <c r="G95" s="7"/>
      <c r="H95" s="7"/>
      <c r="I95" s="7"/>
      <c r="J95" s="7"/>
      <c r="K95" s="7"/>
    </row>
    <row r="96" spans="1:11" x14ac:dyDescent="0.25">
      <c r="A96" s="166"/>
      <c r="B96" s="167"/>
      <c r="C96" s="167"/>
      <c r="D96" s="168"/>
      <c r="E96" s="167"/>
      <c r="F96" s="168"/>
      <c r="G96" s="7"/>
      <c r="H96" s="7"/>
      <c r="I96" s="7"/>
      <c r="J96" s="7"/>
      <c r="K96" s="7"/>
    </row>
    <row r="97" spans="1:11" x14ac:dyDescent="0.25">
      <c r="A97" s="213" t="s">
        <v>75</v>
      </c>
      <c r="B97" s="213"/>
      <c r="C97" s="213"/>
      <c r="D97" s="213"/>
      <c r="E97" s="213"/>
      <c r="F97" s="213"/>
      <c r="G97" s="213"/>
      <c r="H97" s="213"/>
      <c r="I97" s="213"/>
      <c r="J97" s="213"/>
      <c r="K97" s="213"/>
    </row>
    <row r="98" spans="1:11" ht="18" x14ac:dyDescent="0.35">
      <c r="A98" s="232" t="s">
        <v>18</v>
      </c>
      <c r="B98" s="229" t="s">
        <v>65</v>
      </c>
      <c r="C98" s="229"/>
      <c r="D98" s="229"/>
      <c r="E98" s="41"/>
      <c r="F98" s="41"/>
      <c r="G98" s="41"/>
      <c r="H98" s="41"/>
      <c r="I98" s="41"/>
      <c r="J98" s="7"/>
      <c r="K98" s="7"/>
    </row>
    <row r="99" spans="1:11" x14ac:dyDescent="0.25">
      <c r="A99" s="232"/>
      <c r="B99" s="135" t="s">
        <v>63</v>
      </c>
      <c r="C99" s="135" t="s">
        <v>64</v>
      </c>
      <c r="D99" s="135" t="s">
        <v>41</v>
      </c>
      <c r="E99" s="35"/>
      <c r="F99" s="35"/>
      <c r="G99" s="35"/>
      <c r="H99" s="35"/>
      <c r="I99" s="35"/>
      <c r="J99" s="7"/>
      <c r="K99" s="7"/>
    </row>
    <row r="100" spans="1:11" s="7" customFormat="1" x14ac:dyDescent="0.25">
      <c r="A100" s="202" t="s">
        <v>161</v>
      </c>
      <c r="B100" s="40">
        <v>59.7</v>
      </c>
      <c r="C100" s="40">
        <v>38.299999999999997</v>
      </c>
      <c r="D100" s="40">
        <v>44.325566756274974</v>
      </c>
      <c r="E100" s="8"/>
      <c r="F100" s="8"/>
      <c r="G100" s="8"/>
      <c r="H100" s="8"/>
      <c r="I100" s="8"/>
      <c r="J100" s="8"/>
      <c r="K100" s="8"/>
    </row>
    <row r="101" spans="1:11" x14ac:dyDescent="0.25">
      <c r="A101" s="202" t="s">
        <v>162</v>
      </c>
      <c r="B101" s="40">
        <v>50</v>
      </c>
      <c r="C101" s="40">
        <v>37.700000000000003</v>
      </c>
      <c r="D101" s="40">
        <v>42.943978174600744</v>
      </c>
    </row>
    <row r="102" spans="1:11" s="7" customFormat="1" x14ac:dyDescent="0.25">
      <c r="A102" s="202" t="s">
        <v>163</v>
      </c>
      <c r="B102" s="40">
        <v>60.6</v>
      </c>
      <c r="C102" s="40">
        <v>40.6</v>
      </c>
      <c r="D102" s="40">
        <v>48.012844982077439</v>
      </c>
      <c r="E102" s="8"/>
      <c r="F102" s="8"/>
      <c r="G102" s="8"/>
      <c r="H102" s="8"/>
      <c r="I102" s="8"/>
      <c r="J102" s="8"/>
      <c r="K102" s="8"/>
    </row>
    <row r="103" spans="1:11" s="7" customFormat="1" ht="15" customHeight="1" x14ac:dyDescent="0.25">
      <c r="A103" s="202" t="s">
        <v>164</v>
      </c>
      <c r="B103" s="40">
        <v>50.6</v>
      </c>
      <c r="C103" s="40">
        <v>42.6</v>
      </c>
      <c r="D103" s="40">
        <v>44.606288870323013</v>
      </c>
      <c r="E103" s="8"/>
      <c r="F103" s="8"/>
      <c r="G103" s="8"/>
      <c r="H103" s="8"/>
      <c r="I103" s="8"/>
      <c r="J103" s="8"/>
      <c r="K103" s="8"/>
    </row>
    <row r="104" spans="1:11" ht="15" customHeight="1" x14ac:dyDescent="0.25">
      <c r="A104" s="202" t="s">
        <v>165</v>
      </c>
      <c r="B104" s="40">
        <v>50.5</v>
      </c>
      <c r="C104" s="40">
        <v>42.1</v>
      </c>
      <c r="D104" s="40">
        <v>45.298456541217156</v>
      </c>
    </row>
    <row r="105" spans="1:11" ht="15" customHeight="1" x14ac:dyDescent="0.25">
      <c r="A105" s="202" t="s">
        <v>166</v>
      </c>
      <c r="B105" s="40">
        <v>59.3</v>
      </c>
      <c r="C105" s="40">
        <v>38.6</v>
      </c>
      <c r="D105" s="40">
        <v>44.465520833333898</v>
      </c>
    </row>
    <row r="106" spans="1:11" ht="15" customHeight="1" x14ac:dyDescent="0.25">
      <c r="A106" s="202" t="s">
        <v>167</v>
      </c>
      <c r="B106" s="40">
        <v>41.9</v>
      </c>
      <c r="C106" s="40">
        <v>34.799999999999997</v>
      </c>
      <c r="D106" s="40">
        <v>38.032161738356081</v>
      </c>
    </row>
    <row r="107" spans="1:11" ht="15" customHeight="1" x14ac:dyDescent="0.25">
      <c r="A107" s="202" t="s">
        <v>168</v>
      </c>
      <c r="B107" s="40">
        <v>39.9</v>
      </c>
      <c r="C107" s="40">
        <v>33.5</v>
      </c>
      <c r="D107" s="40">
        <v>35.847244623644947</v>
      </c>
    </row>
    <row r="108" spans="1:11" x14ac:dyDescent="0.25">
      <c r="A108" s="202" t="s">
        <v>169</v>
      </c>
      <c r="B108" s="40">
        <v>34.5</v>
      </c>
      <c r="C108" s="40">
        <v>27.1</v>
      </c>
      <c r="D108" s="40">
        <v>30.878506944435394</v>
      </c>
    </row>
    <row r="109" spans="1:11" x14ac:dyDescent="0.25">
      <c r="A109" s="202" t="s">
        <v>170</v>
      </c>
      <c r="B109" s="40">
        <v>39.799999999999997</v>
      </c>
      <c r="C109" s="40">
        <v>25.9</v>
      </c>
      <c r="D109" s="40">
        <v>29.962867383514567</v>
      </c>
    </row>
    <row r="110" spans="1:11" x14ac:dyDescent="0.25">
      <c r="A110" s="202" t="s">
        <v>171</v>
      </c>
      <c r="B110" s="40">
        <v>52</v>
      </c>
      <c r="C110" s="40">
        <v>33.1</v>
      </c>
      <c r="D110" s="40">
        <v>40.378587933251367</v>
      </c>
    </row>
    <row r="111" spans="1:11" x14ac:dyDescent="0.25">
      <c r="A111" s="202" t="s">
        <v>172</v>
      </c>
      <c r="B111" s="40">
        <v>56.5</v>
      </c>
      <c r="C111" s="40">
        <v>38.6</v>
      </c>
      <c r="D111" s="40">
        <v>44.215152329748442</v>
      </c>
    </row>
    <row r="112" spans="1:11" x14ac:dyDescent="0.25">
      <c r="A112" s="6" t="s">
        <v>19</v>
      </c>
      <c r="B112" s="60">
        <f>MAX(B100:B111)</f>
        <v>60.6</v>
      </c>
      <c r="C112" s="60">
        <f>MIN(C100:C111)</f>
        <v>25.9</v>
      </c>
      <c r="D112" s="60">
        <f>AVERAGE(D100:D111)</f>
        <v>40.747264759231498</v>
      </c>
    </row>
    <row r="114" spans="1:11" x14ac:dyDescent="0.25">
      <c r="A114" s="237" t="s">
        <v>74</v>
      </c>
      <c r="B114" s="237"/>
      <c r="C114" s="237"/>
      <c r="D114" s="237"/>
      <c r="E114" s="237"/>
      <c r="F114" s="237"/>
      <c r="G114" s="237"/>
      <c r="H114" s="237"/>
      <c r="I114" s="237"/>
      <c r="J114" s="237"/>
      <c r="K114" s="237"/>
    </row>
    <row r="115" spans="1:11" x14ac:dyDescent="0.25">
      <c r="A115" s="117"/>
      <c r="B115" s="117"/>
      <c r="C115" s="117"/>
      <c r="D115" s="117"/>
      <c r="E115" s="117"/>
      <c r="F115" s="117"/>
      <c r="G115" s="117"/>
      <c r="H115" s="117"/>
      <c r="I115" s="117"/>
      <c r="J115" s="117"/>
      <c r="K115" s="117"/>
    </row>
    <row r="116" spans="1:11" x14ac:dyDescent="0.25">
      <c r="A116" s="117"/>
      <c r="B116" s="117"/>
      <c r="C116" s="117"/>
      <c r="D116" s="117"/>
      <c r="E116" s="117"/>
      <c r="F116" s="117"/>
      <c r="G116" s="117"/>
      <c r="H116" s="117"/>
      <c r="I116" s="117"/>
      <c r="J116" s="117"/>
      <c r="K116" s="117"/>
    </row>
    <row r="117" spans="1:11" ht="15" customHeight="1" x14ac:dyDescent="0.25">
      <c r="A117" s="117"/>
      <c r="B117" s="117"/>
      <c r="C117" s="117"/>
      <c r="D117" s="117"/>
      <c r="E117" s="117"/>
      <c r="F117" s="117"/>
      <c r="G117" s="117"/>
      <c r="H117" s="117"/>
      <c r="I117" s="117"/>
      <c r="J117" s="117"/>
      <c r="K117" s="117"/>
    </row>
    <row r="118" spans="1:11" ht="15" customHeight="1" x14ac:dyDescent="0.25">
      <c r="A118" s="117"/>
      <c r="B118" s="117"/>
      <c r="C118" s="117"/>
      <c r="D118" s="117"/>
      <c r="E118" s="117"/>
      <c r="F118" s="117"/>
      <c r="G118" s="117"/>
      <c r="H118" s="117"/>
      <c r="I118" s="117"/>
      <c r="J118" s="117"/>
      <c r="K118" s="117"/>
    </row>
    <row r="119" spans="1:11" s="7" customFormat="1" ht="15.75" customHeight="1" x14ac:dyDescent="0.25">
      <c r="A119" s="117"/>
      <c r="B119" s="117"/>
      <c r="C119" s="117"/>
      <c r="D119" s="117"/>
      <c r="E119" s="117"/>
      <c r="F119" s="117"/>
      <c r="G119" s="117"/>
      <c r="H119" s="117"/>
      <c r="I119" s="117"/>
      <c r="J119" s="117"/>
      <c r="K119" s="117"/>
    </row>
    <row r="120" spans="1:11" x14ac:dyDescent="0.25">
      <c r="A120" s="117"/>
      <c r="B120" s="117"/>
      <c r="C120" s="117"/>
      <c r="D120" s="117"/>
      <c r="E120" s="117"/>
      <c r="F120" s="117"/>
      <c r="G120" s="117"/>
      <c r="H120" s="117"/>
      <c r="I120" s="117"/>
      <c r="J120" s="117"/>
      <c r="K120" s="117"/>
    </row>
    <row r="121" spans="1:11" s="7" customFormat="1" ht="15" customHeight="1" x14ac:dyDescent="0.25">
      <c r="A121" s="117"/>
      <c r="B121" s="117"/>
      <c r="C121" s="117"/>
      <c r="D121" s="117"/>
      <c r="E121" s="117"/>
      <c r="F121" s="117"/>
      <c r="G121" s="117"/>
      <c r="H121" s="117"/>
      <c r="I121" s="117"/>
      <c r="J121" s="117"/>
      <c r="K121" s="117"/>
    </row>
    <row r="122" spans="1:11" s="7" customFormat="1" x14ac:dyDescent="0.25">
      <c r="A122" s="117"/>
      <c r="B122" s="117"/>
      <c r="C122" s="117"/>
      <c r="D122" s="117"/>
      <c r="E122" s="117"/>
      <c r="F122" s="117"/>
      <c r="G122" s="117"/>
      <c r="H122" s="117"/>
      <c r="I122" s="117"/>
      <c r="J122" s="117"/>
      <c r="K122" s="117"/>
    </row>
    <row r="123" spans="1:11" s="7" customFormat="1" x14ac:dyDescent="0.25">
      <c r="A123" s="117"/>
      <c r="B123" s="117"/>
      <c r="C123" s="117"/>
      <c r="D123" s="117"/>
      <c r="E123" s="117"/>
      <c r="F123" s="117"/>
      <c r="G123" s="117"/>
      <c r="H123" s="117"/>
      <c r="I123" s="117"/>
      <c r="J123" s="117"/>
      <c r="K123" s="117"/>
    </row>
    <row r="124" spans="1:11" s="7" customFormat="1" x14ac:dyDescent="0.25">
      <c r="A124" s="117"/>
      <c r="B124" s="117"/>
      <c r="C124" s="117"/>
      <c r="D124" s="117"/>
      <c r="E124" s="117"/>
      <c r="F124" s="117"/>
      <c r="G124" s="117"/>
      <c r="H124" s="117"/>
      <c r="I124" s="117"/>
      <c r="J124" s="117"/>
      <c r="K124" s="117"/>
    </row>
    <row r="125" spans="1:11" s="7" customFormat="1" x14ac:dyDescent="0.25">
      <c r="A125" s="117"/>
      <c r="B125" s="117"/>
      <c r="C125" s="117"/>
      <c r="D125" s="117"/>
      <c r="E125" s="117"/>
      <c r="F125" s="117"/>
      <c r="G125" s="117"/>
      <c r="H125" s="117"/>
      <c r="I125" s="117"/>
      <c r="J125" s="117"/>
      <c r="K125" s="117"/>
    </row>
    <row r="126" spans="1:11" s="7" customFormat="1" x14ac:dyDescent="0.25">
      <c r="A126" s="117"/>
      <c r="B126" s="117"/>
      <c r="C126" s="117"/>
      <c r="D126" s="117"/>
      <c r="E126" s="117"/>
      <c r="F126" s="117"/>
      <c r="G126" s="117"/>
      <c r="H126" s="117"/>
      <c r="I126" s="117"/>
      <c r="J126" s="117"/>
      <c r="K126" s="117"/>
    </row>
    <row r="127" spans="1:11" s="7" customFormat="1" x14ac:dyDescent="0.25">
      <c r="A127" s="117"/>
      <c r="B127" s="117"/>
      <c r="C127" s="117"/>
      <c r="D127" s="117"/>
      <c r="E127" s="117"/>
      <c r="F127" s="117"/>
      <c r="G127" s="117"/>
      <c r="H127" s="117"/>
      <c r="I127" s="117"/>
      <c r="J127" s="117"/>
      <c r="K127" s="117"/>
    </row>
    <row r="128" spans="1:11" s="7" customFormat="1" x14ac:dyDescent="0.25">
      <c r="A128" s="117"/>
      <c r="B128" s="117"/>
      <c r="C128" s="117"/>
      <c r="D128" s="117"/>
      <c r="E128" s="117"/>
      <c r="F128" s="117"/>
      <c r="G128" s="117"/>
      <c r="H128" s="117"/>
      <c r="I128" s="117"/>
      <c r="J128" s="117"/>
      <c r="K128" s="117"/>
    </row>
    <row r="129" spans="1:11" x14ac:dyDescent="0.25">
      <c r="A129" s="248" t="s">
        <v>150</v>
      </c>
      <c r="B129" s="248"/>
      <c r="C129" s="248"/>
      <c r="D129" s="248"/>
      <c r="E129" s="248"/>
      <c r="F129" s="248"/>
      <c r="G129" s="248"/>
      <c r="H129" s="248"/>
      <c r="I129" s="248"/>
      <c r="J129" s="248"/>
      <c r="K129" s="248"/>
    </row>
    <row r="130" spans="1:11" ht="15.75" customHeight="1" x14ac:dyDescent="0.25">
      <c r="A130" s="248"/>
      <c r="B130" s="248"/>
      <c r="C130" s="248"/>
      <c r="D130" s="248"/>
      <c r="E130" s="248"/>
      <c r="F130" s="248"/>
      <c r="G130" s="248"/>
      <c r="H130" s="248"/>
      <c r="I130" s="248"/>
      <c r="J130" s="248"/>
      <c r="K130" s="248"/>
    </row>
    <row r="131" spans="1:11" ht="13.5" customHeight="1" x14ac:dyDescent="0.25">
      <c r="A131" s="248"/>
      <c r="B131" s="248"/>
      <c r="C131" s="248"/>
      <c r="D131" s="248"/>
      <c r="E131" s="248"/>
      <c r="F131" s="248"/>
      <c r="G131" s="248"/>
      <c r="H131" s="248"/>
      <c r="I131" s="248"/>
      <c r="J131" s="248"/>
      <c r="K131" s="248"/>
    </row>
  </sheetData>
  <mergeCells count="34">
    <mergeCell ref="A1:K1"/>
    <mergeCell ref="A2:K2"/>
    <mergeCell ref="A3:B6"/>
    <mergeCell ref="E3:E6"/>
    <mergeCell ref="H3:H6"/>
    <mergeCell ref="J3:K3"/>
    <mergeCell ref="J4:K4"/>
    <mergeCell ref="C5:C6"/>
    <mergeCell ref="D5:D6"/>
    <mergeCell ref="F5:F6"/>
    <mergeCell ref="G5:G6"/>
    <mergeCell ref="J5:K5"/>
    <mergeCell ref="J6:K6"/>
    <mergeCell ref="A9:K9"/>
    <mergeCell ref="A10:A12"/>
    <mergeCell ref="B10:D10"/>
    <mergeCell ref="E10:E12"/>
    <mergeCell ref="B11:B12"/>
    <mergeCell ref="C11:D11"/>
    <mergeCell ref="A47:K47"/>
    <mergeCell ref="A48:A49"/>
    <mergeCell ref="B48:F48"/>
    <mergeCell ref="A66:K66"/>
    <mergeCell ref="A67:K67"/>
    <mergeCell ref="A28:K28"/>
    <mergeCell ref="A29:A31"/>
    <mergeCell ref="B29:H29"/>
    <mergeCell ref="B30:E30"/>
    <mergeCell ref="F30:H30"/>
    <mergeCell ref="A129:K131"/>
    <mergeCell ref="A98:A99"/>
    <mergeCell ref="B98:D98"/>
    <mergeCell ref="A114:K114"/>
    <mergeCell ref="A97:K9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4" firstPageNumber="23" fitToWidth="0" fitToHeight="0" orientation="portrait" useFirstPageNumber="1" r:id="rId1"/>
  <headerFooter>
    <oddFooter>&amp;C&amp;P</oddFooter>
  </headerFooter>
  <rowBreaks count="1" manualBreakCount="1">
    <brk id="64" max="1638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33"/>
  <sheetViews>
    <sheetView view="pageLayout" topLeftCell="A55" zoomScale="90" zoomScaleNormal="115" zoomScalePageLayoutView="90" workbookViewId="0">
      <selection activeCell="A68" sqref="A68:K68"/>
    </sheetView>
  </sheetViews>
  <sheetFormatPr baseColWidth="10" defaultRowHeight="15" x14ac:dyDescent="0.25"/>
  <cols>
    <col min="1" max="1" width="8" style="8" bestFit="1" customWidth="1"/>
    <col min="2" max="2" width="8.5703125" style="8" bestFit="1" customWidth="1"/>
    <col min="3" max="3" width="9.5703125" style="8" bestFit="1" customWidth="1"/>
    <col min="4" max="4" width="10" style="8" bestFit="1" customWidth="1"/>
    <col min="5" max="5" width="13.28515625" style="8" bestFit="1" customWidth="1"/>
    <col min="6" max="6" width="8.7109375" style="8" bestFit="1" customWidth="1"/>
    <col min="7" max="7" width="9" style="8" customWidth="1"/>
    <col min="8" max="8" width="11.7109375" style="8" bestFit="1" customWidth="1"/>
    <col min="9" max="9" width="12.28515625" style="8" bestFit="1" customWidth="1"/>
    <col min="10" max="10" width="11.42578125" style="8"/>
    <col min="11" max="11" width="13.7109375" style="8" customWidth="1"/>
    <col min="12" max="16384" width="11.42578125" style="8"/>
  </cols>
  <sheetData>
    <row r="1" spans="1:11" s="7" customFormat="1" ht="15" customHeight="1" x14ac:dyDescent="0.25">
      <c r="A1" s="212" t="s">
        <v>181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</row>
    <row r="2" spans="1:11" ht="15" customHeight="1" x14ac:dyDescent="0.25">
      <c r="A2" s="213" t="s">
        <v>22</v>
      </c>
      <c r="B2" s="213"/>
      <c r="C2" s="213"/>
      <c r="D2" s="213"/>
      <c r="E2" s="213"/>
      <c r="F2" s="213"/>
      <c r="G2" s="213"/>
      <c r="H2" s="213"/>
      <c r="I2" s="213"/>
      <c r="J2" s="213"/>
      <c r="K2" s="213"/>
    </row>
    <row r="3" spans="1:11" ht="15" customHeight="1" x14ac:dyDescent="0.25">
      <c r="A3" s="217" t="s">
        <v>12</v>
      </c>
      <c r="B3" s="217"/>
      <c r="C3" s="22" t="s">
        <v>4</v>
      </c>
      <c r="D3" s="84" t="s">
        <v>27</v>
      </c>
      <c r="E3" s="220" t="s">
        <v>78</v>
      </c>
      <c r="F3" s="23" t="s">
        <v>14</v>
      </c>
      <c r="G3" s="83">
        <v>9967879</v>
      </c>
      <c r="H3" s="217" t="s">
        <v>7</v>
      </c>
      <c r="I3" s="22" t="s">
        <v>8</v>
      </c>
      <c r="J3" s="235" t="s">
        <v>23</v>
      </c>
      <c r="K3" s="236"/>
    </row>
    <row r="4" spans="1:11" ht="15" customHeight="1" x14ac:dyDescent="0.25">
      <c r="A4" s="217"/>
      <c r="B4" s="217"/>
      <c r="C4" s="22" t="s">
        <v>5</v>
      </c>
      <c r="D4" s="133" t="s">
        <v>49</v>
      </c>
      <c r="E4" s="220"/>
      <c r="F4" s="23" t="s">
        <v>15</v>
      </c>
      <c r="G4" s="24">
        <v>804574</v>
      </c>
      <c r="H4" s="217"/>
      <c r="I4" s="22" t="s">
        <v>9</v>
      </c>
      <c r="J4" s="235" t="s">
        <v>24</v>
      </c>
      <c r="K4" s="236" t="s">
        <v>24</v>
      </c>
    </row>
    <row r="5" spans="1:11" ht="15" customHeight="1" x14ac:dyDescent="0.25">
      <c r="A5" s="217"/>
      <c r="B5" s="217"/>
      <c r="C5" s="218" t="s">
        <v>6</v>
      </c>
      <c r="D5" s="273" t="s">
        <v>59</v>
      </c>
      <c r="E5" s="220"/>
      <c r="F5" s="220" t="s">
        <v>77</v>
      </c>
      <c r="G5" s="264">
        <v>4029</v>
      </c>
      <c r="H5" s="217"/>
      <c r="I5" s="22" t="s">
        <v>10</v>
      </c>
      <c r="J5" s="235" t="s">
        <v>54</v>
      </c>
      <c r="K5" s="236" t="s">
        <v>54</v>
      </c>
    </row>
    <row r="6" spans="1:11" ht="15" customHeight="1" x14ac:dyDescent="0.25">
      <c r="A6" s="217"/>
      <c r="B6" s="217"/>
      <c r="C6" s="218"/>
      <c r="D6" s="274"/>
      <c r="E6" s="220"/>
      <c r="F6" s="220"/>
      <c r="G6" s="265"/>
      <c r="H6" s="217"/>
      <c r="I6" s="22" t="s">
        <v>11</v>
      </c>
      <c r="J6" s="235" t="s">
        <v>60</v>
      </c>
      <c r="K6" s="236" t="s">
        <v>60</v>
      </c>
    </row>
    <row r="7" spans="1:11" ht="15" customHeight="1" x14ac:dyDescent="0.25">
      <c r="A7" s="28"/>
      <c r="B7" s="28"/>
      <c r="C7" s="4"/>
      <c r="D7" s="29"/>
      <c r="E7" s="31"/>
      <c r="F7" s="31"/>
      <c r="G7" s="32"/>
      <c r="H7" s="28"/>
      <c r="I7" s="33"/>
      <c r="J7" s="151"/>
      <c r="K7" s="151"/>
    </row>
    <row r="8" spans="1:11" ht="15" customHeight="1" x14ac:dyDescent="0.25">
      <c r="A8" s="20"/>
      <c r="B8" s="4"/>
      <c r="C8" s="28"/>
      <c r="D8" s="29"/>
      <c r="E8" s="30"/>
      <c r="F8" s="30"/>
      <c r="G8" s="31"/>
      <c r="H8" s="32"/>
      <c r="I8" s="28"/>
      <c r="J8" s="33"/>
      <c r="K8" s="34"/>
    </row>
    <row r="9" spans="1:11" ht="15" customHeight="1" x14ac:dyDescent="0.25">
      <c r="A9" s="213" t="s">
        <v>38</v>
      </c>
      <c r="B9" s="213"/>
      <c r="C9" s="213"/>
      <c r="D9" s="213"/>
      <c r="E9" s="213"/>
      <c r="F9" s="213"/>
      <c r="G9" s="213"/>
      <c r="H9" s="213"/>
      <c r="I9" s="213"/>
      <c r="J9" s="213"/>
      <c r="K9" s="213"/>
    </row>
    <row r="10" spans="1:11" ht="15" customHeight="1" x14ac:dyDescent="0.25">
      <c r="A10" s="243" t="s">
        <v>18</v>
      </c>
      <c r="B10" s="240" t="s">
        <v>34</v>
      </c>
      <c r="C10" s="241"/>
      <c r="D10" s="242"/>
      <c r="E10" s="239" t="s">
        <v>17</v>
      </c>
      <c r="F10" s="154"/>
      <c r="G10" s="7"/>
      <c r="H10" s="9"/>
      <c r="I10" s="7"/>
      <c r="J10" s="7"/>
      <c r="K10" s="7"/>
    </row>
    <row r="11" spans="1:11" ht="15" customHeight="1" x14ac:dyDescent="0.25">
      <c r="A11" s="244"/>
      <c r="B11" s="243" t="s">
        <v>35</v>
      </c>
      <c r="C11" s="246" t="s">
        <v>36</v>
      </c>
      <c r="D11" s="246"/>
      <c r="E11" s="239"/>
      <c r="F11" s="160"/>
      <c r="G11" s="7"/>
      <c r="H11" s="9"/>
      <c r="I11" s="7"/>
      <c r="J11" s="7"/>
      <c r="K11" s="7"/>
    </row>
    <row r="12" spans="1:11" ht="15" customHeight="1" x14ac:dyDescent="0.25">
      <c r="A12" s="245"/>
      <c r="B12" s="245"/>
      <c r="C12" s="136" t="s">
        <v>37</v>
      </c>
      <c r="D12" s="136" t="s">
        <v>42</v>
      </c>
      <c r="E12" s="239"/>
      <c r="F12" s="160"/>
      <c r="G12" s="7"/>
      <c r="H12" s="9"/>
      <c r="I12" s="7"/>
      <c r="J12" s="7"/>
      <c r="K12" s="7"/>
    </row>
    <row r="13" spans="1:11" s="7" customFormat="1" ht="15" customHeight="1" x14ac:dyDescent="0.25">
      <c r="A13" s="202" t="s">
        <v>161</v>
      </c>
      <c r="B13" s="65">
        <v>105.59999999999991</v>
      </c>
      <c r="C13" s="65">
        <v>18.399999999999999</v>
      </c>
      <c r="D13" s="169">
        <v>11</v>
      </c>
      <c r="E13" s="158">
        <v>21</v>
      </c>
      <c r="F13" s="159"/>
      <c r="H13" s="9"/>
    </row>
    <row r="14" spans="1:11" s="7" customFormat="1" ht="15" customHeight="1" x14ac:dyDescent="0.25">
      <c r="A14" s="202" t="s">
        <v>162</v>
      </c>
      <c r="B14" s="65">
        <v>94.89999999999992</v>
      </c>
      <c r="C14" s="65">
        <v>18.099999999999994</v>
      </c>
      <c r="D14" s="169">
        <v>13</v>
      </c>
      <c r="E14" s="158">
        <v>19</v>
      </c>
      <c r="F14" s="159"/>
      <c r="G14" s="109"/>
    </row>
    <row r="15" spans="1:11" s="7" customFormat="1" ht="15" customHeight="1" x14ac:dyDescent="0.25">
      <c r="A15" s="202" t="s">
        <v>163</v>
      </c>
      <c r="B15" s="65">
        <v>193.89999999999992</v>
      </c>
      <c r="C15" s="65">
        <v>21.700000000000049</v>
      </c>
      <c r="D15" s="169">
        <v>18</v>
      </c>
      <c r="E15" s="158">
        <v>24</v>
      </c>
      <c r="F15" s="159"/>
    </row>
    <row r="16" spans="1:11" s="7" customFormat="1" ht="15" customHeight="1" x14ac:dyDescent="0.25">
      <c r="A16" s="202" t="s">
        <v>164</v>
      </c>
      <c r="B16" s="65">
        <v>46.900000000000006</v>
      </c>
      <c r="C16" s="65">
        <v>18.700000000000003</v>
      </c>
      <c r="D16" s="169">
        <v>20</v>
      </c>
      <c r="E16" s="158">
        <v>20</v>
      </c>
      <c r="F16" s="159"/>
      <c r="G16" s="140"/>
    </row>
    <row r="17" spans="1:11" s="7" customFormat="1" ht="15" customHeight="1" x14ac:dyDescent="0.25">
      <c r="A17" s="202" t="s">
        <v>165</v>
      </c>
      <c r="B17" s="65">
        <v>121.6</v>
      </c>
      <c r="C17" s="65">
        <v>24.50000000000006</v>
      </c>
      <c r="D17" s="169">
        <v>4</v>
      </c>
      <c r="E17" s="158">
        <v>28</v>
      </c>
      <c r="F17" s="159"/>
    </row>
    <row r="18" spans="1:11" s="7" customFormat="1" ht="15" customHeight="1" x14ac:dyDescent="0.25">
      <c r="A18" s="202" t="s">
        <v>166</v>
      </c>
      <c r="B18" s="86">
        <v>95.899999999999977</v>
      </c>
      <c r="C18" s="86">
        <v>24.100000000000072</v>
      </c>
      <c r="D18" s="105">
        <v>13</v>
      </c>
      <c r="E18" s="158">
        <v>23</v>
      </c>
      <c r="F18" s="159"/>
    </row>
    <row r="19" spans="1:11" s="7" customFormat="1" ht="15" customHeight="1" x14ac:dyDescent="0.25">
      <c r="A19" s="202" t="s">
        <v>167</v>
      </c>
      <c r="B19" s="65">
        <v>71.599999999999923</v>
      </c>
      <c r="C19" s="65">
        <v>15.999999999999959</v>
      </c>
      <c r="D19" s="169">
        <v>25</v>
      </c>
      <c r="E19" s="158">
        <v>26</v>
      </c>
      <c r="F19" s="159"/>
    </row>
    <row r="20" spans="1:11" s="7" customFormat="1" ht="15" customHeight="1" x14ac:dyDescent="0.25">
      <c r="A20" s="202" t="s">
        <v>168</v>
      </c>
      <c r="B20" s="65">
        <v>53.299999999999962</v>
      </c>
      <c r="C20" s="65">
        <v>15.79999999999996</v>
      </c>
      <c r="D20" s="169">
        <v>25</v>
      </c>
      <c r="E20" s="158">
        <v>21</v>
      </c>
      <c r="F20" s="159"/>
    </row>
    <row r="21" spans="1:11" s="7" customFormat="1" ht="15" customHeight="1" x14ac:dyDescent="0.25">
      <c r="A21" s="202" t="s">
        <v>169</v>
      </c>
      <c r="B21" s="65">
        <v>16</v>
      </c>
      <c r="C21" s="65">
        <v>4.7999999999999989</v>
      </c>
      <c r="D21" s="169">
        <v>30</v>
      </c>
      <c r="E21" s="158">
        <v>18</v>
      </c>
      <c r="F21" s="159"/>
    </row>
    <row r="22" spans="1:11" s="7" customFormat="1" ht="15" customHeight="1" x14ac:dyDescent="0.25">
      <c r="A22" s="202" t="s">
        <v>170</v>
      </c>
      <c r="B22" s="65">
        <v>54.099999999999945</v>
      </c>
      <c r="C22" s="65">
        <v>12.099999999999978</v>
      </c>
      <c r="D22" s="169">
        <v>27</v>
      </c>
      <c r="E22" s="158">
        <v>24</v>
      </c>
      <c r="F22" s="159"/>
    </row>
    <row r="23" spans="1:11" s="7" customFormat="1" ht="15" customHeight="1" x14ac:dyDescent="0.25">
      <c r="A23" s="202" t="s">
        <v>171</v>
      </c>
      <c r="B23" s="65">
        <v>77.499999999999915</v>
      </c>
      <c r="C23" s="65">
        <v>23.299999999999997</v>
      </c>
      <c r="D23" s="169">
        <v>20</v>
      </c>
      <c r="E23" s="158">
        <v>16</v>
      </c>
      <c r="F23" s="159"/>
    </row>
    <row r="24" spans="1:11" s="7" customFormat="1" ht="15" customHeight="1" x14ac:dyDescent="0.25">
      <c r="A24" s="202" t="s">
        <v>172</v>
      </c>
      <c r="B24" s="65">
        <v>126.59999999999987</v>
      </c>
      <c r="C24" s="65">
        <v>19.300000000000022</v>
      </c>
      <c r="D24" s="169">
        <v>11</v>
      </c>
      <c r="E24" s="158">
        <v>19</v>
      </c>
      <c r="F24" s="159"/>
      <c r="G24" s="8"/>
      <c r="H24" s="8"/>
      <c r="I24" s="8"/>
      <c r="J24" s="8"/>
      <c r="K24" s="8"/>
    </row>
    <row r="25" spans="1:11" s="7" customFormat="1" ht="15" customHeight="1" x14ac:dyDescent="0.25">
      <c r="A25" s="138" t="s">
        <v>19</v>
      </c>
      <c r="B25" s="71">
        <f>SUM(B13:B24)</f>
        <v>1057.8999999999992</v>
      </c>
      <c r="C25" s="17">
        <f>MAX(C13:C24)</f>
        <v>24.50000000000006</v>
      </c>
      <c r="D25" s="137">
        <f>VLOOKUP(C25,C13:D24,2,FALSE)</f>
        <v>4</v>
      </c>
      <c r="E25" s="130">
        <f>SUM(E13:E24)</f>
        <v>259</v>
      </c>
      <c r="F25" s="145"/>
    </row>
    <row r="26" spans="1:11" s="7" customFormat="1" ht="15" customHeight="1" x14ac:dyDescent="0.25">
      <c r="A26" s="148"/>
      <c r="B26" s="146"/>
      <c r="C26" s="149"/>
      <c r="D26" s="152"/>
      <c r="E26" s="146"/>
      <c r="F26" s="145"/>
      <c r="G26" s="75"/>
    </row>
    <row r="27" spans="1:11" ht="15" customHeight="1" x14ac:dyDescent="0.25">
      <c r="A27" s="1"/>
      <c r="B27" s="1"/>
      <c r="C27" s="1"/>
      <c r="D27" s="7"/>
      <c r="E27" s="7"/>
      <c r="F27" s="7"/>
      <c r="G27" s="7"/>
      <c r="H27" s="7"/>
      <c r="I27" s="7"/>
      <c r="J27" s="7"/>
      <c r="K27" s="7"/>
    </row>
    <row r="28" spans="1:11" s="7" customFormat="1" ht="15" customHeight="1" x14ac:dyDescent="0.25">
      <c r="A28" s="213" t="s">
        <v>71</v>
      </c>
      <c r="B28" s="213"/>
      <c r="C28" s="213"/>
      <c r="D28" s="213"/>
      <c r="E28" s="213"/>
      <c r="F28" s="213"/>
      <c r="G28" s="213"/>
      <c r="H28" s="213"/>
      <c r="I28" s="213"/>
      <c r="J28" s="213"/>
      <c r="K28" s="213"/>
    </row>
    <row r="29" spans="1:11" ht="15" customHeight="1" x14ac:dyDescent="0.25">
      <c r="A29" s="232" t="s">
        <v>18</v>
      </c>
      <c r="B29" s="229" t="s">
        <v>39</v>
      </c>
      <c r="C29" s="229"/>
      <c r="D29" s="229"/>
      <c r="E29" s="229"/>
      <c r="F29" s="229"/>
      <c r="G29" s="229"/>
      <c r="H29" s="229"/>
      <c r="I29" s="35"/>
      <c r="J29" s="7"/>
      <c r="K29" s="7"/>
    </row>
    <row r="30" spans="1:11" s="7" customFormat="1" ht="15" customHeight="1" x14ac:dyDescent="0.25">
      <c r="A30" s="232"/>
      <c r="B30" s="229" t="s">
        <v>40</v>
      </c>
      <c r="C30" s="229"/>
      <c r="D30" s="229"/>
      <c r="E30" s="229"/>
      <c r="F30" s="229" t="s">
        <v>41</v>
      </c>
      <c r="G30" s="229"/>
      <c r="H30" s="229"/>
      <c r="I30" s="35"/>
    </row>
    <row r="31" spans="1:11" s="7" customFormat="1" ht="15" customHeight="1" x14ac:dyDescent="0.25">
      <c r="A31" s="232"/>
      <c r="B31" s="135" t="s">
        <v>44</v>
      </c>
      <c r="C31" s="134" t="s">
        <v>42</v>
      </c>
      <c r="D31" s="135" t="s">
        <v>45</v>
      </c>
      <c r="E31" s="136" t="s">
        <v>42</v>
      </c>
      <c r="F31" s="135" t="s">
        <v>44</v>
      </c>
      <c r="G31" s="135" t="s">
        <v>45</v>
      </c>
      <c r="H31" s="135" t="s">
        <v>35</v>
      </c>
      <c r="I31" s="8"/>
      <c r="J31" s="8"/>
      <c r="K31" s="37"/>
    </row>
    <row r="32" spans="1:11" ht="15" customHeight="1" x14ac:dyDescent="0.25">
      <c r="A32" s="202" t="s">
        <v>161</v>
      </c>
      <c r="B32" s="38">
        <v>14.12</v>
      </c>
      <c r="C32" s="39">
        <v>4</v>
      </c>
      <c r="D32" s="38">
        <v>-0.52600000000000002</v>
      </c>
      <c r="E32" s="39">
        <v>22</v>
      </c>
      <c r="F32" s="92">
        <v>10.410903225806456</v>
      </c>
      <c r="G32" s="92">
        <v>2.0993225806451612</v>
      </c>
      <c r="H32" s="92">
        <v>5.0315496863799272</v>
      </c>
      <c r="K32" s="21"/>
    </row>
    <row r="33" spans="1:11" ht="15" customHeight="1" x14ac:dyDescent="0.25">
      <c r="A33" s="202" t="s">
        <v>162</v>
      </c>
      <c r="B33" s="38">
        <v>14.59</v>
      </c>
      <c r="C33" s="39">
        <v>8</v>
      </c>
      <c r="D33" s="38">
        <v>0.96799999999999997</v>
      </c>
      <c r="E33" s="39">
        <v>17</v>
      </c>
      <c r="F33" s="92">
        <v>9.8610714285714298</v>
      </c>
      <c r="G33" s="92">
        <v>2.1941071428571428</v>
      </c>
      <c r="H33" s="92">
        <v>4.8353817212301582</v>
      </c>
      <c r="K33" s="21"/>
    </row>
    <row r="34" spans="1:11" ht="15" customHeight="1" x14ac:dyDescent="0.25">
      <c r="A34" s="202" t="s">
        <v>163</v>
      </c>
      <c r="B34" s="38">
        <v>14.04</v>
      </c>
      <c r="C34" s="39">
        <v>21</v>
      </c>
      <c r="D34" s="38">
        <v>0.36</v>
      </c>
      <c r="E34" s="39">
        <v>20</v>
      </c>
      <c r="F34" s="92">
        <v>10.050612903225808</v>
      </c>
      <c r="G34" s="92">
        <v>2.4818064516129033</v>
      </c>
      <c r="H34" s="92">
        <v>5.1460558467741953</v>
      </c>
      <c r="K34" s="21"/>
    </row>
    <row r="35" spans="1:11" ht="15" customHeight="1" x14ac:dyDescent="0.25">
      <c r="A35" s="202" t="s">
        <v>164</v>
      </c>
      <c r="B35" s="38">
        <v>14.64</v>
      </c>
      <c r="C35" s="39">
        <v>22</v>
      </c>
      <c r="D35" s="38">
        <v>0.9</v>
      </c>
      <c r="E35" s="39">
        <v>2</v>
      </c>
      <c r="F35" s="92">
        <v>11.350733333333331</v>
      </c>
      <c r="G35" s="92">
        <v>3.0241333333333342</v>
      </c>
      <c r="H35" s="92">
        <v>5.6620993356060616</v>
      </c>
      <c r="K35" s="21"/>
    </row>
    <row r="36" spans="1:11" ht="15" customHeight="1" x14ac:dyDescent="0.25">
      <c r="A36" s="202" t="s">
        <v>165</v>
      </c>
      <c r="B36" s="38">
        <v>14.18</v>
      </c>
      <c r="C36" s="39">
        <v>3</v>
      </c>
      <c r="D36" s="38">
        <v>1.23</v>
      </c>
      <c r="E36" s="39">
        <v>28</v>
      </c>
      <c r="F36" s="92">
        <v>10.542225806451615</v>
      </c>
      <c r="G36" s="92">
        <v>2.9508709677419347</v>
      </c>
      <c r="H36" s="92">
        <v>5.3780794802867389</v>
      </c>
      <c r="K36" s="21"/>
    </row>
    <row r="37" spans="1:11" x14ac:dyDescent="0.25">
      <c r="A37" s="202" t="s">
        <v>166</v>
      </c>
      <c r="B37" s="40">
        <v>13.9</v>
      </c>
      <c r="C37" s="101">
        <v>7</v>
      </c>
      <c r="D37" s="40">
        <v>0.745</v>
      </c>
      <c r="E37" s="101">
        <v>6</v>
      </c>
      <c r="F37" s="92">
        <v>10.6577</v>
      </c>
      <c r="G37" s="92">
        <v>2.471866666666668</v>
      </c>
      <c r="H37" s="92">
        <v>5.1159148911544507</v>
      </c>
      <c r="K37" s="2"/>
    </row>
    <row r="38" spans="1:11" x14ac:dyDescent="0.25">
      <c r="A38" s="202" t="s">
        <v>167</v>
      </c>
      <c r="B38" s="40">
        <v>14.64</v>
      </c>
      <c r="C38" s="101">
        <v>16</v>
      </c>
      <c r="D38" s="40">
        <v>-0.48499999999999999</v>
      </c>
      <c r="E38" s="101">
        <v>31</v>
      </c>
      <c r="F38" s="92">
        <v>7.9348709677419356</v>
      </c>
      <c r="G38" s="92">
        <v>1.4762903225806452</v>
      </c>
      <c r="H38" s="92">
        <v>3.7166400761648735</v>
      </c>
      <c r="K38" s="2"/>
    </row>
    <row r="39" spans="1:11" x14ac:dyDescent="0.25">
      <c r="A39" s="202" t="s">
        <v>168</v>
      </c>
      <c r="B39" s="40">
        <v>13.33</v>
      </c>
      <c r="C39" s="101">
        <v>20</v>
      </c>
      <c r="D39" s="40">
        <v>-0.88</v>
      </c>
      <c r="E39" s="101">
        <v>1</v>
      </c>
      <c r="F39" s="92">
        <v>9.5033225806451611</v>
      </c>
      <c r="G39" s="92">
        <v>1.4567741935483864</v>
      </c>
      <c r="H39" s="92">
        <v>4.1906942428315412</v>
      </c>
      <c r="K39" s="2"/>
    </row>
    <row r="40" spans="1:11" x14ac:dyDescent="0.25">
      <c r="A40" s="202" t="s">
        <v>169</v>
      </c>
      <c r="B40" s="40">
        <v>14.14</v>
      </c>
      <c r="C40" s="101">
        <v>29</v>
      </c>
      <c r="D40" s="40">
        <v>-0.182</v>
      </c>
      <c r="E40" s="101">
        <v>20</v>
      </c>
      <c r="F40" s="92">
        <v>10.616999999999997</v>
      </c>
      <c r="G40" s="92">
        <v>1.9515333333333336</v>
      </c>
      <c r="H40" s="92">
        <v>4.8195633564814813</v>
      </c>
      <c r="K40" s="2"/>
    </row>
    <row r="41" spans="1:11" x14ac:dyDescent="0.25">
      <c r="A41" s="202" t="s">
        <v>170</v>
      </c>
      <c r="B41" s="40">
        <v>15.6</v>
      </c>
      <c r="C41" s="101">
        <v>2</v>
      </c>
      <c r="D41" s="40">
        <v>-0.43</v>
      </c>
      <c r="E41" s="101">
        <v>28</v>
      </c>
      <c r="F41" s="92">
        <v>11.581483870967743</v>
      </c>
      <c r="G41" s="92">
        <v>2.4138064516129032</v>
      </c>
      <c r="H41" s="92">
        <v>5.2568583557347655</v>
      </c>
      <c r="K41" s="2"/>
    </row>
    <row r="42" spans="1:11" x14ac:dyDescent="0.25">
      <c r="A42" s="202" t="s">
        <v>171</v>
      </c>
      <c r="B42" s="40">
        <v>14.39</v>
      </c>
      <c r="C42" s="101">
        <v>6</v>
      </c>
      <c r="D42" s="40">
        <v>0.25800000000000001</v>
      </c>
      <c r="E42" s="101">
        <v>4</v>
      </c>
      <c r="F42" s="92">
        <v>11.532133333333331</v>
      </c>
      <c r="G42" s="92">
        <v>2.3735666666666675</v>
      </c>
      <c r="H42" s="92">
        <v>5.6031884259259259</v>
      </c>
      <c r="K42" s="2"/>
    </row>
    <row r="43" spans="1:11" x14ac:dyDescent="0.25">
      <c r="A43" s="202" t="s">
        <v>172</v>
      </c>
      <c r="B43" s="40">
        <v>15.56</v>
      </c>
      <c r="C43" s="101">
        <v>9</v>
      </c>
      <c r="D43" s="40">
        <v>0.96</v>
      </c>
      <c r="E43" s="101">
        <v>13</v>
      </c>
      <c r="F43" s="92">
        <v>11.291645161290319</v>
      </c>
      <c r="G43" s="92">
        <v>2.4439032258064524</v>
      </c>
      <c r="H43" s="92">
        <v>5.5621378584229415</v>
      </c>
      <c r="K43" s="2"/>
    </row>
    <row r="44" spans="1:11" x14ac:dyDescent="0.25">
      <c r="A44" s="59" t="s">
        <v>19</v>
      </c>
      <c r="B44" s="60">
        <f>MAX(B32:B43)</f>
        <v>15.6</v>
      </c>
      <c r="C44" s="61">
        <f>VLOOKUP(B44,B32:C43,2,FALSE)</f>
        <v>2</v>
      </c>
      <c r="D44" s="60">
        <f>MIN(D32:D43)</f>
        <v>-0.88</v>
      </c>
      <c r="E44" s="61">
        <f>VLOOKUP(D44,D32:E43,2,FALSE)</f>
        <v>1</v>
      </c>
      <c r="F44" s="59">
        <f>AVERAGE(F32:F43)</f>
        <v>10.444475217613927</v>
      </c>
      <c r="G44" s="59">
        <f>AVERAGE(G32:G43)</f>
        <v>2.278165111367128</v>
      </c>
      <c r="H44" s="59">
        <f>AVERAGE(H32:H43)</f>
        <v>5.0265136064160885</v>
      </c>
      <c r="K44" s="3"/>
    </row>
    <row r="45" spans="1:11" x14ac:dyDescent="0.25">
      <c r="A45" s="119"/>
      <c r="B45" s="119"/>
      <c r="C45" s="146"/>
      <c r="D45" s="119"/>
      <c r="E45" s="146"/>
      <c r="F45" s="119"/>
      <c r="G45" s="119"/>
      <c r="H45" s="119"/>
      <c r="I45" s="147"/>
      <c r="J45" s="147"/>
      <c r="K45" s="3"/>
    </row>
    <row r="46" spans="1:11" x14ac:dyDescent="0.25">
      <c r="A46" s="119"/>
      <c r="B46" s="119"/>
      <c r="C46" s="146"/>
      <c r="D46" s="119"/>
      <c r="E46" s="146"/>
      <c r="F46" s="119"/>
      <c r="G46" s="119"/>
      <c r="H46" s="119"/>
      <c r="I46" s="147"/>
      <c r="J46" s="147"/>
      <c r="K46" s="3"/>
    </row>
    <row r="47" spans="1:11" s="7" customFormat="1" x14ac:dyDescent="0.25">
      <c r="A47" s="213" t="s">
        <v>72</v>
      </c>
      <c r="B47" s="213"/>
      <c r="C47" s="213"/>
      <c r="D47" s="213"/>
      <c r="E47" s="213"/>
      <c r="F47" s="213"/>
      <c r="G47" s="213"/>
      <c r="H47" s="213"/>
      <c r="I47" s="213"/>
      <c r="J47" s="213"/>
      <c r="K47" s="213"/>
    </row>
    <row r="48" spans="1:11" x14ac:dyDescent="0.25">
      <c r="A48" s="232" t="s">
        <v>18</v>
      </c>
      <c r="B48" s="229" t="s">
        <v>43</v>
      </c>
      <c r="C48" s="229"/>
      <c r="D48" s="229"/>
      <c r="E48" s="229"/>
      <c r="F48" s="229"/>
      <c r="G48" s="41"/>
      <c r="H48" s="41"/>
      <c r="I48" s="41"/>
      <c r="J48" s="7"/>
      <c r="K48" s="7"/>
    </row>
    <row r="49" spans="1:11" s="7" customFormat="1" x14ac:dyDescent="0.25">
      <c r="A49" s="232"/>
      <c r="B49" s="141" t="s">
        <v>44</v>
      </c>
      <c r="C49" s="134" t="s">
        <v>42</v>
      </c>
      <c r="D49" s="141" t="s">
        <v>45</v>
      </c>
      <c r="E49" s="134" t="s">
        <v>42</v>
      </c>
      <c r="F49" s="141" t="s">
        <v>46</v>
      </c>
      <c r="G49" s="8"/>
      <c r="H49" s="8"/>
      <c r="I49" s="8"/>
      <c r="J49" s="8"/>
      <c r="K49" s="8"/>
    </row>
    <row r="50" spans="1:11" ht="15" customHeight="1" x14ac:dyDescent="0.25">
      <c r="A50" s="202" t="s">
        <v>161</v>
      </c>
      <c r="B50" s="58">
        <v>95.1</v>
      </c>
      <c r="C50" s="58">
        <v>4</v>
      </c>
      <c r="D50" s="38">
        <v>14.23</v>
      </c>
      <c r="E50" s="39">
        <v>23</v>
      </c>
      <c r="F50" s="38">
        <v>85.074892921163951</v>
      </c>
    </row>
    <row r="51" spans="1:11" ht="15" customHeight="1" x14ac:dyDescent="0.25">
      <c r="A51" s="202" t="s">
        <v>162</v>
      </c>
      <c r="B51" s="58">
        <v>95.1</v>
      </c>
      <c r="C51" s="58">
        <v>2</v>
      </c>
      <c r="D51" s="38">
        <v>35.47</v>
      </c>
      <c r="E51" s="39">
        <v>10</v>
      </c>
      <c r="F51" s="38">
        <v>88.866529761934942</v>
      </c>
    </row>
    <row r="52" spans="1:11" ht="15" customHeight="1" x14ac:dyDescent="0.25">
      <c r="A52" s="202" t="s">
        <v>163</v>
      </c>
      <c r="B52" s="58">
        <v>95.1</v>
      </c>
      <c r="C52" s="58">
        <v>1</v>
      </c>
      <c r="D52" s="38">
        <v>55.56</v>
      </c>
      <c r="E52" s="39">
        <v>21</v>
      </c>
      <c r="F52" s="38">
        <v>89.962192204322037</v>
      </c>
    </row>
    <row r="53" spans="1:11" ht="15" customHeight="1" x14ac:dyDescent="0.25">
      <c r="A53" s="202" t="s">
        <v>164</v>
      </c>
      <c r="B53" s="58">
        <v>95.1</v>
      </c>
      <c r="C53" s="58">
        <v>1</v>
      </c>
      <c r="D53" s="38">
        <v>36.46</v>
      </c>
      <c r="E53" s="39">
        <v>22</v>
      </c>
      <c r="F53" s="38">
        <v>87.353434334081754</v>
      </c>
    </row>
    <row r="54" spans="1:11" ht="15" customHeight="1" x14ac:dyDescent="0.25">
      <c r="A54" s="202" t="s">
        <v>165</v>
      </c>
      <c r="B54" s="58">
        <v>95.1</v>
      </c>
      <c r="C54" s="58">
        <v>1</v>
      </c>
      <c r="D54" s="38">
        <v>49.3</v>
      </c>
      <c r="E54" s="39">
        <v>3</v>
      </c>
      <c r="F54" s="38">
        <v>89.145037634422664</v>
      </c>
    </row>
    <row r="55" spans="1:11" x14ac:dyDescent="0.25">
      <c r="A55" s="202" t="s">
        <v>166</v>
      </c>
      <c r="B55" s="101">
        <v>95.1</v>
      </c>
      <c r="C55" s="101">
        <v>1</v>
      </c>
      <c r="D55" s="40">
        <v>51.07</v>
      </c>
      <c r="E55" s="101">
        <v>17</v>
      </c>
      <c r="F55" s="40">
        <v>86.606344220526978</v>
      </c>
    </row>
    <row r="56" spans="1:11" x14ac:dyDescent="0.25">
      <c r="A56" s="202" t="s">
        <v>167</v>
      </c>
      <c r="B56" s="101">
        <v>95.1</v>
      </c>
      <c r="C56" s="101">
        <v>1</v>
      </c>
      <c r="D56" s="40">
        <v>30.54</v>
      </c>
      <c r="E56" s="101">
        <v>16</v>
      </c>
      <c r="F56" s="40">
        <v>87.270073028692849</v>
      </c>
    </row>
    <row r="57" spans="1:11" x14ac:dyDescent="0.25">
      <c r="A57" s="202" t="s">
        <v>168</v>
      </c>
      <c r="B57" s="101">
        <v>95.1</v>
      </c>
      <c r="C57" s="101">
        <v>4</v>
      </c>
      <c r="D57" s="80">
        <v>33.03</v>
      </c>
      <c r="E57" s="80">
        <v>15</v>
      </c>
      <c r="F57" s="40">
        <v>85.593328405021538</v>
      </c>
    </row>
    <row r="58" spans="1:11" x14ac:dyDescent="0.25">
      <c r="A58" s="202" t="s">
        <v>169</v>
      </c>
      <c r="B58" s="101">
        <v>95.1</v>
      </c>
      <c r="C58" s="101">
        <v>1</v>
      </c>
      <c r="D58" s="40">
        <v>36.18</v>
      </c>
      <c r="E58" s="101">
        <v>21</v>
      </c>
      <c r="F58" s="40">
        <v>82.970828472226955</v>
      </c>
    </row>
    <row r="59" spans="1:11" x14ac:dyDescent="0.25">
      <c r="A59" s="202" t="s">
        <v>170</v>
      </c>
      <c r="B59" s="101">
        <v>95.1</v>
      </c>
      <c r="C59" s="101">
        <v>1</v>
      </c>
      <c r="D59" s="40">
        <v>40.520000000000003</v>
      </c>
      <c r="E59" s="101">
        <v>29</v>
      </c>
      <c r="F59" s="40">
        <v>85.061051523303689</v>
      </c>
    </row>
    <row r="60" spans="1:11" x14ac:dyDescent="0.25">
      <c r="A60" s="202" t="s">
        <v>171</v>
      </c>
      <c r="B60" s="101">
        <v>95.1</v>
      </c>
      <c r="C60" s="101">
        <v>3</v>
      </c>
      <c r="D60" s="40">
        <v>15.86</v>
      </c>
      <c r="E60" s="101">
        <v>5</v>
      </c>
      <c r="F60" s="40">
        <v>82.265486091801762</v>
      </c>
    </row>
    <row r="61" spans="1:11" x14ac:dyDescent="0.25">
      <c r="A61" s="202" t="s">
        <v>172</v>
      </c>
      <c r="B61" s="101">
        <v>93.7</v>
      </c>
      <c r="C61" s="101">
        <v>1</v>
      </c>
      <c r="D61" s="40">
        <v>4.2309999999999999</v>
      </c>
      <c r="E61" s="101">
        <v>14</v>
      </c>
      <c r="F61" s="40">
        <v>82.65797735217258</v>
      </c>
    </row>
    <row r="62" spans="1:11" x14ac:dyDescent="0.25">
      <c r="A62" s="138" t="s">
        <v>19</v>
      </c>
      <c r="B62" s="61">
        <f>MAX(B50:B61)</f>
        <v>95.1</v>
      </c>
      <c r="C62" s="61">
        <f>VLOOKUP(B62,B50:C61,2,FALSE)</f>
        <v>4</v>
      </c>
      <c r="D62" s="60">
        <f>MIN(D50:D61)</f>
        <v>4.2309999999999999</v>
      </c>
      <c r="E62" s="61">
        <f>VLOOKUP(D62,D50:E61,2,FALSE)</f>
        <v>14</v>
      </c>
      <c r="F62" s="60">
        <f>AVERAGE(F50:F61)</f>
        <v>86.068931329139318</v>
      </c>
    </row>
    <row r="63" spans="1:11" x14ac:dyDescent="0.25">
      <c r="A63" s="148"/>
      <c r="B63" s="146"/>
      <c r="C63" s="146"/>
      <c r="D63" s="149"/>
      <c r="E63" s="146"/>
      <c r="F63" s="149"/>
      <c r="G63" s="75"/>
      <c r="H63" s="75"/>
      <c r="I63" s="75"/>
      <c r="J63" s="75"/>
      <c r="K63" s="75"/>
    </row>
    <row r="64" spans="1:11" x14ac:dyDescent="0.25">
      <c r="A64" s="148"/>
      <c r="B64" s="146"/>
      <c r="C64" s="146"/>
      <c r="D64" s="149"/>
      <c r="E64" s="146"/>
      <c r="F64" s="149"/>
      <c r="G64" s="75"/>
      <c r="H64" s="75"/>
      <c r="I64" s="75"/>
      <c r="J64" s="75"/>
      <c r="K64" s="75"/>
    </row>
    <row r="65" spans="1:11" x14ac:dyDescent="0.25">
      <c r="A65" s="148"/>
      <c r="B65" s="146"/>
      <c r="C65" s="146"/>
      <c r="D65" s="149"/>
      <c r="E65" s="146"/>
      <c r="F65" s="149"/>
      <c r="G65" s="75"/>
      <c r="H65" s="75"/>
      <c r="I65" s="75"/>
      <c r="J65" s="75"/>
      <c r="K65" s="75"/>
    </row>
    <row r="66" spans="1:11" x14ac:dyDescent="0.25">
      <c r="A66" s="148"/>
      <c r="B66" s="146"/>
      <c r="C66" s="146"/>
      <c r="D66" s="149"/>
      <c r="E66" s="146"/>
      <c r="F66" s="149"/>
      <c r="G66" s="75"/>
      <c r="H66" s="75"/>
      <c r="I66" s="75"/>
      <c r="J66" s="75"/>
      <c r="K66" s="75"/>
    </row>
    <row r="67" spans="1:11" x14ac:dyDescent="0.25">
      <c r="A67" s="148"/>
      <c r="B67" s="146"/>
      <c r="C67" s="146"/>
      <c r="D67" s="149"/>
      <c r="E67" s="146"/>
      <c r="F67" s="149"/>
      <c r="G67" s="75"/>
      <c r="H67" s="75"/>
      <c r="I67" s="75"/>
      <c r="J67" s="75"/>
      <c r="K67" s="75"/>
    </row>
    <row r="68" spans="1:11" x14ac:dyDescent="0.25">
      <c r="A68" s="212" t="s">
        <v>181</v>
      </c>
      <c r="B68" s="212"/>
      <c r="C68" s="212"/>
      <c r="D68" s="212"/>
      <c r="E68" s="212"/>
      <c r="F68" s="212"/>
      <c r="G68" s="212"/>
      <c r="H68" s="212"/>
      <c r="I68" s="212"/>
      <c r="J68" s="212"/>
      <c r="K68" s="212"/>
    </row>
    <row r="69" spans="1:11" x14ac:dyDescent="0.25">
      <c r="A69" s="213" t="s">
        <v>76</v>
      </c>
      <c r="B69" s="213"/>
      <c r="C69" s="213"/>
      <c r="D69" s="213"/>
      <c r="E69" s="213"/>
      <c r="F69" s="213"/>
      <c r="G69" s="213"/>
      <c r="H69" s="213"/>
      <c r="I69" s="213"/>
      <c r="J69" s="213"/>
      <c r="K69" s="213"/>
    </row>
    <row r="70" spans="1:11" x14ac:dyDescent="0.25">
      <c r="A70" s="166"/>
      <c r="B70" s="167"/>
      <c r="C70" s="167"/>
      <c r="D70" s="168"/>
      <c r="E70" s="167"/>
      <c r="F70" s="168"/>
      <c r="G70" s="7"/>
      <c r="H70" s="7"/>
      <c r="I70" s="7"/>
      <c r="J70" s="7"/>
      <c r="K70" s="7"/>
    </row>
    <row r="71" spans="1:11" x14ac:dyDescent="0.25">
      <c r="A71" s="166"/>
      <c r="B71" s="167"/>
      <c r="C71" s="167"/>
      <c r="D71" s="168"/>
      <c r="E71" s="167"/>
      <c r="F71" s="168"/>
      <c r="G71" s="7"/>
      <c r="H71" s="7"/>
      <c r="I71" s="7"/>
      <c r="J71" s="7"/>
      <c r="K71" s="7"/>
    </row>
    <row r="72" spans="1:11" x14ac:dyDescent="0.25">
      <c r="A72" s="166"/>
      <c r="B72" s="167"/>
      <c r="C72" s="167"/>
      <c r="D72" s="168"/>
      <c r="E72" s="167"/>
      <c r="F72" s="168"/>
      <c r="G72" s="7"/>
      <c r="H72" s="7"/>
      <c r="I72" s="7"/>
      <c r="J72" s="7"/>
      <c r="K72" s="7"/>
    </row>
    <row r="73" spans="1:11" x14ac:dyDescent="0.25">
      <c r="A73" s="166"/>
      <c r="B73" s="167"/>
      <c r="C73" s="167"/>
      <c r="D73" s="168"/>
      <c r="E73" s="167"/>
      <c r="F73" s="168"/>
      <c r="G73" s="7"/>
      <c r="H73" s="7"/>
      <c r="I73" s="7"/>
      <c r="J73" s="7"/>
      <c r="K73" s="7"/>
    </row>
    <row r="74" spans="1:11" x14ac:dyDescent="0.25">
      <c r="A74" s="166"/>
      <c r="B74" s="167"/>
      <c r="C74" s="167"/>
      <c r="D74" s="168"/>
      <c r="E74" s="167"/>
      <c r="F74" s="168"/>
      <c r="G74" s="7"/>
      <c r="H74" s="7"/>
      <c r="I74" s="7"/>
      <c r="J74" s="7"/>
      <c r="K74" s="7"/>
    </row>
    <row r="75" spans="1:11" x14ac:dyDescent="0.25">
      <c r="A75" s="166"/>
      <c r="B75" s="167"/>
      <c r="C75" s="167"/>
      <c r="D75" s="168"/>
      <c r="E75" s="167"/>
      <c r="F75" s="168"/>
      <c r="G75" s="7"/>
      <c r="H75" s="7"/>
      <c r="I75" s="7"/>
      <c r="J75" s="7"/>
      <c r="K75" s="7"/>
    </row>
    <row r="76" spans="1:11" x14ac:dyDescent="0.25">
      <c r="A76" s="166"/>
      <c r="B76" s="167"/>
      <c r="C76" s="167"/>
      <c r="D76" s="168"/>
      <c r="E76" s="167"/>
      <c r="F76" s="168"/>
      <c r="G76" s="7"/>
      <c r="H76" s="7"/>
      <c r="I76" s="7"/>
      <c r="J76" s="7"/>
      <c r="K76" s="7"/>
    </row>
    <row r="77" spans="1:11" x14ac:dyDescent="0.25">
      <c r="A77" s="166"/>
      <c r="B77" s="167"/>
      <c r="C77" s="167"/>
      <c r="D77" s="168"/>
      <c r="E77" s="167"/>
      <c r="F77" s="168"/>
      <c r="G77" s="7"/>
      <c r="H77" s="7"/>
      <c r="I77" s="7"/>
      <c r="J77" s="7"/>
      <c r="K77" s="7"/>
    </row>
    <row r="78" spans="1:11" x14ac:dyDescent="0.25">
      <c r="A78" s="166"/>
      <c r="B78" s="167"/>
      <c r="C78" s="167"/>
      <c r="D78" s="168"/>
      <c r="E78" s="167"/>
      <c r="F78" s="168"/>
      <c r="G78" s="7"/>
      <c r="H78" s="7"/>
      <c r="I78" s="7"/>
      <c r="J78" s="7"/>
      <c r="K78" s="7"/>
    </row>
    <row r="79" spans="1:11" x14ac:dyDescent="0.25">
      <c r="A79" s="166"/>
      <c r="B79" s="167"/>
      <c r="C79" s="167"/>
      <c r="D79" s="168"/>
      <c r="E79" s="167"/>
      <c r="F79" s="168"/>
      <c r="G79" s="7"/>
      <c r="H79" s="7"/>
      <c r="I79" s="7"/>
      <c r="J79" s="7"/>
      <c r="K79" s="7"/>
    </row>
    <row r="80" spans="1:11" x14ac:dyDescent="0.25">
      <c r="A80" s="166"/>
      <c r="B80" s="167"/>
      <c r="C80" s="167"/>
      <c r="D80" s="168"/>
      <c r="E80" s="167"/>
      <c r="F80" s="168"/>
      <c r="G80" s="7"/>
      <c r="H80" s="7"/>
      <c r="I80" s="7"/>
      <c r="J80" s="7"/>
      <c r="K80" s="7"/>
    </row>
    <row r="81" spans="1:11" x14ac:dyDescent="0.25">
      <c r="A81" s="166"/>
      <c r="B81" s="167"/>
      <c r="C81" s="167"/>
      <c r="D81" s="168"/>
      <c r="E81" s="167"/>
      <c r="F81" s="168"/>
      <c r="G81" s="7"/>
      <c r="H81" s="7"/>
      <c r="I81" s="7"/>
      <c r="J81" s="7"/>
      <c r="K81" s="7"/>
    </row>
    <row r="82" spans="1:11" x14ac:dyDescent="0.25">
      <c r="A82" s="166"/>
      <c r="B82" s="167"/>
      <c r="C82" s="167"/>
      <c r="D82" s="168"/>
      <c r="E82" s="167"/>
      <c r="F82" s="168"/>
      <c r="G82" s="7"/>
      <c r="H82" s="7"/>
      <c r="I82" s="7"/>
      <c r="J82" s="7"/>
      <c r="K82" s="7"/>
    </row>
    <row r="83" spans="1:11" x14ac:dyDescent="0.25">
      <c r="A83" s="166"/>
      <c r="B83" s="167"/>
      <c r="C83" s="167"/>
      <c r="D83" s="168"/>
      <c r="E83" s="167"/>
      <c r="F83" s="168"/>
      <c r="G83" s="7"/>
      <c r="H83" s="7"/>
      <c r="I83" s="7"/>
      <c r="J83" s="7"/>
      <c r="K83" s="7"/>
    </row>
    <row r="84" spans="1:11" x14ac:dyDescent="0.25">
      <c r="A84" s="166"/>
      <c r="B84" s="167"/>
      <c r="C84" s="167"/>
      <c r="D84" s="168"/>
      <c r="E84" s="167"/>
      <c r="F84" s="168"/>
      <c r="G84" s="7"/>
      <c r="H84" s="7"/>
      <c r="I84" s="7"/>
      <c r="J84" s="7"/>
      <c r="K84" s="7"/>
    </row>
    <row r="85" spans="1:11" x14ac:dyDescent="0.25">
      <c r="A85" s="166"/>
      <c r="B85" s="167"/>
      <c r="C85" s="167"/>
      <c r="D85" s="168"/>
      <c r="E85" s="167"/>
      <c r="F85" s="168"/>
      <c r="G85" s="7"/>
      <c r="H85" s="7"/>
      <c r="I85" s="7"/>
      <c r="J85" s="7"/>
      <c r="K85" s="7"/>
    </row>
    <row r="86" spans="1:11" x14ac:dyDescent="0.25">
      <c r="A86" s="166"/>
      <c r="B86" s="167"/>
      <c r="C86" s="167"/>
      <c r="D86" s="168"/>
      <c r="E86" s="167"/>
      <c r="F86" s="168"/>
      <c r="G86" s="7"/>
      <c r="H86" s="7"/>
      <c r="I86" s="7"/>
      <c r="J86" s="7"/>
      <c r="K86" s="7"/>
    </row>
    <row r="87" spans="1:11" x14ac:dyDescent="0.25">
      <c r="A87" s="166"/>
      <c r="B87" s="167"/>
      <c r="C87" s="167"/>
      <c r="D87" s="168"/>
      <c r="E87" s="167"/>
      <c r="F87" s="168"/>
      <c r="G87" s="7"/>
      <c r="H87" s="7"/>
      <c r="I87" s="7"/>
      <c r="J87" s="7"/>
      <c r="K87" s="7"/>
    </row>
    <row r="88" spans="1:11" x14ac:dyDescent="0.25">
      <c r="A88" s="166"/>
      <c r="B88" s="167"/>
      <c r="C88" s="167"/>
      <c r="D88" s="168"/>
      <c r="E88" s="167"/>
      <c r="F88" s="168"/>
      <c r="G88" s="7"/>
      <c r="H88" s="7"/>
      <c r="I88" s="7"/>
      <c r="J88" s="7"/>
      <c r="K88" s="7"/>
    </row>
    <row r="89" spans="1:11" x14ac:dyDescent="0.25">
      <c r="A89" s="166"/>
      <c r="B89" s="167"/>
      <c r="C89" s="167"/>
      <c r="D89" s="168"/>
      <c r="E89" s="167"/>
      <c r="F89" s="168"/>
      <c r="G89" s="7"/>
      <c r="H89" s="7"/>
      <c r="I89" s="7"/>
      <c r="J89" s="7"/>
      <c r="K89" s="7"/>
    </row>
    <row r="90" spans="1:11" x14ac:dyDescent="0.25">
      <c r="A90" s="166"/>
      <c r="B90" s="167"/>
      <c r="C90" s="167"/>
      <c r="D90" s="168"/>
      <c r="E90" s="167"/>
      <c r="F90" s="168"/>
      <c r="G90" s="7"/>
      <c r="H90" s="7"/>
      <c r="I90" s="7"/>
      <c r="J90" s="7"/>
      <c r="K90" s="7"/>
    </row>
    <row r="91" spans="1:11" x14ac:dyDescent="0.25">
      <c r="A91" s="166"/>
      <c r="B91" s="167"/>
      <c r="C91" s="167"/>
      <c r="D91" s="168"/>
      <c r="E91" s="167"/>
      <c r="F91" s="168"/>
      <c r="G91" s="7"/>
      <c r="H91" s="7"/>
      <c r="I91" s="7"/>
      <c r="J91" s="7"/>
      <c r="K91" s="7"/>
    </row>
    <row r="92" spans="1:11" x14ac:dyDescent="0.25">
      <c r="A92" s="166"/>
      <c r="B92" s="167"/>
      <c r="C92" s="167"/>
      <c r="D92" s="168"/>
      <c r="E92" s="167"/>
      <c r="F92" s="168"/>
      <c r="G92" s="7"/>
      <c r="H92" s="7"/>
      <c r="I92" s="7"/>
      <c r="J92" s="7"/>
      <c r="K92" s="7"/>
    </row>
    <row r="93" spans="1:11" x14ac:dyDescent="0.25">
      <c r="A93" s="166"/>
      <c r="B93" s="167"/>
      <c r="C93" s="167"/>
      <c r="D93" s="168"/>
      <c r="E93" s="167"/>
      <c r="F93" s="168"/>
      <c r="G93" s="7"/>
      <c r="H93" s="7"/>
      <c r="I93" s="7"/>
      <c r="J93" s="7"/>
      <c r="K93" s="7"/>
    </row>
    <row r="94" spans="1:11" x14ac:dyDescent="0.25">
      <c r="A94" s="166"/>
      <c r="B94" s="167"/>
      <c r="C94" s="167"/>
      <c r="D94" s="168"/>
      <c r="E94" s="167"/>
      <c r="F94" s="168"/>
      <c r="G94" s="7"/>
      <c r="H94" s="7"/>
      <c r="I94" s="7"/>
      <c r="J94" s="7"/>
      <c r="K94" s="7"/>
    </row>
    <row r="95" spans="1:11" x14ac:dyDescent="0.25">
      <c r="A95" s="166"/>
      <c r="B95" s="167"/>
      <c r="C95" s="167"/>
      <c r="D95" s="168"/>
      <c r="E95" s="167"/>
      <c r="F95" s="168"/>
      <c r="G95" s="7"/>
      <c r="H95" s="7"/>
      <c r="I95" s="7"/>
      <c r="J95" s="7"/>
      <c r="K95" s="7"/>
    </row>
    <row r="96" spans="1:11" x14ac:dyDescent="0.25">
      <c r="A96" s="166"/>
      <c r="B96" s="167"/>
      <c r="C96" s="167"/>
      <c r="D96" s="168"/>
      <c r="E96" s="167"/>
      <c r="F96" s="168"/>
      <c r="G96" s="7"/>
      <c r="H96" s="7"/>
      <c r="I96" s="7"/>
      <c r="J96" s="7"/>
      <c r="K96" s="7"/>
    </row>
    <row r="97" spans="1:11" x14ac:dyDescent="0.25">
      <c r="A97" s="166"/>
      <c r="B97" s="167"/>
      <c r="C97" s="167"/>
      <c r="D97" s="168"/>
      <c r="E97" s="167"/>
      <c r="F97" s="168"/>
      <c r="G97" s="7"/>
      <c r="H97" s="7"/>
      <c r="I97" s="7"/>
      <c r="J97" s="7"/>
      <c r="K97" s="7"/>
    </row>
    <row r="98" spans="1:11" x14ac:dyDescent="0.25">
      <c r="A98" s="166"/>
      <c r="B98" s="167"/>
      <c r="C98" s="167"/>
      <c r="D98" s="168"/>
      <c r="E98" s="167"/>
      <c r="F98" s="168"/>
      <c r="G98" s="7"/>
      <c r="H98" s="7"/>
      <c r="I98" s="7"/>
      <c r="J98" s="7"/>
      <c r="K98" s="7"/>
    </row>
    <row r="99" spans="1:11" x14ac:dyDescent="0.25">
      <c r="A99" s="213" t="s">
        <v>75</v>
      </c>
      <c r="B99" s="213"/>
      <c r="C99" s="213"/>
      <c r="D99" s="213"/>
      <c r="E99" s="213"/>
      <c r="F99" s="213"/>
      <c r="G99" s="213"/>
      <c r="H99" s="213"/>
      <c r="I99" s="213"/>
      <c r="J99" s="213"/>
      <c r="K99" s="213"/>
    </row>
    <row r="100" spans="1:11" ht="18" x14ac:dyDescent="0.35">
      <c r="A100" s="232" t="s">
        <v>18</v>
      </c>
      <c r="B100" s="229" t="s">
        <v>65</v>
      </c>
      <c r="C100" s="229"/>
      <c r="D100" s="229"/>
      <c r="E100" s="41"/>
      <c r="F100" s="41"/>
      <c r="G100" s="41"/>
      <c r="H100" s="41"/>
      <c r="I100" s="41"/>
      <c r="J100" s="7"/>
      <c r="K100" s="7"/>
    </row>
    <row r="101" spans="1:11" x14ac:dyDescent="0.25">
      <c r="A101" s="232"/>
      <c r="B101" s="135" t="s">
        <v>63</v>
      </c>
      <c r="C101" s="135" t="s">
        <v>64</v>
      </c>
      <c r="D101" s="135" t="s">
        <v>41</v>
      </c>
      <c r="E101" s="35"/>
      <c r="F101" s="35"/>
      <c r="G101" s="35"/>
      <c r="H101" s="35"/>
      <c r="I101" s="35"/>
      <c r="J101" s="7"/>
      <c r="K101" s="7"/>
    </row>
    <row r="102" spans="1:11" s="7" customFormat="1" x14ac:dyDescent="0.25">
      <c r="A102" s="202" t="s">
        <v>161</v>
      </c>
      <c r="B102" s="40">
        <v>54</v>
      </c>
      <c r="C102" s="40">
        <v>43.9</v>
      </c>
      <c r="D102" s="40">
        <v>47.745181451615032</v>
      </c>
      <c r="E102" s="8"/>
      <c r="F102" s="8"/>
      <c r="G102" s="8"/>
      <c r="H102" s="8"/>
      <c r="I102" s="8"/>
      <c r="J102" s="8"/>
      <c r="K102" s="8"/>
    </row>
    <row r="103" spans="1:11" x14ac:dyDescent="0.25">
      <c r="A103" s="202" t="s">
        <v>162</v>
      </c>
      <c r="B103" s="40">
        <v>52.8</v>
      </c>
      <c r="C103" s="40">
        <v>42.4</v>
      </c>
      <c r="D103" s="40">
        <v>47.368958333331392</v>
      </c>
    </row>
    <row r="104" spans="1:11" s="7" customFormat="1" x14ac:dyDescent="0.25">
      <c r="A104" s="202" t="s">
        <v>163</v>
      </c>
      <c r="B104" s="40">
        <v>54.6</v>
      </c>
      <c r="C104" s="40">
        <v>46.9</v>
      </c>
      <c r="D104" s="40">
        <v>49.988904569892519</v>
      </c>
      <c r="E104" s="8"/>
      <c r="F104" s="8"/>
      <c r="G104" s="8"/>
      <c r="H104" s="8"/>
      <c r="I104" s="8"/>
      <c r="J104" s="8"/>
      <c r="K104" s="8"/>
    </row>
    <row r="105" spans="1:11" s="7" customFormat="1" ht="15" customHeight="1" x14ac:dyDescent="0.25">
      <c r="A105" s="202" t="s">
        <v>164</v>
      </c>
      <c r="B105" s="40">
        <v>52</v>
      </c>
      <c r="C105" s="40">
        <v>46.1</v>
      </c>
      <c r="D105" s="40">
        <v>48.244444186859589</v>
      </c>
      <c r="E105" s="8"/>
      <c r="F105" s="8"/>
      <c r="G105" s="8"/>
      <c r="H105" s="8"/>
      <c r="I105" s="8"/>
      <c r="J105" s="8"/>
      <c r="K105" s="8"/>
    </row>
    <row r="106" spans="1:11" ht="15" customHeight="1" x14ac:dyDescent="0.25">
      <c r="A106" s="202" t="s">
        <v>165</v>
      </c>
      <c r="B106" s="40">
        <v>54.3</v>
      </c>
      <c r="C106" s="40">
        <v>45.8</v>
      </c>
      <c r="D106" s="40">
        <v>49.133559587813664</v>
      </c>
    </row>
    <row r="107" spans="1:11" ht="15" customHeight="1" x14ac:dyDescent="0.25">
      <c r="A107" s="202" t="s">
        <v>166</v>
      </c>
      <c r="B107" s="40">
        <v>54.6</v>
      </c>
      <c r="C107" s="40">
        <v>45.2</v>
      </c>
      <c r="D107" s="40">
        <v>48.232182070879119</v>
      </c>
    </row>
    <row r="108" spans="1:11" ht="15" customHeight="1" x14ac:dyDescent="0.25">
      <c r="A108" s="202" t="s">
        <v>167</v>
      </c>
      <c r="B108" s="40">
        <v>46.2</v>
      </c>
      <c r="C108" s="40">
        <v>40.9</v>
      </c>
      <c r="D108" s="40">
        <v>43.146084229391299</v>
      </c>
    </row>
    <row r="109" spans="1:11" ht="15" customHeight="1" x14ac:dyDescent="0.25">
      <c r="A109" s="202" t="s">
        <v>168</v>
      </c>
      <c r="B109" s="40">
        <v>43.1</v>
      </c>
      <c r="C109" s="40">
        <v>39.9</v>
      </c>
      <c r="D109" s="40">
        <v>41.377600806446992</v>
      </c>
    </row>
    <row r="110" spans="1:11" x14ac:dyDescent="0.25">
      <c r="A110" s="202" t="s">
        <v>169</v>
      </c>
      <c r="B110" s="40">
        <v>41.3</v>
      </c>
      <c r="C110" s="40">
        <v>33.5</v>
      </c>
      <c r="D110" s="40">
        <v>37.694976851852964</v>
      </c>
    </row>
    <row r="111" spans="1:11" x14ac:dyDescent="0.25">
      <c r="A111" s="202" t="s">
        <v>170</v>
      </c>
      <c r="B111" s="40">
        <v>36.200000000000003</v>
      </c>
      <c r="C111" s="40">
        <v>30.2</v>
      </c>
      <c r="D111" s="40">
        <v>32.431292562722184</v>
      </c>
    </row>
    <row r="112" spans="1:11" x14ac:dyDescent="0.25">
      <c r="A112" s="202" t="s">
        <v>171</v>
      </c>
      <c r="B112" s="40">
        <v>51.5</v>
      </c>
      <c r="C112" s="40">
        <v>31.8</v>
      </c>
      <c r="D112" s="40">
        <v>39.016515994432304</v>
      </c>
    </row>
    <row r="113" spans="1:11" x14ac:dyDescent="0.25">
      <c r="A113" s="202" t="s">
        <v>172</v>
      </c>
      <c r="B113" s="40">
        <v>52.8</v>
      </c>
      <c r="C113" s="40">
        <v>40.9</v>
      </c>
      <c r="D113" s="40">
        <v>44.621059587812631</v>
      </c>
    </row>
    <row r="114" spans="1:11" x14ac:dyDescent="0.25">
      <c r="A114" s="6" t="s">
        <v>19</v>
      </c>
      <c r="B114" s="60">
        <f>MAX(B102:B113)</f>
        <v>54.6</v>
      </c>
      <c r="C114" s="60">
        <f>MIN(C102:C113)</f>
        <v>30.2</v>
      </c>
      <c r="D114" s="60">
        <f>AVERAGE(D102:D113)</f>
        <v>44.083396686087475</v>
      </c>
    </row>
    <row r="116" spans="1:11" x14ac:dyDescent="0.25">
      <c r="A116" s="237" t="s">
        <v>74</v>
      </c>
      <c r="B116" s="237"/>
      <c r="C116" s="237"/>
      <c r="D116" s="237"/>
      <c r="E116" s="237"/>
      <c r="F116" s="237"/>
      <c r="G116" s="237"/>
      <c r="H116" s="237"/>
      <c r="I116" s="237"/>
      <c r="J116" s="237"/>
      <c r="K116" s="237"/>
    </row>
    <row r="117" spans="1:11" x14ac:dyDescent="0.25">
      <c r="A117" s="200"/>
      <c r="B117" s="200"/>
      <c r="C117" s="200"/>
      <c r="D117" s="200"/>
      <c r="E117" s="200"/>
      <c r="F117" s="200"/>
      <c r="G117" s="200"/>
      <c r="H117" s="200"/>
      <c r="I117" s="200"/>
      <c r="J117" s="200"/>
      <c r="K117" s="200"/>
    </row>
    <row r="118" spans="1:11" x14ac:dyDescent="0.25">
      <c r="A118" s="200"/>
      <c r="B118" s="200"/>
      <c r="C118" s="200"/>
      <c r="D118" s="200"/>
      <c r="E118" s="200"/>
      <c r="F118" s="200"/>
      <c r="G118" s="200"/>
      <c r="H118" s="200"/>
      <c r="I118" s="200"/>
      <c r="J118" s="200"/>
      <c r="K118" s="200"/>
    </row>
    <row r="119" spans="1:11" x14ac:dyDescent="0.25">
      <c r="A119" s="200"/>
      <c r="B119" s="200"/>
      <c r="C119" s="200"/>
      <c r="D119" s="200"/>
      <c r="E119" s="200"/>
      <c r="F119" s="200"/>
      <c r="G119" s="200"/>
      <c r="H119" s="200"/>
      <c r="I119" s="200"/>
      <c r="J119" s="200"/>
      <c r="K119" s="200"/>
    </row>
    <row r="120" spans="1:11" x14ac:dyDescent="0.25">
      <c r="A120" s="200"/>
      <c r="B120" s="200"/>
      <c r="C120" s="200"/>
      <c r="D120" s="200"/>
      <c r="E120" s="200"/>
      <c r="F120" s="200"/>
      <c r="G120" s="200"/>
      <c r="H120" s="200"/>
      <c r="I120" s="200"/>
      <c r="J120" s="200"/>
      <c r="K120" s="200"/>
    </row>
    <row r="121" spans="1:11" x14ac:dyDescent="0.25">
      <c r="A121" s="200"/>
      <c r="B121" s="200"/>
      <c r="C121" s="200"/>
      <c r="D121" s="200"/>
      <c r="E121" s="200"/>
      <c r="F121" s="200"/>
      <c r="G121" s="200"/>
      <c r="H121" s="200"/>
      <c r="I121" s="200"/>
      <c r="J121" s="200"/>
      <c r="K121" s="200"/>
    </row>
    <row r="122" spans="1:11" x14ac:dyDescent="0.25">
      <c r="A122" s="200"/>
      <c r="B122" s="200"/>
      <c r="C122" s="200"/>
      <c r="D122" s="200"/>
      <c r="E122" s="200"/>
      <c r="F122" s="200"/>
      <c r="G122" s="200"/>
      <c r="H122" s="200"/>
      <c r="I122" s="200"/>
      <c r="J122" s="200"/>
      <c r="K122" s="200"/>
    </row>
    <row r="123" spans="1:11" x14ac:dyDescent="0.25">
      <c r="A123" s="200"/>
      <c r="B123" s="200"/>
      <c r="C123" s="200"/>
      <c r="D123" s="200"/>
      <c r="E123" s="200"/>
      <c r="F123" s="200"/>
      <c r="G123" s="200"/>
      <c r="H123" s="200"/>
      <c r="I123" s="200"/>
      <c r="J123" s="200"/>
      <c r="K123" s="200"/>
    </row>
    <row r="124" spans="1:11" x14ac:dyDescent="0.25">
      <c r="A124" s="200"/>
      <c r="B124" s="200"/>
      <c r="C124" s="200"/>
      <c r="D124" s="200"/>
      <c r="E124" s="200"/>
      <c r="F124" s="200"/>
      <c r="G124" s="200"/>
      <c r="H124" s="200"/>
      <c r="I124" s="200"/>
      <c r="J124" s="200"/>
      <c r="K124" s="200"/>
    </row>
    <row r="125" spans="1:11" x14ac:dyDescent="0.25">
      <c r="A125" s="200"/>
      <c r="B125" s="200"/>
      <c r="C125" s="200"/>
      <c r="D125" s="200"/>
      <c r="E125" s="200"/>
      <c r="F125" s="200"/>
      <c r="G125" s="200"/>
      <c r="H125" s="200"/>
      <c r="I125" s="200"/>
      <c r="J125" s="200"/>
      <c r="K125" s="200"/>
    </row>
    <row r="126" spans="1:11" x14ac:dyDescent="0.25">
      <c r="A126" s="200"/>
      <c r="B126" s="200"/>
      <c r="C126" s="200"/>
      <c r="D126" s="200"/>
      <c r="E126" s="200"/>
      <c r="F126" s="200"/>
      <c r="G126" s="200"/>
      <c r="H126" s="200"/>
      <c r="I126" s="200"/>
      <c r="J126" s="200"/>
      <c r="K126" s="200"/>
    </row>
    <row r="127" spans="1:11" x14ac:dyDescent="0.25">
      <c r="A127" s="200"/>
      <c r="B127" s="200"/>
      <c r="C127" s="200"/>
      <c r="D127" s="200"/>
      <c r="E127" s="200"/>
      <c r="F127" s="200"/>
      <c r="G127" s="200"/>
      <c r="H127" s="200"/>
      <c r="I127" s="200"/>
      <c r="J127" s="200"/>
      <c r="K127" s="200"/>
    </row>
    <row r="128" spans="1:11" x14ac:dyDescent="0.25">
      <c r="A128" s="200"/>
      <c r="B128" s="200"/>
      <c r="C128" s="200"/>
      <c r="D128" s="200"/>
      <c r="E128" s="200"/>
      <c r="F128" s="200"/>
      <c r="G128" s="200"/>
      <c r="H128" s="200"/>
      <c r="I128" s="200"/>
      <c r="J128" s="200"/>
      <c r="K128" s="200"/>
    </row>
    <row r="129" spans="1:11" x14ac:dyDescent="0.25">
      <c r="A129" s="200"/>
      <c r="B129" s="200"/>
      <c r="C129" s="200"/>
      <c r="D129" s="200"/>
      <c r="E129" s="200"/>
      <c r="F129" s="200"/>
      <c r="G129" s="200"/>
      <c r="H129" s="200"/>
      <c r="I129" s="200"/>
      <c r="J129" s="200"/>
      <c r="K129" s="200"/>
    </row>
    <row r="130" spans="1:11" x14ac:dyDescent="0.25">
      <c r="A130" s="200"/>
      <c r="B130" s="200"/>
      <c r="C130" s="200"/>
      <c r="D130" s="200"/>
      <c r="E130" s="200"/>
      <c r="F130" s="200"/>
      <c r="G130" s="200"/>
      <c r="H130" s="200"/>
      <c r="I130" s="200"/>
      <c r="J130" s="200"/>
      <c r="K130" s="200"/>
    </row>
    <row r="131" spans="1:11" ht="15" customHeight="1" x14ac:dyDescent="0.25">
      <c r="A131" s="248" t="s">
        <v>151</v>
      </c>
      <c r="B131" s="248"/>
      <c r="C131" s="248"/>
      <c r="D131" s="248"/>
      <c r="E131" s="248"/>
      <c r="F131" s="248"/>
      <c r="G131" s="248"/>
      <c r="H131" s="248"/>
      <c r="I131" s="248"/>
      <c r="J131" s="248"/>
      <c r="K131" s="248"/>
    </row>
    <row r="132" spans="1:11" x14ac:dyDescent="0.25">
      <c r="A132" s="248"/>
      <c r="B132" s="248"/>
      <c r="C132" s="248"/>
      <c r="D132" s="248"/>
      <c r="E132" s="248"/>
      <c r="F132" s="248"/>
      <c r="G132" s="248"/>
      <c r="H132" s="248"/>
      <c r="I132" s="248"/>
      <c r="J132" s="248"/>
      <c r="K132" s="248"/>
    </row>
    <row r="133" spans="1:11" x14ac:dyDescent="0.25">
      <c r="A133" s="248"/>
      <c r="B133" s="248"/>
      <c r="C133" s="248"/>
      <c r="D133" s="248"/>
      <c r="E133" s="248"/>
      <c r="F133" s="248"/>
      <c r="G133" s="248"/>
      <c r="H133" s="248"/>
      <c r="I133" s="248"/>
      <c r="J133" s="248"/>
      <c r="K133" s="248"/>
    </row>
  </sheetData>
  <mergeCells count="34">
    <mergeCell ref="B10:D10"/>
    <mergeCell ref="B30:E30"/>
    <mergeCell ref="F30:H30"/>
    <mergeCell ref="A9:K9"/>
    <mergeCell ref="A10:A12"/>
    <mergeCell ref="A1:K1"/>
    <mergeCell ref="A2:K2"/>
    <mergeCell ref="A3:B6"/>
    <mergeCell ref="E3:E6"/>
    <mergeCell ref="H3:H6"/>
    <mergeCell ref="J3:K3"/>
    <mergeCell ref="J4:K4"/>
    <mergeCell ref="C5:C6"/>
    <mergeCell ref="D5:D6"/>
    <mergeCell ref="F5:F6"/>
    <mergeCell ref="G5:G6"/>
    <mergeCell ref="J5:K5"/>
    <mergeCell ref="J6:K6"/>
    <mergeCell ref="A131:K133"/>
    <mergeCell ref="A100:A101"/>
    <mergeCell ref="B100:D100"/>
    <mergeCell ref="A116:K116"/>
    <mergeCell ref="E10:E12"/>
    <mergeCell ref="B11:B12"/>
    <mergeCell ref="C11:D11"/>
    <mergeCell ref="A99:K99"/>
    <mergeCell ref="A47:K47"/>
    <mergeCell ref="A48:A49"/>
    <mergeCell ref="B48:F48"/>
    <mergeCell ref="A68:K68"/>
    <mergeCell ref="A69:K69"/>
    <mergeCell ref="A28:K28"/>
    <mergeCell ref="A29:A31"/>
    <mergeCell ref="B29:H29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5" firstPageNumber="25" fitToWidth="0" fitToHeight="0" orientation="portrait" useFirstPageNumber="1" r:id="rId1"/>
  <headerFooter>
    <oddFooter>&amp;C&amp;P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65"/>
  <sheetViews>
    <sheetView view="pageLayout" zoomScale="80" zoomScaleNormal="100" zoomScalePageLayoutView="80" workbookViewId="0">
      <selection activeCell="K61" sqref="K61"/>
    </sheetView>
  </sheetViews>
  <sheetFormatPr baseColWidth="10" defaultRowHeight="15" x14ac:dyDescent="0.25"/>
  <cols>
    <col min="1" max="1" width="8" style="8" bestFit="1" customWidth="1"/>
    <col min="2" max="2" width="8.5703125" style="8" bestFit="1" customWidth="1"/>
    <col min="3" max="3" width="9.5703125" style="8" bestFit="1" customWidth="1"/>
    <col min="4" max="4" width="10" style="8" bestFit="1" customWidth="1"/>
    <col min="5" max="5" width="13.28515625" style="8" bestFit="1" customWidth="1"/>
    <col min="6" max="6" width="8.7109375" style="8" bestFit="1" customWidth="1"/>
    <col min="7" max="7" width="9" style="8" customWidth="1"/>
    <col min="8" max="8" width="11.42578125" style="8" customWidth="1"/>
    <col min="9" max="9" width="12.28515625" style="8" bestFit="1" customWidth="1"/>
    <col min="10" max="10" width="8.5703125" style="8" bestFit="1" customWidth="1"/>
    <col min="11" max="11" width="11.42578125" style="8" customWidth="1"/>
    <col min="12" max="16384" width="11.42578125" style="8"/>
  </cols>
  <sheetData>
    <row r="1" spans="1:11" s="7" customFormat="1" x14ac:dyDescent="0.25">
      <c r="A1" s="212" t="s">
        <v>152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</row>
    <row r="2" spans="1:11" x14ac:dyDescent="0.25">
      <c r="A2" s="213" t="s">
        <v>22</v>
      </c>
      <c r="B2" s="213"/>
      <c r="C2" s="213"/>
      <c r="D2" s="213"/>
      <c r="E2" s="213"/>
      <c r="F2" s="213"/>
      <c r="G2" s="213"/>
      <c r="H2" s="213"/>
      <c r="I2" s="213"/>
      <c r="J2" s="213"/>
      <c r="K2" s="213"/>
    </row>
    <row r="3" spans="1:11" ht="15" customHeight="1" x14ac:dyDescent="0.25">
      <c r="A3" s="255" t="s">
        <v>12</v>
      </c>
      <c r="B3" s="255"/>
      <c r="C3" s="47" t="s">
        <v>4</v>
      </c>
      <c r="D3" s="82" t="s">
        <v>27</v>
      </c>
      <c r="E3" s="247" t="s">
        <v>78</v>
      </c>
      <c r="F3" s="49" t="s">
        <v>14</v>
      </c>
      <c r="G3" s="83">
        <v>9931750</v>
      </c>
      <c r="H3" s="255" t="s">
        <v>7</v>
      </c>
      <c r="I3" s="47" t="s">
        <v>8</v>
      </c>
      <c r="J3" s="235" t="s">
        <v>23</v>
      </c>
      <c r="K3" s="236"/>
    </row>
    <row r="4" spans="1:11" ht="15" customHeight="1" x14ac:dyDescent="0.25">
      <c r="A4" s="255"/>
      <c r="B4" s="255"/>
      <c r="C4" s="47" t="s">
        <v>5</v>
      </c>
      <c r="D4" s="26" t="s">
        <v>28</v>
      </c>
      <c r="E4" s="247"/>
      <c r="F4" s="49" t="s">
        <v>15</v>
      </c>
      <c r="G4" s="24">
        <v>789148</v>
      </c>
      <c r="H4" s="255"/>
      <c r="I4" s="47" t="s">
        <v>9</v>
      </c>
      <c r="J4" s="235" t="s">
        <v>24</v>
      </c>
      <c r="K4" s="236" t="s">
        <v>24</v>
      </c>
    </row>
    <row r="5" spans="1:11" ht="15" customHeight="1" x14ac:dyDescent="0.25">
      <c r="A5" s="255"/>
      <c r="B5" s="255"/>
      <c r="C5" s="257" t="s">
        <v>6</v>
      </c>
      <c r="D5" s="273" t="s">
        <v>29</v>
      </c>
      <c r="E5" s="247"/>
      <c r="F5" s="259" t="s">
        <v>77</v>
      </c>
      <c r="G5" s="264">
        <v>3866</v>
      </c>
      <c r="H5" s="255"/>
      <c r="I5" s="47" t="s">
        <v>10</v>
      </c>
      <c r="J5" s="235" t="s">
        <v>25</v>
      </c>
      <c r="K5" s="236" t="s">
        <v>25</v>
      </c>
    </row>
    <row r="6" spans="1:11" x14ac:dyDescent="0.25">
      <c r="A6" s="255"/>
      <c r="B6" s="255"/>
      <c r="C6" s="257"/>
      <c r="D6" s="274"/>
      <c r="E6" s="247"/>
      <c r="F6" s="259"/>
      <c r="G6" s="265"/>
      <c r="H6" s="255"/>
      <c r="I6" s="47" t="s">
        <v>11</v>
      </c>
      <c r="J6" s="235" t="s">
        <v>61</v>
      </c>
      <c r="K6" s="236" t="s">
        <v>61</v>
      </c>
    </row>
    <row r="7" spans="1:11" x14ac:dyDescent="0.25">
      <c r="A7" s="20"/>
      <c r="B7" s="5"/>
      <c r="C7" s="5"/>
      <c r="D7" s="51"/>
      <c r="E7" s="52"/>
      <c r="F7" s="52"/>
      <c r="G7" s="53"/>
      <c r="H7" s="54"/>
      <c r="I7" s="55"/>
      <c r="J7" s="56"/>
      <c r="K7" s="57"/>
    </row>
    <row r="8" spans="1:11" x14ac:dyDescent="0.25">
      <c r="A8" s="213" t="s">
        <v>38</v>
      </c>
      <c r="B8" s="213"/>
      <c r="C8" s="213"/>
      <c r="D8" s="213"/>
      <c r="E8" s="213"/>
      <c r="F8" s="213"/>
      <c r="G8" s="213"/>
      <c r="H8" s="213"/>
      <c r="I8" s="213"/>
      <c r="J8" s="213"/>
      <c r="K8" s="213"/>
    </row>
    <row r="9" spans="1:11" ht="15" customHeight="1" x14ac:dyDescent="0.25">
      <c r="A9" s="244" t="s">
        <v>18</v>
      </c>
      <c r="B9" s="249" t="s">
        <v>34</v>
      </c>
      <c r="C9" s="250"/>
      <c r="D9" s="251"/>
      <c r="E9" s="254" t="s">
        <v>79</v>
      </c>
      <c r="F9" s="143"/>
      <c r="G9" s="7"/>
      <c r="H9" s="9"/>
      <c r="I9" s="7"/>
      <c r="J9" s="7"/>
      <c r="K9" s="7"/>
    </row>
    <row r="10" spans="1:11" ht="37.5" customHeight="1" x14ac:dyDescent="0.25">
      <c r="A10" s="244"/>
      <c r="B10" s="243" t="s">
        <v>35</v>
      </c>
      <c r="C10" s="252" t="s">
        <v>36</v>
      </c>
      <c r="D10" s="253"/>
      <c r="E10" s="239"/>
      <c r="F10" s="143"/>
      <c r="G10" s="7"/>
      <c r="H10" s="9"/>
      <c r="I10" s="7"/>
      <c r="J10" s="7"/>
      <c r="K10" s="7"/>
    </row>
    <row r="11" spans="1:11" x14ac:dyDescent="0.25">
      <c r="A11" s="245"/>
      <c r="B11" s="245"/>
      <c r="C11" s="136" t="s">
        <v>37</v>
      </c>
      <c r="D11" s="136" t="s">
        <v>42</v>
      </c>
      <c r="E11" s="239"/>
      <c r="F11" s="143"/>
      <c r="G11" s="7"/>
      <c r="H11" s="9"/>
      <c r="I11" s="7"/>
      <c r="J11" s="7"/>
      <c r="K11" s="7"/>
    </row>
    <row r="12" spans="1:11" x14ac:dyDescent="0.25">
      <c r="A12" s="202" t="s">
        <v>161</v>
      </c>
      <c r="B12" s="88">
        <v>120.00000059999995</v>
      </c>
      <c r="C12" s="123">
        <v>16.100000199999993</v>
      </c>
      <c r="D12" s="124">
        <v>18</v>
      </c>
      <c r="E12" s="158">
        <v>25</v>
      </c>
      <c r="F12" s="153"/>
      <c r="G12" s="7"/>
      <c r="H12" s="9"/>
      <c r="I12" s="7"/>
      <c r="J12" s="7"/>
      <c r="K12" s="7"/>
    </row>
    <row r="13" spans="1:11" s="7" customFormat="1" x14ac:dyDescent="0.25">
      <c r="A13" s="202" t="s">
        <v>162</v>
      </c>
      <c r="B13" s="13">
        <v>71.100000300000005</v>
      </c>
      <c r="C13" s="79">
        <v>18.300000100000013</v>
      </c>
      <c r="D13" s="74">
        <v>22</v>
      </c>
      <c r="E13" s="158">
        <v>24</v>
      </c>
      <c r="F13" s="153">
        <v>21</v>
      </c>
      <c r="G13" s="110"/>
    </row>
    <row r="14" spans="1:11" s="7" customFormat="1" ht="15" customHeight="1" x14ac:dyDescent="0.25">
      <c r="A14" s="202" t="s">
        <v>163</v>
      </c>
      <c r="B14" s="13">
        <v>167.8999993999999</v>
      </c>
      <c r="C14" s="79">
        <v>20.599999100000005</v>
      </c>
      <c r="D14" s="74">
        <v>17</v>
      </c>
      <c r="E14" s="158">
        <v>29</v>
      </c>
      <c r="F14" s="153">
        <v>28</v>
      </c>
    </row>
    <row r="15" spans="1:11" s="7" customFormat="1" ht="15" customHeight="1" x14ac:dyDescent="0.25">
      <c r="A15" s="202" t="s">
        <v>164</v>
      </c>
      <c r="B15" s="13">
        <v>93.800000199999985</v>
      </c>
      <c r="C15" s="79">
        <v>18.8</v>
      </c>
      <c r="D15" s="74">
        <v>10</v>
      </c>
      <c r="E15" s="158">
        <v>24</v>
      </c>
      <c r="F15" s="153">
        <v>28</v>
      </c>
    </row>
    <row r="16" spans="1:11" s="7" customFormat="1" x14ac:dyDescent="0.25">
      <c r="A16" s="202" t="s">
        <v>165</v>
      </c>
      <c r="B16" s="13">
        <v>93.700000199999906</v>
      </c>
      <c r="C16" s="79">
        <v>15.199999999999978</v>
      </c>
      <c r="D16" s="74">
        <v>10</v>
      </c>
      <c r="E16" s="158">
        <v>27</v>
      </c>
      <c r="F16" s="153">
        <v>29</v>
      </c>
    </row>
    <row r="17" spans="1:11" s="7" customFormat="1" x14ac:dyDescent="0.25">
      <c r="A17" s="202" t="s">
        <v>166</v>
      </c>
      <c r="B17" s="13">
        <v>76.00000029999994</v>
      </c>
      <c r="C17" s="79">
        <v>16.299999999999997</v>
      </c>
      <c r="D17" s="77">
        <v>20</v>
      </c>
      <c r="E17" s="158">
        <v>22</v>
      </c>
      <c r="F17" s="153">
        <v>29</v>
      </c>
    </row>
    <row r="18" spans="1:11" s="7" customFormat="1" x14ac:dyDescent="0.25">
      <c r="A18" s="202" t="s">
        <v>167</v>
      </c>
      <c r="B18" s="171">
        <v>50.39999999999997</v>
      </c>
      <c r="C18" s="171">
        <v>10.49999999999998</v>
      </c>
      <c r="D18" s="171">
        <v>25</v>
      </c>
      <c r="E18" s="158">
        <v>26</v>
      </c>
      <c r="F18" s="153">
        <v>29</v>
      </c>
    </row>
    <row r="19" spans="1:11" s="7" customFormat="1" x14ac:dyDescent="0.25">
      <c r="A19" s="202" t="s">
        <v>168</v>
      </c>
      <c r="B19" s="13">
        <v>57.700000000000017</v>
      </c>
      <c r="C19" s="79">
        <v>17.300000000000008</v>
      </c>
      <c r="D19" s="74">
        <v>19</v>
      </c>
      <c r="E19" s="158">
        <v>17</v>
      </c>
      <c r="F19" s="153">
        <v>28</v>
      </c>
    </row>
    <row r="20" spans="1:11" s="7" customFormat="1" x14ac:dyDescent="0.25">
      <c r="A20" s="202" t="s">
        <v>169</v>
      </c>
      <c r="B20" s="13">
        <v>48.9000001</v>
      </c>
      <c r="C20" s="79">
        <v>19.2000001</v>
      </c>
      <c r="D20" s="74">
        <v>2</v>
      </c>
      <c r="E20" s="158">
        <v>17</v>
      </c>
      <c r="F20" s="153">
        <v>25</v>
      </c>
    </row>
    <row r="21" spans="1:11" s="7" customFormat="1" x14ac:dyDescent="0.25">
      <c r="A21" s="202" t="s">
        <v>170</v>
      </c>
      <c r="B21" s="13">
        <v>59.000000299999975</v>
      </c>
      <c r="C21" s="79">
        <v>12.899999999999988</v>
      </c>
      <c r="D21" s="74">
        <v>4</v>
      </c>
      <c r="E21" s="158">
        <v>26</v>
      </c>
      <c r="F21" s="153">
        <v>29</v>
      </c>
    </row>
    <row r="22" spans="1:11" s="7" customFormat="1" x14ac:dyDescent="0.25">
      <c r="A22" s="202" t="s">
        <v>171</v>
      </c>
      <c r="B22" s="13">
        <v>79.50000039999999</v>
      </c>
      <c r="C22" s="79">
        <v>22.800000000000008</v>
      </c>
      <c r="D22" s="74">
        <v>20</v>
      </c>
      <c r="E22" s="158">
        <v>18</v>
      </c>
      <c r="F22" s="153">
        <v>27</v>
      </c>
    </row>
    <row r="23" spans="1:11" s="7" customFormat="1" x14ac:dyDescent="0.25">
      <c r="A23" s="202" t="s">
        <v>172</v>
      </c>
      <c r="B23" s="13">
        <v>106.30000059999996</v>
      </c>
      <c r="C23" s="79">
        <v>13.899999999999997</v>
      </c>
      <c r="D23" s="74">
        <v>30</v>
      </c>
      <c r="E23" s="158">
        <v>16</v>
      </c>
      <c r="F23" s="153">
        <v>24</v>
      </c>
      <c r="G23" s="8"/>
      <c r="H23" s="8"/>
      <c r="I23" s="8"/>
      <c r="J23" s="8"/>
      <c r="K23" s="8"/>
    </row>
    <row r="24" spans="1:11" s="7" customFormat="1" x14ac:dyDescent="0.25">
      <c r="A24" s="138" t="s">
        <v>19</v>
      </c>
      <c r="B24" s="71">
        <f>SUM(B12:B23)</f>
        <v>1024.3000023999996</v>
      </c>
      <c r="C24" s="17">
        <f>MAX(C12:C23)</f>
        <v>22.800000000000008</v>
      </c>
      <c r="D24" s="137">
        <f>VLOOKUP(C24,C12:D23,2,FALSE)</f>
        <v>20</v>
      </c>
      <c r="E24" s="130">
        <f>SUM(E12:E23)</f>
        <v>271</v>
      </c>
      <c r="F24" s="145"/>
    </row>
    <row r="25" spans="1:11" x14ac:dyDescent="0.25">
      <c r="A25" s="1"/>
      <c r="B25" s="1"/>
      <c r="C25" s="1"/>
      <c r="D25" s="7"/>
      <c r="E25" s="7"/>
      <c r="F25" s="7"/>
      <c r="G25" s="7"/>
      <c r="H25" s="7"/>
      <c r="I25" s="7"/>
      <c r="J25" s="7"/>
      <c r="K25" s="7"/>
    </row>
    <row r="26" spans="1:11" x14ac:dyDescent="0.25">
      <c r="A26" s="212" t="s">
        <v>153</v>
      </c>
      <c r="B26" s="212"/>
      <c r="C26" s="212"/>
      <c r="D26" s="212"/>
      <c r="E26" s="212"/>
      <c r="F26" s="212"/>
      <c r="G26" s="212"/>
      <c r="H26" s="212"/>
      <c r="I26" s="212"/>
      <c r="J26" s="212"/>
      <c r="K26" s="212"/>
    </row>
    <row r="27" spans="1:11" x14ac:dyDescent="0.25">
      <c r="A27" s="213" t="s">
        <v>71</v>
      </c>
      <c r="B27" s="213"/>
      <c r="C27" s="213"/>
      <c r="D27" s="213"/>
      <c r="E27" s="213"/>
      <c r="F27" s="213"/>
      <c r="G27" s="213"/>
      <c r="H27" s="213"/>
      <c r="I27" s="213"/>
      <c r="J27" s="213"/>
      <c r="K27" s="213"/>
    </row>
    <row r="28" spans="1:11" s="7" customFormat="1" x14ac:dyDescent="0.25">
      <c r="C28" s="230" t="s">
        <v>18</v>
      </c>
      <c r="D28" s="260" t="s">
        <v>39</v>
      </c>
      <c r="E28" s="261"/>
      <c r="F28" s="261"/>
      <c r="G28" s="261"/>
      <c r="H28" s="261"/>
      <c r="I28" s="261"/>
      <c r="J28" s="262"/>
    </row>
    <row r="29" spans="1:11" x14ac:dyDescent="0.25">
      <c r="C29" s="263"/>
      <c r="D29" s="260" t="s">
        <v>40</v>
      </c>
      <c r="E29" s="261"/>
      <c r="F29" s="261"/>
      <c r="G29" s="262"/>
      <c r="H29" s="260" t="s">
        <v>41</v>
      </c>
      <c r="I29" s="261"/>
      <c r="J29" s="262"/>
      <c r="K29" s="7"/>
    </row>
    <row r="30" spans="1:11" s="7" customFormat="1" x14ac:dyDescent="0.25">
      <c r="C30" s="231"/>
      <c r="D30" s="135" t="s">
        <v>44</v>
      </c>
      <c r="E30" s="134" t="s">
        <v>42</v>
      </c>
      <c r="F30" s="135" t="s">
        <v>45</v>
      </c>
      <c r="G30" s="136" t="s">
        <v>42</v>
      </c>
      <c r="H30" s="135" t="s">
        <v>44</v>
      </c>
      <c r="I30" s="135" t="s">
        <v>45</v>
      </c>
      <c r="J30" s="135" t="s">
        <v>35</v>
      </c>
      <c r="K30" s="37"/>
    </row>
    <row r="31" spans="1:11" s="7" customFormat="1" x14ac:dyDescent="0.25">
      <c r="C31" s="202" t="s">
        <v>161</v>
      </c>
      <c r="D31" s="44">
        <v>13.826309999999999</v>
      </c>
      <c r="E31" s="46">
        <v>8</v>
      </c>
      <c r="F31" s="44">
        <v>-3.792605</v>
      </c>
      <c r="G31" s="43">
        <v>24</v>
      </c>
      <c r="H31" s="44">
        <v>11.096838580645162</v>
      </c>
      <c r="I31" s="44">
        <v>1.8959120483870966</v>
      </c>
      <c r="J31" s="44">
        <v>6.0334343665574597</v>
      </c>
      <c r="K31" s="21"/>
    </row>
    <row r="32" spans="1:11" ht="15" customHeight="1" x14ac:dyDescent="0.25">
      <c r="C32" s="202" t="s">
        <v>162</v>
      </c>
      <c r="D32" s="44">
        <v>13.982849999999999</v>
      </c>
      <c r="E32" s="43">
        <v>10</v>
      </c>
      <c r="F32" s="44">
        <v>-1.9749060000000001</v>
      </c>
      <c r="G32" s="43">
        <v>10</v>
      </c>
      <c r="H32" s="44">
        <v>10.585855464285716</v>
      </c>
      <c r="I32" s="44">
        <v>2.5165833464285714</v>
      </c>
      <c r="J32" s="44">
        <v>5.9831875541294641</v>
      </c>
      <c r="K32" s="21"/>
    </row>
    <row r="33" spans="3:11" ht="15" customHeight="1" x14ac:dyDescent="0.25">
      <c r="C33" s="202" t="s">
        <v>163</v>
      </c>
      <c r="D33" s="44">
        <v>13.833819999999999</v>
      </c>
      <c r="E33" s="43">
        <v>21</v>
      </c>
      <c r="F33" s="44">
        <v>-0.2452193</v>
      </c>
      <c r="G33" s="43">
        <v>18</v>
      </c>
      <c r="H33" s="44">
        <v>10.615442903225803</v>
      </c>
      <c r="I33" s="44">
        <v>2.6907462451612907</v>
      </c>
      <c r="J33" s="44">
        <v>6.1849831206317196</v>
      </c>
      <c r="K33" s="21"/>
    </row>
    <row r="34" spans="3:11" ht="15" customHeight="1" x14ac:dyDescent="0.25">
      <c r="C34" s="202" t="s">
        <v>164</v>
      </c>
      <c r="D34" s="44">
        <v>14.789160000000001</v>
      </c>
      <c r="E34" s="43">
        <v>22</v>
      </c>
      <c r="F34" s="44">
        <v>0.13550590000000001</v>
      </c>
      <c r="G34" s="43">
        <v>22</v>
      </c>
      <c r="H34" s="44">
        <v>11.698229533333334</v>
      </c>
      <c r="I34" s="44">
        <v>3.2725445266666666</v>
      </c>
      <c r="J34" s="44">
        <v>6.7690587002886611</v>
      </c>
      <c r="K34" s="21"/>
    </row>
    <row r="35" spans="3:11" ht="15" customHeight="1" x14ac:dyDescent="0.25">
      <c r="C35" s="202" t="s">
        <v>165</v>
      </c>
      <c r="D35" s="44">
        <v>14.201040000000001</v>
      </c>
      <c r="E35" s="43">
        <v>17</v>
      </c>
      <c r="F35" s="44">
        <v>0.33501920000000002</v>
      </c>
      <c r="G35" s="45">
        <v>23</v>
      </c>
      <c r="H35" s="44">
        <v>11.266402967741936</v>
      </c>
      <c r="I35" s="44">
        <v>2.8522667354838713</v>
      </c>
      <c r="J35" s="44">
        <v>6.517492316655467</v>
      </c>
      <c r="K35" s="21"/>
    </row>
    <row r="36" spans="3:11" ht="15" customHeight="1" x14ac:dyDescent="0.25">
      <c r="C36" s="202" t="s">
        <v>166</v>
      </c>
      <c r="D36" s="44">
        <v>13.89954</v>
      </c>
      <c r="E36" s="43">
        <v>2</v>
      </c>
      <c r="F36" s="102">
        <v>-0.63455470000000003</v>
      </c>
      <c r="G36" s="14">
        <v>27</v>
      </c>
      <c r="H36" s="102">
        <v>11.64095393333333</v>
      </c>
      <c r="I36" s="102">
        <v>2.5511582603333331</v>
      </c>
      <c r="J36" s="102">
        <v>6.290368117905091</v>
      </c>
      <c r="K36" s="2"/>
    </row>
    <row r="37" spans="3:11" x14ac:dyDescent="0.25">
      <c r="C37" s="202" t="s">
        <v>167</v>
      </c>
      <c r="D37" s="44">
        <v>16.221399999999999</v>
      </c>
      <c r="E37" s="45">
        <v>16</v>
      </c>
      <c r="F37" s="102">
        <v>-2.994224</v>
      </c>
      <c r="G37" s="14">
        <v>16</v>
      </c>
      <c r="H37" s="102">
        <v>9.6307391612903199</v>
      </c>
      <c r="I37" s="102">
        <v>1.9173869012903226</v>
      </c>
      <c r="J37" s="102">
        <v>4.9956334804914873</v>
      </c>
      <c r="K37" s="2"/>
    </row>
    <row r="38" spans="3:11" x14ac:dyDescent="0.25">
      <c r="C38" s="202" t="s">
        <v>168</v>
      </c>
      <c r="D38" s="102">
        <v>13.805949999999999</v>
      </c>
      <c r="E38" s="14">
        <v>17</v>
      </c>
      <c r="F38" s="102">
        <v>-1.6806270000000001</v>
      </c>
      <c r="G38" s="14">
        <v>24</v>
      </c>
      <c r="H38" s="92">
        <v>10.698948935483868</v>
      </c>
      <c r="I38" s="92">
        <v>1.4851881774193545</v>
      </c>
      <c r="J38" s="92">
        <v>5.5552248747490616</v>
      </c>
      <c r="K38" s="2"/>
    </row>
    <row r="39" spans="3:11" x14ac:dyDescent="0.25">
      <c r="C39" s="202" t="s">
        <v>169</v>
      </c>
      <c r="D39" s="102">
        <v>14.197380000000001</v>
      </c>
      <c r="E39" s="14">
        <v>28</v>
      </c>
      <c r="F39" s="102">
        <v>-0.92537340000000001</v>
      </c>
      <c r="G39" s="14">
        <v>20</v>
      </c>
      <c r="H39" s="92">
        <v>11.352257199999999</v>
      </c>
      <c r="I39" s="92">
        <v>2.3670290483333334</v>
      </c>
      <c r="J39" s="92">
        <v>6.1471085565847217</v>
      </c>
      <c r="K39" s="2"/>
    </row>
    <row r="40" spans="3:11" x14ac:dyDescent="0.25">
      <c r="C40" s="202" t="s">
        <v>170</v>
      </c>
      <c r="D40" s="102">
        <v>14.572520000000001</v>
      </c>
      <c r="E40" s="14">
        <v>2</v>
      </c>
      <c r="F40" s="102">
        <v>-0.47637249999999998</v>
      </c>
      <c r="G40" s="14">
        <v>2</v>
      </c>
      <c r="H40" s="92">
        <v>11.774151322580648</v>
      </c>
      <c r="I40" s="92">
        <v>2.1196302274193553</v>
      </c>
      <c r="J40" s="92">
        <v>6.1861702870993271</v>
      </c>
      <c r="K40" s="93"/>
    </row>
    <row r="41" spans="3:11" x14ac:dyDescent="0.25">
      <c r="C41" s="202" t="s">
        <v>171</v>
      </c>
      <c r="D41" s="102">
        <v>15.05734</v>
      </c>
      <c r="E41" s="14">
        <v>7</v>
      </c>
      <c r="F41" s="102">
        <v>-2.0820270000000001</v>
      </c>
      <c r="G41" s="14">
        <v>7</v>
      </c>
      <c r="H41" s="92">
        <v>12.242773566666667</v>
      </c>
      <c r="I41" s="92">
        <v>1.9413871800000002</v>
      </c>
      <c r="J41" s="92">
        <v>6.4348931553678259</v>
      </c>
      <c r="K41" s="2"/>
    </row>
    <row r="42" spans="3:11" x14ac:dyDescent="0.25">
      <c r="C42" s="202" t="s">
        <v>172</v>
      </c>
      <c r="D42" s="102">
        <v>14.876620000000001</v>
      </c>
      <c r="E42" s="14">
        <v>14</v>
      </c>
      <c r="F42" s="102">
        <v>-2.9142109999999999</v>
      </c>
      <c r="G42" s="14">
        <v>14</v>
      </c>
      <c r="H42" s="92">
        <v>12.126567064516127</v>
      </c>
      <c r="I42" s="92">
        <v>1.8594350096774195</v>
      </c>
      <c r="J42" s="92">
        <v>6.3024931390480523</v>
      </c>
      <c r="K42" s="2"/>
    </row>
    <row r="43" spans="3:11" x14ac:dyDescent="0.25">
      <c r="C43" s="59" t="s">
        <v>19</v>
      </c>
      <c r="D43" s="60">
        <f>MAX(D31:D42)</f>
        <v>16.221399999999999</v>
      </c>
      <c r="E43" s="61">
        <f>VLOOKUP(D43,D31:E42,2,FALSE)</f>
        <v>16</v>
      </c>
      <c r="F43" s="60">
        <f>MIN(F31:F42)</f>
        <v>-3.792605</v>
      </c>
      <c r="G43" s="61">
        <f>VLOOKUP(F43,F31:G42,2,FALSE)</f>
        <v>24</v>
      </c>
      <c r="H43" s="59">
        <f>AVERAGE(H31:H42)</f>
        <v>11.227430052758578</v>
      </c>
      <c r="I43" s="59">
        <f>AVERAGE(I31:I42)</f>
        <v>2.2891056422167178</v>
      </c>
      <c r="J43" s="59">
        <f>AVERAGE(J31:J42)</f>
        <v>6.1166706391256946</v>
      </c>
      <c r="K43" s="3"/>
    </row>
    <row r="60" spans="1:11" ht="15" customHeight="1" x14ac:dyDescent="0.25"/>
    <row r="63" spans="1:11" x14ac:dyDescent="0.25">
      <c r="A63" s="248" t="s">
        <v>90</v>
      </c>
      <c r="B63" s="248"/>
      <c r="C63" s="248"/>
      <c r="D63" s="248"/>
      <c r="E63" s="248"/>
      <c r="F63" s="248"/>
      <c r="G63" s="248"/>
      <c r="H63" s="248"/>
      <c r="I63" s="248"/>
      <c r="J63" s="248"/>
      <c r="K63" s="248"/>
    </row>
    <row r="64" spans="1:11" x14ac:dyDescent="0.25">
      <c r="A64" s="248"/>
      <c r="B64" s="248"/>
      <c r="C64" s="248"/>
      <c r="D64" s="248"/>
      <c r="E64" s="248"/>
      <c r="F64" s="248"/>
      <c r="G64" s="248"/>
      <c r="H64" s="248"/>
      <c r="I64" s="248"/>
      <c r="J64" s="248"/>
      <c r="K64" s="248"/>
    </row>
    <row r="65" spans="1:11" x14ac:dyDescent="0.25">
      <c r="A65" s="248"/>
      <c r="B65" s="248"/>
      <c r="C65" s="248"/>
      <c r="D65" s="248"/>
      <c r="E65" s="248"/>
      <c r="F65" s="248"/>
      <c r="G65" s="248"/>
      <c r="H65" s="248"/>
      <c r="I65" s="248"/>
      <c r="J65" s="248"/>
      <c r="K65" s="248"/>
    </row>
  </sheetData>
  <mergeCells count="26">
    <mergeCell ref="A1:K1"/>
    <mergeCell ref="A2:K2"/>
    <mergeCell ref="A3:B6"/>
    <mergeCell ref="E3:E6"/>
    <mergeCell ref="H3:H6"/>
    <mergeCell ref="J3:K3"/>
    <mergeCell ref="J4:K4"/>
    <mergeCell ref="C5:C6"/>
    <mergeCell ref="D5:D6"/>
    <mergeCell ref="F5:F6"/>
    <mergeCell ref="G5:G6"/>
    <mergeCell ref="J5:K5"/>
    <mergeCell ref="J6:K6"/>
    <mergeCell ref="A8:K8"/>
    <mergeCell ref="A9:A11"/>
    <mergeCell ref="B9:D9"/>
    <mergeCell ref="E9:E11"/>
    <mergeCell ref="B10:B11"/>
    <mergeCell ref="C10:D10"/>
    <mergeCell ref="A63:K65"/>
    <mergeCell ref="A26:K26"/>
    <mergeCell ref="A27:K27"/>
    <mergeCell ref="C28:C30"/>
    <mergeCell ref="D28:J28"/>
    <mergeCell ref="D29:G29"/>
    <mergeCell ref="H29:J29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5" firstPageNumber="32" orientation="portrait" useFirstPageNumber="1" r:id="rId1"/>
  <headerFooter>
    <oddFooter>&amp;C&amp;P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65"/>
  <sheetViews>
    <sheetView view="pageLayout" topLeftCell="A25" zoomScale="90" zoomScaleNormal="100" zoomScalePageLayoutView="90" workbookViewId="0">
      <selection activeCell="H62" sqref="H62"/>
    </sheetView>
  </sheetViews>
  <sheetFormatPr baseColWidth="10" defaultRowHeight="15" x14ac:dyDescent="0.25"/>
  <cols>
    <col min="1" max="1" width="8" style="8" bestFit="1" customWidth="1"/>
    <col min="2" max="2" width="8.5703125" style="8" bestFit="1" customWidth="1"/>
    <col min="3" max="3" width="9.5703125" style="8" bestFit="1" customWidth="1"/>
    <col min="4" max="4" width="10" style="8" bestFit="1" customWidth="1"/>
    <col min="5" max="5" width="13.28515625" style="8" bestFit="1" customWidth="1"/>
    <col min="6" max="6" width="8.7109375" style="8" bestFit="1" customWidth="1"/>
    <col min="7" max="7" width="9" style="8" customWidth="1"/>
    <col min="8" max="8" width="11.42578125" style="8" customWidth="1"/>
    <col min="9" max="9" width="12.28515625" style="8" bestFit="1" customWidth="1"/>
    <col min="10" max="10" width="8.5703125" style="8" bestFit="1" customWidth="1"/>
    <col min="11" max="11" width="11.42578125" style="8" customWidth="1"/>
    <col min="12" max="16384" width="11.42578125" style="8"/>
  </cols>
  <sheetData>
    <row r="1" spans="1:11" s="7" customFormat="1" x14ac:dyDescent="0.25">
      <c r="A1" s="212" t="s">
        <v>154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</row>
    <row r="2" spans="1:11" x14ac:dyDescent="0.25">
      <c r="A2" s="213" t="s">
        <v>22</v>
      </c>
      <c r="B2" s="213"/>
      <c r="C2" s="213"/>
      <c r="D2" s="213"/>
      <c r="E2" s="213"/>
      <c r="F2" s="213"/>
      <c r="G2" s="213"/>
      <c r="H2" s="213"/>
      <c r="I2" s="213"/>
      <c r="J2" s="213"/>
      <c r="K2" s="213"/>
    </row>
    <row r="3" spans="1:11" ht="15" customHeight="1" x14ac:dyDescent="0.25">
      <c r="A3" s="255" t="s">
        <v>12</v>
      </c>
      <c r="B3" s="255"/>
      <c r="C3" s="47" t="s">
        <v>4</v>
      </c>
      <c r="D3" s="82" t="s">
        <v>27</v>
      </c>
      <c r="E3" s="247" t="s">
        <v>78</v>
      </c>
      <c r="F3" s="49" t="s">
        <v>14</v>
      </c>
      <c r="G3" s="83">
        <v>9930365</v>
      </c>
      <c r="H3" s="255" t="s">
        <v>7</v>
      </c>
      <c r="I3" s="47" t="s">
        <v>8</v>
      </c>
      <c r="J3" s="235" t="s">
        <v>23</v>
      </c>
      <c r="K3" s="236"/>
    </row>
    <row r="4" spans="1:11" ht="15" customHeight="1" x14ac:dyDescent="0.25">
      <c r="A4" s="255"/>
      <c r="B4" s="255"/>
      <c r="C4" s="47" t="s">
        <v>5</v>
      </c>
      <c r="D4" s="26" t="s">
        <v>28</v>
      </c>
      <c r="E4" s="247"/>
      <c r="F4" s="49" t="s">
        <v>15</v>
      </c>
      <c r="G4" s="24">
        <v>757174</v>
      </c>
      <c r="H4" s="255"/>
      <c r="I4" s="47" t="s">
        <v>9</v>
      </c>
      <c r="J4" s="235" t="s">
        <v>24</v>
      </c>
      <c r="K4" s="236" t="s">
        <v>62</v>
      </c>
    </row>
    <row r="5" spans="1:11" ht="15" customHeight="1" x14ac:dyDescent="0.25">
      <c r="A5" s="255"/>
      <c r="B5" s="255"/>
      <c r="C5" s="257" t="s">
        <v>6</v>
      </c>
      <c r="D5" s="273" t="s">
        <v>33</v>
      </c>
      <c r="E5" s="247"/>
      <c r="F5" s="259" t="s">
        <v>77</v>
      </c>
      <c r="G5" s="264">
        <v>3983</v>
      </c>
      <c r="H5" s="255"/>
      <c r="I5" s="47" t="s">
        <v>10</v>
      </c>
      <c r="J5" s="235" t="s">
        <v>31</v>
      </c>
      <c r="K5" s="236" t="s">
        <v>31</v>
      </c>
    </row>
    <row r="6" spans="1:11" x14ac:dyDescent="0.25">
      <c r="A6" s="255"/>
      <c r="B6" s="255"/>
      <c r="C6" s="257"/>
      <c r="D6" s="274"/>
      <c r="E6" s="247"/>
      <c r="F6" s="259"/>
      <c r="G6" s="265"/>
      <c r="H6" s="255"/>
      <c r="I6" s="47" t="s">
        <v>11</v>
      </c>
      <c r="J6" s="235" t="s">
        <v>32</v>
      </c>
      <c r="K6" s="236" t="s">
        <v>32</v>
      </c>
    </row>
    <row r="7" spans="1:11" x14ac:dyDescent="0.25">
      <c r="A7" s="20"/>
      <c r="B7" s="5"/>
      <c r="C7" s="5"/>
      <c r="D7" s="51"/>
      <c r="E7" s="52"/>
      <c r="F7" s="52"/>
      <c r="G7" s="53"/>
      <c r="H7" s="54"/>
      <c r="I7" s="55"/>
      <c r="J7" s="56"/>
      <c r="K7" s="57"/>
    </row>
    <row r="8" spans="1:11" x14ac:dyDescent="0.25">
      <c r="A8" s="213" t="s">
        <v>38</v>
      </c>
      <c r="B8" s="213"/>
      <c r="C8" s="213"/>
      <c r="D8" s="213"/>
      <c r="E8" s="213"/>
      <c r="F8" s="213"/>
      <c r="G8" s="213"/>
      <c r="H8" s="213"/>
      <c r="I8" s="213"/>
      <c r="J8" s="213"/>
      <c r="K8" s="213"/>
    </row>
    <row r="9" spans="1:11" ht="15" customHeight="1" x14ac:dyDescent="0.25">
      <c r="A9" s="244" t="s">
        <v>18</v>
      </c>
      <c r="B9" s="249" t="s">
        <v>34</v>
      </c>
      <c r="C9" s="250"/>
      <c r="D9" s="251"/>
      <c r="E9" s="254" t="s">
        <v>79</v>
      </c>
      <c r="F9" s="143"/>
      <c r="G9" s="7"/>
      <c r="H9" s="9"/>
      <c r="I9" s="7"/>
      <c r="J9" s="7"/>
      <c r="K9" s="7"/>
    </row>
    <row r="10" spans="1:11" ht="37.5" customHeight="1" x14ac:dyDescent="0.25">
      <c r="A10" s="244"/>
      <c r="B10" s="243" t="s">
        <v>35</v>
      </c>
      <c r="C10" s="252" t="s">
        <v>36</v>
      </c>
      <c r="D10" s="253"/>
      <c r="E10" s="239"/>
      <c r="F10" s="143"/>
      <c r="G10" s="7"/>
      <c r="H10" s="9"/>
      <c r="I10" s="7"/>
      <c r="J10" s="7"/>
      <c r="K10" s="7"/>
    </row>
    <row r="11" spans="1:11" x14ac:dyDescent="0.25">
      <c r="A11" s="245"/>
      <c r="B11" s="245"/>
      <c r="C11" s="136" t="s">
        <v>37</v>
      </c>
      <c r="D11" s="136" t="s">
        <v>42</v>
      </c>
      <c r="E11" s="239"/>
      <c r="F11" s="143"/>
      <c r="G11" s="7"/>
      <c r="H11" s="9"/>
      <c r="I11" s="7"/>
      <c r="J11" s="7"/>
      <c r="K11" s="7"/>
    </row>
    <row r="12" spans="1:11" x14ac:dyDescent="0.25">
      <c r="A12" s="202" t="s">
        <v>161</v>
      </c>
      <c r="B12" s="121">
        <v>146.09999999999985</v>
      </c>
      <c r="C12" s="12">
        <v>20.100000000000019</v>
      </c>
      <c r="D12" s="170">
        <v>20</v>
      </c>
      <c r="E12" s="158">
        <v>24</v>
      </c>
      <c r="F12" s="153"/>
      <c r="G12" s="7"/>
      <c r="H12" s="9"/>
      <c r="I12" s="7"/>
      <c r="J12" s="7"/>
      <c r="K12" s="7"/>
    </row>
    <row r="13" spans="1:11" s="7" customFormat="1" x14ac:dyDescent="0.25">
      <c r="A13" s="202" t="s">
        <v>162</v>
      </c>
      <c r="B13" s="121">
        <v>125.29999999999991</v>
      </c>
      <c r="C13" s="12">
        <v>18.499999999999979</v>
      </c>
      <c r="D13" s="170">
        <v>1</v>
      </c>
      <c r="E13" s="158">
        <v>21</v>
      </c>
      <c r="F13" s="153">
        <v>21</v>
      </c>
      <c r="G13" s="110"/>
    </row>
    <row r="14" spans="1:11" s="7" customFormat="1" ht="15" customHeight="1" x14ac:dyDescent="0.25">
      <c r="A14" s="202" t="s">
        <v>163</v>
      </c>
      <c r="B14" s="121">
        <v>244.20000019999975</v>
      </c>
      <c r="C14" s="12">
        <v>22.200000200000026</v>
      </c>
      <c r="D14" s="170">
        <v>25</v>
      </c>
      <c r="E14" s="158">
        <v>30</v>
      </c>
      <c r="F14" s="153">
        <v>28</v>
      </c>
    </row>
    <row r="15" spans="1:11" s="7" customFormat="1" ht="15" customHeight="1" x14ac:dyDescent="0.25">
      <c r="A15" s="202" t="s">
        <v>164</v>
      </c>
      <c r="B15" s="121">
        <v>156.40000000000015</v>
      </c>
      <c r="C15" s="12">
        <v>32.500000000000171</v>
      </c>
      <c r="D15" s="170">
        <v>10</v>
      </c>
      <c r="E15" s="158">
        <v>22</v>
      </c>
      <c r="F15" s="153">
        <v>28</v>
      </c>
    </row>
    <row r="16" spans="1:11" s="7" customFormat="1" x14ac:dyDescent="0.25">
      <c r="A16" s="202" t="s">
        <v>165</v>
      </c>
      <c r="B16" s="121">
        <v>181.69999999999973</v>
      </c>
      <c r="C16" s="12">
        <v>18.599999999999977</v>
      </c>
      <c r="D16" s="170">
        <v>7</v>
      </c>
      <c r="E16" s="158">
        <v>22</v>
      </c>
      <c r="F16" s="153">
        <v>29</v>
      </c>
    </row>
    <row r="17" spans="1:11" s="7" customFormat="1" x14ac:dyDescent="0.25">
      <c r="A17" s="202" t="s">
        <v>166</v>
      </c>
      <c r="B17" s="121">
        <v>117.99999999999993</v>
      </c>
      <c r="C17" s="12">
        <v>15.899999999999981</v>
      </c>
      <c r="D17" s="105">
        <v>10</v>
      </c>
      <c r="E17" s="158">
        <v>20</v>
      </c>
      <c r="F17" s="153">
        <v>29</v>
      </c>
    </row>
    <row r="18" spans="1:11" s="7" customFormat="1" x14ac:dyDescent="0.25">
      <c r="A18" s="202" t="s">
        <v>167</v>
      </c>
      <c r="B18" s="121">
        <v>4.7</v>
      </c>
      <c r="C18" s="12">
        <v>1.0999999999999999</v>
      </c>
      <c r="D18" s="170">
        <v>7</v>
      </c>
      <c r="E18" s="158">
        <v>10</v>
      </c>
      <c r="F18" s="153">
        <v>29</v>
      </c>
    </row>
    <row r="19" spans="1:11" s="7" customFormat="1" x14ac:dyDescent="0.25">
      <c r="A19" s="202" t="s">
        <v>168</v>
      </c>
      <c r="B19" s="121">
        <v>66.000000000000085</v>
      </c>
      <c r="C19" s="12">
        <v>28.200000000000099</v>
      </c>
      <c r="D19" s="170">
        <v>19</v>
      </c>
      <c r="E19" s="158">
        <v>13</v>
      </c>
      <c r="F19" s="153">
        <v>28</v>
      </c>
    </row>
    <row r="20" spans="1:11" s="7" customFormat="1" x14ac:dyDescent="0.25">
      <c r="A20" s="202" t="s">
        <v>169</v>
      </c>
      <c r="B20" s="121">
        <v>22</v>
      </c>
      <c r="C20" s="12">
        <v>5.2999999999999972</v>
      </c>
      <c r="D20" s="170">
        <v>2</v>
      </c>
      <c r="E20" s="158">
        <v>13</v>
      </c>
      <c r="F20" s="153">
        <v>25</v>
      </c>
    </row>
    <row r="21" spans="1:11" s="7" customFormat="1" x14ac:dyDescent="0.25">
      <c r="A21" s="202" t="s">
        <v>170</v>
      </c>
      <c r="B21" s="121">
        <v>149.79999999999993</v>
      </c>
      <c r="C21" s="12">
        <v>21.100000000000044</v>
      </c>
      <c r="D21" s="170">
        <v>9</v>
      </c>
      <c r="E21" s="158">
        <v>23</v>
      </c>
      <c r="F21" s="153">
        <v>29</v>
      </c>
    </row>
    <row r="22" spans="1:11" s="7" customFormat="1" x14ac:dyDescent="0.25">
      <c r="A22" s="202" t="s">
        <v>171</v>
      </c>
      <c r="B22" s="121">
        <v>68.5</v>
      </c>
      <c r="C22" s="12">
        <v>20.200000000000028</v>
      </c>
      <c r="D22" s="170">
        <v>13</v>
      </c>
      <c r="E22" s="158">
        <v>18</v>
      </c>
      <c r="F22" s="153">
        <v>27</v>
      </c>
    </row>
    <row r="23" spans="1:11" s="7" customFormat="1" x14ac:dyDescent="0.25">
      <c r="A23" s="202" t="s">
        <v>172</v>
      </c>
      <c r="B23" s="121">
        <v>134.49999999999986</v>
      </c>
      <c r="C23" s="12">
        <v>19.900000000000006</v>
      </c>
      <c r="D23" s="170">
        <v>9</v>
      </c>
      <c r="E23" s="158">
        <v>22</v>
      </c>
      <c r="F23" s="153">
        <v>24</v>
      </c>
      <c r="G23" s="8"/>
      <c r="H23" s="8"/>
      <c r="I23" s="8"/>
      <c r="J23" s="8"/>
      <c r="K23" s="8"/>
    </row>
    <row r="24" spans="1:11" s="7" customFormat="1" x14ac:dyDescent="0.25">
      <c r="A24" s="138" t="s">
        <v>19</v>
      </c>
      <c r="B24" s="71">
        <f>SUM(B12:B23)</f>
        <v>1417.2000001999991</v>
      </c>
      <c r="C24" s="17">
        <f>MAX(C12:C23)</f>
        <v>32.500000000000171</v>
      </c>
      <c r="D24" s="137">
        <f>VLOOKUP(C24,C12:D23,2,FALSE)</f>
        <v>10</v>
      </c>
      <c r="E24" s="130">
        <f>SUM(E12:E23)</f>
        <v>238</v>
      </c>
      <c r="F24" s="145"/>
    </row>
    <row r="25" spans="1:11" x14ac:dyDescent="0.25">
      <c r="A25" s="1"/>
      <c r="B25" s="1"/>
      <c r="C25" s="1"/>
      <c r="D25" s="7"/>
      <c r="E25" s="7"/>
      <c r="F25" s="7"/>
      <c r="G25" s="7"/>
      <c r="H25" s="7"/>
      <c r="I25" s="7"/>
      <c r="J25" s="7"/>
      <c r="K25" s="7"/>
    </row>
    <row r="26" spans="1:11" x14ac:dyDescent="0.25">
      <c r="A26" s="212" t="s">
        <v>155</v>
      </c>
      <c r="B26" s="212"/>
      <c r="C26" s="212"/>
      <c r="D26" s="212"/>
      <c r="E26" s="212"/>
      <c r="F26" s="212"/>
      <c r="G26" s="212"/>
      <c r="H26" s="212"/>
      <c r="I26" s="212"/>
      <c r="J26" s="212"/>
      <c r="K26" s="212"/>
    </row>
    <row r="27" spans="1:11" x14ac:dyDescent="0.25">
      <c r="A27" s="213" t="s">
        <v>71</v>
      </c>
      <c r="B27" s="213"/>
      <c r="C27" s="213"/>
      <c r="D27" s="213"/>
      <c r="E27" s="213"/>
      <c r="F27" s="213"/>
      <c r="G27" s="213"/>
      <c r="H27" s="213"/>
      <c r="I27" s="213"/>
      <c r="J27" s="213"/>
      <c r="K27" s="213"/>
    </row>
    <row r="28" spans="1:11" s="7" customFormat="1" x14ac:dyDescent="0.25">
      <c r="C28" s="230" t="s">
        <v>18</v>
      </c>
      <c r="D28" s="260" t="s">
        <v>39</v>
      </c>
      <c r="E28" s="261"/>
      <c r="F28" s="261"/>
      <c r="G28" s="261"/>
      <c r="H28" s="261"/>
      <c r="I28" s="261"/>
      <c r="J28" s="262"/>
    </row>
    <row r="29" spans="1:11" x14ac:dyDescent="0.25">
      <c r="C29" s="263"/>
      <c r="D29" s="260" t="s">
        <v>40</v>
      </c>
      <c r="E29" s="261"/>
      <c r="F29" s="261"/>
      <c r="G29" s="262"/>
      <c r="H29" s="260" t="s">
        <v>41</v>
      </c>
      <c r="I29" s="261"/>
      <c r="J29" s="262"/>
      <c r="K29" s="7"/>
    </row>
    <row r="30" spans="1:11" s="7" customFormat="1" x14ac:dyDescent="0.25">
      <c r="C30" s="231"/>
      <c r="D30" s="135" t="s">
        <v>44</v>
      </c>
      <c r="E30" s="134" t="s">
        <v>42</v>
      </c>
      <c r="F30" s="135" t="s">
        <v>45</v>
      </c>
      <c r="G30" s="136" t="s">
        <v>42</v>
      </c>
      <c r="H30" s="135" t="s">
        <v>44</v>
      </c>
      <c r="I30" s="135" t="s">
        <v>45</v>
      </c>
      <c r="J30" s="135" t="s">
        <v>35</v>
      </c>
      <c r="K30" s="37"/>
    </row>
    <row r="31" spans="1:11" s="7" customFormat="1" x14ac:dyDescent="0.25">
      <c r="C31" s="202" t="s">
        <v>161</v>
      </c>
      <c r="D31" s="44">
        <v>15.18262</v>
      </c>
      <c r="E31" s="43">
        <v>4</v>
      </c>
      <c r="F31" s="44">
        <v>0.51849009999999995</v>
      </c>
      <c r="G31" s="43">
        <v>19</v>
      </c>
      <c r="H31" s="44">
        <v>11.376543032258063</v>
      </c>
      <c r="I31" s="44">
        <v>2.3184836645161289</v>
      </c>
      <c r="J31" s="44">
        <v>5.5817373880376371</v>
      </c>
      <c r="K31" s="21"/>
    </row>
    <row r="32" spans="1:11" ht="15" customHeight="1" x14ac:dyDescent="0.25">
      <c r="C32" s="202" t="s">
        <v>162</v>
      </c>
      <c r="D32" s="44">
        <v>14.57253</v>
      </c>
      <c r="E32" s="43">
        <v>8</v>
      </c>
      <c r="F32" s="44">
        <v>0.92954409999999998</v>
      </c>
      <c r="G32" s="43">
        <v>19</v>
      </c>
      <c r="H32" s="44">
        <v>10.723753285714283</v>
      </c>
      <c r="I32" s="44">
        <v>2.4712389321428572</v>
      </c>
      <c r="J32" s="44">
        <v>5.3917955402678563</v>
      </c>
      <c r="K32" s="21"/>
    </row>
    <row r="33" spans="3:11" ht="15" customHeight="1" x14ac:dyDescent="0.25">
      <c r="C33" s="202" t="s">
        <v>163</v>
      </c>
      <c r="D33" s="44">
        <v>13.851470000000001</v>
      </c>
      <c r="E33" s="43">
        <v>21</v>
      </c>
      <c r="F33" s="44">
        <v>1.191673</v>
      </c>
      <c r="G33" s="43">
        <v>4</v>
      </c>
      <c r="H33" s="44">
        <v>10.845833870967741</v>
      </c>
      <c r="I33" s="44">
        <v>2.8921239677419348</v>
      </c>
      <c r="J33" s="44">
        <v>5.5565983806451618</v>
      </c>
      <c r="K33" s="21"/>
    </row>
    <row r="34" spans="3:11" ht="15" customHeight="1" x14ac:dyDescent="0.25">
      <c r="C34" s="202" t="s">
        <v>164</v>
      </c>
      <c r="D34" s="44">
        <v>15.27172</v>
      </c>
      <c r="E34" s="43">
        <v>22</v>
      </c>
      <c r="F34" s="44">
        <v>1.498472</v>
      </c>
      <c r="G34" s="43">
        <v>2</v>
      </c>
      <c r="H34" s="44">
        <v>11.918857299999997</v>
      </c>
      <c r="I34" s="44">
        <v>3.2250091333333328</v>
      </c>
      <c r="J34" s="44">
        <v>6.2810190487819808</v>
      </c>
      <c r="K34" s="21"/>
    </row>
    <row r="35" spans="3:11" ht="15" customHeight="1" x14ac:dyDescent="0.25">
      <c r="C35" s="202" t="s">
        <v>165</v>
      </c>
      <c r="D35" s="44">
        <v>14.25841</v>
      </c>
      <c r="E35" s="43">
        <v>17</v>
      </c>
      <c r="F35" s="44">
        <v>1.653308</v>
      </c>
      <c r="G35" s="45">
        <v>29</v>
      </c>
      <c r="H35" s="44">
        <v>11.135247903225807</v>
      </c>
      <c r="I35" s="44">
        <v>3.2104985483870969</v>
      </c>
      <c r="J35" s="44">
        <v>5.9816678386498889</v>
      </c>
      <c r="K35" s="21"/>
    </row>
    <row r="36" spans="3:11" ht="15" customHeight="1" x14ac:dyDescent="0.25">
      <c r="C36" s="202" t="s">
        <v>166</v>
      </c>
      <c r="D36" s="44">
        <v>13.95772</v>
      </c>
      <c r="E36" s="43">
        <v>7</v>
      </c>
      <c r="F36" s="102">
        <v>0.74446970000000001</v>
      </c>
      <c r="G36" s="14">
        <v>6</v>
      </c>
      <c r="H36" s="102">
        <v>11.575468033333333</v>
      </c>
      <c r="I36" s="102">
        <v>2.7851158700000003</v>
      </c>
      <c r="J36" s="102">
        <v>5.8702361977638891</v>
      </c>
      <c r="K36" s="2"/>
    </row>
    <row r="37" spans="3:11" x14ac:dyDescent="0.25">
      <c r="C37" s="202" t="s">
        <v>167</v>
      </c>
      <c r="D37" s="44">
        <v>15.35553</v>
      </c>
      <c r="E37" s="45">
        <v>16</v>
      </c>
      <c r="F37" s="102">
        <v>7.2106470000000006E-2</v>
      </c>
      <c r="G37" s="14">
        <v>27</v>
      </c>
      <c r="H37" s="102">
        <v>9.9366479032258024</v>
      </c>
      <c r="I37" s="102">
        <v>2.0040381441935491</v>
      </c>
      <c r="J37" s="98">
        <v>5.0107871979072121</v>
      </c>
      <c r="K37" s="2"/>
    </row>
    <row r="38" spans="3:11" x14ac:dyDescent="0.25">
      <c r="C38" s="202" t="s">
        <v>168</v>
      </c>
      <c r="D38" s="102">
        <v>14.97631</v>
      </c>
      <c r="E38" s="14">
        <v>2</v>
      </c>
      <c r="F38" s="102">
        <v>-0.11895650000000001</v>
      </c>
      <c r="G38" s="14">
        <v>24</v>
      </c>
      <c r="H38" s="40">
        <v>11.053285774193551</v>
      </c>
      <c r="I38" s="40">
        <v>1.7476366935483869</v>
      </c>
      <c r="J38" s="40">
        <v>5.2801450954628137</v>
      </c>
      <c r="K38" s="2"/>
    </row>
    <row r="39" spans="3:11" x14ac:dyDescent="0.25">
      <c r="C39" s="202" t="s">
        <v>169</v>
      </c>
      <c r="D39" s="102">
        <v>14.96054</v>
      </c>
      <c r="E39" s="14">
        <v>27</v>
      </c>
      <c r="F39" s="102">
        <v>0.63642379999999998</v>
      </c>
      <c r="G39" s="14">
        <v>8</v>
      </c>
      <c r="H39" s="40">
        <v>11.746489033333328</v>
      </c>
      <c r="I39" s="40">
        <v>2.6781199600000005</v>
      </c>
      <c r="J39" s="40">
        <v>5.8671879524824382</v>
      </c>
      <c r="K39" s="2"/>
    </row>
    <row r="40" spans="3:11" x14ac:dyDescent="0.25">
      <c r="C40" s="202" t="s">
        <v>170</v>
      </c>
      <c r="D40" s="102">
        <v>15.569129999999999</v>
      </c>
      <c r="E40" s="14">
        <v>2</v>
      </c>
      <c r="F40" s="102">
        <v>1.066198</v>
      </c>
      <c r="G40" s="14">
        <v>28</v>
      </c>
      <c r="H40" s="40">
        <v>12.074954419354837</v>
      </c>
      <c r="I40" s="40">
        <v>2.6836063548387101</v>
      </c>
      <c r="J40" s="40">
        <v>5.9750229299059132</v>
      </c>
      <c r="K40" s="93"/>
    </row>
    <row r="41" spans="3:11" x14ac:dyDescent="0.25">
      <c r="C41" s="202" t="s">
        <v>171</v>
      </c>
      <c r="D41" s="102">
        <v>14.9633</v>
      </c>
      <c r="E41" s="14">
        <v>22</v>
      </c>
      <c r="F41" s="102">
        <v>-0.1361115</v>
      </c>
      <c r="G41" s="14">
        <v>4</v>
      </c>
      <c r="H41" s="40">
        <v>12.463769866666665</v>
      </c>
      <c r="I41" s="40">
        <v>2.3264296966666667</v>
      </c>
      <c r="J41" s="40">
        <v>6.0509038094162033</v>
      </c>
      <c r="K41" s="2"/>
    </row>
    <row r="42" spans="3:11" x14ac:dyDescent="0.25">
      <c r="C42" s="202" t="s">
        <v>172</v>
      </c>
      <c r="D42" s="102">
        <v>14.516870000000001</v>
      </c>
      <c r="E42" s="14">
        <v>16</v>
      </c>
      <c r="F42" s="102">
        <v>0.24761079999999999</v>
      </c>
      <c r="G42" s="14">
        <v>14</v>
      </c>
      <c r="H42" s="40">
        <v>12.21169448387097</v>
      </c>
      <c r="I42" s="40">
        <v>2.2879618548387097</v>
      </c>
      <c r="J42" s="40">
        <v>5.8052845013261622</v>
      </c>
      <c r="K42" s="2"/>
    </row>
    <row r="43" spans="3:11" x14ac:dyDescent="0.25">
      <c r="C43" s="59" t="s">
        <v>19</v>
      </c>
      <c r="D43" s="60">
        <f>MAX(D31:D42)</f>
        <v>15.569129999999999</v>
      </c>
      <c r="E43" s="61">
        <f>VLOOKUP(D43,D31:E42,2,FALSE)</f>
        <v>2</v>
      </c>
      <c r="F43" s="60">
        <f>MIN(F31:F42)</f>
        <v>-0.1361115</v>
      </c>
      <c r="G43" s="61">
        <f>VLOOKUP(F43,F31:G42,2,FALSE)</f>
        <v>4</v>
      </c>
      <c r="H43" s="59">
        <f>AVERAGE(H31:H42)</f>
        <v>11.421878742178698</v>
      </c>
      <c r="I43" s="59">
        <f>AVERAGE(I31:I42)</f>
        <v>2.552521901683948</v>
      </c>
      <c r="J43" s="59">
        <f>AVERAGE(J31:J42)</f>
        <v>5.7210321567205966</v>
      </c>
      <c r="K43" s="3"/>
    </row>
    <row r="60" spans="1:11" ht="15" customHeight="1" x14ac:dyDescent="0.25"/>
    <row r="63" spans="1:11" ht="15" customHeight="1" x14ac:dyDescent="0.25">
      <c r="A63" s="248" t="s">
        <v>90</v>
      </c>
      <c r="B63" s="248"/>
      <c r="C63" s="248"/>
      <c r="D63" s="248"/>
      <c r="E63" s="248"/>
      <c r="F63" s="248"/>
      <c r="G63" s="248"/>
      <c r="H63" s="248"/>
      <c r="I63" s="248"/>
      <c r="J63" s="248"/>
      <c r="K63" s="248"/>
    </row>
    <row r="64" spans="1:11" x14ac:dyDescent="0.25">
      <c r="A64" s="248"/>
      <c r="B64" s="248"/>
      <c r="C64" s="248"/>
      <c r="D64" s="248"/>
      <c r="E64" s="248"/>
      <c r="F64" s="248"/>
      <c r="G64" s="248"/>
      <c r="H64" s="248"/>
      <c r="I64" s="248"/>
      <c r="J64" s="248"/>
      <c r="K64" s="248"/>
    </row>
    <row r="65" spans="1:11" x14ac:dyDescent="0.25">
      <c r="A65" s="248"/>
      <c r="B65" s="248"/>
      <c r="C65" s="248"/>
      <c r="D65" s="248"/>
      <c r="E65" s="248"/>
      <c r="F65" s="248"/>
      <c r="G65" s="248"/>
      <c r="H65" s="248"/>
      <c r="I65" s="248"/>
      <c r="J65" s="248"/>
      <c r="K65" s="248"/>
    </row>
  </sheetData>
  <mergeCells count="26">
    <mergeCell ref="A1:K1"/>
    <mergeCell ref="A2:K2"/>
    <mergeCell ref="A3:B6"/>
    <mergeCell ref="E3:E6"/>
    <mergeCell ref="H3:H6"/>
    <mergeCell ref="J3:K3"/>
    <mergeCell ref="J4:K4"/>
    <mergeCell ref="C5:C6"/>
    <mergeCell ref="D5:D6"/>
    <mergeCell ref="F5:F6"/>
    <mergeCell ref="G5:G6"/>
    <mergeCell ref="J5:K5"/>
    <mergeCell ref="J6:K6"/>
    <mergeCell ref="A8:K8"/>
    <mergeCell ref="A9:A11"/>
    <mergeCell ref="B9:D9"/>
    <mergeCell ref="E9:E11"/>
    <mergeCell ref="B10:B11"/>
    <mergeCell ref="C10:D10"/>
    <mergeCell ref="A63:K65"/>
    <mergeCell ref="A26:K26"/>
    <mergeCell ref="A27:K27"/>
    <mergeCell ref="C28:C30"/>
    <mergeCell ref="D28:J28"/>
    <mergeCell ref="D29:G29"/>
    <mergeCell ref="H29:J29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5" firstPageNumber="33" orientation="portrait" useFirstPageNumber="1" r:id="rId1"/>
  <headerFooter>
    <oddFooter>&amp;C&amp;P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65"/>
  <sheetViews>
    <sheetView view="pageLayout" zoomScaleNormal="100" workbookViewId="0">
      <selection activeCell="K42" sqref="K42"/>
    </sheetView>
  </sheetViews>
  <sheetFormatPr baseColWidth="10" defaultRowHeight="15" x14ac:dyDescent="0.25"/>
  <cols>
    <col min="1" max="1" width="8" style="8" bestFit="1" customWidth="1"/>
    <col min="2" max="2" width="8.5703125" style="8" bestFit="1" customWidth="1"/>
    <col min="3" max="3" width="9.5703125" style="8" bestFit="1" customWidth="1"/>
    <col min="4" max="4" width="10" style="8" bestFit="1" customWidth="1"/>
    <col min="5" max="5" width="13.28515625" style="8" bestFit="1" customWidth="1"/>
    <col min="6" max="6" width="8.7109375" style="8" bestFit="1" customWidth="1"/>
    <col min="7" max="7" width="9" style="8" customWidth="1"/>
    <col min="8" max="8" width="11.42578125" style="8" customWidth="1"/>
    <col min="9" max="9" width="12.28515625" style="8" bestFit="1" customWidth="1"/>
    <col min="10" max="10" width="8.5703125" style="8" bestFit="1" customWidth="1"/>
    <col min="11" max="11" width="11.42578125" style="8" customWidth="1"/>
    <col min="12" max="16384" width="11.42578125" style="8"/>
  </cols>
  <sheetData>
    <row r="1" spans="1:11" s="7" customFormat="1" x14ac:dyDescent="0.25">
      <c r="A1" s="212" t="s">
        <v>156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</row>
    <row r="2" spans="1:11" x14ac:dyDescent="0.25">
      <c r="A2" s="213" t="s">
        <v>22</v>
      </c>
      <c r="B2" s="213"/>
      <c r="C2" s="213"/>
      <c r="D2" s="213"/>
      <c r="E2" s="213"/>
      <c r="F2" s="213"/>
      <c r="G2" s="213"/>
      <c r="H2" s="213"/>
      <c r="I2" s="213"/>
      <c r="J2" s="213"/>
      <c r="K2" s="213"/>
    </row>
    <row r="3" spans="1:11" ht="15" customHeight="1" x14ac:dyDescent="0.25">
      <c r="A3" s="255" t="s">
        <v>12</v>
      </c>
      <c r="B3" s="255"/>
      <c r="C3" s="47" t="s">
        <v>4</v>
      </c>
      <c r="D3" s="26" t="s">
        <v>27</v>
      </c>
      <c r="E3" s="247" t="s">
        <v>78</v>
      </c>
      <c r="F3" s="49" t="s">
        <v>14</v>
      </c>
      <c r="G3" s="24">
        <v>9973342</v>
      </c>
      <c r="H3" s="255" t="s">
        <v>7</v>
      </c>
      <c r="I3" s="47" t="s">
        <v>8</v>
      </c>
      <c r="J3" s="235" t="s">
        <v>23</v>
      </c>
      <c r="K3" s="236"/>
    </row>
    <row r="4" spans="1:11" ht="15" customHeight="1" x14ac:dyDescent="0.25">
      <c r="A4" s="255"/>
      <c r="B4" s="255"/>
      <c r="C4" s="47" t="s">
        <v>5</v>
      </c>
      <c r="D4" s="26" t="s">
        <v>49</v>
      </c>
      <c r="E4" s="247"/>
      <c r="F4" s="49" t="s">
        <v>15</v>
      </c>
      <c r="G4" s="24">
        <v>798647</v>
      </c>
      <c r="H4" s="255"/>
      <c r="I4" s="47" t="s">
        <v>9</v>
      </c>
      <c r="J4" s="235" t="s">
        <v>24</v>
      </c>
      <c r="K4" s="236" t="s">
        <v>24</v>
      </c>
    </row>
    <row r="5" spans="1:11" ht="15" customHeight="1" x14ac:dyDescent="0.25">
      <c r="A5" s="255"/>
      <c r="B5" s="255"/>
      <c r="C5" s="257" t="s">
        <v>6</v>
      </c>
      <c r="D5" s="219" t="s">
        <v>59</v>
      </c>
      <c r="E5" s="247"/>
      <c r="F5" s="259" t="s">
        <v>77</v>
      </c>
      <c r="G5" s="221">
        <v>2857</v>
      </c>
      <c r="H5" s="255"/>
      <c r="I5" s="47" t="s">
        <v>10</v>
      </c>
      <c r="J5" s="235" t="s">
        <v>54</v>
      </c>
      <c r="K5" s="236" t="s">
        <v>54</v>
      </c>
    </row>
    <row r="6" spans="1:11" x14ac:dyDescent="0.25">
      <c r="A6" s="255"/>
      <c r="B6" s="255"/>
      <c r="C6" s="257"/>
      <c r="D6" s="219"/>
      <c r="E6" s="247"/>
      <c r="F6" s="259"/>
      <c r="G6" s="221"/>
      <c r="H6" s="255"/>
      <c r="I6" s="47" t="s">
        <v>11</v>
      </c>
      <c r="J6" s="235" t="s">
        <v>60</v>
      </c>
      <c r="K6" s="236" t="s">
        <v>60</v>
      </c>
    </row>
    <row r="7" spans="1:11" x14ac:dyDescent="0.25">
      <c r="A7" s="20"/>
      <c r="B7" s="5"/>
      <c r="C7" s="5"/>
      <c r="D7" s="51"/>
      <c r="E7" s="52"/>
      <c r="F7" s="52"/>
      <c r="G7" s="53"/>
      <c r="H7" s="54"/>
      <c r="I7" s="55"/>
      <c r="J7" s="56"/>
      <c r="K7" s="57"/>
    </row>
    <row r="8" spans="1:11" x14ac:dyDescent="0.25">
      <c r="A8" s="213" t="s">
        <v>38</v>
      </c>
      <c r="B8" s="213"/>
      <c r="C8" s="213"/>
      <c r="D8" s="213"/>
      <c r="E8" s="213"/>
      <c r="F8" s="213"/>
      <c r="G8" s="213"/>
      <c r="H8" s="213"/>
      <c r="I8" s="213"/>
      <c r="J8" s="213"/>
      <c r="K8" s="213"/>
    </row>
    <row r="9" spans="1:11" ht="15" customHeight="1" x14ac:dyDescent="0.25">
      <c r="A9" s="244" t="s">
        <v>18</v>
      </c>
      <c r="B9" s="249" t="s">
        <v>34</v>
      </c>
      <c r="C9" s="250"/>
      <c r="D9" s="251"/>
      <c r="E9" s="254" t="s">
        <v>79</v>
      </c>
      <c r="F9" s="143"/>
      <c r="G9" s="7"/>
      <c r="H9" s="9"/>
      <c r="I9" s="7"/>
      <c r="J9" s="7"/>
      <c r="K9" s="7"/>
    </row>
    <row r="10" spans="1:11" ht="37.5" customHeight="1" x14ac:dyDescent="0.25">
      <c r="A10" s="244"/>
      <c r="B10" s="243" t="s">
        <v>35</v>
      </c>
      <c r="C10" s="252" t="s">
        <v>36</v>
      </c>
      <c r="D10" s="253"/>
      <c r="E10" s="239"/>
      <c r="F10" s="143"/>
      <c r="G10" s="7"/>
      <c r="H10" s="9"/>
      <c r="I10" s="7"/>
      <c r="J10" s="7"/>
      <c r="K10" s="7"/>
    </row>
    <row r="11" spans="1:11" x14ac:dyDescent="0.25">
      <c r="A11" s="245"/>
      <c r="B11" s="245"/>
      <c r="C11" s="136" t="s">
        <v>37</v>
      </c>
      <c r="D11" s="136" t="s">
        <v>42</v>
      </c>
      <c r="E11" s="239"/>
      <c r="F11" s="143"/>
      <c r="G11" s="7"/>
      <c r="H11" s="9"/>
      <c r="I11" s="7"/>
      <c r="J11" s="7"/>
      <c r="K11" s="7"/>
    </row>
    <row r="12" spans="1:11" x14ac:dyDescent="0.25">
      <c r="A12" s="202" t="s">
        <v>161</v>
      </c>
      <c r="B12" s="65">
        <v>134.10000010000002</v>
      </c>
      <c r="C12" s="85">
        <v>20.100000000000037</v>
      </c>
      <c r="D12" s="170">
        <v>5</v>
      </c>
      <c r="E12" s="158">
        <v>20</v>
      </c>
      <c r="F12" s="153"/>
      <c r="G12" s="7"/>
      <c r="H12" s="9"/>
      <c r="I12" s="7"/>
      <c r="J12" s="7"/>
      <c r="K12" s="7"/>
    </row>
    <row r="13" spans="1:11" s="7" customFormat="1" x14ac:dyDescent="0.25">
      <c r="A13" s="202" t="s">
        <v>162</v>
      </c>
      <c r="B13" s="65">
        <v>79.400000199999965</v>
      </c>
      <c r="C13" s="85">
        <v>17.200000200000005</v>
      </c>
      <c r="D13" s="170">
        <v>23</v>
      </c>
      <c r="E13" s="158">
        <v>17</v>
      </c>
      <c r="F13" s="153">
        <v>21</v>
      </c>
      <c r="G13" s="110"/>
    </row>
    <row r="14" spans="1:11" s="7" customFormat="1" ht="15" customHeight="1" x14ac:dyDescent="0.25">
      <c r="A14" s="202" t="s">
        <v>163</v>
      </c>
      <c r="B14" s="65">
        <v>265.60000110000027</v>
      </c>
      <c r="C14" s="85">
        <v>43.400000600000155</v>
      </c>
      <c r="D14" s="170">
        <v>18</v>
      </c>
      <c r="E14" s="158">
        <v>25</v>
      </c>
      <c r="F14" s="153">
        <v>28</v>
      </c>
    </row>
    <row r="15" spans="1:11" s="7" customFormat="1" ht="15" customHeight="1" x14ac:dyDescent="0.25">
      <c r="A15" s="202" t="s">
        <v>164</v>
      </c>
      <c r="B15" s="65">
        <v>121.60000050000001</v>
      </c>
      <c r="C15" s="85">
        <v>31.000000300000035</v>
      </c>
      <c r="D15" s="170">
        <v>10</v>
      </c>
      <c r="E15" s="158">
        <v>14</v>
      </c>
      <c r="F15" s="153">
        <v>28</v>
      </c>
    </row>
    <row r="16" spans="1:11" s="7" customFormat="1" x14ac:dyDescent="0.25">
      <c r="A16" s="202" t="s">
        <v>165</v>
      </c>
      <c r="B16" s="65">
        <v>115.59999999999985</v>
      </c>
      <c r="C16" s="85">
        <v>15.299999999999974</v>
      </c>
      <c r="D16" s="170">
        <v>10</v>
      </c>
      <c r="E16" s="158">
        <v>20</v>
      </c>
      <c r="F16" s="153">
        <v>29</v>
      </c>
    </row>
    <row r="17" spans="1:11" s="7" customFormat="1" x14ac:dyDescent="0.25">
      <c r="A17" s="202" t="s">
        <v>166</v>
      </c>
      <c r="B17" s="86">
        <v>63.999999999999993</v>
      </c>
      <c r="C17" s="87">
        <v>21.200000000000053</v>
      </c>
      <c r="D17" s="105">
        <v>12</v>
      </c>
      <c r="E17" s="158">
        <v>12</v>
      </c>
      <c r="F17" s="153">
        <v>29</v>
      </c>
    </row>
    <row r="18" spans="1:11" s="7" customFormat="1" x14ac:dyDescent="0.25">
      <c r="A18" s="202" t="s">
        <v>167</v>
      </c>
      <c r="B18" s="65">
        <v>0.2</v>
      </c>
      <c r="C18" s="85">
        <v>0.1</v>
      </c>
      <c r="D18" s="170">
        <v>16</v>
      </c>
      <c r="E18" s="158">
        <v>2</v>
      </c>
      <c r="F18" s="153">
        <v>29</v>
      </c>
    </row>
    <row r="19" spans="1:11" s="7" customFormat="1" x14ac:dyDescent="0.25">
      <c r="A19" s="202" t="s">
        <v>168</v>
      </c>
      <c r="B19" s="65">
        <v>12.400000000000004</v>
      </c>
      <c r="C19" s="85">
        <v>2.8000000000000012</v>
      </c>
      <c r="D19" s="170">
        <v>21</v>
      </c>
      <c r="E19" s="158">
        <v>8</v>
      </c>
      <c r="F19" s="153">
        <v>28</v>
      </c>
    </row>
    <row r="20" spans="1:11" s="7" customFormat="1" x14ac:dyDescent="0.25">
      <c r="A20" s="202" t="s">
        <v>169</v>
      </c>
      <c r="B20" s="65">
        <v>12</v>
      </c>
      <c r="C20" s="85">
        <v>4.8999999999999986</v>
      </c>
      <c r="D20" s="170">
        <v>30</v>
      </c>
      <c r="E20" s="158">
        <v>7</v>
      </c>
      <c r="F20" s="153">
        <v>25</v>
      </c>
    </row>
    <row r="21" spans="1:11" s="7" customFormat="1" x14ac:dyDescent="0.25">
      <c r="A21" s="202" t="s">
        <v>170</v>
      </c>
      <c r="B21" s="65">
        <v>71.10000009999996</v>
      </c>
      <c r="C21" s="85">
        <v>16.600000099999988</v>
      </c>
      <c r="D21" s="170">
        <v>27</v>
      </c>
      <c r="E21" s="158">
        <v>17</v>
      </c>
      <c r="F21" s="153">
        <v>29</v>
      </c>
    </row>
    <row r="22" spans="1:11" s="7" customFormat="1" x14ac:dyDescent="0.25">
      <c r="A22" s="202" t="s">
        <v>171</v>
      </c>
      <c r="B22" s="65">
        <v>29.599999999999984</v>
      </c>
      <c r="C22" s="85">
        <v>6.8999999999999915</v>
      </c>
      <c r="D22" s="170">
        <v>20</v>
      </c>
      <c r="E22" s="158">
        <v>10</v>
      </c>
      <c r="F22" s="153">
        <v>27</v>
      </c>
    </row>
    <row r="23" spans="1:11" s="7" customFormat="1" x14ac:dyDescent="0.25">
      <c r="A23" s="202" t="s">
        <v>172</v>
      </c>
      <c r="B23" s="65">
        <v>139.20000019999998</v>
      </c>
      <c r="C23" s="85">
        <v>28.200000100000018</v>
      </c>
      <c r="D23" s="170">
        <v>9</v>
      </c>
      <c r="E23" s="158">
        <v>15</v>
      </c>
      <c r="F23" s="153">
        <v>24</v>
      </c>
      <c r="G23" s="8"/>
      <c r="H23" s="8"/>
      <c r="I23" s="8"/>
      <c r="J23" s="8"/>
      <c r="K23" s="8"/>
    </row>
    <row r="24" spans="1:11" s="7" customFormat="1" x14ac:dyDescent="0.25">
      <c r="A24" s="138" t="s">
        <v>19</v>
      </c>
      <c r="B24" s="71">
        <f>SUM(B12:B23)</f>
        <v>1044.8000022000001</v>
      </c>
      <c r="C24" s="17">
        <f>MAX(C12:C23)</f>
        <v>43.400000600000155</v>
      </c>
      <c r="D24" s="137">
        <f>VLOOKUP(C24,C12:D23,2,FALSE)</f>
        <v>18</v>
      </c>
      <c r="E24" s="130">
        <f>SUM(E12:E23)</f>
        <v>167</v>
      </c>
      <c r="F24" s="145"/>
    </row>
    <row r="25" spans="1:11" x14ac:dyDescent="0.25">
      <c r="A25" s="1"/>
      <c r="B25" s="1"/>
      <c r="C25" s="1"/>
      <c r="D25" s="7"/>
      <c r="E25" s="7"/>
      <c r="F25" s="7"/>
      <c r="G25" s="7"/>
      <c r="H25" s="7"/>
      <c r="I25" s="7"/>
      <c r="J25" s="7"/>
      <c r="K25" s="7"/>
    </row>
    <row r="26" spans="1:11" x14ac:dyDescent="0.25">
      <c r="A26" s="212" t="s">
        <v>173</v>
      </c>
      <c r="B26" s="212"/>
      <c r="C26" s="212"/>
      <c r="D26" s="212"/>
      <c r="E26" s="212"/>
      <c r="F26" s="212"/>
      <c r="G26" s="212"/>
      <c r="H26" s="212"/>
      <c r="I26" s="212"/>
      <c r="J26" s="212"/>
      <c r="K26" s="212"/>
    </row>
    <row r="27" spans="1:11" x14ac:dyDescent="0.25">
      <c r="A27" s="213" t="s">
        <v>71</v>
      </c>
      <c r="B27" s="213"/>
      <c r="C27" s="213"/>
      <c r="D27" s="213"/>
      <c r="E27" s="213"/>
      <c r="F27" s="213"/>
      <c r="G27" s="213"/>
      <c r="H27" s="213"/>
      <c r="I27" s="213"/>
      <c r="J27" s="213"/>
      <c r="K27" s="213"/>
    </row>
    <row r="28" spans="1:11" s="7" customFormat="1" x14ac:dyDescent="0.25">
      <c r="C28" s="230" t="s">
        <v>18</v>
      </c>
      <c r="D28" s="260" t="s">
        <v>39</v>
      </c>
      <c r="E28" s="261"/>
      <c r="F28" s="261"/>
      <c r="G28" s="261"/>
      <c r="H28" s="261"/>
      <c r="I28" s="261"/>
      <c r="J28" s="262"/>
    </row>
    <row r="29" spans="1:11" x14ac:dyDescent="0.25">
      <c r="C29" s="263"/>
      <c r="D29" s="260" t="s">
        <v>40</v>
      </c>
      <c r="E29" s="261"/>
      <c r="F29" s="261"/>
      <c r="G29" s="262"/>
      <c r="H29" s="260" t="s">
        <v>41</v>
      </c>
      <c r="I29" s="261"/>
      <c r="J29" s="262"/>
      <c r="K29" s="7"/>
    </row>
    <row r="30" spans="1:11" s="7" customFormat="1" x14ac:dyDescent="0.25">
      <c r="C30" s="231"/>
      <c r="D30" s="135" t="s">
        <v>44</v>
      </c>
      <c r="E30" s="134" t="s">
        <v>42</v>
      </c>
      <c r="F30" s="135" t="s">
        <v>45</v>
      </c>
      <c r="G30" s="136" t="s">
        <v>42</v>
      </c>
      <c r="H30" s="135" t="s">
        <v>44</v>
      </c>
      <c r="I30" s="135" t="s">
        <v>45</v>
      </c>
      <c r="J30" s="135" t="s">
        <v>35</v>
      </c>
      <c r="K30" s="37"/>
    </row>
    <row r="31" spans="1:11" s="7" customFormat="1" x14ac:dyDescent="0.25">
      <c r="C31" s="202" t="s">
        <v>161</v>
      </c>
      <c r="D31" s="44">
        <v>24.100829999999998</v>
      </c>
      <c r="E31" s="43">
        <v>4</v>
      </c>
      <c r="F31" s="44">
        <v>4.8236939999999997</v>
      </c>
      <c r="G31" s="43">
        <v>24</v>
      </c>
      <c r="H31" s="44">
        <v>19.661096129032256</v>
      </c>
      <c r="I31" s="44">
        <v>8.7204017741935473</v>
      </c>
      <c r="J31" s="44">
        <v>12.568018631541221</v>
      </c>
      <c r="K31" s="21"/>
    </row>
    <row r="32" spans="1:11" ht="15" customHeight="1" x14ac:dyDescent="0.25">
      <c r="C32" s="202" t="s">
        <v>162</v>
      </c>
      <c r="D32" s="44">
        <v>22.907720000000001</v>
      </c>
      <c r="E32" s="43">
        <v>7</v>
      </c>
      <c r="F32" s="44">
        <v>6.8456710000000003</v>
      </c>
      <c r="G32" s="43">
        <v>10</v>
      </c>
      <c r="H32" s="44">
        <v>18.796551071428571</v>
      </c>
      <c r="I32" s="44">
        <v>9.4241496785714283</v>
      </c>
      <c r="J32" s="44">
        <v>12.826500638144839</v>
      </c>
      <c r="K32" s="21"/>
    </row>
    <row r="33" spans="3:11" ht="15" customHeight="1" x14ac:dyDescent="0.25">
      <c r="C33" s="202" t="s">
        <v>163</v>
      </c>
      <c r="D33" s="44">
        <v>21.10913</v>
      </c>
      <c r="E33" s="43">
        <v>21</v>
      </c>
      <c r="F33" s="44">
        <v>7.3139659999999997</v>
      </c>
      <c r="G33" s="43">
        <v>4</v>
      </c>
      <c r="H33" s="44">
        <v>18.375777419354833</v>
      </c>
      <c r="I33" s="44">
        <v>9.2293679354838716</v>
      </c>
      <c r="J33" s="44">
        <v>12.43135400047043</v>
      </c>
      <c r="K33" s="21"/>
    </row>
    <row r="34" spans="3:11" ht="15" customHeight="1" x14ac:dyDescent="0.25">
      <c r="C34" s="202" t="s">
        <v>164</v>
      </c>
      <c r="D34" s="44">
        <v>23.86947</v>
      </c>
      <c r="E34" s="43">
        <v>16</v>
      </c>
      <c r="F34" s="44">
        <v>8.2070640000000008</v>
      </c>
      <c r="G34" s="43">
        <v>3</v>
      </c>
      <c r="H34" s="44">
        <v>19.943308666666663</v>
      </c>
      <c r="I34" s="44">
        <v>9.5705852333333326</v>
      </c>
      <c r="J34" s="44">
        <v>13.326788165384162</v>
      </c>
      <c r="K34" s="21"/>
    </row>
    <row r="35" spans="3:11" ht="15" customHeight="1" x14ac:dyDescent="0.25">
      <c r="C35" s="202" t="s">
        <v>165</v>
      </c>
      <c r="D35" s="44">
        <v>22.955269999999999</v>
      </c>
      <c r="E35" s="43">
        <v>2</v>
      </c>
      <c r="F35" s="44">
        <v>6.7563880000000003</v>
      </c>
      <c r="G35" s="45">
        <v>29</v>
      </c>
      <c r="H35" s="44">
        <v>19.289785806451619</v>
      </c>
      <c r="I35" s="44">
        <v>9.5238567096774176</v>
      </c>
      <c r="J35" s="44">
        <v>12.917970738991817</v>
      </c>
      <c r="K35" s="21"/>
    </row>
    <row r="36" spans="3:11" ht="15" customHeight="1" x14ac:dyDescent="0.25">
      <c r="C36" s="202" t="s">
        <v>166</v>
      </c>
      <c r="D36" s="44">
        <v>22.622630000000001</v>
      </c>
      <c r="E36" s="43">
        <v>2</v>
      </c>
      <c r="F36" s="102">
        <v>7.3462759999999996</v>
      </c>
      <c r="G36" s="14">
        <v>24</v>
      </c>
      <c r="H36" s="102">
        <v>20.004771000000002</v>
      </c>
      <c r="I36" s="102">
        <v>8.9815004333333324</v>
      </c>
      <c r="J36" s="102">
        <v>13.153515895370374</v>
      </c>
      <c r="K36" s="2"/>
    </row>
    <row r="37" spans="3:11" x14ac:dyDescent="0.25">
      <c r="C37" s="202" t="s">
        <v>167</v>
      </c>
      <c r="D37" s="44">
        <v>23.773340000000001</v>
      </c>
      <c r="E37" s="45">
        <v>16</v>
      </c>
      <c r="F37" s="102">
        <v>6.2877559999999999</v>
      </c>
      <c r="G37" s="14">
        <v>14</v>
      </c>
      <c r="H37" s="102">
        <v>19.740544516129031</v>
      </c>
      <c r="I37" s="102">
        <v>8.6607848064516126</v>
      </c>
      <c r="J37" s="102">
        <v>13.340724074417563</v>
      </c>
      <c r="K37" s="2"/>
    </row>
    <row r="38" spans="3:11" x14ac:dyDescent="0.25">
      <c r="C38" s="202" t="s">
        <v>168</v>
      </c>
      <c r="D38" s="102">
        <v>23.989509999999999</v>
      </c>
      <c r="E38" s="14">
        <v>2</v>
      </c>
      <c r="F38" s="102">
        <v>5.5835910000000002</v>
      </c>
      <c r="G38" s="14">
        <v>1</v>
      </c>
      <c r="H38" s="102">
        <v>20.745027096774194</v>
      </c>
      <c r="I38" s="102">
        <v>8.3850777419354845</v>
      </c>
      <c r="J38" s="102">
        <v>13.297220651657705</v>
      </c>
      <c r="K38" s="2"/>
    </row>
    <row r="39" spans="3:11" x14ac:dyDescent="0.25">
      <c r="C39" s="202" t="s">
        <v>169</v>
      </c>
      <c r="D39" s="102">
        <v>25.605619999999998</v>
      </c>
      <c r="E39" s="14">
        <v>20</v>
      </c>
      <c r="F39" s="102">
        <v>6.5431540000000004</v>
      </c>
      <c r="G39" s="14">
        <v>27</v>
      </c>
      <c r="H39" s="102">
        <v>22.337692999999998</v>
      </c>
      <c r="I39" s="102">
        <v>8.6783773333333354</v>
      </c>
      <c r="J39" s="102">
        <v>13.88728818687501</v>
      </c>
      <c r="K39" s="2"/>
    </row>
    <row r="40" spans="3:11" x14ac:dyDescent="0.25">
      <c r="C40" s="202" t="s">
        <v>170</v>
      </c>
      <c r="D40" s="102">
        <v>24.814869999999999</v>
      </c>
      <c r="E40" s="14">
        <v>10</v>
      </c>
      <c r="F40" s="102">
        <v>6.0341779999999998</v>
      </c>
      <c r="G40" s="14">
        <v>1</v>
      </c>
      <c r="H40" s="102">
        <v>21.492385161290319</v>
      </c>
      <c r="I40" s="102">
        <v>8.7614744838709697</v>
      </c>
      <c r="J40" s="102">
        <v>13.3514415327733</v>
      </c>
      <c r="K40" s="93"/>
    </row>
    <row r="41" spans="3:11" x14ac:dyDescent="0.25">
      <c r="C41" s="202" t="s">
        <v>171</v>
      </c>
      <c r="D41" s="102">
        <v>24.889990000000001</v>
      </c>
      <c r="E41" s="14">
        <v>12</v>
      </c>
      <c r="F41" s="102">
        <v>7.0222009999999999</v>
      </c>
      <c r="G41" s="14">
        <v>7</v>
      </c>
      <c r="H41" s="102">
        <v>21.302960666666667</v>
      </c>
      <c r="I41" s="102">
        <v>8.3514555999999995</v>
      </c>
      <c r="J41" s="102">
        <v>12.884302755208326</v>
      </c>
      <c r="K41" s="2"/>
    </row>
    <row r="42" spans="3:11" x14ac:dyDescent="0.25">
      <c r="C42" s="202" t="s">
        <v>172</v>
      </c>
      <c r="D42" s="102">
        <v>23.90062</v>
      </c>
      <c r="E42" s="14">
        <v>22</v>
      </c>
      <c r="F42" s="102">
        <v>6.9319569999999997</v>
      </c>
      <c r="G42" s="14">
        <v>14</v>
      </c>
      <c r="H42" s="102">
        <v>20.309551935483871</v>
      </c>
      <c r="I42" s="102">
        <v>8.7792709677419349</v>
      </c>
      <c r="J42" s="102">
        <v>12.877793202620966</v>
      </c>
      <c r="K42" s="2"/>
    </row>
    <row r="43" spans="3:11" x14ac:dyDescent="0.25">
      <c r="C43" s="59" t="s">
        <v>19</v>
      </c>
      <c r="D43" s="60">
        <f>MAX(D31:D42)</f>
        <v>25.605619999999998</v>
      </c>
      <c r="E43" s="61">
        <f>VLOOKUP(D43,D31:E42,2,FALSE)</f>
        <v>20</v>
      </c>
      <c r="F43" s="60">
        <f>MIN(F31:F42)</f>
        <v>4.8236939999999997</v>
      </c>
      <c r="G43" s="61">
        <f>VLOOKUP(F43,F31:G42,2,FALSE)</f>
        <v>24</v>
      </c>
      <c r="H43" s="59">
        <f>AVERAGE(H31:H42)</f>
        <v>20.166621039106502</v>
      </c>
      <c r="I43" s="59">
        <f>AVERAGE(I31:I42)</f>
        <v>8.9221918914938545</v>
      </c>
      <c r="J43" s="59">
        <f>AVERAGE(J31:J42)</f>
        <v>13.071909872787977</v>
      </c>
      <c r="K43" s="3"/>
    </row>
    <row r="60" spans="1:11" ht="15" customHeight="1" x14ac:dyDescent="0.25"/>
    <row r="63" spans="1:11" x14ac:dyDescent="0.25">
      <c r="A63" s="248" t="s">
        <v>90</v>
      </c>
      <c r="B63" s="248"/>
      <c r="C63" s="248"/>
      <c r="D63" s="248"/>
      <c r="E63" s="248"/>
      <c r="F63" s="248"/>
      <c r="G63" s="248"/>
      <c r="H63" s="248"/>
      <c r="I63" s="248"/>
      <c r="J63" s="248"/>
      <c r="K63" s="248"/>
    </row>
    <row r="64" spans="1:11" x14ac:dyDescent="0.25">
      <c r="A64" s="248"/>
      <c r="B64" s="248"/>
      <c r="C64" s="248"/>
      <c r="D64" s="248"/>
      <c r="E64" s="248"/>
      <c r="F64" s="248"/>
      <c r="G64" s="248"/>
      <c r="H64" s="248"/>
      <c r="I64" s="248"/>
      <c r="J64" s="248"/>
      <c r="K64" s="248"/>
    </row>
    <row r="65" spans="1:11" x14ac:dyDescent="0.25">
      <c r="A65" s="248"/>
      <c r="B65" s="248"/>
      <c r="C65" s="248"/>
      <c r="D65" s="248"/>
      <c r="E65" s="248"/>
      <c r="F65" s="248"/>
      <c r="G65" s="248"/>
      <c r="H65" s="248"/>
      <c r="I65" s="248"/>
      <c r="J65" s="248"/>
      <c r="K65" s="248"/>
    </row>
  </sheetData>
  <mergeCells count="26">
    <mergeCell ref="A1:K1"/>
    <mergeCell ref="A2:K2"/>
    <mergeCell ref="A3:B6"/>
    <mergeCell ref="E3:E6"/>
    <mergeCell ref="H3:H6"/>
    <mergeCell ref="J3:K3"/>
    <mergeCell ref="J4:K4"/>
    <mergeCell ref="C5:C6"/>
    <mergeCell ref="D5:D6"/>
    <mergeCell ref="F5:F6"/>
    <mergeCell ref="G5:G6"/>
    <mergeCell ref="J5:K5"/>
    <mergeCell ref="J6:K6"/>
    <mergeCell ref="A8:K8"/>
    <mergeCell ref="A9:A11"/>
    <mergeCell ref="B9:D9"/>
    <mergeCell ref="E9:E11"/>
    <mergeCell ref="B10:B11"/>
    <mergeCell ref="C10:D10"/>
    <mergeCell ref="A63:K65"/>
    <mergeCell ref="A26:K26"/>
    <mergeCell ref="A27:K27"/>
    <mergeCell ref="C28:C30"/>
    <mergeCell ref="D28:J28"/>
    <mergeCell ref="D29:G29"/>
    <mergeCell ref="H29:J29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5" firstPageNumber="34" orientation="portrait" useFirstPageNumber="1" r:id="rId1"/>
  <headerFooter>
    <oddFooter>&amp;C&amp;P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29"/>
  <sheetViews>
    <sheetView view="pageLayout" topLeftCell="A13" zoomScale="85" zoomScaleNormal="85" zoomScalePageLayoutView="85" workbookViewId="0">
      <selection activeCell="H40" sqref="H40"/>
    </sheetView>
  </sheetViews>
  <sheetFormatPr baseColWidth="10" defaultRowHeight="15" x14ac:dyDescent="0.25"/>
  <cols>
    <col min="1" max="1" width="11" style="174" bestFit="1" customWidth="1"/>
    <col min="2" max="2" width="15.5703125" style="174" customWidth="1"/>
    <col min="3" max="3" width="13.85546875" style="174" customWidth="1"/>
    <col min="4" max="4" width="10.7109375" style="174" customWidth="1"/>
    <col min="5" max="5" width="14" style="174" customWidth="1"/>
    <col min="6" max="6" width="10.42578125" style="174" customWidth="1"/>
    <col min="7" max="7" width="9.85546875" style="174" customWidth="1"/>
    <col min="8" max="8" width="11.140625" style="174" customWidth="1"/>
    <col min="9" max="9" width="12.28515625" style="174" customWidth="1"/>
    <col min="10" max="10" width="12.7109375" style="174" customWidth="1"/>
  </cols>
  <sheetData>
    <row r="1" spans="1:10" ht="18.75" x14ac:dyDescent="0.3">
      <c r="A1" s="281" t="s">
        <v>160</v>
      </c>
      <c r="B1" s="281"/>
      <c r="C1" s="281"/>
      <c r="D1" s="281"/>
      <c r="E1" s="281"/>
      <c r="F1" s="281"/>
      <c r="G1" s="281"/>
      <c r="H1" s="281"/>
      <c r="I1" s="281"/>
      <c r="J1" s="281"/>
    </row>
    <row r="2" spans="1:10" s="142" customFormat="1" ht="15.75" x14ac:dyDescent="0.25">
      <c r="A2" s="282" t="s">
        <v>158</v>
      </c>
      <c r="B2" s="282"/>
      <c r="C2" s="282"/>
      <c r="D2" s="282"/>
      <c r="E2" s="282"/>
      <c r="F2" s="282"/>
      <c r="G2" s="282"/>
      <c r="H2" s="282"/>
      <c r="I2" s="282"/>
      <c r="J2" s="282"/>
    </row>
    <row r="3" spans="1:10" s="142" customFormat="1" ht="15.75" thickBot="1" x14ac:dyDescent="0.3">
      <c r="A3" s="173"/>
      <c r="B3" s="173"/>
      <c r="C3" s="173"/>
      <c r="D3" s="173"/>
      <c r="E3" s="173"/>
      <c r="F3" s="173"/>
      <c r="G3" s="173"/>
      <c r="H3" s="173"/>
      <c r="I3" s="173"/>
      <c r="J3" s="173"/>
    </row>
    <row r="4" spans="1:10" s="142" customFormat="1" ht="15.75" thickBot="1" x14ac:dyDescent="0.3">
      <c r="A4" s="283" t="s">
        <v>117</v>
      </c>
      <c r="B4" s="284"/>
      <c r="C4" s="284"/>
      <c r="D4" s="284"/>
      <c r="E4" s="284"/>
      <c r="F4" s="284"/>
      <c r="G4" s="284"/>
      <c r="H4" s="284"/>
      <c r="I4" s="284"/>
      <c r="J4" s="285"/>
    </row>
    <row r="5" spans="1:10" s="142" customFormat="1" ht="21" customHeight="1" thickBot="1" x14ac:dyDescent="0.3">
      <c r="A5" s="286" t="s">
        <v>118</v>
      </c>
      <c r="B5" s="288" t="s">
        <v>159</v>
      </c>
      <c r="C5" s="289"/>
      <c r="D5" s="289"/>
      <c r="E5" s="289"/>
      <c r="F5" s="289"/>
      <c r="G5" s="289"/>
      <c r="H5" s="289"/>
      <c r="I5" s="289"/>
      <c r="J5" s="290"/>
    </row>
    <row r="6" spans="1:10" ht="44.25" customHeight="1" thickBot="1" x14ac:dyDescent="0.3">
      <c r="A6" s="287"/>
      <c r="B6" s="191" t="s">
        <v>95</v>
      </c>
      <c r="C6" s="192" t="s">
        <v>97</v>
      </c>
      <c r="D6" s="192" t="s">
        <v>94</v>
      </c>
      <c r="E6" s="192" t="s">
        <v>98</v>
      </c>
      <c r="F6" s="192" t="s">
        <v>99</v>
      </c>
      <c r="G6" s="192" t="s">
        <v>123</v>
      </c>
      <c r="H6" s="192" t="s">
        <v>100</v>
      </c>
      <c r="I6" s="193" t="s">
        <v>96</v>
      </c>
      <c r="J6" s="190" t="s">
        <v>125</v>
      </c>
    </row>
    <row r="7" spans="1:10" ht="15.75" x14ac:dyDescent="0.25">
      <c r="A7" s="186" t="s">
        <v>101</v>
      </c>
      <c r="B7" s="187">
        <v>1</v>
      </c>
      <c r="C7" s="187">
        <v>1</v>
      </c>
      <c r="D7" s="187">
        <v>1</v>
      </c>
      <c r="E7" s="187">
        <v>1</v>
      </c>
      <c r="F7" s="187">
        <v>1</v>
      </c>
      <c r="G7" s="188"/>
      <c r="H7" s="188"/>
      <c r="I7" s="189">
        <v>1</v>
      </c>
      <c r="J7" s="179">
        <f>AVERAGE(B7:H7)</f>
        <v>1</v>
      </c>
    </row>
    <row r="8" spans="1:10" ht="15.75" x14ac:dyDescent="0.25">
      <c r="A8" s="180" t="s">
        <v>102</v>
      </c>
      <c r="B8" s="175">
        <v>1</v>
      </c>
      <c r="C8" s="175">
        <v>1</v>
      </c>
      <c r="D8" s="176"/>
      <c r="E8" s="176"/>
      <c r="F8" s="176"/>
      <c r="G8" s="176"/>
      <c r="H8" s="176"/>
      <c r="I8" s="178"/>
      <c r="J8" s="179">
        <f>AVERAGE(B8:H8)</f>
        <v>1</v>
      </c>
    </row>
    <row r="9" spans="1:10" ht="15.75" x14ac:dyDescent="0.25">
      <c r="A9" s="180" t="s">
        <v>103</v>
      </c>
      <c r="B9" s="175">
        <v>1</v>
      </c>
      <c r="C9" s="175">
        <v>1</v>
      </c>
      <c r="D9" s="176"/>
      <c r="E9" s="176"/>
      <c r="F9" s="176"/>
      <c r="G9" s="176"/>
      <c r="H9" s="176"/>
      <c r="I9" s="178"/>
      <c r="J9" s="179">
        <f>AVERAGE(B9:H9)</f>
        <v>1</v>
      </c>
    </row>
    <row r="10" spans="1:10" ht="15.75" x14ac:dyDescent="0.25">
      <c r="A10" s="180" t="s">
        <v>104</v>
      </c>
      <c r="B10" s="175">
        <v>1</v>
      </c>
      <c r="C10" s="175">
        <v>1</v>
      </c>
      <c r="D10" s="176"/>
      <c r="E10" s="176"/>
      <c r="F10" s="176"/>
      <c r="G10" s="176"/>
      <c r="H10" s="176"/>
      <c r="I10" s="178"/>
      <c r="J10" s="179">
        <f>AVERAGE(B10:H10)</f>
        <v>1</v>
      </c>
    </row>
    <row r="11" spans="1:10" ht="15.75" x14ac:dyDescent="0.25">
      <c r="A11" s="180" t="s">
        <v>105</v>
      </c>
      <c r="B11" s="175">
        <v>0.997</v>
      </c>
      <c r="C11" s="175">
        <v>0.997</v>
      </c>
      <c r="D11" s="175">
        <v>0.995</v>
      </c>
      <c r="E11" s="175">
        <v>0.99399999999999999</v>
      </c>
      <c r="F11" s="175">
        <v>0.99399999999999999</v>
      </c>
      <c r="G11" s="176"/>
      <c r="H11" s="176"/>
      <c r="I11" s="177">
        <v>0.997</v>
      </c>
      <c r="J11" s="179">
        <f t="shared" ref="J11:J20" si="0">AVERAGE(B11:H11)</f>
        <v>0.99539999999999984</v>
      </c>
    </row>
    <row r="12" spans="1:10" ht="15.75" x14ac:dyDescent="0.25">
      <c r="A12" s="180" t="s">
        <v>106</v>
      </c>
      <c r="B12" s="175">
        <v>0.99199999999999999</v>
      </c>
      <c r="C12" s="175">
        <v>0.99199999999999999</v>
      </c>
      <c r="D12" s="175">
        <v>0.99199999999999999</v>
      </c>
      <c r="E12" s="175">
        <v>0.995</v>
      </c>
      <c r="F12" s="175">
        <v>0.995</v>
      </c>
      <c r="G12" s="176"/>
      <c r="H12" s="176"/>
      <c r="I12" s="177">
        <v>0.99199999999999999</v>
      </c>
      <c r="J12" s="179">
        <f t="shared" si="0"/>
        <v>0.99320000000000008</v>
      </c>
    </row>
    <row r="13" spans="1:10" ht="15.75" x14ac:dyDescent="0.25">
      <c r="A13" s="180" t="s">
        <v>107</v>
      </c>
      <c r="B13" s="175">
        <v>1</v>
      </c>
      <c r="C13" s="175">
        <v>1</v>
      </c>
      <c r="D13" s="175">
        <v>1</v>
      </c>
      <c r="E13" s="175">
        <v>1</v>
      </c>
      <c r="F13" s="175">
        <v>1</v>
      </c>
      <c r="G13" s="176"/>
      <c r="H13" s="176"/>
      <c r="I13" s="177">
        <v>1</v>
      </c>
      <c r="J13" s="179">
        <f>AVERAGE(B13:I13)</f>
        <v>1</v>
      </c>
    </row>
    <row r="14" spans="1:10" ht="15.75" x14ac:dyDescent="0.25">
      <c r="A14" s="180" t="s">
        <v>108</v>
      </c>
      <c r="B14" s="175">
        <v>1</v>
      </c>
      <c r="C14" s="175">
        <v>0.98199999999999998</v>
      </c>
      <c r="D14" s="175">
        <v>0.98199999999999998</v>
      </c>
      <c r="E14" s="175">
        <v>1</v>
      </c>
      <c r="F14" s="175">
        <v>1</v>
      </c>
      <c r="G14" s="175">
        <v>1</v>
      </c>
      <c r="H14" s="175">
        <v>0.91</v>
      </c>
      <c r="I14" s="178"/>
      <c r="J14" s="179">
        <f t="shared" si="0"/>
        <v>0.9820000000000001</v>
      </c>
    </row>
    <row r="15" spans="1:10" ht="15.75" x14ac:dyDescent="0.25">
      <c r="A15" s="180" t="s">
        <v>109</v>
      </c>
      <c r="B15" s="175">
        <v>1</v>
      </c>
      <c r="C15" s="175">
        <v>1</v>
      </c>
      <c r="D15" s="175">
        <v>1</v>
      </c>
      <c r="E15" s="175">
        <v>1</v>
      </c>
      <c r="F15" s="175">
        <v>1</v>
      </c>
      <c r="G15" s="175">
        <v>1</v>
      </c>
      <c r="H15" s="175">
        <v>1</v>
      </c>
      <c r="I15" s="178"/>
      <c r="J15" s="179">
        <f t="shared" si="0"/>
        <v>1</v>
      </c>
    </row>
    <row r="16" spans="1:10" ht="15.75" x14ac:dyDescent="0.25">
      <c r="A16" s="180" t="s">
        <v>110</v>
      </c>
      <c r="B16" s="175">
        <v>1</v>
      </c>
      <c r="C16" s="175">
        <v>1</v>
      </c>
      <c r="D16" s="176"/>
      <c r="E16" s="176"/>
      <c r="F16" s="176"/>
      <c r="G16" s="176"/>
      <c r="H16" s="176"/>
      <c r="I16" s="178"/>
      <c r="J16" s="179">
        <f t="shared" si="0"/>
        <v>1</v>
      </c>
    </row>
    <row r="17" spans="1:10" ht="15.75" x14ac:dyDescent="0.25">
      <c r="A17" s="180" t="s">
        <v>111</v>
      </c>
      <c r="B17" s="175">
        <v>1</v>
      </c>
      <c r="C17" s="175">
        <v>1</v>
      </c>
      <c r="D17" s="175">
        <v>1</v>
      </c>
      <c r="E17" s="175">
        <v>1</v>
      </c>
      <c r="F17" s="175">
        <v>1</v>
      </c>
      <c r="G17" s="175">
        <v>1</v>
      </c>
      <c r="H17" s="175">
        <v>1</v>
      </c>
      <c r="I17" s="178"/>
      <c r="J17" s="179">
        <f t="shared" si="0"/>
        <v>1</v>
      </c>
    </row>
    <row r="18" spans="1:10" ht="15.75" x14ac:dyDescent="0.25">
      <c r="A18" s="180" t="s">
        <v>112</v>
      </c>
      <c r="B18" s="175">
        <v>1</v>
      </c>
      <c r="C18" s="175">
        <v>1</v>
      </c>
      <c r="D18" s="175">
        <v>1</v>
      </c>
      <c r="E18" s="175">
        <v>1</v>
      </c>
      <c r="F18" s="175">
        <v>1</v>
      </c>
      <c r="G18" s="175">
        <v>1</v>
      </c>
      <c r="H18" s="175">
        <v>1</v>
      </c>
      <c r="I18" s="178"/>
      <c r="J18" s="179">
        <f t="shared" si="0"/>
        <v>1</v>
      </c>
    </row>
    <row r="19" spans="1:10" ht="15.75" x14ac:dyDescent="0.25">
      <c r="A19" s="180" t="s">
        <v>113</v>
      </c>
      <c r="B19" s="175">
        <v>1</v>
      </c>
      <c r="C19" s="175">
        <v>1</v>
      </c>
      <c r="D19" s="175">
        <v>1</v>
      </c>
      <c r="E19" s="175">
        <v>1</v>
      </c>
      <c r="F19" s="175">
        <v>1</v>
      </c>
      <c r="G19" s="175">
        <v>1</v>
      </c>
      <c r="H19" s="175">
        <v>1</v>
      </c>
      <c r="I19" s="178"/>
      <c r="J19" s="179">
        <f t="shared" si="0"/>
        <v>1</v>
      </c>
    </row>
    <row r="20" spans="1:10" ht="15.75" x14ac:dyDescent="0.25">
      <c r="A20" s="180" t="s">
        <v>114</v>
      </c>
      <c r="B20" s="175">
        <v>1</v>
      </c>
      <c r="C20" s="175">
        <v>1</v>
      </c>
      <c r="D20" s="176"/>
      <c r="E20" s="176"/>
      <c r="F20" s="176"/>
      <c r="G20" s="176"/>
      <c r="H20" s="176"/>
      <c r="I20" s="178"/>
      <c r="J20" s="179">
        <f t="shared" si="0"/>
        <v>1</v>
      </c>
    </row>
    <row r="21" spans="1:10" ht="15.75" x14ac:dyDescent="0.25">
      <c r="A21" s="180" t="s">
        <v>115</v>
      </c>
      <c r="B21" s="175">
        <v>0.997</v>
      </c>
      <c r="C21" s="175">
        <v>0.997</v>
      </c>
      <c r="D21" s="176"/>
      <c r="E21" s="176"/>
      <c r="F21" s="176"/>
      <c r="G21" s="176"/>
      <c r="H21" s="176"/>
      <c r="I21" s="178"/>
      <c r="J21" s="179">
        <f>AVERAGE(B21:H21)</f>
        <v>0.997</v>
      </c>
    </row>
    <row r="22" spans="1:10" ht="16.5" thickBot="1" x14ac:dyDescent="0.3">
      <c r="A22" s="181" t="s">
        <v>116</v>
      </c>
      <c r="B22" s="182">
        <v>1</v>
      </c>
      <c r="C22" s="182">
        <v>1</v>
      </c>
      <c r="D22" s="176"/>
      <c r="E22" s="183"/>
      <c r="F22" s="183"/>
      <c r="G22" s="183"/>
      <c r="H22" s="183"/>
      <c r="I22" s="184"/>
      <c r="J22" s="179">
        <f>AVERAGE(B22:H22)</f>
        <v>1</v>
      </c>
    </row>
    <row r="23" spans="1:10" s="142" customFormat="1" ht="16.5" thickBot="1" x14ac:dyDescent="0.3">
      <c r="A23" s="291" t="s">
        <v>126</v>
      </c>
      <c r="B23" s="292"/>
      <c r="C23" s="292"/>
      <c r="D23" s="292"/>
      <c r="E23" s="292"/>
      <c r="F23" s="292"/>
      <c r="G23" s="292"/>
      <c r="H23" s="292"/>
      <c r="I23" s="293"/>
      <c r="J23" s="194">
        <f>AVERAGE(B7:I22,E29:G29)</f>
        <v>0.99713157894736859</v>
      </c>
    </row>
    <row r="24" spans="1:10" s="142" customFormat="1" x14ac:dyDescent="0.25">
      <c r="A24" s="174"/>
      <c r="B24" s="174"/>
      <c r="C24" s="174"/>
      <c r="D24" s="174"/>
      <c r="E24" s="174"/>
      <c r="F24" s="174"/>
      <c r="G24" s="174"/>
      <c r="H24" s="174"/>
      <c r="I24" s="174"/>
      <c r="J24" s="174"/>
    </row>
    <row r="26" spans="1:10" ht="15.75" x14ac:dyDescent="0.25">
      <c r="C26" s="279" t="s">
        <v>119</v>
      </c>
      <c r="D26" s="279"/>
      <c r="E26" s="279"/>
      <c r="F26" s="279"/>
      <c r="G26" s="279"/>
    </row>
    <row r="27" spans="1:10" ht="15.75" x14ac:dyDescent="0.25">
      <c r="C27" s="280" t="s">
        <v>159</v>
      </c>
      <c r="D27" s="280"/>
      <c r="E27" s="280"/>
      <c r="F27" s="280"/>
      <c r="G27" s="280"/>
      <c r="J27" s="198"/>
    </row>
    <row r="28" spans="1:10" ht="30" customHeight="1" x14ac:dyDescent="0.25">
      <c r="C28" s="275" t="s">
        <v>118</v>
      </c>
      <c r="D28" s="276"/>
      <c r="E28" s="203" t="s">
        <v>93</v>
      </c>
      <c r="F28" s="203" t="s">
        <v>92</v>
      </c>
      <c r="G28" s="204" t="s">
        <v>91</v>
      </c>
    </row>
    <row r="29" spans="1:10" ht="15.75" x14ac:dyDescent="0.25">
      <c r="C29" s="277" t="s">
        <v>120</v>
      </c>
      <c r="D29" s="278"/>
      <c r="E29" s="175">
        <v>0.99399999999999999</v>
      </c>
      <c r="F29" s="175">
        <v>0.99399999999999999</v>
      </c>
      <c r="G29" s="175">
        <v>0.99399999999999999</v>
      </c>
    </row>
  </sheetData>
  <mergeCells count="10">
    <mergeCell ref="C28:D28"/>
    <mergeCell ref="C29:D29"/>
    <mergeCell ref="C26:G26"/>
    <mergeCell ref="C27:G27"/>
    <mergeCell ref="A1:J1"/>
    <mergeCell ref="A2:J2"/>
    <mergeCell ref="A4:J4"/>
    <mergeCell ref="A5:A6"/>
    <mergeCell ref="B5:J5"/>
    <mergeCell ref="A23:I23"/>
  </mergeCells>
  <conditionalFormatting sqref="B8:C10 B7:F7 B16:C16 B14:H15 B20:C22 B17:H19 B11:F13">
    <cfRule type="notContainsBlanks" dxfId="9" priority="15">
      <formula>LEN(TRIM(B7))&gt;0</formula>
    </cfRule>
    <cfRule type="containsBlanks" dxfId="8" priority="16">
      <formula>LEN(TRIM(B7))=0</formula>
    </cfRule>
  </conditionalFormatting>
  <conditionalFormatting sqref="E29:G29">
    <cfRule type="notContainsBlanks" dxfId="7" priority="13">
      <formula>LEN(TRIM(E29))&gt;0</formula>
    </cfRule>
    <cfRule type="containsBlanks" dxfId="6" priority="14">
      <formula>LEN(TRIM(E29))=0</formula>
    </cfRule>
  </conditionalFormatting>
  <conditionalFormatting sqref="I7">
    <cfRule type="notContainsBlanks" dxfId="5" priority="11">
      <formula>LEN(TRIM(I7))&gt;0</formula>
    </cfRule>
    <cfRule type="containsBlanks" dxfId="4" priority="12">
      <formula>LEN(TRIM(I7))=0</formula>
    </cfRule>
  </conditionalFormatting>
  <conditionalFormatting sqref="I11:I13">
    <cfRule type="notContainsBlanks" dxfId="3" priority="9">
      <formula>LEN(TRIM(I11))&gt;0</formula>
    </cfRule>
    <cfRule type="containsBlanks" dxfId="2" priority="10">
      <formula>LEN(TRIM(I11))=0</formula>
    </cfRule>
  </conditionalFormatting>
  <conditionalFormatting sqref="J7:J23">
    <cfRule type="notContainsBlanks" dxfId="1" priority="1">
      <formula>LEN(TRIM(J7))&gt;0</formula>
    </cfRule>
    <cfRule type="containsBlanks" dxfId="0" priority="2">
      <formula>LEN(TRIM(J7))=0</formula>
    </cfRule>
  </conditionalFormatting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1" firstPageNumber="37" fitToWidth="0" fitToHeight="0" orientation="portrait" useFirstPageNumber="1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19</vt:i4>
      </vt:variant>
      <vt:variant>
        <vt:lpstr>Rangos con nombre</vt:lpstr>
      </vt:variant>
      <vt:variant>
        <vt:i4>29</vt:i4>
      </vt:variant>
    </vt:vector>
  </HeadingPairs>
  <TitlesOfParts>
    <vt:vector size="48" baseType="lpstr">
      <vt:lpstr>CARATULA</vt:lpstr>
      <vt:lpstr>H5006-AGLLA</vt:lpstr>
      <vt:lpstr>M5021-YURAMET</vt:lpstr>
      <vt:lpstr>M5022-BAPVL</vt:lpstr>
      <vt:lpstr>M5023-PAPPVL</vt:lpstr>
      <vt:lpstr>M5024-TAMPVL</vt:lpstr>
      <vt:lpstr>M5025-LAVIRMET</vt:lpstr>
      <vt:lpstr>M5026-CNMET</vt:lpstr>
      <vt:lpstr>M5027-LHMET</vt:lpstr>
      <vt:lpstr>M5028-MIRMET</vt:lpstr>
      <vt:lpstr>M5029-CARMET</vt:lpstr>
      <vt:lpstr>M5030-GORPVL</vt:lpstr>
      <vt:lpstr>M5031-CHUMET</vt:lpstr>
      <vt:lpstr>M5074-PUNTMET</vt:lpstr>
      <vt:lpstr>M5075-ITULMET</vt:lpstr>
      <vt:lpstr>M5076-MUDPVL</vt:lpstr>
      <vt:lpstr>M5077-REIPVL</vt:lpstr>
      <vt:lpstr>M5078-PIFOPVL</vt:lpstr>
      <vt:lpstr>Porcentaje Anual de Datos</vt:lpstr>
      <vt:lpstr>'H5006-AGLLA'!Área_de_impresión</vt:lpstr>
      <vt:lpstr>'M5021-YURAMET'!Área_de_impresión</vt:lpstr>
      <vt:lpstr>'M5025-LAVIRMET'!Área_de_impresión</vt:lpstr>
      <vt:lpstr>'M5026-CNMET'!Área_de_impresión</vt:lpstr>
      <vt:lpstr>'M5027-LHMET'!Área_de_impresión</vt:lpstr>
      <vt:lpstr>'M5028-MIRMET'!Área_de_impresión</vt:lpstr>
      <vt:lpstr>'M5029-CARMET'!Área_de_impresión</vt:lpstr>
      <vt:lpstr>'M5030-GORPVL'!Área_de_impresión</vt:lpstr>
      <vt:lpstr>'M5031-CHUMET'!Área_de_impresión</vt:lpstr>
      <vt:lpstr>'M5074-PUNTMET'!Área_de_impresión</vt:lpstr>
      <vt:lpstr>'M5075-ITULMET'!Área_de_impresión</vt:lpstr>
      <vt:lpstr>'Porcentaje Anual de Datos'!Área_de_impresión</vt:lpstr>
      <vt:lpstr>CARATULA!Print_Area</vt:lpstr>
      <vt:lpstr>'H5006-AGLLA'!Print_Area</vt:lpstr>
      <vt:lpstr>'M5021-YURAMET'!Print_Area</vt:lpstr>
      <vt:lpstr>'M5022-BAPVL'!Print_Area</vt:lpstr>
      <vt:lpstr>'M5024-TAMPVL'!Print_Area</vt:lpstr>
      <vt:lpstr>'M5025-LAVIRMET'!Print_Area</vt:lpstr>
      <vt:lpstr>'M5026-CNMET'!Print_Area</vt:lpstr>
      <vt:lpstr>'M5027-LHMET'!Print_Area</vt:lpstr>
      <vt:lpstr>'M5028-MIRMET'!Print_Area</vt:lpstr>
      <vt:lpstr>'M5029-CARMET'!Print_Area</vt:lpstr>
      <vt:lpstr>'M5030-GORPVL'!Print_Area</vt:lpstr>
      <vt:lpstr>'M5031-CHUMET'!Print_Area</vt:lpstr>
      <vt:lpstr>'M5074-PUNTMET'!Print_Area</vt:lpstr>
      <vt:lpstr>'M5075-ITULMET'!Print_Area</vt:lpstr>
      <vt:lpstr>'M5076-MUDPVL'!Print_Area</vt:lpstr>
      <vt:lpstr>'M5077-REIPVL'!Print_Area</vt:lpstr>
      <vt:lpstr>'M5078-PIFOPVL'!Print_Area</vt:lpstr>
    </vt:vector>
  </TitlesOfParts>
  <Company>FONAG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AndreaVera</cp:lastModifiedBy>
  <cp:lastPrinted>2018-04-24T16:41:42Z</cp:lastPrinted>
  <dcterms:created xsi:type="dcterms:W3CDTF">2011-06-23T21:21:49Z</dcterms:created>
  <dcterms:modified xsi:type="dcterms:W3CDTF">2018-04-24T16:42:01Z</dcterms:modified>
</cp:coreProperties>
</file>