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picotracker-Lora\Tracker_Prototype\Models&amp;Simulations\"/>
    </mc:Choice>
  </mc:AlternateContent>
  <xr:revisionPtr revIDLastSave="0" documentId="8_{934E76B0-30C1-41FA-A5D5-65B775BF797F}" xr6:coauthVersionLast="45" xr6:coauthVersionMax="45" xr10:uidLastSave="{00000000-0000-0000-0000-000000000000}"/>
  <bookViews>
    <workbookView xWindow="5445" yWindow="1530" windowWidth="24120" windowHeight="13065" activeTab="5" xr2:uid="{495C5918-6397-4050-A3BE-044ED8A478FF}"/>
  </bookViews>
  <sheets>
    <sheet name="Overview" sheetId="1" r:id="rId1"/>
    <sheet name="Cost" sheetId="2" r:id="rId2"/>
    <sheet name="Weight" sheetId="3" r:id="rId3"/>
    <sheet name="Power Consumption" sheetId="4" r:id="rId4"/>
    <sheet name="Radio" sheetId="7" r:id="rId5"/>
    <sheet name="Power Source" sheetId="6" r:id="rId6"/>
    <sheet name="Dimension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6" l="1"/>
  <c r="B54" i="6"/>
  <c r="D52" i="6"/>
  <c r="C52" i="6"/>
  <c r="D46" i="6"/>
  <c r="C46" i="6"/>
  <c r="D36" i="6" l="1"/>
  <c r="C36" i="6"/>
  <c r="D35" i="6"/>
  <c r="C35" i="6"/>
  <c r="D34" i="6"/>
  <c r="C34" i="6"/>
  <c r="D29" i="6"/>
  <c r="C29" i="6"/>
  <c r="D28" i="6"/>
  <c r="C28" i="6"/>
  <c r="D27" i="6"/>
  <c r="C27" i="6"/>
  <c r="E20" i="2" l="1"/>
  <c r="E19" i="3"/>
  <c r="E16" i="2"/>
  <c r="E23" i="2"/>
  <c r="E22" i="2"/>
  <c r="E21" i="2"/>
  <c r="E19" i="2"/>
  <c r="E18" i="2"/>
  <c r="E17" i="2"/>
  <c r="E15" i="2"/>
  <c r="E14" i="2"/>
  <c r="E13" i="2"/>
  <c r="E12" i="2"/>
  <c r="E10" i="2"/>
  <c r="E9" i="2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25" i="2" l="1"/>
  <c r="E24" i="3"/>
</calcChain>
</file>

<file path=xl/sharedStrings.xml><?xml version="1.0" encoding="utf-8"?>
<sst xmlns="http://schemas.openxmlformats.org/spreadsheetml/2006/main" count="277" uniqueCount="127">
  <si>
    <t>Cost Budget</t>
  </si>
  <si>
    <t>Weight Budget</t>
  </si>
  <si>
    <t>Power Consumption</t>
  </si>
  <si>
    <t>Dimensions</t>
  </si>
  <si>
    <t>Imperial College Space Society</t>
  </si>
  <si>
    <t>LoraWAN High Altitude Balloon Tracker</t>
  </si>
  <si>
    <t>Component</t>
  </si>
  <si>
    <t>Type</t>
  </si>
  <si>
    <t>GPS Receiver</t>
  </si>
  <si>
    <t>uBlox MAX8Q</t>
  </si>
  <si>
    <t>GPS Antenna</t>
  </si>
  <si>
    <t>Guitar Wire</t>
  </si>
  <si>
    <t>LoRaWAN</t>
  </si>
  <si>
    <t>Murata ABZ</t>
  </si>
  <si>
    <t>LoraWAN Antenna</t>
  </si>
  <si>
    <t>Flexible Wire</t>
  </si>
  <si>
    <t>Source</t>
  </si>
  <si>
    <t>PCB</t>
  </si>
  <si>
    <t>Custom</t>
  </si>
  <si>
    <t>USB Connector</t>
  </si>
  <si>
    <t>Quantity</t>
  </si>
  <si>
    <t>USB Protection</t>
  </si>
  <si>
    <t>Solar Cell</t>
  </si>
  <si>
    <t>Super Capacitor</t>
  </si>
  <si>
    <t>Environment sensor</t>
  </si>
  <si>
    <t>Attitude Sensor</t>
  </si>
  <si>
    <t>Programming Connector</t>
  </si>
  <si>
    <t>Solar Charger</t>
  </si>
  <si>
    <t>Power Supply</t>
  </si>
  <si>
    <t>Uputronics</t>
  </si>
  <si>
    <t>JLCPCB</t>
  </si>
  <si>
    <t>unit Price</t>
  </si>
  <si>
    <t>Total</t>
  </si>
  <si>
    <t>https://www.aliexpress.com/item/32757770261.html</t>
  </si>
  <si>
    <t>Data</t>
  </si>
  <si>
    <t>Unit Weight</t>
  </si>
  <si>
    <t>Total Weight</t>
  </si>
  <si>
    <t>Measured</t>
  </si>
  <si>
    <t>Calculated</t>
  </si>
  <si>
    <t>Datasheet</t>
  </si>
  <si>
    <t>g</t>
  </si>
  <si>
    <t>RS Components</t>
  </si>
  <si>
    <t>UKP inc VAT</t>
  </si>
  <si>
    <t>MS5607</t>
  </si>
  <si>
    <t>Power Control</t>
  </si>
  <si>
    <t>RS Components  893-7095</t>
  </si>
  <si>
    <t>RS Components 144-2713</t>
  </si>
  <si>
    <t>GPS</t>
  </si>
  <si>
    <t>Min</t>
  </si>
  <si>
    <t>Typical</t>
  </si>
  <si>
    <t>Max</t>
  </si>
  <si>
    <t>Power Supply Voltage:</t>
  </si>
  <si>
    <t>Backup Supply Voltage</t>
  </si>
  <si>
    <t>Volts</t>
  </si>
  <si>
    <t>Backup Battery Current</t>
  </si>
  <si>
    <t>uA</t>
  </si>
  <si>
    <t>For SW configured backup mode</t>
  </si>
  <si>
    <t>Operating Current</t>
  </si>
  <si>
    <t>Acquisition</t>
  </si>
  <si>
    <t>Tracking</t>
  </si>
  <si>
    <t>Tracking Continuous</t>
  </si>
  <si>
    <t>Tracking Power Save</t>
  </si>
  <si>
    <t>mA</t>
  </si>
  <si>
    <t>at 3V</t>
  </si>
  <si>
    <t>State Time estimates</t>
  </si>
  <si>
    <t>sec</t>
  </si>
  <si>
    <t>Radio/Processor</t>
  </si>
  <si>
    <t>Power Supply Voltage(USB used):</t>
  </si>
  <si>
    <t>Power Supply Voltage(No USB):</t>
  </si>
  <si>
    <t>Receive</t>
  </si>
  <si>
    <t>Transmit</t>
  </si>
  <si>
    <t>20dbm Tx</t>
  </si>
  <si>
    <t>Standby</t>
  </si>
  <si>
    <t>Processor only</t>
  </si>
  <si>
    <t>Environment Sensor</t>
  </si>
  <si>
    <t>Peak</t>
  </si>
  <si>
    <t>Conversion</t>
  </si>
  <si>
    <t>msec</t>
  </si>
  <si>
    <t>Solar Cell Tests</t>
  </si>
  <si>
    <t>R</t>
  </si>
  <si>
    <t>V</t>
  </si>
  <si>
    <t>W</t>
  </si>
  <si>
    <t>mW</t>
  </si>
  <si>
    <t>10dbm Tx</t>
  </si>
  <si>
    <t>14dbm Tx</t>
  </si>
  <si>
    <t>Maximum</t>
  </si>
  <si>
    <t>Estimated</t>
  </si>
  <si>
    <t>Data, Simulations and Models</t>
  </si>
  <si>
    <t>* Based on One off component costs where possible</t>
  </si>
  <si>
    <t>UK Pounds</t>
  </si>
  <si>
    <t>From Data Sheet</t>
  </si>
  <si>
    <t>Can be lower by using power switches</t>
  </si>
  <si>
    <t>Not really worth it in Solar device</t>
  </si>
  <si>
    <t>Ephemeris data when stored only lasts 4 hrs</t>
  </si>
  <si>
    <t>Power Source</t>
  </si>
  <si>
    <t>Results of first tests of a 4 cell series connected array</t>
  </si>
  <si>
    <t>Solar Cell Specification</t>
  </si>
  <si>
    <t xml:space="preserve">Size per cell </t>
  </si>
  <si>
    <t>mm</t>
  </si>
  <si>
    <t>by</t>
  </si>
  <si>
    <t>Polycrystaline Silicon</t>
  </si>
  <si>
    <t>http://vi.raptor.ebaydesc.com/ws/eBayISAPI.dll?ViewItemDescV4&amp;item=183991095461</t>
  </si>
  <si>
    <t>Efficiency</t>
  </si>
  <si>
    <t>%</t>
  </si>
  <si>
    <t>Maximum Power</t>
  </si>
  <si>
    <t>Maximum Voltage</t>
  </si>
  <si>
    <t>Maximum Current</t>
  </si>
  <si>
    <t>Short Circuit Current</t>
  </si>
  <si>
    <t>Open Circuit Voltage</t>
  </si>
  <si>
    <t>Life</t>
  </si>
  <si>
    <t>Years</t>
  </si>
  <si>
    <t>Radio</t>
  </si>
  <si>
    <t>Things Network Fair Access Policy</t>
  </si>
  <si>
    <t>Transmissions per 24hr day</t>
  </si>
  <si>
    <t>Airtime Calculator</t>
  </si>
  <si>
    <t>Link to Google Spreadsheet</t>
  </si>
  <si>
    <t>Size of telemetry String</t>
  </si>
  <si>
    <t>bytes</t>
  </si>
  <si>
    <t>Transmissions per day</t>
  </si>
  <si>
    <t>SF7</t>
  </si>
  <si>
    <t>SF12</t>
  </si>
  <si>
    <t>per daylight hour</t>
  </si>
  <si>
    <t>Load</t>
  </si>
  <si>
    <t>Results of first tests of a 6 cell series connected array</t>
  </si>
  <si>
    <t>Condition: very dull, Autumn day</t>
  </si>
  <si>
    <t>Condition: bright Autumn day</t>
  </si>
  <si>
    <t>Condition: dull, Autumn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</si>
</sst>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3275777026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3275777026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spreadsheets/d/1QvcKsGeTTPpr9icj4XkKXq4r2zTc2j0gsHLrnplzM3I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vi.raptor.ebaydesc.com/ws/eBayISAPI.dll?ViewItemDescV4&amp;item=183991095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FB8A-540E-4454-9743-146EE2E2FB65}">
  <dimension ref="A1:D7"/>
  <sheetViews>
    <sheetView workbookViewId="0">
      <selection activeCell="G26" sqref="G26"/>
    </sheetView>
  </sheetViews>
  <sheetFormatPr defaultRowHeight="15" x14ac:dyDescent="0.25"/>
  <sheetData>
    <row r="1" spans="1:4" ht="23.25" x14ac:dyDescent="0.35">
      <c r="A1" s="11" t="s">
        <v>4</v>
      </c>
      <c r="B1" s="11"/>
      <c r="C1" s="11"/>
      <c r="D1" s="11"/>
    </row>
    <row r="2" spans="1:4" ht="23.25" x14ac:dyDescent="0.35">
      <c r="A2" s="11"/>
      <c r="B2" s="11"/>
      <c r="C2" s="11"/>
      <c r="D2" s="11"/>
    </row>
    <row r="3" spans="1:4" ht="23.25" x14ac:dyDescent="0.35">
      <c r="A3" s="11" t="s">
        <v>5</v>
      </c>
      <c r="B3" s="11"/>
      <c r="C3" s="11"/>
      <c r="D3" s="11"/>
    </row>
    <row r="4" spans="1:4" ht="23.25" x14ac:dyDescent="0.35">
      <c r="A4" s="11"/>
      <c r="B4" s="11"/>
      <c r="C4" s="11"/>
      <c r="D4" s="11"/>
    </row>
    <row r="5" spans="1:4" ht="23.25" x14ac:dyDescent="0.35">
      <c r="A5" s="11" t="s">
        <v>87</v>
      </c>
      <c r="B5" s="11"/>
      <c r="C5" s="11"/>
      <c r="D5" s="11"/>
    </row>
    <row r="6" spans="1:4" ht="23.25" x14ac:dyDescent="0.35">
      <c r="A6" s="11"/>
      <c r="B6" s="11"/>
      <c r="C6" s="11"/>
      <c r="D6" s="11"/>
    </row>
    <row r="7" spans="1:4" ht="23.25" x14ac:dyDescent="0.35">
      <c r="A7" s="11"/>
      <c r="B7" s="11"/>
      <c r="C7" s="11"/>
      <c r="D7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6580-2894-492E-857A-A7AAF2E4AA58}">
  <dimension ref="A1:F28"/>
  <sheetViews>
    <sheetView workbookViewId="0">
      <selection activeCell="F31" sqref="F31"/>
    </sheetView>
  </sheetViews>
  <sheetFormatPr defaultRowHeight="15" x14ac:dyDescent="0.25"/>
  <cols>
    <col min="1" max="1" width="26.42578125" customWidth="1"/>
    <col min="2" max="2" width="19.140625" customWidth="1"/>
    <col min="3" max="3" width="11" customWidth="1"/>
    <col min="4" max="4" width="12.28515625" customWidth="1"/>
    <col min="6" max="6" width="33.140625" customWidth="1"/>
  </cols>
  <sheetData>
    <row r="1" spans="1:6" ht="21" x14ac:dyDescent="0.35">
      <c r="A1" s="12" t="s">
        <v>4</v>
      </c>
    </row>
    <row r="2" spans="1:6" ht="21" x14ac:dyDescent="0.35">
      <c r="A2" s="12"/>
    </row>
    <row r="3" spans="1:6" ht="18.75" x14ac:dyDescent="0.3">
      <c r="A3" s="13" t="s">
        <v>5</v>
      </c>
    </row>
    <row r="4" spans="1:6" ht="18.75" x14ac:dyDescent="0.3">
      <c r="A4" s="13"/>
    </row>
    <row r="5" spans="1:6" ht="15.75" x14ac:dyDescent="0.25">
      <c r="A5" s="14" t="s">
        <v>0</v>
      </c>
      <c r="D5" t="s">
        <v>31</v>
      </c>
      <c r="E5" t="s">
        <v>32</v>
      </c>
    </row>
    <row r="6" spans="1:6" x14ac:dyDescent="0.25">
      <c r="D6" t="s">
        <v>42</v>
      </c>
      <c r="F6" t="s">
        <v>16</v>
      </c>
    </row>
    <row r="7" spans="1:6" x14ac:dyDescent="0.25">
      <c r="A7" t="s">
        <v>6</v>
      </c>
      <c r="B7" t="s">
        <v>7</v>
      </c>
      <c r="C7" t="s">
        <v>20</v>
      </c>
    </row>
    <row r="9" spans="1:6" x14ac:dyDescent="0.25">
      <c r="A9" t="s">
        <v>8</v>
      </c>
      <c r="B9" t="s">
        <v>9</v>
      </c>
      <c r="C9">
        <v>1</v>
      </c>
      <c r="D9">
        <v>11.99</v>
      </c>
      <c r="E9">
        <f>C9*D9</f>
        <v>11.99</v>
      </c>
      <c r="F9" t="s">
        <v>29</v>
      </c>
    </row>
    <row r="10" spans="1:6" x14ac:dyDescent="0.25">
      <c r="A10" t="s">
        <v>10</v>
      </c>
      <c r="B10" t="s">
        <v>11</v>
      </c>
      <c r="C10">
        <v>1</v>
      </c>
      <c r="D10">
        <v>0</v>
      </c>
      <c r="E10">
        <f t="shared" ref="E10:E23" si="0">C10*D10</f>
        <v>0</v>
      </c>
    </row>
    <row r="11" spans="1:6" x14ac:dyDescent="0.25">
      <c r="A11" t="s">
        <v>12</v>
      </c>
      <c r="B11" t="s">
        <v>13</v>
      </c>
      <c r="C11">
        <v>1</v>
      </c>
      <c r="D11">
        <v>0</v>
      </c>
      <c r="E11">
        <v>15.98</v>
      </c>
      <c r="F11" t="s">
        <v>46</v>
      </c>
    </row>
    <row r="12" spans="1:6" x14ac:dyDescent="0.25">
      <c r="A12" t="s">
        <v>14</v>
      </c>
      <c r="B12" t="s">
        <v>15</v>
      </c>
      <c r="C12">
        <v>1</v>
      </c>
      <c r="D12">
        <v>0</v>
      </c>
      <c r="E12">
        <f t="shared" si="0"/>
        <v>0</v>
      </c>
    </row>
    <row r="13" spans="1:6" x14ac:dyDescent="0.25">
      <c r="A13" t="s">
        <v>17</v>
      </c>
      <c r="B13" t="s">
        <v>18</v>
      </c>
      <c r="C13">
        <v>1</v>
      </c>
      <c r="D13">
        <v>0.65</v>
      </c>
      <c r="E13">
        <f t="shared" si="0"/>
        <v>0.65</v>
      </c>
      <c r="F13" t="s">
        <v>30</v>
      </c>
    </row>
    <row r="14" spans="1:6" x14ac:dyDescent="0.25">
      <c r="A14" t="s">
        <v>19</v>
      </c>
      <c r="C14">
        <v>0</v>
      </c>
      <c r="D14">
        <v>0</v>
      </c>
      <c r="E14">
        <f t="shared" si="0"/>
        <v>0</v>
      </c>
    </row>
    <row r="15" spans="1:6" x14ac:dyDescent="0.25">
      <c r="A15" t="s">
        <v>21</v>
      </c>
      <c r="C15">
        <v>0</v>
      </c>
      <c r="D15">
        <v>0</v>
      </c>
      <c r="E15">
        <f t="shared" si="0"/>
        <v>0</v>
      </c>
    </row>
    <row r="16" spans="1:6" x14ac:dyDescent="0.25">
      <c r="A16" t="s">
        <v>22</v>
      </c>
      <c r="C16">
        <v>6</v>
      </c>
      <c r="D16">
        <v>7.5499999999999998E-2</v>
      </c>
      <c r="E16">
        <f t="shared" si="0"/>
        <v>0.45299999999999996</v>
      </c>
      <c r="F16" s="1" t="s">
        <v>33</v>
      </c>
    </row>
    <row r="17" spans="1:6" x14ac:dyDescent="0.25">
      <c r="A17" t="s">
        <v>23</v>
      </c>
      <c r="C17">
        <v>1</v>
      </c>
      <c r="D17">
        <v>0</v>
      </c>
      <c r="E17">
        <f t="shared" si="0"/>
        <v>0</v>
      </c>
    </row>
    <row r="18" spans="1:6" x14ac:dyDescent="0.25">
      <c r="A18" t="s">
        <v>24</v>
      </c>
      <c r="B18" t="s">
        <v>43</v>
      </c>
      <c r="C18">
        <v>1</v>
      </c>
      <c r="D18">
        <v>3.43</v>
      </c>
      <c r="E18">
        <f t="shared" si="0"/>
        <v>3.43</v>
      </c>
      <c r="F18" t="s">
        <v>45</v>
      </c>
    </row>
    <row r="19" spans="1:6" x14ac:dyDescent="0.25">
      <c r="A19" t="s">
        <v>25</v>
      </c>
      <c r="C19">
        <v>1</v>
      </c>
      <c r="D19">
        <v>0</v>
      </c>
      <c r="E19">
        <f t="shared" si="0"/>
        <v>0</v>
      </c>
    </row>
    <row r="20" spans="1:6" x14ac:dyDescent="0.25">
      <c r="A20" t="s">
        <v>44</v>
      </c>
      <c r="C20">
        <v>1</v>
      </c>
      <c r="D20">
        <v>0</v>
      </c>
      <c r="E20">
        <f t="shared" ref="E20" si="1">C20*D20</f>
        <v>0</v>
      </c>
    </row>
    <row r="21" spans="1:6" x14ac:dyDescent="0.25">
      <c r="A21" t="s">
        <v>26</v>
      </c>
      <c r="C21">
        <v>0</v>
      </c>
      <c r="D21">
        <v>0</v>
      </c>
      <c r="E21">
        <f t="shared" si="0"/>
        <v>0</v>
      </c>
    </row>
    <row r="22" spans="1:6" x14ac:dyDescent="0.25">
      <c r="A22" t="s">
        <v>27</v>
      </c>
      <c r="C22">
        <v>1</v>
      </c>
      <c r="D22">
        <v>0</v>
      </c>
      <c r="E22">
        <f t="shared" si="0"/>
        <v>0</v>
      </c>
    </row>
    <row r="23" spans="1:6" x14ac:dyDescent="0.25">
      <c r="A23" t="s">
        <v>28</v>
      </c>
      <c r="C23">
        <v>1</v>
      </c>
      <c r="D23">
        <v>0</v>
      </c>
      <c r="E23">
        <f t="shared" si="0"/>
        <v>0</v>
      </c>
    </row>
    <row r="25" spans="1:6" x14ac:dyDescent="0.25">
      <c r="D25" t="s">
        <v>32</v>
      </c>
      <c r="E25">
        <f>SUM(E9:E23)</f>
        <v>32.503</v>
      </c>
      <c r="F25" t="s">
        <v>89</v>
      </c>
    </row>
    <row r="28" spans="1:6" x14ac:dyDescent="0.25">
      <c r="A28" t="s">
        <v>88</v>
      </c>
    </row>
  </sheetData>
  <hyperlinks>
    <hyperlink ref="F16" r:id="rId1" xr:uid="{DA5445C4-7668-4AAD-ABC8-28EE9B0EC1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8585-D6F3-4F9C-9EE4-7CC029E4E990}">
  <dimension ref="A1:G24"/>
  <sheetViews>
    <sheetView workbookViewId="0">
      <selection activeCell="F28" sqref="F28"/>
    </sheetView>
  </sheetViews>
  <sheetFormatPr defaultRowHeight="15" x14ac:dyDescent="0.25"/>
  <cols>
    <col min="1" max="1" width="23.5703125" customWidth="1"/>
    <col min="2" max="2" width="20.85546875" customWidth="1"/>
    <col min="4" max="4" width="13.140625" customWidth="1"/>
    <col min="5" max="5" width="13" customWidth="1"/>
    <col min="6" max="6" width="12.140625" customWidth="1"/>
  </cols>
  <sheetData>
    <row r="1" spans="1:7" ht="21" x14ac:dyDescent="0.35">
      <c r="A1" s="12" t="s">
        <v>4</v>
      </c>
    </row>
    <row r="3" spans="1:7" ht="18.75" x14ac:dyDescent="0.3">
      <c r="A3" s="13" t="s">
        <v>5</v>
      </c>
    </row>
    <row r="5" spans="1:7" ht="15.75" x14ac:dyDescent="0.25">
      <c r="A5" s="14" t="s">
        <v>1</v>
      </c>
      <c r="D5" t="s">
        <v>35</v>
      </c>
      <c r="E5" t="s">
        <v>36</v>
      </c>
      <c r="F5" t="s">
        <v>34</v>
      </c>
    </row>
    <row r="6" spans="1:7" x14ac:dyDescent="0.25">
      <c r="D6" t="s">
        <v>40</v>
      </c>
      <c r="E6" t="s">
        <v>40</v>
      </c>
      <c r="G6" t="s">
        <v>16</v>
      </c>
    </row>
    <row r="7" spans="1:7" x14ac:dyDescent="0.25">
      <c r="A7" t="s">
        <v>6</v>
      </c>
      <c r="B7" t="s">
        <v>7</v>
      </c>
      <c r="C7" t="s">
        <v>20</v>
      </c>
    </row>
    <row r="8" spans="1:7" x14ac:dyDescent="0.25">
      <c r="A8" t="s">
        <v>8</v>
      </c>
      <c r="B8" t="s">
        <v>9</v>
      </c>
      <c r="C8">
        <v>1</v>
      </c>
      <c r="D8">
        <v>0.49</v>
      </c>
      <c r="E8">
        <f>C8*D8</f>
        <v>0.49</v>
      </c>
      <c r="F8" t="s">
        <v>37</v>
      </c>
      <c r="G8" t="s">
        <v>29</v>
      </c>
    </row>
    <row r="9" spans="1:7" x14ac:dyDescent="0.25">
      <c r="A9" t="s">
        <v>10</v>
      </c>
      <c r="B9" t="s">
        <v>11</v>
      </c>
      <c r="C9">
        <v>1</v>
      </c>
      <c r="D9">
        <v>0</v>
      </c>
      <c r="E9">
        <f t="shared" ref="E9:E22" si="0">C9*D9</f>
        <v>0</v>
      </c>
    </row>
    <row r="10" spans="1:7" x14ac:dyDescent="0.25">
      <c r="A10" t="s">
        <v>12</v>
      </c>
      <c r="B10" t="s">
        <v>13</v>
      </c>
      <c r="C10">
        <v>1</v>
      </c>
      <c r="D10">
        <v>0.45</v>
      </c>
      <c r="E10">
        <f t="shared" si="0"/>
        <v>0.45</v>
      </c>
      <c r="F10" t="s">
        <v>37</v>
      </c>
      <c r="G10" t="s">
        <v>41</v>
      </c>
    </row>
    <row r="11" spans="1:7" x14ac:dyDescent="0.25">
      <c r="A11" t="s">
        <v>14</v>
      </c>
      <c r="B11" t="s">
        <v>15</v>
      </c>
      <c r="C11">
        <v>1</v>
      </c>
      <c r="D11">
        <v>0</v>
      </c>
      <c r="E11">
        <f t="shared" si="0"/>
        <v>0</v>
      </c>
    </row>
    <row r="12" spans="1:7" x14ac:dyDescent="0.25">
      <c r="A12" t="s">
        <v>17</v>
      </c>
      <c r="B12" t="s">
        <v>18</v>
      </c>
      <c r="C12">
        <v>1</v>
      </c>
      <c r="D12">
        <v>1.5</v>
      </c>
      <c r="E12">
        <f t="shared" si="0"/>
        <v>1.5</v>
      </c>
      <c r="F12" t="s">
        <v>38</v>
      </c>
      <c r="G12" t="s">
        <v>30</v>
      </c>
    </row>
    <row r="13" spans="1:7" x14ac:dyDescent="0.25">
      <c r="A13" t="s">
        <v>19</v>
      </c>
      <c r="C13">
        <v>0</v>
      </c>
      <c r="D13">
        <v>0</v>
      </c>
      <c r="E13">
        <f t="shared" si="0"/>
        <v>0</v>
      </c>
    </row>
    <row r="14" spans="1:7" x14ac:dyDescent="0.25">
      <c r="A14" t="s">
        <v>21</v>
      </c>
      <c r="C14">
        <v>0</v>
      </c>
      <c r="D14">
        <v>0</v>
      </c>
      <c r="E14">
        <f t="shared" si="0"/>
        <v>0</v>
      </c>
    </row>
    <row r="15" spans="1:7" x14ac:dyDescent="0.25">
      <c r="A15" t="s">
        <v>22</v>
      </c>
      <c r="C15">
        <v>6</v>
      </c>
      <c r="D15">
        <v>0</v>
      </c>
      <c r="E15">
        <f t="shared" si="0"/>
        <v>0</v>
      </c>
      <c r="F15" t="s">
        <v>37</v>
      </c>
      <c r="G15" s="1" t="s">
        <v>33</v>
      </c>
    </row>
    <row r="16" spans="1:7" x14ac:dyDescent="0.25">
      <c r="A16" t="s">
        <v>23</v>
      </c>
      <c r="C16">
        <v>1</v>
      </c>
      <c r="D16">
        <v>0</v>
      </c>
      <c r="E16">
        <f t="shared" si="0"/>
        <v>0</v>
      </c>
      <c r="F16" t="s">
        <v>39</v>
      </c>
    </row>
    <row r="17" spans="1:6" x14ac:dyDescent="0.25">
      <c r="A17" t="s">
        <v>24</v>
      </c>
      <c r="B17" t="s">
        <v>43</v>
      </c>
      <c r="C17">
        <v>1</v>
      </c>
      <c r="D17">
        <v>0</v>
      </c>
      <c r="E17">
        <f t="shared" si="0"/>
        <v>0</v>
      </c>
    </row>
    <row r="18" spans="1:6" x14ac:dyDescent="0.25">
      <c r="A18" t="s">
        <v>25</v>
      </c>
      <c r="C18">
        <v>1</v>
      </c>
      <c r="D18">
        <v>0</v>
      </c>
      <c r="E18">
        <f t="shared" si="0"/>
        <v>0</v>
      </c>
    </row>
    <row r="19" spans="1:6" x14ac:dyDescent="0.25">
      <c r="A19" t="s">
        <v>44</v>
      </c>
      <c r="C19">
        <v>1</v>
      </c>
      <c r="D19">
        <v>0</v>
      </c>
      <c r="E19">
        <f t="shared" ref="E19" si="1">C19*D19</f>
        <v>0</v>
      </c>
    </row>
    <row r="20" spans="1:6" x14ac:dyDescent="0.25">
      <c r="A20" t="s">
        <v>26</v>
      </c>
      <c r="C20">
        <v>0</v>
      </c>
      <c r="D20">
        <v>0</v>
      </c>
      <c r="E20">
        <f t="shared" si="0"/>
        <v>0</v>
      </c>
    </row>
    <row r="21" spans="1:6" x14ac:dyDescent="0.25">
      <c r="A21" t="s">
        <v>27</v>
      </c>
      <c r="C21">
        <v>1</v>
      </c>
      <c r="D21">
        <v>0</v>
      </c>
      <c r="E21">
        <f t="shared" si="0"/>
        <v>0</v>
      </c>
    </row>
    <row r="22" spans="1:6" x14ac:dyDescent="0.25">
      <c r="A22" t="s">
        <v>28</v>
      </c>
      <c r="C22">
        <v>1</v>
      </c>
      <c r="D22">
        <v>0</v>
      </c>
      <c r="E22">
        <f t="shared" si="0"/>
        <v>0</v>
      </c>
    </row>
    <row r="24" spans="1:6" x14ac:dyDescent="0.25">
      <c r="D24" t="s">
        <v>32</v>
      </c>
      <c r="E24">
        <f>SUM(E8:E22)</f>
        <v>2.44</v>
      </c>
      <c r="F24" t="s">
        <v>40</v>
      </c>
    </row>
  </sheetData>
  <hyperlinks>
    <hyperlink ref="G15" r:id="rId1" xr:uid="{85119649-EE06-4DE2-AAA6-53BF944AC0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A5F7-A856-4453-92CF-44761566728F}">
  <dimension ref="A1:H81"/>
  <sheetViews>
    <sheetView topLeftCell="A40" workbookViewId="0">
      <selection activeCell="E60" sqref="E60"/>
    </sheetView>
  </sheetViews>
  <sheetFormatPr defaultRowHeight="15" x14ac:dyDescent="0.25"/>
  <cols>
    <col min="1" max="1" width="21.42578125" customWidth="1"/>
  </cols>
  <sheetData>
    <row r="1" spans="1:8" ht="21" x14ac:dyDescent="0.35">
      <c r="A1" s="12" t="s">
        <v>4</v>
      </c>
    </row>
    <row r="3" spans="1:8" ht="18.75" x14ac:dyDescent="0.3">
      <c r="A3" s="13" t="s">
        <v>5</v>
      </c>
    </row>
    <row r="5" spans="1:8" ht="15.75" x14ac:dyDescent="0.25">
      <c r="A5" s="14" t="s">
        <v>2</v>
      </c>
    </row>
    <row r="7" spans="1:8" x14ac:dyDescent="0.25">
      <c r="A7" s="2" t="s">
        <v>47</v>
      </c>
      <c r="B7" s="3" t="s">
        <v>9</v>
      </c>
      <c r="C7" s="3"/>
      <c r="D7" s="3"/>
      <c r="E7" s="3"/>
      <c r="F7" s="3" t="s">
        <v>90</v>
      </c>
      <c r="G7" s="3"/>
      <c r="H7" s="4"/>
    </row>
    <row r="8" spans="1:8" x14ac:dyDescent="0.25">
      <c r="A8" s="5"/>
      <c r="B8" s="6"/>
      <c r="C8" s="6"/>
      <c r="D8" s="6"/>
      <c r="E8" s="6"/>
      <c r="F8" s="6"/>
      <c r="G8" s="6"/>
      <c r="H8" s="7"/>
    </row>
    <row r="9" spans="1:8" x14ac:dyDescent="0.25">
      <c r="A9" s="5" t="s">
        <v>51</v>
      </c>
      <c r="B9" s="6"/>
      <c r="C9" s="6"/>
      <c r="D9" s="6"/>
      <c r="E9" s="6"/>
      <c r="F9" s="6"/>
      <c r="G9" s="6"/>
      <c r="H9" s="7"/>
    </row>
    <row r="10" spans="1:8" x14ac:dyDescent="0.25">
      <c r="A10" s="5"/>
      <c r="B10" s="6" t="s">
        <v>48</v>
      </c>
      <c r="C10" s="6">
        <v>2.7</v>
      </c>
      <c r="D10" s="6" t="s">
        <v>53</v>
      </c>
      <c r="E10" s="6"/>
      <c r="F10" s="6"/>
      <c r="G10" s="6"/>
      <c r="H10" s="7"/>
    </row>
    <row r="11" spans="1:8" x14ac:dyDescent="0.25">
      <c r="A11" s="5"/>
      <c r="B11" s="6" t="s">
        <v>49</v>
      </c>
      <c r="C11" s="6">
        <v>3</v>
      </c>
      <c r="D11" s="6" t="s">
        <v>53</v>
      </c>
      <c r="E11" s="6"/>
      <c r="F11" s="6"/>
      <c r="G11" s="6"/>
      <c r="H11" s="7"/>
    </row>
    <row r="12" spans="1:8" x14ac:dyDescent="0.25">
      <c r="A12" s="5"/>
      <c r="B12" s="6" t="s">
        <v>50</v>
      </c>
      <c r="C12" s="6">
        <v>3.6</v>
      </c>
      <c r="D12" s="6" t="s">
        <v>53</v>
      </c>
      <c r="E12" s="6"/>
      <c r="F12" s="6"/>
      <c r="G12" s="6"/>
      <c r="H12" s="7"/>
    </row>
    <row r="13" spans="1:8" x14ac:dyDescent="0.25">
      <c r="A13" s="5"/>
      <c r="B13" s="6"/>
      <c r="C13" s="6"/>
      <c r="D13" s="6"/>
      <c r="E13" s="6"/>
      <c r="F13" s="6"/>
      <c r="G13" s="6"/>
      <c r="H13" s="7"/>
    </row>
    <row r="14" spans="1:8" x14ac:dyDescent="0.25">
      <c r="A14" s="5" t="s">
        <v>52</v>
      </c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 t="s">
        <v>48</v>
      </c>
      <c r="C15" s="6">
        <v>1.4</v>
      </c>
      <c r="D15" s="6" t="s">
        <v>53</v>
      </c>
      <c r="E15" s="6"/>
      <c r="F15" s="6"/>
      <c r="G15" s="6"/>
      <c r="H15" s="7"/>
    </row>
    <row r="16" spans="1:8" x14ac:dyDescent="0.25">
      <c r="A16" s="5"/>
      <c r="B16" s="6" t="s">
        <v>49</v>
      </c>
      <c r="C16" s="6">
        <v>3</v>
      </c>
      <c r="D16" s="6" t="s">
        <v>53</v>
      </c>
      <c r="E16" s="6"/>
      <c r="F16" s="6"/>
      <c r="G16" s="6"/>
      <c r="H16" s="7"/>
    </row>
    <row r="17" spans="1:8" x14ac:dyDescent="0.25">
      <c r="A17" s="5"/>
      <c r="B17" s="6" t="s">
        <v>50</v>
      </c>
      <c r="C17" s="6">
        <v>3.6</v>
      </c>
      <c r="D17" s="6" t="s">
        <v>53</v>
      </c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 t="s">
        <v>54</v>
      </c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 t="s">
        <v>49</v>
      </c>
      <c r="C21" s="6">
        <v>20</v>
      </c>
      <c r="D21" s="6" t="s">
        <v>55</v>
      </c>
      <c r="E21" s="6" t="s">
        <v>56</v>
      </c>
      <c r="F21" s="6"/>
      <c r="G21" s="6"/>
      <c r="H21" s="7"/>
    </row>
    <row r="22" spans="1:8" x14ac:dyDescent="0.25">
      <c r="A22" s="5"/>
      <c r="B22" s="6"/>
      <c r="C22" s="6"/>
      <c r="D22" s="6"/>
      <c r="E22" s="6" t="s">
        <v>91</v>
      </c>
      <c r="F22" s="6"/>
      <c r="G22" s="6"/>
      <c r="H22" s="7"/>
    </row>
    <row r="23" spans="1:8" x14ac:dyDescent="0.25">
      <c r="A23" s="5"/>
      <c r="B23" s="6"/>
      <c r="C23" s="6"/>
      <c r="D23" s="6"/>
      <c r="E23" s="6" t="s">
        <v>92</v>
      </c>
      <c r="F23" s="6"/>
      <c r="G23" s="6"/>
      <c r="H23" s="7"/>
    </row>
    <row r="24" spans="1:8" x14ac:dyDescent="0.25">
      <c r="A24" s="5" t="s">
        <v>57</v>
      </c>
      <c r="B24" s="6"/>
      <c r="C24" s="6"/>
      <c r="D24" s="6"/>
      <c r="E24" s="6"/>
      <c r="F24" s="6"/>
      <c r="G24" s="6"/>
      <c r="H24" s="7"/>
    </row>
    <row r="25" spans="1:8" x14ac:dyDescent="0.25">
      <c r="A25" s="5" t="s">
        <v>58</v>
      </c>
      <c r="B25" s="6" t="s">
        <v>49</v>
      </c>
      <c r="C25" s="6">
        <v>19</v>
      </c>
      <c r="D25" s="6" t="s">
        <v>62</v>
      </c>
      <c r="E25" s="6" t="s">
        <v>63</v>
      </c>
      <c r="F25" s="6"/>
      <c r="G25" s="6"/>
      <c r="H25" s="7"/>
    </row>
    <row r="26" spans="1:8" x14ac:dyDescent="0.25">
      <c r="A26" s="5" t="s">
        <v>60</v>
      </c>
      <c r="B26" s="6" t="s">
        <v>49</v>
      </c>
      <c r="C26" s="6">
        <v>17</v>
      </c>
      <c r="D26" s="6" t="s">
        <v>62</v>
      </c>
      <c r="E26" s="6" t="s">
        <v>63</v>
      </c>
      <c r="F26" s="6"/>
      <c r="G26" s="6"/>
      <c r="H26" s="7"/>
    </row>
    <row r="27" spans="1:8" x14ac:dyDescent="0.25">
      <c r="A27" s="5" t="s">
        <v>61</v>
      </c>
      <c r="B27" s="6" t="s">
        <v>49</v>
      </c>
      <c r="C27" s="6">
        <v>4.7</v>
      </c>
      <c r="D27" s="6" t="s">
        <v>62</v>
      </c>
      <c r="E27" s="6" t="s">
        <v>63</v>
      </c>
      <c r="F27" s="6"/>
      <c r="G27" s="6"/>
      <c r="H27" s="7"/>
    </row>
    <row r="28" spans="1:8" x14ac:dyDescent="0.25">
      <c r="A28" s="5" t="s">
        <v>85</v>
      </c>
      <c r="B28" s="6"/>
      <c r="C28" s="6"/>
      <c r="D28" s="6"/>
      <c r="E28" s="6" t="s">
        <v>63</v>
      </c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 t="s">
        <v>64</v>
      </c>
      <c r="B30" s="6"/>
      <c r="C30" s="6"/>
      <c r="D30" s="6"/>
      <c r="E30" s="6"/>
      <c r="F30" s="6"/>
      <c r="G30" s="6"/>
      <c r="H30" s="7"/>
    </row>
    <row r="31" spans="1:8" x14ac:dyDescent="0.25">
      <c r="A31" s="5" t="s">
        <v>58</v>
      </c>
      <c r="B31" s="6" t="s">
        <v>49</v>
      </c>
      <c r="C31" s="6">
        <v>60</v>
      </c>
      <c r="D31" s="6" t="s">
        <v>65</v>
      </c>
      <c r="E31" s="6"/>
      <c r="F31" s="6"/>
      <c r="G31" s="6"/>
      <c r="H31" s="7"/>
    </row>
    <row r="32" spans="1:8" x14ac:dyDescent="0.25">
      <c r="A32" s="5" t="s">
        <v>59</v>
      </c>
      <c r="B32" s="6" t="s">
        <v>49</v>
      </c>
      <c r="C32" s="6">
        <v>3</v>
      </c>
      <c r="D32" s="6" t="s">
        <v>65</v>
      </c>
      <c r="E32" s="6"/>
      <c r="F32" s="6"/>
      <c r="G32" s="6"/>
      <c r="H32" s="7"/>
    </row>
    <row r="33" spans="1:8" x14ac:dyDescent="0.25">
      <c r="A33" s="6"/>
      <c r="B33" s="6"/>
      <c r="C33" s="6"/>
      <c r="D33" s="6"/>
      <c r="E33" s="6"/>
      <c r="F33" s="6"/>
      <c r="G33" s="6"/>
      <c r="H33" s="7"/>
    </row>
    <row r="34" spans="1:8" x14ac:dyDescent="0.25">
      <c r="A34" s="9" t="s">
        <v>93</v>
      </c>
      <c r="B34" s="9"/>
      <c r="C34" s="9"/>
      <c r="D34" s="9"/>
      <c r="E34" s="9"/>
      <c r="F34" s="9"/>
      <c r="G34" s="9"/>
      <c r="H34" s="10"/>
    </row>
    <row r="36" spans="1:8" x14ac:dyDescent="0.25">
      <c r="A36" s="2" t="s">
        <v>66</v>
      </c>
      <c r="B36" s="3" t="s">
        <v>13</v>
      </c>
      <c r="C36" s="3"/>
      <c r="D36" s="3"/>
      <c r="E36" s="3"/>
      <c r="F36" s="3"/>
      <c r="G36" s="3"/>
      <c r="H36" s="4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 t="s">
        <v>67</v>
      </c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 t="s">
        <v>48</v>
      </c>
      <c r="C39" s="6">
        <v>3</v>
      </c>
      <c r="D39" s="6" t="s">
        <v>53</v>
      </c>
      <c r="E39" s="6"/>
      <c r="F39" s="6"/>
      <c r="G39" s="6"/>
      <c r="H39" s="7"/>
    </row>
    <row r="40" spans="1:8" x14ac:dyDescent="0.25">
      <c r="A40" s="5"/>
      <c r="B40" s="6" t="s">
        <v>49</v>
      </c>
      <c r="C40" s="6">
        <v>3.3</v>
      </c>
      <c r="D40" s="6" t="s">
        <v>53</v>
      </c>
      <c r="E40" s="6"/>
      <c r="F40" s="6"/>
      <c r="G40" s="6"/>
      <c r="H40" s="7"/>
    </row>
    <row r="41" spans="1:8" x14ac:dyDescent="0.25">
      <c r="A41" s="5"/>
      <c r="B41" s="6" t="s">
        <v>50</v>
      </c>
      <c r="C41" s="6">
        <v>3.6</v>
      </c>
      <c r="D41" s="6" t="s">
        <v>53</v>
      </c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 t="s">
        <v>68</v>
      </c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 t="s">
        <v>48</v>
      </c>
      <c r="C44" s="6">
        <v>2.4</v>
      </c>
      <c r="D44" s="6" t="s">
        <v>53</v>
      </c>
      <c r="E44" s="6"/>
      <c r="F44" s="6"/>
      <c r="G44" s="6"/>
      <c r="H44" s="7"/>
    </row>
    <row r="45" spans="1:8" x14ac:dyDescent="0.25">
      <c r="A45" s="5"/>
      <c r="B45" s="6" t="s">
        <v>49</v>
      </c>
      <c r="C45" s="6">
        <v>3.3</v>
      </c>
      <c r="D45" s="6" t="s">
        <v>53</v>
      </c>
      <c r="E45" s="6"/>
      <c r="F45" s="6"/>
      <c r="G45" s="6"/>
      <c r="H45" s="7"/>
    </row>
    <row r="46" spans="1:8" x14ac:dyDescent="0.25">
      <c r="A46" s="5"/>
      <c r="B46" s="6" t="s">
        <v>50</v>
      </c>
      <c r="C46" s="6">
        <v>3.6</v>
      </c>
      <c r="D46" s="6" t="s">
        <v>53</v>
      </c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 t="s">
        <v>57</v>
      </c>
      <c r="B49" s="6"/>
      <c r="C49" s="6"/>
      <c r="D49" s="6"/>
      <c r="E49" s="6"/>
      <c r="F49" s="6"/>
      <c r="G49" s="6"/>
      <c r="H49" s="7"/>
    </row>
    <row r="50" spans="1:8" x14ac:dyDescent="0.25">
      <c r="A50" s="5" t="s">
        <v>69</v>
      </c>
      <c r="B50" s="6" t="s">
        <v>49</v>
      </c>
      <c r="C50" s="6">
        <v>24</v>
      </c>
      <c r="D50" s="6" t="s">
        <v>62</v>
      </c>
      <c r="E50" s="6" t="s">
        <v>63</v>
      </c>
      <c r="F50" s="6"/>
      <c r="G50" s="6"/>
      <c r="H50" s="7"/>
    </row>
    <row r="51" spans="1:8" x14ac:dyDescent="0.25">
      <c r="A51" s="5" t="s">
        <v>70</v>
      </c>
      <c r="B51" s="6" t="s">
        <v>49</v>
      </c>
      <c r="C51" s="6">
        <v>36</v>
      </c>
      <c r="D51" s="6" t="s">
        <v>62</v>
      </c>
      <c r="E51" s="6" t="s">
        <v>83</v>
      </c>
      <c r="F51" s="6"/>
      <c r="G51" s="6"/>
      <c r="H51" s="7"/>
    </row>
    <row r="52" spans="1:8" x14ac:dyDescent="0.25">
      <c r="A52" s="5" t="s">
        <v>70</v>
      </c>
      <c r="B52" s="6" t="s">
        <v>49</v>
      </c>
      <c r="C52" s="6">
        <v>47</v>
      </c>
      <c r="D52" s="6" t="s">
        <v>62</v>
      </c>
      <c r="E52" s="6" t="s">
        <v>84</v>
      </c>
      <c r="F52" s="6"/>
      <c r="G52" s="6"/>
      <c r="H52" s="7"/>
    </row>
    <row r="53" spans="1:8" x14ac:dyDescent="0.25">
      <c r="A53" s="5" t="s">
        <v>70</v>
      </c>
      <c r="B53" s="6" t="s">
        <v>49</v>
      </c>
      <c r="C53" s="6">
        <v>128</v>
      </c>
      <c r="D53" s="6" t="s">
        <v>62</v>
      </c>
      <c r="E53" s="6" t="s">
        <v>71</v>
      </c>
      <c r="F53" s="6"/>
      <c r="G53" s="6"/>
      <c r="H53" s="7"/>
    </row>
    <row r="54" spans="1:8" x14ac:dyDescent="0.25">
      <c r="A54" s="5" t="s">
        <v>73</v>
      </c>
      <c r="B54" s="6" t="s">
        <v>86</v>
      </c>
      <c r="C54" s="6">
        <v>10</v>
      </c>
      <c r="D54" s="6" t="s">
        <v>62</v>
      </c>
      <c r="E54" s="6"/>
      <c r="F54" s="6"/>
      <c r="G54" s="6"/>
      <c r="H54" s="7"/>
    </row>
    <row r="55" spans="1:8" x14ac:dyDescent="0.25">
      <c r="A55" s="5" t="s">
        <v>72</v>
      </c>
      <c r="B55" s="6" t="s">
        <v>49</v>
      </c>
      <c r="C55" s="6">
        <v>1.7</v>
      </c>
      <c r="D55" s="6" t="s">
        <v>62</v>
      </c>
      <c r="E55" s="6" t="s">
        <v>63</v>
      </c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 t="s">
        <v>64</v>
      </c>
      <c r="B58" s="6"/>
      <c r="C58" s="6"/>
      <c r="D58" s="6"/>
      <c r="E58" s="6"/>
      <c r="F58" s="6"/>
      <c r="G58" s="6"/>
      <c r="H58" s="7"/>
    </row>
    <row r="59" spans="1:8" x14ac:dyDescent="0.25">
      <c r="A59" s="5" t="s">
        <v>69</v>
      </c>
      <c r="B59" s="6" t="s">
        <v>49</v>
      </c>
      <c r="C59" s="6">
        <v>5</v>
      </c>
      <c r="D59" s="6" t="s">
        <v>65</v>
      </c>
      <c r="E59" s="6"/>
      <c r="F59" s="6"/>
      <c r="G59" s="6"/>
      <c r="H59" s="7"/>
    </row>
    <row r="60" spans="1:8" x14ac:dyDescent="0.25">
      <c r="A60" s="5" t="s">
        <v>70</v>
      </c>
      <c r="B60" s="6" t="s">
        <v>49</v>
      </c>
      <c r="C60" s="6">
        <v>2</v>
      </c>
      <c r="D60" s="6" t="s">
        <v>65</v>
      </c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6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8" t="s">
        <v>73</v>
      </c>
      <c r="B64" s="9" t="s">
        <v>49</v>
      </c>
      <c r="C64" s="9">
        <v>30</v>
      </c>
      <c r="D64" s="9" t="s">
        <v>65</v>
      </c>
      <c r="E64" s="9"/>
      <c r="F64" s="9"/>
      <c r="G64" s="9"/>
      <c r="H64" s="10"/>
    </row>
    <row r="66" spans="1:8" x14ac:dyDescent="0.25">
      <c r="A66" s="2" t="s">
        <v>74</v>
      </c>
      <c r="B66" s="3" t="s">
        <v>43</v>
      </c>
      <c r="C66" s="3"/>
      <c r="D66" s="3"/>
      <c r="E66" s="3"/>
      <c r="F66" s="3"/>
      <c r="G66" s="3"/>
      <c r="H66" s="4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 t="s">
        <v>51</v>
      </c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 t="s">
        <v>48</v>
      </c>
      <c r="C69" s="6">
        <v>1.8</v>
      </c>
      <c r="D69" s="6" t="s">
        <v>53</v>
      </c>
      <c r="E69" s="6"/>
      <c r="F69" s="6"/>
      <c r="G69" s="6"/>
      <c r="H69" s="7"/>
    </row>
    <row r="70" spans="1:8" x14ac:dyDescent="0.25">
      <c r="A70" s="5"/>
      <c r="B70" s="6" t="s">
        <v>49</v>
      </c>
      <c r="C70" s="6">
        <v>3</v>
      </c>
      <c r="D70" s="6" t="s">
        <v>53</v>
      </c>
      <c r="E70" s="6"/>
      <c r="F70" s="6"/>
      <c r="G70" s="6"/>
      <c r="H70" s="7"/>
    </row>
    <row r="71" spans="1:8" x14ac:dyDescent="0.25">
      <c r="A71" s="5"/>
      <c r="B71" s="6" t="s">
        <v>50</v>
      </c>
      <c r="C71" s="6">
        <v>3.6</v>
      </c>
      <c r="D71" s="6" t="s">
        <v>53</v>
      </c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 t="s">
        <v>57</v>
      </c>
      <c r="B75" s="6"/>
      <c r="C75" s="6"/>
      <c r="D75" s="6"/>
      <c r="E75" s="6"/>
      <c r="F75" s="6"/>
      <c r="G75" s="6"/>
      <c r="H75" s="7"/>
    </row>
    <row r="76" spans="1:8" x14ac:dyDescent="0.25">
      <c r="A76" s="5" t="s">
        <v>75</v>
      </c>
      <c r="B76" s="6" t="s">
        <v>49</v>
      </c>
      <c r="C76" s="6">
        <v>1.4</v>
      </c>
      <c r="D76" s="6" t="s">
        <v>62</v>
      </c>
      <c r="E76" s="6"/>
      <c r="F76" s="6"/>
      <c r="G76" s="6"/>
      <c r="H76" s="7"/>
    </row>
    <row r="77" spans="1:8" x14ac:dyDescent="0.25">
      <c r="A77" s="5" t="s">
        <v>72</v>
      </c>
      <c r="B77" s="6" t="s">
        <v>49</v>
      </c>
      <c r="C77" s="6">
        <v>0.14000000000000001</v>
      </c>
      <c r="D77" s="6" t="s">
        <v>55</v>
      </c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 t="s">
        <v>64</v>
      </c>
      <c r="B80" s="6"/>
      <c r="C80" s="6"/>
      <c r="D80" s="6"/>
      <c r="E80" s="6"/>
      <c r="F80" s="6"/>
      <c r="G80" s="6"/>
      <c r="H80" s="7"/>
    </row>
    <row r="81" spans="1:8" x14ac:dyDescent="0.25">
      <c r="A81" s="8" t="s">
        <v>75</v>
      </c>
      <c r="B81" s="9" t="s">
        <v>49</v>
      </c>
      <c r="C81" s="9">
        <v>10</v>
      </c>
      <c r="D81" s="9" t="s">
        <v>77</v>
      </c>
      <c r="E81" s="9" t="s">
        <v>76</v>
      </c>
      <c r="F81" s="9"/>
      <c r="G81" s="9"/>
      <c r="H81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EA2A-001C-4B5F-AB3D-6602C5C93F06}">
  <dimension ref="A1:H14"/>
  <sheetViews>
    <sheetView workbookViewId="0">
      <selection activeCell="H16" sqref="H16"/>
    </sheetView>
  </sheetViews>
  <sheetFormatPr defaultRowHeight="15" x14ac:dyDescent="0.25"/>
  <sheetData>
    <row r="1" spans="1:8" ht="21" x14ac:dyDescent="0.35">
      <c r="A1" s="12" t="s">
        <v>4</v>
      </c>
    </row>
    <row r="3" spans="1:8" ht="18.75" x14ac:dyDescent="0.3">
      <c r="A3" s="13" t="s">
        <v>5</v>
      </c>
    </row>
    <row r="5" spans="1:8" ht="15.75" x14ac:dyDescent="0.25">
      <c r="A5" s="14" t="s">
        <v>111</v>
      </c>
    </row>
    <row r="7" spans="1:8" x14ac:dyDescent="0.25">
      <c r="A7" t="s">
        <v>112</v>
      </c>
      <c r="E7">
        <v>30</v>
      </c>
      <c r="F7" t="s">
        <v>65</v>
      </c>
      <c r="G7" t="s">
        <v>113</v>
      </c>
    </row>
    <row r="9" spans="1:8" x14ac:dyDescent="0.25">
      <c r="A9" t="s">
        <v>114</v>
      </c>
      <c r="C9" s="1" t="s">
        <v>115</v>
      </c>
    </row>
    <row r="11" spans="1:8" x14ac:dyDescent="0.25">
      <c r="A11" t="s">
        <v>116</v>
      </c>
      <c r="D11">
        <v>20</v>
      </c>
      <c r="E11" t="s">
        <v>117</v>
      </c>
    </row>
    <row r="13" spans="1:8" x14ac:dyDescent="0.25">
      <c r="A13" t="s">
        <v>118</v>
      </c>
      <c r="D13" t="s">
        <v>119</v>
      </c>
      <c r="E13">
        <v>400</v>
      </c>
      <c r="G13">
        <v>30</v>
      </c>
      <c r="H13" t="s">
        <v>121</v>
      </c>
    </row>
    <row r="14" spans="1:8" x14ac:dyDescent="0.25">
      <c r="D14" t="s">
        <v>120</v>
      </c>
      <c r="E14">
        <v>15</v>
      </c>
      <c r="G14">
        <v>1</v>
      </c>
      <c r="H14" t="s">
        <v>121</v>
      </c>
    </row>
  </sheetData>
  <hyperlinks>
    <hyperlink ref="C9" r:id="rId1" display="Link to Spreadsheet" xr:uid="{96806E15-B48A-4A2A-A39C-86E6D54CBC04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0A-4B98-4FB5-8C67-61BA362CD7E5}">
  <dimension ref="A1:K56"/>
  <sheetViews>
    <sheetView tabSelected="1" topLeftCell="A28" workbookViewId="0">
      <selection activeCell="C55" sqref="C55"/>
    </sheetView>
  </sheetViews>
  <sheetFormatPr defaultRowHeight="15" x14ac:dyDescent="0.25"/>
  <cols>
    <col min="10" max="10" width="14.28515625" customWidth="1"/>
  </cols>
  <sheetData>
    <row r="1" spans="1:11" ht="21" x14ac:dyDescent="0.35">
      <c r="A1" s="12" t="s">
        <v>4</v>
      </c>
    </row>
    <row r="3" spans="1:11" ht="18.75" x14ac:dyDescent="0.3">
      <c r="A3" s="13" t="s">
        <v>5</v>
      </c>
    </row>
    <row r="5" spans="1:11" ht="15.75" x14ac:dyDescent="0.25">
      <c r="A5" s="14" t="s">
        <v>94</v>
      </c>
    </row>
    <row r="7" spans="1:11" x14ac:dyDescent="0.25">
      <c r="A7" s="2" t="s">
        <v>96</v>
      </c>
      <c r="B7" s="3"/>
      <c r="C7" s="3"/>
      <c r="D7" s="15" t="s">
        <v>101</v>
      </c>
      <c r="E7" s="3"/>
      <c r="F7" s="3"/>
      <c r="G7" s="3"/>
      <c r="H7" s="3"/>
      <c r="I7" s="3"/>
      <c r="J7" s="3"/>
      <c r="K7" s="4"/>
    </row>
    <row r="8" spans="1:11" x14ac:dyDescent="0.25">
      <c r="A8" s="5" t="s">
        <v>100</v>
      </c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5" t="s">
        <v>97</v>
      </c>
      <c r="B9" s="6"/>
      <c r="C9" s="6">
        <v>19</v>
      </c>
      <c r="D9" s="6" t="s">
        <v>98</v>
      </c>
      <c r="E9" s="6" t="s">
        <v>99</v>
      </c>
      <c r="F9" s="6">
        <v>52</v>
      </c>
      <c r="G9" s="6" t="s">
        <v>98</v>
      </c>
      <c r="H9" s="6"/>
      <c r="I9" s="6"/>
      <c r="J9" s="6"/>
      <c r="K9" s="7"/>
    </row>
    <row r="10" spans="1:11" x14ac:dyDescent="0.25">
      <c r="A10" s="5" t="s">
        <v>102</v>
      </c>
      <c r="B10" s="6"/>
      <c r="C10" s="6">
        <v>17.399999999999999</v>
      </c>
      <c r="D10" s="6" t="s">
        <v>103</v>
      </c>
      <c r="E10" s="6"/>
      <c r="F10" s="6"/>
      <c r="G10" s="6"/>
      <c r="H10" s="6"/>
      <c r="I10" s="6"/>
      <c r="J10" s="6"/>
      <c r="K10" s="7"/>
    </row>
    <row r="11" spans="1:11" x14ac:dyDescent="0.25">
      <c r="A11" s="5" t="s">
        <v>104</v>
      </c>
      <c r="B11" s="6"/>
      <c r="C11" s="6">
        <v>170</v>
      </c>
      <c r="D11" s="6" t="s">
        <v>82</v>
      </c>
      <c r="E11" s="6"/>
      <c r="F11" s="6"/>
      <c r="G11" s="6"/>
      <c r="H11" s="6"/>
      <c r="I11" s="6"/>
      <c r="J11" s="6"/>
      <c r="K11" s="7"/>
    </row>
    <row r="12" spans="1:11" x14ac:dyDescent="0.25">
      <c r="A12" s="5" t="s">
        <v>105</v>
      </c>
      <c r="B12" s="6"/>
      <c r="C12" s="6">
        <v>0.51200000000000001</v>
      </c>
      <c r="D12" s="6" t="s">
        <v>80</v>
      </c>
      <c r="E12" s="6"/>
      <c r="F12" s="6"/>
      <c r="G12" s="6"/>
      <c r="H12" s="6"/>
      <c r="I12" s="6"/>
      <c r="J12" s="6"/>
      <c r="K12" s="7"/>
    </row>
    <row r="13" spans="1:11" x14ac:dyDescent="0.25">
      <c r="A13" s="5" t="s">
        <v>106</v>
      </c>
      <c r="B13" s="6"/>
      <c r="C13" s="6">
        <v>340</v>
      </c>
      <c r="D13" s="6" t="s">
        <v>62</v>
      </c>
      <c r="E13" s="6"/>
      <c r="F13" s="6"/>
      <c r="G13" s="6"/>
      <c r="H13" s="6"/>
      <c r="I13" s="6"/>
      <c r="J13" s="6"/>
      <c r="K13" s="7"/>
    </row>
    <row r="14" spans="1:11" x14ac:dyDescent="0.25">
      <c r="A14" s="5" t="s">
        <v>107</v>
      </c>
      <c r="B14" s="6"/>
      <c r="C14" s="6">
        <v>340</v>
      </c>
      <c r="D14" s="6" t="s">
        <v>62</v>
      </c>
      <c r="E14" s="6"/>
      <c r="F14" s="6"/>
      <c r="G14" s="6"/>
      <c r="H14" s="6"/>
      <c r="I14" s="6"/>
      <c r="J14" s="6"/>
      <c r="K14" s="7"/>
    </row>
    <row r="15" spans="1:11" x14ac:dyDescent="0.25">
      <c r="A15" s="5" t="s">
        <v>108</v>
      </c>
      <c r="B15" s="6"/>
      <c r="C15" s="6">
        <v>0.56399999999999995</v>
      </c>
      <c r="D15" s="6" t="s">
        <v>80</v>
      </c>
      <c r="E15" s="6"/>
      <c r="F15" s="6"/>
      <c r="G15" s="6"/>
      <c r="H15" s="6"/>
      <c r="I15" s="6"/>
      <c r="J15" s="6"/>
      <c r="K15" s="7"/>
    </row>
    <row r="16" spans="1:11" x14ac:dyDescent="0.25">
      <c r="A16" s="5" t="s">
        <v>109</v>
      </c>
      <c r="B16" s="6"/>
      <c r="C16" s="6">
        <v>5</v>
      </c>
      <c r="D16" s="6" t="s">
        <v>110</v>
      </c>
      <c r="E16" s="6"/>
      <c r="F16" s="6"/>
      <c r="G16" s="6"/>
      <c r="H16" s="6"/>
      <c r="I16" s="6"/>
      <c r="J16" s="6"/>
      <c r="K16" s="7"/>
    </row>
    <row r="17" spans="1:1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7"/>
    </row>
    <row r="19" spans="1:1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10"/>
    </row>
    <row r="22" spans="1:11" x14ac:dyDescent="0.25">
      <c r="A22" s="2" t="s">
        <v>95</v>
      </c>
      <c r="B22" s="3"/>
      <c r="C22" s="3"/>
      <c r="D22" s="3"/>
      <c r="E22" s="3"/>
      <c r="F22" s="3"/>
      <c r="G22" s="3"/>
      <c r="H22" s="3"/>
      <c r="I22" s="3"/>
      <c r="J22" s="3"/>
      <c r="K22" s="4"/>
    </row>
    <row r="23" spans="1:11" x14ac:dyDescent="0.25">
      <c r="A23" s="5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7"/>
    </row>
    <row r="24" spans="1:11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7"/>
    </row>
    <row r="25" spans="1:11" x14ac:dyDescent="0.25">
      <c r="A25" s="5" t="s">
        <v>122</v>
      </c>
      <c r="B25" s="6"/>
      <c r="C25" s="6"/>
      <c r="D25" s="6"/>
      <c r="E25" s="6"/>
      <c r="F25" s="6"/>
      <c r="G25" s="6"/>
      <c r="H25" s="6"/>
      <c r="I25" s="6"/>
      <c r="J25" s="6"/>
      <c r="K25" s="7"/>
    </row>
    <row r="26" spans="1:11" x14ac:dyDescent="0.25">
      <c r="A26" s="5" t="s">
        <v>79</v>
      </c>
      <c r="B26" s="6" t="s">
        <v>80</v>
      </c>
      <c r="C26" s="6" t="s">
        <v>81</v>
      </c>
      <c r="D26" s="6" t="s">
        <v>62</v>
      </c>
      <c r="E26" s="6"/>
      <c r="F26" s="6"/>
      <c r="G26" s="6"/>
      <c r="H26" s="6"/>
      <c r="I26" s="6"/>
      <c r="J26" s="6"/>
      <c r="K26" s="7"/>
    </row>
    <row r="27" spans="1:11" x14ac:dyDescent="0.25">
      <c r="A27" s="5">
        <v>1000000</v>
      </c>
      <c r="B27" s="6">
        <v>2.2599999999999998</v>
      </c>
      <c r="C27" s="6">
        <f>B27*B27/A27</f>
        <v>5.1075999999999992E-6</v>
      </c>
      <c r="D27" s="6">
        <f>B27/A27</f>
        <v>2.26E-6</v>
      </c>
      <c r="E27" s="6"/>
      <c r="F27" s="6" t="s">
        <v>124</v>
      </c>
      <c r="G27" s="6"/>
      <c r="H27" s="6"/>
      <c r="I27" s="6"/>
      <c r="J27" s="6"/>
      <c r="K27" s="7"/>
    </row>
    <row r="28" spans="1:11" x14ac:dyDescent="0.25">
      <c r="A28" s="5">
        <v>100</v>
      </c>
      <c r="B28" s="6">
        <v>1.85</v>
      </c>
      <c r="C28" s="6">
        <f t="shared" ref="C28:C29" si="0">B28*B28/A28</f>
        <v>3.4225000000000005E-2</v>
      </c>
      <c r="D28" s="6">
        <f t="shared" ref="D28:D29" si="1">B28/A28</f>
        <v>1.8500000000000003E-2</v>
      </c>
      <c r="E28" s="6"/>
      <c r="F28" s="6"/>
      <c r="G28" s="6"/>
      <c r="H28" s="6"/>
      <c r="I28" s="6"/>
      <c r="J28" s="6"/>
      <c r="K28" s="7"/>
    </row>
    <row r="29" spans="1:11" x14ac:dyDescent="0.25">
      <c r="A29" s="5">
        <v>10</v>
      </c>
      <c r="B29" s="6">
        <v>0.48</v>
      </c>
      <c r="C29" s="6">
        <f t="shared" si="0"/>
        <v>2.3039999999999998E-2</v>
      </c>
      <c r="D29" s="6">
        <f t="shared" si="1"/>
        <v>4.8000000000000001E-2</v>
      </c>
      <c r="E29" s="6"/>
      <c r="F29" s="6"/>
      <c r="G29" s="6"/>
      <c r="H29" s="6"/>
      <c r="I29" s="6"/>
      <c r="J29" s="6"/>
      <c r="K29" s="7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7"/>
    </row>
    <row r="31" spans="1:1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7"/>
    </row>
    <row r="32" spans="1:11" x14ac:dyDescent="0.25">
      <c r="A32" s="5" t="s">
        <v>122</v>
      </c>
      <c r="B32" s="6"/>
      <c r="C32" s="6"/>
      <c r="D32" s="6"/>
      <c r="E32" s="6"/>
      <c r="F32" s="6"/>
      <c r="G32" s="6"/>
      <c r="H32" s="6"/>
      <c r="I32" s="6"/>
      <c r="J32" s="6"/>
      <c r="K32" s="7"/>
    </row>
    <row r="33" spans="1:11" x14ac:dyDescent="0.25">
      <c r="A33" s="5" t="s">
        <v>79</v>
      </c>
      <c r="B33" s="6" t="s">
        <v>80</v>
      </c>
      <c r="C33" s="6" t="s">
        <v>81</v>
      </c>
      <c r="D33" s="6" t="s">
        <v>62</v>
      </c>
      <c r="E33" s="6"/>
      <c r="F33" s="6"/>
      <c r="G33" s="6"/>
      <c r="H33" s="6"/>
      <c r="I33" s="6"/>
      <c r="J33" s="6"/>
      <c r="K33" s="7"/>
    </row>
    <row r="34" spans="1:11" x14ac:dyDescent="0.25">
      <c r="A34" s="5">
        <v>1000000</v>
      </c>
      <c r="B34" s="6">
        <v>2.2599999999999998</v>
      </c>
      <c r="C34" s="6">
        <f>B34*B34/A34</f>
        <v>5.1075999999999992E-6</v>
      </c>
      <c r="D34" s="6">
        <f>B34/A34</f>
        <v>2.26E-6</v>
      </c>
      <c r="E34" s="6"/>
      <c r="F34" s="6" t="s">
        <v>125</v>
      </c>
      <c r="G34" s="6"/>
      <c r="H34" s="6"/>
      <c r="I34" s="6"/>
      <c r="J34" s="6"/>
      <c r="K34" s="7"/>
    </row>
    <row r="35" spans="1:11" x14ac:dyDescent="0.25">
      <c r="A35" s="5">
        <v>100</v>
      </c>
      <c r="B35" s="6">
        <v>2.2440000000000002</v>
      </c>
      <c r="C35" s="6">
        <f t="shared" ref="C35:C36" si="2">B35*B35/A35</f>
        <v>5.0355360000000016E-2</v>
      </c>
      <c r="D35" s="6">
        <f t="shared" ref="D35:D36" si="3">B35/A35</f>
        <v>2.2440000000000002E-2</v>
      </c>
      <c r="E35" s="6"/>
      <c r="F35" s="6"/>
      <c r="G35" s="6"/>
      <c r="H35" s="6"/>
      <c r="I35" s="6"/>
      <c r="J35" s="6"/>
      <c r="K35" s="7"/>
    </row>
    <row r="36" spans="1:11" x14ac:dyDescent="0.25">
      <c r="A36" s="5">
        <v>10</v>
      </c>
      <c r="B36" s="6">
        <v>1.4</v>
      </c>
      <c r="C36" s="6">
        <f t="shared" si="2"/>
        <v>0.19599999999999998</v>
      </c>
      <c r="D36" s="6">
        <f t="shared" si="3"/>
        <v>0.13999999999999999</v>
      </c>
      <c r="E36" s="6"/>
      <c r="F36" s="6"/>
      <c r="G36" s="6"/>
      <c r="H36" s="6"/>
      <c r="I36" s="6"/>
      <c r="J36" s="6"/>
      <c r="K36" s="7"/>
    </row>
    <row r="37" spans="1:11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7"/>
    </row>
    <row r="38" spans="1:1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41" spans="1:11" x14ac:dyDescent="0.25">
      <c r="A41" s="2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4"/>
    </row>
    <row r="42" spans="1:11" x14ac:dyDescent="0.25">
      <c r="A42" s="5" t="s">
        <v>78</v>
      </c>
      <c r="B42" s="6"/>
      <c r="C42" s="6"/>
      <c r="D42" s="6"/>
      <c r="E42" s="6"/>
      <c r="F42" s="6"/>
      <c r="G42" s="6"/>
      <c r="H42" s="6"/>
      <c r="I42" s="6"/>
      <c r="J42" s="6"/>
      <c r="K42" s="7"/>
    </row>
    <row r="43" spans="1:1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7"/>
    </row>
    <row r="44" spans="1:11" x14ac:dyDescent="0.25">
      <c r="A44" s="5" t="s">
        <v>122</v>
      </c>
      <c r="B44" s="6"/>
      <c r="C44" s="6"/>
      <c r="D44" s="6"/>
      <c r="E44" s="6"/>
      <c r="F44" s="6"/>
      <c r="G44" s="6"/>
      <c r="H44" s="6"/>
      <c r="I44" s="6"/>
      <c r="J44" s="6"/>
      <c r="K44" s="7"/>
    </row>
    <row r="45" spans="1:11" x14ac:dyDescent="0.25">
      <c r="A45" s="5" t="s">
        <v>79</v>
      </c>
      <c r="B45" s="6" t="s">
        <v>80</v>
      </c>
      <c r="C45" s="6" t="s">
        <v>81</v>
      </c>
      <c r="D45" s="6" t="s">
        <v>62</v>
      </c>
      <c r="E45" s="6"/>
      <c r="F45" s="6"/>
      <c r="G45" s="6"/>
      <c r="H45" s="6"/>
      <c r="I45" s="6"/>
      <c r="J45" s="6"/>
      <c r="K45" s="7"/>
    </row>
    <row r="46" spans="1:11" x14ac:dyDescent="0.25">
      <c r="A46" s="5">
        <v>1000000</v>
      </c>
      <c r="B46" s="6">
        <v>3.63</v>
      </c>
      <c r="C46" s="6">
        <f>B46*B46/A46</f>
        <v>1.3176899999999999E-5</v>
      </c>
      <c r="D46" s="6">
        <f>B46/A46</f>
        <v>3.63E-6</v>
      </c>
      <c r="E46" s="6"/>
      <c r="F46" s="6" t="s">
        <v>125</v>
      </c>
      <c r="G46" s="6"/>
      <c r="H46" s="6"/>
      <c r="I46" s="6"/>
      <c r="J46" s="6"/>
      <c r="K46" s="7"/>
    </row>
    <row r="47" spans="1:11" x14ac:dyDescent="0.25">
      <c r="A47" s="5">
        <v>0</v>
      </c>
      <c r="B47" s="6">
        <v>0</v>
      </c>
      <c r="C47" s="6">
        <v>0</v>
      </c>
      <c r="D47" s="6">
        <v>140</v>
      </c>
      <c r="E47" s="6"/>
      <c r="F47" s="6" t="s">
        <v>125</v>
      </c>
      <c r="G47" s="6"/>
      <c r="H47" s="6"/>
      <c r="I47" s="6"/>
      <c r="J47" s="6"/>
      <c r="K47" s="7"/>
    </row>
    <row r="48" spans="1:1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7"/>
    </row>
    <row r="49" spans="1:1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7"/>
    </row>
    <row r="50" spans="1:11" x14ac:dyDescent="0.25">
      <c r="A50" s="5" t="s">
        <v>122</v>
      </c>
      <c r="B50" s="6"/>
      <c r="C50" s="6"/>
      <c r="D50" s="6"/>
      <c r="E50" s="6"/>
      <c r="F50" s="6"/>
      <c r="G50" s="6"/>
      <c r="H50" s="6"/>
      <c r="I50" s="6"/>
      <c r="J50" s="6"/>
      <c r="K50" s="7"/>
    </row>
    <row r="51" spans="1:11" x14ac:dyDescent="0.25">
      <c r="A51" s="5" t="s">
        <v>79</v>
      </c>
      <c r="B51" s="6" t="s">
        <v>80</v>
      </c>
      <c r="C51" s="6" t="s">
        <v>81</v>
      </c>
      <c r="D51" s="6" t="s">
        <v>62</v>
      </c>
      <c r="E51" s="6"/>
      <c r="F51" s="6"/>
      <c r="G51" s="6"/>
      <c r="H51" s="6"/>
      <c r="I51" s="6"/>
      <c r="J51" s="6"/>
      <c r="K51" s="7"/>
    </row>
    <row r="52" spans="1:11" x14ac:dyDescent="0.25">
      <c r="A52" s="5">
        <v>1000000</v>
      </c>
      <c r="B52" s="6">
        <v>3.45</v>
      </c>
      <c r="C52" s="6">
        <f>B52*B52/A52</f>
        <v>1.1902500000000002E-5</v>
      </c>
      <c r="D52" s="6">
        <f>B52/A52</f>
        <v>3.45E-6</v>
      </c>
      <c r="E52" s="6"/>
      <c r="F52" s="6" t="s">
        <v>124</v>
      </c>
      <c r="G52" s="6"/>
      <c r="H52" s="6"/>
      <c r="I52" s="6"/>
      <c r="J52" s="6"/>
      <c r="K52" s="7"/>
    </row>
    <row r="53" spans="1:11" x14ac:dyDescent="0.25">
      <c r="A53" s="5">
        <v>0</v>
      </c>
      <c r="B53" s="6">
        <v>0</v>
      </c>
      <c r="C53" s="6">
        <v>0</v>
      </c>
      <c r="D53" s="6">
        <v>48</v>
      </c>
      <c r="E53" s="6"/>
      <c r="F53" s="6" t="s">
        <v>124</v>
      </c>
      <c r="G53" s="6"/>
      <c r="H53" s="6"/>
      <c r="I53" s="6"/>
      <c r="J53" s="6"/>
      <c r="K53" s="7"/>
    </row>
    <row r="54" spans="1:11" x14ac:dyDescent="0.25">
      <c r="A54" s="5">
        <v>50</v>
      </c>
      <c r="B54" s="6">
        <f>D54*A54</f>
        <v>3.35</v>
      </c>
      <c r="C54" s="6">
        <f>B54*D54</f>
        <v>0.22445000000000001</v>
      </c>
      <c r="D54" s="6">
        <v>6.7000000000000004E-2</v>
      </c>
      <c r="E54" s="6"/>
      <c r="F54" s="6" t="s">
        <v>126</v>
      </c>
      <c r="G54" s="6"/>
      <c r="H54" s="6"/>
      <c r="I54" s="6"/>
      <c r="J54" s="6"/>
      <c r="K54" s="7"/>
    </row>
    <row r="55" spans="1:11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7"/>
    </row>
    <row r="56" spans="1:11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</sheetData>
  <hyperlinks>
    <hyperlink ref="D7" r:id="rId1" xr:uid="{61B25470-E2D4-4355-A2DB-4884BAFB9B2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182F-F15F-4FCE-8AD4-60A00547C354}">
  <dimension ref="A1"/>
  <sheetViews>
    <sheetView workbookViewId="0">
      <selection activeCell="C12" sqref="C12"/>
    </sheetView>
  </sheetViews>
  <sheetFormatPr defaultRowHeight="15" x14ac:dyDescent="0.25"/>
  <sheetData>
    <row r="1" spans="1:1" ht="15.75" x14ac:dyDescent="0.25">
      <c r="A1" s="1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Cost</vt:lpstr>
      <vt:lpstr>Weight</vt:lpstr>
      <vt:lpstr>Power Consumption</vt:lpstr>
      <vt:lpstr>Radio</vt:lpstr>
      <vt:lpstr>Power Source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Ibbotson</cp:lastModifiedBy>
  <dcterms:created xsi:type="dcterms:W3CDTF">2019-10-18T13:05:30Z</dcterms:created>
  <dcterms:modified xsi:type="dcterms:W3CDTF">2019-10-23T15:10:12Z</dcterms:modified>
</cp:coreProperties>
</file>