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929a67497c23e0/Рабочий стол/"/>
    </mc:Choice>
  </mc:AlternateContent>
  <xr:revisionPtr revIDLastSave="1" documentId="10_ncr:20000_{708FD89F-F318-48D4-8F91-39133FC3A0BA}" xr6:coauthVersionLast="47" xr6:coauthVersionMax="47" xr10:uidLastSave="{CACA98E0-34FF-4F4A-BA27-35E1C8B8C332}"/>
  <bookViews>
    <workbookView xWindow="-120" yWindow="-120" windowWidth="38640" windowHeight="21240" xr2:uid="{AE52B489-5E10-4B6C-9640-D7F862B3C3A8}"/>
  </bookViews>
  <sheets>
    <sheet name="корабль перец-шум (все)" sheetId="12" r:id="rId1"/>
    <sheet name="КОМПРЕССИЯ КОРАБЛЬ" sheetId="14" r:id="rId2"/>
    <sheet name="корабль сигма (2)" sheetId="11" r:id="rId3"/>
    <sheet name="Лист2" sheetId="10" r:id="rId4"/>
    <sheet name="сжатие" sheetId="6" r:id="rId5"/>
    <sheet name="1перец-соль" sheetId="8" r:id="rId6"/>
    <sheet name="перец-соль" sheetId="7" r:id="rId7"/>
    <sheet name="тётя сигма" sheetId="9" r:id="rId8"/>
    <sheet name="корабль сигма" sheetId="5" r:id="rId9"/>
    <sheet name="Лист1" sheetId="1" r:id="rId10"/>
  </sheets>
  <definedNames>
    <definedName name="ExternalData_1" localSheetId="2" hidden="1">'корабль сигма (2)'!$A$1:$J$51</definedName>
    <definedName name="ExternalData_2" localSheetId="1" hidden="1">'КОМПРЕССИЯ КОРАБЛЬ'!$A$1:$J$22</definedName>
    <definedName name="ExternalData_2" localSheetId="0" hidden="1">'корабль перец-шум (все)'!$A$1:$J$21</definedName>
    <definedName name="ExternalData_2" localSheetId="8" hidden="1">'корабль сигма'!$A$1:$H$51</definedName>
    <definedName name="ExternalData_3" localSheetId="6" hidden="1">'перец-соль'!$A$1:$H$26</definedName>
    <definedName name="ExternalData_3" localSheetId="4" hidden="1">сжатие!$A$1:$H$22</definedName>
    <definedName name="ExternalData_3" localSheetId="7" hidden="1">'тётя сигма'!$A$1:$H$51</definedName>
    <definedName name="ExternalData_4" localSheetId="5" hidden="1">'1перец-соль'!$A$1:$H$98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4" l="1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M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L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24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2" i="9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K2" i="5"/>
  <c r="H99" i="8"/>
  <c r="I99" i="8"/>
  <c r="D99" i="8"/>
  <c r="F99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I2" i="5"/>
  <c r="A25" i="6"/>
  <c r="C27" i="6" s="1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C37" i="6" l="1"/>
  <c r="C36" i="6"/>
  <c r="C26" i="6"/>
  <c r="C45" i="6"/>
  <c r="C44" i="6"/>
  <c r="C38" i="6"/>
  <c r="C31" i="6"/>
  <c r="C30" i="6"/>
  <c r="C35" i="6"/>
  <c r="C33" i="6"/>
  <c r="C32" i="6"/>
  <c r="C42" i="6"/>
  <c r="C41" i="6"/>
  <c r="C40" i="6"/>
  <c r="C28" i="6"/>
  <c r="C34" i="6"/>
  <c r="C25" i="6"/>
  <c r="C43" i="6"/>
  <c r="C29" i="6"/>
  <c r="C39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D6E1C7-ADCF-4B95-A2EF-E9CD5B2D0899}" keepAlive="1" name="Запрос — 1" description="Соединение с запросом &quot;1&quot; в книге." type="5" refreshedVersion="7" background="1" saveData="1">
    <dbPr connection="Provider=Microsoft.Mashup.OleDb.1;Data Source=$Workbook$;Location=1;Extended Properties=&quot;&quot;" command="SELECT * FROM [1]"/>
  </connection>
  <connection id="2" xr16:uid="{8A12AA9A-ED22-4D08-BB80-E8A80FC4CBFF}" keepAlive="1" name="Запрос — 1 (2)" description="Соединение с запросом &quot;1 (2)&quot; в книге." type="5" refreshedVersion="7" background="1" saveData="1">
    <dbPr connection="Provider=Microsoft.Mashup.OleDb.1;Data Source=$Workbook$;Location=&quot;1 (2)&quot;;Extended Properties=&quot;&quot;" command="SELECT * FROM [1 (2)]"/>
  </connection>
  <connection id="3" xr16:uid="{DC716F24-BCF3-4BB2-B1CE-B6A039A3BDF9}" keepAlive="1" name="Запрос — 1 (3)" description="Соединение с запросом &quot;1 (3)&quot; в книге." type="5" refreshedVersion="7" background="1" saveData="1">
    <dbPr connection="Provider=Microsoft.Mashup.OleDb.1;Data Source=$Workbook$;Location=&quot;1 (3)&quot;;Extended Properties=&quot;&quot;" command="SELECT * FROM [1 (3)]"/>
  </connection>
  <connection id="4" xr16:uid="{F3300E56-5358-4372-8847-015E121C9CCA}" keepAlive="1" name="Запрос — 1 перец-соль" description="Соединение с запросом &quot;1 перец-соль&quot; в книге." type="5" refreshedVersion="6" background="1" saveData="1">
    <dbPr connection="Provider=Microsoft.Mashup.OleDb.1;Data Source=$Workbook$;Location=1 перец-соль;Extended Properties=&quot;&quot;" command="SELECT * FROM [1 перец-соль]"/>
  </connection>
  <connection id="5" xr16:uid="{CED1051C-CA13-4AE0-8EE1-210ADEDDA4DF}" keepAlive="1" name="Запрос — КОМПРЕССИЯ КОРАБЛЬ" description="Соединение с запросом &quot;КОМПРЕССИЯ КОРАБЛЬ&quot; в книге." type="5" refreshedVersion="7" background="1" saveData="1">
    <dbPr connection="Provider=Microsoft.Mashup.OleDb.1;Data Source=$Workbook$;Location=&quot;КОМПРЕССИЯ КОРАБЛЬ&quot;;Extended Properties=&quot;&quot;" command="SELECT * FROM [КОМПРЕССИЯ КОРАБЛЬ]"/>
  </connection>
  <connection id="6" xr16:uid="{3C7C509E-13A4-4F28-A5A6-9DE1622B9A48}" keepAlive="1" name="Запрос — корабль перец-шум (все)" description="Соединение с запросом &quot;корабль перец-шум (все)&quot; в книге." type="5" refreshedVersion="7" background="1" saveData="1">
    <dbPr connection="Provider=Microsoft.Mashup.OleDb.1;Data Source=$Workbook$;Location=&quot;корабль перец-шум (все)&quot;;Extended Properties=&quot;&quot;" command="SELECT * FROM [корабль перец-шум (все)]"/>
  </connection>
  <connection id="7" xr16:uid="{465B22F6-8F48-43C1-AAAA-F2A6E55CE0B7}" keepAlive="1" name="Запрос — корабль сигма" description="Соединение с запросом &quot;корабль сигма&quot; в книге." type="5" refreshedVersion="7" background="1" saveData="1">
    <dbPr connection="Provider=Microsoft.Mashup.OleDb.1;Data Source=$Workbook$;Location=&quot;корабль сигма&quot;;Extended Properties=&quot;&quot;" command="SELECT * FROM [корабль сигма]"/>
  </connection>
  <connection id="8" xr16:uid="{BC4CACFA-B252-4999-AD97-24EF2949984C}" keepAlive="1" name="Запрос — перец соль" description="Соединение с запросом &quot;перец соль&quot; в книге." type="5" refreshedVersion="6" background="1" saveData="1">
    <dbPr connection="Provider=Microsoft.Mashup.OleDb.1;Data Source=$Workbook$;Location=перец соль;Extended Properties=&quot;&quot;" command="SELECT * FROM [перец соль]"/>
  </connection>
  <connection id="9" xr16:uid="{5B65E788-D2DB-460D-9EAA-A41EEB140F79}" keepAlive="1" name="Запрос — сжатие" description="Соединение с запросом &quot;сжатие&quot; в книге." type="5" refreshedVersion="6" background="1" saveData="1">
    <dbPr connection="Provider=Microsoft.Mashup.OleDb.1;Data Source=$Workbook$;Location=сжатие;Extended Properties=&quot;&quot;" command="SELECT * FROM [сжатие]"/>
  </connection>
  <connection id="10" xr16:uid="{767CCA60-3F0A-458A-9DC4-AECC68474D2C}" keepAlive="1" name="Запрос — сигма" description="Соединение с запросом &quot;сигма&quot; в книге." type="5" refreshedVersion="7" background="1" saveData="1">
    <dbPr connection="Provider=Microsoft.Mashup.OleDb.1;Data Source=$Workbook$;Location=сигма;Extended Properties=&quot;&quot;" command="SELECT * FROM [сигма]"/>
  </connection>
  <connection id="11" xr16:uid="{E91DA054-518A-479A-9571-F891DA6475F3}" keepAlive="1" name="Запрос — ТЁТЯ" description="Соединение с запросом &quot;ТЁТЯ&quot; в книге." type="5" refreshedVersion="6" background="1" saveData="1">
    <dbPr connection="Provider=Microsoft.Mashup.OleDb.1;Data Source=$Workbook$;Location=ТЁТЯ;Extended Properties=&quot;&quot;" command="SELECT * FROM [ТЁТЯ]"/>
  </connection>
</connections>
</file>

<file path=xl/sharedStrings.xml><?xml version="1.0" encoding="utf-8"?>
<sst xmlns="http://schemas.openxmlformats.org/spreadsheetml/2006/main" count="1513" uniqueCount="24">
  <si>
    <t>Column1</t>
  </si>
  <si>
    <t>Column2</t>
  </si>
  <si>
    <t>Column3</t>
  </si>
  <si>
    <t>QualityBRISQUE:</t>
  </si>
  <si>
    <t>Column4</t>
  </si>
  <si>
    <t>Column5</t>
  </si>
  <si>
    <t>Column6</t>
  </si>
  <si>
    <t>Column7</t>
  </si>
  <si>
    <t>Column8</t>
  </si>
  <si>
    <t>QualityPSNR:</t>
  </si>
  <si>
    <t>QualitySSIM:</t>
  </si>
  <si>
    <t>Sigma:</t>
  </si>
  <si>
    <t>Column9</t>
  </si>
  <si>
    <t>Compressed:</t>
  </si>
  <si>
    <t>бриск</t>
  </si>
  <si>
    <t>amount:</t>
  </si>
  <si>
    <t>БРИСК</t>
  </si>
  <si>
    <t>Column10</t>
  </si>
  <si>
    <t>QualityGrad:</t>
  </si>
  <si>
    <t>ССИМ</t>
  </si>
  <si>
    <t>БРСИК</t>
  </si>
  <si>
    <t>Grad</t>
  </si>
  <si>
    <t>Градиент</t>
  </si>
  <si>
    <t>compressed: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</si>
</sst>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BRISQUE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'корабль перец-шум (все)'!$B$2:$B$21</c:f>
              <c:numCache>
                <c:formatCode>General</c:formatCode>
                <c:ptCount val="20"/>
                <c:pt idx="0">
                  <c:v>0.01</c:v>
                </c:pt>
                <c:pt idx="1">
                  <c:v>0.06</c:v>
                </c:pt>
                <c:pt idx="2">
                  <c:v>0.11</c:v>
                </c:pt>
                <c:pt idx="3">
                  <c:v>0.16</c:v>
                </c:pt>
                <c:pt idx="4">
                  <c:v>0.21</c:v>
                </c:pt>
                <c:pt idx="5">
                  <c:v>0.26</c:v>
                </c:pt>
                <c:pt idx="6">
                  <c:v>0.31</c:v>
                </c:pt>
                <c:pt idx="7">
                  <c:v>0.36</c:v>
                </c:pt>
                <c:pt idx="8">
                  <c:v>0.41</c:v>
                </c:pt>
                <c:pt idx="9">
                  <c:v>0.46</c:v>
                </c:pt>
                <c:pt idx="10">
                  <c:v>0.51</c:v>
                </c:pt>
                <c:pt idx="11">
                  <c:v>0.56000000000000005</c:v>
                </c:pt>
                <c:pt idx="12">
                  <c:v>0.61</c:v>
                </c:pt>
                <c:pt idx="13">
                  <c:v>0.66</c:v>
                </c:pt>
                <c:pt idx="14">
                  <c:v>0.71</c:v>
                </c:pt>
                <c:pt idx="15">
                  <c:v>0.76</c:v>
                </c:pt>
                <c:pt idx="16">
                  <c:v>0.81</c:v>
                </c:pt>
                <c:pt idx="17">
                  <c:v>0.86</c:v>
                </c:pt>
                <c:pt idx="18">
                  <c:v>0.91</c:v>
                </c:pt>
                <c:pt idx="19">
                  <c:v>0.96</c:v>
                </c:pt>
              </c:numCache>
            </c:numRef>
          </c:xVal>
          <c:yVal>
            <c:numRef>
              <c:f>'корабль перец-шум (все)'!$K$2:$K$21</c:f>
              <c:numCache>
                <c:formatCode>General</c:formatCode>
                <c:ptCount val="20"/>
                <c:pt idx="0">
                  <c:v>62.858787536621101</c:v>
                </c:pt>
                <c:pt idx="1">
                  <c:v>39.413158416748097</c:v>
                </c:pt>
                <c:pt idx="2">
                  <c:v>42.536506652832102</c:v>
                </c:pt>
                <c:pt idx="3">
                  <c:v>38.331733703613303</c:v>
                </c:pt>
                <c:pt idx="4">
                  <c:v>32.613967895507898</c:v>
                </c:pt>
                <c:pt idx="5">
                  <c:v>28.459899902343807</c:v>
                </c:pt>
                <c:pt idx="6">
                  <c:v>26.647155761718807</c:v>
                </c:pt>
                <c:pt idx="7">
                  <c:v>24.568115234375</c:v>
                </c:pt>
                <c:pt idx="8">
                  <c:v>17.300331115722699</c:v>
                </c:pt>
                <c:pt idx="9">
                  <c:v>10.927520751953196</c:v>
                </c:pt>
                <c:pt idx="10">
                  <c:v>6.5449829101563068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D7-47ED-81FC-680399D32012}"/>
            </c:ext>
          </c:extLst>
        </c:ser>
        <c:ser>
          <c:idx val="1"/>
          <c:order val="1"/>
          <c:tx>
            <c:v>PSNR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'корабль перец-шум (все)'!$B$2:$B$21</c:f>
              <c:numCache>
                <c:formatCode>General</c:formatCode>
                <c:ptCount val="20"/>
                <c:pt idx="0">
                  <c:v>0.01</c:v>
                </c:pt>
                <c:pt idx="1">
                  <c:v>0.06</c:v>
                </c:pt>
                <c:pt idx="2">
                  <c:v>0.11</c:v>
                </c:pt>
                <c:pt idx="3">
                  <c:v>0.16</c:v>
                </c:pt>
                <c:pt idx="4">
                  <c:v>0.21</c:v>
                </c:pt>
                <c:pt idx="5">
                  <c:v>0.26</c:v>
                </c:pt>
                <c:pt idx="6">
                  <c:v>0.31</c:v>
                </c:pt>
                <c:pt idx="7">
                  <c:v>0.36</c:v>
                </c:pt>
                <c:pt idx="8">
                  <c:v>0.41</c:v>
                </c:pt>
                <c:pt idx="9">
                  <c:v>0.46</c:v>
                </c:pt>
                <c:pt idx="10">
                  <c:v>0.51</c:v>
                </c:pt>
                <c:pt idx="11">
                  <c:v>0.56000000000000005</c:v>
                </c:pt>
                <c:pt idx="12">
                  <c:v>0.61</c:v>
                </c:pt>
                <c:pt idx="13">
                  <c:v>0.66</c:v>
                </c:pt>
                <c:pt idx="14">
                  <c:v>0.71</c:v>
                </c:pt>
                <c:pt idx="15">
                  <c:v>0.76</c:v>
                </c:pt>
                <c:pt idx="16">
                  <c:v>0.81</c:v>
                </c:pt>
                <c:pt idx="17">
                  <c:v>0.86</c:v>
                </c:pt>
                <c:pt idx="18">
                  <c:v>0.91</c:v>
                </c:pt>
                <c:pt idx="19">
                  <c:v>0.96</c:v>
                </c:pt>
              </c:numCache>
            </c:numRef>
          </c:xVal>
          <c:yVal>
            <c:numRef>
              <c:f>'корабль перец-шум (все)'!$F$2:$F$21</c:f>
              <c:numCache>
                <c:formatCode>General</c:formatCode>
                <c:ptCount val="20"/>
                <c:pt idx="0">
                  <c:v>74.163309729278595</c:v>
                </c:pt>
                <c:pt idx="1">
                  <c:v>66.343742930551002</c:v>
                </c:pt>
                <c:pt idx="2">
                  <c:v>63.832698518718203</c:v>
                </c:pt>
                <c:pt idx="3">
                  <c:v>62.317173096142596</c:v>
                </c:pt>
                <c:pt idx="4">
                  <c:v>61.256285935237699</c:v>
                </c:pt>
                <c:pt idx="5">
                  <c:v>60.420653583158497</c:v>
                </c:pt>
                <c:pt idx="6">
                  <c:v>59.757448048404001</c:v>
                </c:pt>
                <c:pt idx="7">
                  <c:v>59.228114219481697</c:v>
                </c:pt>
                <c:pt idx="8">
                  <c:v>58.760390473784199</c:v>
                </c:pt>
                <c:pt idx="9">
                  <c:v>58.355261148118799</c:v>
                </c:pt>
                <c:pt idx="10">
                  <c:v>58.033268868040999</c:v>
                </c:pt>
                <c:pt idx="11">
                  <c:v>57.710225848245997</c:v>
                </c:pt>
                <c:pt idx="12">
                  <c:v>57.416459365160897</c:v>
                </c:pt>
                <c:pt idx="13">
                  <c:v>57.184870258695597</c:v>
                </c:pt>
                <c:pt idx="14">
                  <c:v>56.957217858267803</c:v>
                </c:pt>
                <c:pt idx="15">
                  <c:v>56.755954401256403</c:v>
                </c:pt>
                <c:pt idx="16">
                  <c:v>56.565934729071202</c:v>
                </c:pt>
                <c:pt idx="17">
                  <c:v>56.404975139462998</c:v>
                </c:pt>
                <c:pt idx="18">
                  <c:v>56.223454728422602</c:v>
                </c:pt>
                <c:pt idx="19">
                  <c:v>56.090792690898503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D7-47ED-81FC-680399D32012}"/>
            </c:ext>
          </c:extLst>
        </c:ser>
        <c:ser>
          <c:idx val="2"/>
          <c:order val="2"/>
          <c:tx>
            <c:v>SSIM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'корабль перец-шум (все)'!$B$2:$B$21</c:f>
              <c:numCache>
                <c:formatCode>General</c:formatCode>
                <c:ptCount val="20"/>
                <c:pt idx="0">
                  <c:v>0.01</c:v>
                </c:pt>
                <c:pt idx="1">
                  <c:v>0.06</c:v>
                </c:pt>
                <c:pt idx="2">
                  <c:v>0.11</c:v>
                </c:pt>
                <c:pt idx="3">
                  <c:v>0.16</c:v>
                </c:pt>
                <c:pt idx="4">
                  <c:v>0.21</c:v>
                </c:pt>
                <c:pt idx="5">
                  <c:v>0.26</c:v>
                </c:pt>
                <c:pt idx="6">
                  <c:v>0.31</c:v>
                </c:pt>
                <c:pt idx="7">
                  <c:v>0.36</c:v>
                </c:pt>
                <c:pt idx="8">
                  <c:v>0.41</c:v>
                </c:pt>
                <c:pt idx="9">
                  <c:v>0.46</c:v>
                </c:pt>
                <c:pt idx="10">
                  <c:v>0.51</c:v>
                </c:pt>
                <c:pt idx="11">
                  <c:v>0.56000000000000005</c:v>
                </c:pt>
                <c:pt idx="12">
                  <c:v>0.61</c:v>
                </c:pt>
                <c:pt idx="13">
                  <c:v>0.66</c:v>
                </c:pt>
                <c:pt idx="14">
                  <c:v>0.71</c:v>
                </c:pt>
                <c:pt idx="15">
                  <c:v>0.76</c:v>
                </c:pt>
                <c:pt idx="16">
                  <c:v>0.81</c:v>
                </c:pt>
                <c:pt idx="17">
                  <c:v>0.86</c:v>
                </c:pt>
                <c:pt idx="18">
                  <c:v>0.91</c:v>
                </c:pt>
                <c:pt idx="19">
                  <c:v>0.96</c:v>
                </c:pt>
              </c:numCache>
            </c:numRef>
          </c:xVal>
          <c:yVal>
            <c:numRef>
              <c:f>'корабль перец-шум (все)'!$L$2:$L$21</c:f>
              <c:numCache>
                <c:formatCode>General</c:formatCode>
                <c:ptCount val="20"/>
                <c:pt idx="0">
                  <c:v>81.210722412158802</c:v>
                </c:pt>
                <c:pt idx="1">
                  <c:v>42.6189674266476</c:v>
                </c:pt>
                <c:pt idx="2">
                  <c:v>30.0916296312272</c:v>
                </c:pt>
                <c:pt idx="3">
                  <c:v>23.9043707516335</c:v>
                </c:pt>
                <c:pt idx="4">
                  <c:v>19.332277090960702</c:v>
                </c:pt>
                <c:pt idx="5">
                  <c:v>16.246647680257901</c:v>
                </c:pt>
                <c:pt idx="6">
                  <c:v>13.998418582383</c:v>
                </c:pt>
                <c:pt idx="7">
                  <c:v>12.2701698122331</c:v>
                </c:pt>
                <c:pt idx="8">
                  <c:v>10.9120480447683</c:v>
                </c:pt>
                <c:pt idx="9">
                  <c:v>9.6937385456248588</c:v>
                </c:pt>
                <c:pt idx="10">
                  <c:v>8.7810265909601402</c:v>
                </c:pt>
                <c:pt idx="11">
                  <c:v>7.9077628228082801</c:v>
                </c:pt>
                <c:pt idx="12">
                  <c:v>7.1140369591385397</c:v>
                </c:pt>
                <c:pt idx="13">
                  <c:v>6.6839812592673891</c:v>
                </c:pt>
                <c:pt idx="14">
                  <c:v>6.1676497915551503</c:v>
                </c:pt>
                <c:pt idx="15">
                  <c:v>5.6562833162401596</c:v>
                </c:pt>
                <c:pt idx="16">
                  <c:v>5.2251500647163507</c:v>
                </c:pt>
                <c:pt idx="17">
                  <c:v>5.06753829779153</c:v>
                </c:pt>
                <c:pt idx="18">
                  <c:v>4.6686732779238396</c:v>
                </c:pt>
                <c:pt idx="19">
                  <c:v>4.2204548269410198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D7-47ED-81FC-680399D32012}"/>
            </c:ext>
          </c:extLst>
        </c:ser>
        <c:ser>
          <c:idx val="3"/>
          <c:order val="3"/>
          <c:tx>
            <c:v>Градиентный метод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'корабль перец-шум (все)'!$B$2:$B$21</c:f>
              <c:numCache>
                <c:formatCode>General</c:formatCode>
                <c:ptCount val="20"/>
                <c:pt idx="0">
                  <c:v>0.01</c:v>
                </c:pt>
                <c:pt idx="1">
                  <c:v>0.06</c:v>
                </c:pt>
                <c:pt idx="2">
                  <c:v>0.11</c:v>
                </c:pt>
                <c:pt idx="3">
                  <c:v>0.16</c:v>
                </c:pt>
                <c:pt idx="4">
                  <c:v>0.21</c:v>
                </c:pt>
                <c:pt idx="5">
                  <c:v>0.26</c:v>
                </c:pt>
                <c:pt idx="6">
                  <c:v>0.31</c:v>
                </c:pt>
                <c:pt idx="7">
                  <c:v>0.36</c:v>
                </c:pt>
                <c:pt idx="8">
                  <c:v>0.41</c:v>
                </c:pt>
                <c:pt idx="9">
                  <c:v>0.46</c:v>
                </c:pt>
                <c:pt idx="10">
                  <c:v>0.51</c:v>
                </c:pt>
                <c:pt idx="11">
                  <c:v>0.56000000000000005</c:v>
                </c:pt>
                <c:pt idx="12">
                  <c:v>0.61</c:v>
                </c:pt>
                <c:pt idx="13">
                  <c:v>0.66</c:v>
                </c:pt>
                <c:pt idx="14">
                  <c:v>0.71</c:v>
                </c:pt>
                <c:pt idx="15">
                  <c:v>0.76</c:v>
                </c:pt>
                <c:pt idx="16">
                  <c:v>0.81</c:v>
                </c:pt>
                <c:pt idx="17">
                  <c:v>0.86</c:v>
                </c:pt>
                <c:pt idx="18">
                  <c:v>0.91</c:v>
                </c:pt>
                <c:pt idx="19">
                  <c:v>0.96</c:v>
                </c:pt>
              </c:numCache>
            </c:numRef>
          </c:xVal>
          <c:yVal>
            <c:numRef>
              <c:f>'корабль перец-шум (все)'!$M$2:$M$21</c:f>
              <c:numCache>
                <c:formatCode>General</c:formatCode>
                <c:ptCount val="20"/>
                <c:pt idx="0">
                  <c:v>208.17741678873699</c:v>
                </c:pt>
                <c:pt idx="1">
                  <c:v>312.749458211263</c:v>
                </c:pt>
                <c:pt idx="2">
                  <c:v>405.24899739583299</c:v>
                </c:pt>
                <c:pt idx="3">
                  <c:v>494.288441162109</c:v>
                </c:pt>
                <c:pt idx="4">
                  <c:v>566.56958709716798</c:v>
                </c:pt>
                <c:pt idx="5">
                  <c:v>639.18087351481108</c:v>
                </c:pt>
                <c:pt idx="6">
                  <c:v>705.74442871093709</c:v>
                </c:pt>
                <c:pt idx="7">
                  <c:v>764.22977457682293</c:v>
                </c:pt>
                <c:pt idx="8">
                  <c:v>810.71983957926398</c:v>
                </c:pt>
                <c:pt idx="9">
                  <c:v>860.07957692464106</c:v>
                </c:pt>
                <c:pt idx="10">
                  <c:v>902.20504526774096</c:v>
                </c:pt>
                <c:pt idx="11">
                  <c:v>939.00364074706999</c:v>
                </c:pt>
                <c:pt idx="12">
                  <c:v>969.48990702311198</c:v>
                </c:pt>
                <c:pt idx="13">
                  <c:v>996.06742258707595</c:v>
                </c:pt>
                <c:pt idx="14">
                  <c:v>1021.8786336263</c:v>
                </c:pt>
                <c:pt idx="15">
                  <c:v>1041.13058329264</c:v>
                </c:pt>
                <c:pt idx="16">
                  <c:v>1051.5438289388001</c:v>
                </c:pt>
                <c:pt idx="17">
                  <c:v>1067.6499311319901</c:v>
                </c:pt>
                <c:pt idx="18">
                  <c:v>1079.8947889200799</c:v>
                </c:pt>
                <c:pt idx="19">
                  <c:v>1083.2235963948501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D7-47ED-81FC-680399D32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20432"/>
        <c:axId val="211921264"/>
      </c:scatterChart>
      <c:valAx>
        <c:axId val="21192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21264"/>
        <c:crosses val="autoZero"/>
        <c:crossBetween val="midCat"/>
      </c:valAx>
      <c:valAx>
        <c:axId val="21192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2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BRISQUE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'КОМПРЕССИЯ КОРАБЛЬ'!$B$2:$B$22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'КОМПРЕССИЯ КОРАБЛЬ'!$K$2:$K$22</c:f>
              <c:numCache>
                <c:formatCode>General</c:formatCode>
                <c:ptCount val="21"/>
                <c:pt idx="0">
                  <c:v>96.50292181968689</c:v>
                </c:pt>
                <c:pt idx="1">
                  <c:v>96.207350730895996</c:v>
                </c:pt>
                <c:pt idx="2">
                  <c:v>95.945732116699219</c:v>
                </c:pt>
                <c:pt idx="3">
                  <c:v>95.969204902648926</c:v>
                </c:pt>
                <c:pt idx="4">
                  <c:v>95.393025875091553</c:v>
                </c:pt>
                <c:pt idx="5">
                  <c:v>92.642597675323486</c:v>
                </c:pt>
                <c:pt idx="6">
                  <c:v>89.985283851623606</c:v>
                </c:pt>
                <c:pt idx="7">
                  <c:v>86.508567810058594</c:v>
                </c:pt>
                <c:pt idx="8">
                  <c:v>87.462879180908303</c:v>
                </c:pt>
                <c:pt idx="9">
                  <c:v>87.278006553650002</c:v>
                </c:pt>
                <c:pt idx="10">
                  <c:v>86.7583522796631</c:v>
                </c:pt>
                <c:pt idx="11">
                  <c:v>86.767406463623104</c:v>
                </c:pt>
                <c:pt idx="12">
                  <c:v>81.2065944671631</c:v>
                </c:pt>
                <c:pt idx="13">
                  <c:v>78.855651855468807</c:v>
                </c:pt>
                <c:pt idx="14">
                  <c:v>78.719961166381893</c:v>
                </c:pt>
                <c:pt idx="15">
                  <c:v>71.739301681518597</c:v>
                </c:pt>
                <c:pt idx="16">
                  <c:v>69.369213104248104</c:v>
                </c:pt>
                <c:pt idx="17">
                  <c:v>59.6463012695313</c:v>
                </c:pt>
                <c:pt idx="18">
                  <c:v>45.335323333740298</c:v>
                </c:pt>
                <c:pt idx="19">
                  <c:v>14.791206359863295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72-479F-8B43-D2428EBF19CC}"/>
            </c:ext>
          </c:extLst>
        </c:ser>
        <c:ser>
          <c:idx val="1"/>
          <c:order val="1"/>
          <c:tx>
            <c:v>PSNR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'КОМПРЕССИЯ КОРАБЛЬ'!$B$2:$B$22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'КОМПРЕССИЯ КОРАБЛЬ'!$F$2:$F$22</c:f>
              <c:numCache>
                <c:formatCode>General</c:formatCode>
                <c:ptCount val="21"/>
                <c:pt idx="0">
                  <c:v>102.659811793518</c:v>
                </c:pt>
                <c:pt idx="1">
                  <c:v>99.180499317010003</c:v>
                </c:pt>
                <c:pt idx="2">
                  <c:v>89.805504710383602</c:v>
                </c:pt>
                <c:pt idx="3">
                  <c:v>100.052015215906</c:v>
                </c:pt>
                <c:pt idx="4">
                  <c:v>87.029624330128598</c:v>
                </c:pt>
                <c:pt idx="5">
                  <c:v>82.951338947519602</c:v>
                </c:pt>
                <c:pt idx="6">
                  <c:v>79.942184364898694</c:v>
                </c:pt>
                <c:pt idx="7">
                  <c:v>79.683098651859893</c:v>
                </c:pt>
                <c:pt idx="8">
                  <c:v>79.433779754952099</c:v>
                </c:pt>
                <c:pt idx="9">
                  <c:v>79.110997041713205</c:v>
                </c:pt>
                <c:pt idx="10">
                  <c:v>78.661808716695504</c:v>
                </c:pt>
                <c:pt idx="11">
                  <c:v>78.068070565850505</c:v>
                </c:pt>
                <c:pt idx="12">
                  <c:v>77.429237579046003</c:v>
                </c:pt>
                <c:pt idx="13">
                  <c:v>77.174811510533402</c:v>
                </c:pt>
                <c:pt idx="14">
                  <c:v>76.657513792235306</c:v>
                </c:pt>
                <c:pt idx="15">
                  <c:v>76.039967997394299</c:v>
                </c:pt>
                <c:pt idx="16">
                  <c:v>75.339682958640495</c:v>
                </c:pt>
                <c:pt idx="17">
                  <c:v>74.518167874170203</c:v>
                </c:pt>
                <c:pt idx="18">
                  <c:v>73.300950021392396</c:v>
                </c:pt>
                <c:pt idx="19">
                  <c:v>71.164916423723298</c:v>
                </c:pt>
                <c:pt idx="20">
                  <c:v>69.267354278932899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72-479F-8B43-D2428EBF19CC}"/>
            </c:ext>
          </c:extLst>
        </c:ser>
        <c:ser>
          <c:idx val="2"/>
          <c:order val="2"/>
          <c:tx>
            <c:v>SSIM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'КОМПРЕССИЯ КОРАБЛЬ'!$B$2:$B$22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'КОМПРЕССИЯ КОРАБЛЬ'!$L$2:$L$22</c:f>
              <c:numCache>
                <c:formatCode>General</c:formatCode>
                <c:ptCount val="21"/>
                <c:pt idx="0">
                  <c:v>99.942210502131701</c:v>
                </c:pt>
                <c:pt idx="1">
                  <c:v>99.8868908831125</c:v>
                </c:pt>
                <c:pt idx="2">
                  <c:v>99.345345278931291</c:v>
                </c:pt>
                <c:pt idx="3">
                  <c:v>99.8910881324706</c:v>
                </c:pt>
                <c:pt idx="4">
                  <c:v>98.886590669816499</c:v>
                </c:pt>
                <c:pt idx="5">
                  <c:v>97.3590945851832</c:v>
                </c:pt>
                <c:pt idx="6">
                  <c:v>94.565842227438196</c:v>
                </c:pt>
                <c:pt idx="7">
                  <c:v>93.376436492927098</c:v>
                </c:pt>
                <c:pt idx="8">
                  <c:v>93.136724628152507</c:v>
                </c:pt>
                <c:pt idx="9">
                  <c:v>92.7343467010203</c:v>
                </c:pt>
                <c:pt idx="10">
                  <c:v>92.228889072643611</c:v>
                </c:pt>
                <c:pt idx="11">
                  <c:v>91.422063398811005</c:v>
                </c:pt>
                <c:pt idx="12">
                  <c:v>89.619355488832298</c:v>
                </c:pt>
                <c:pt idx="13">
                  <c:v>89.015865480449392</c:v>
                </c:pt>
                <c:pt idx="14">
                  <c:v>88.1152527120625</c:v>
                </c:pt>
                <c:pt idx="15">
                  <c:v>85.924281597325702</c:v>
                </c:pt>
                <c:pt idx="16">
                  <c:v>83.805050185820988</c:v>
                </c:pt>
                <c:pt idx="17">
                  <c:v>80.528052835008907</c:v>
                </c:pt>
                <c:pt idx="18">
                  <c:v>74.587005334417398</c:v>
                </c:pt>
                <c:pt idx="19">
                  <c:v>60.714871176490803</c:v>
                </c:pt>
                <c:pt idx="20">
                  <c:v>47.616155805676499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72-479F-8B43-D2428EBF19CC}"/>
            </c:ext>
          </c:extLst>
        </c:ser>
        <c:ser>
          <c:idx val="3"/>
          <c:order val="3"/>
          <c:tx>
            <c:v>Градиентный метод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'КОМПРЕССИЯ КОРАБЛЬ'!$B$2:$B$22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'КОМПРЕССИЯ КОРАБЛЬ'!$M$2:$M$22</c:f>
              <c:numCache>
                <c:formatCode>General</c:formatCode>
                <c:ptCount val="21"/>
                <c:pt idx="0">
                  <c:v>187.30617675781198</c:v>
                </c:pt>
                <c:pt idx="1">
                  <c:v>187.715113118489</c:v>
                </c:pt>
                <c:pt idx="2">
                  <c:v>188.49959167480401</c:v>
                </c:pt>
                <c:pt idx="3">
                  <c:v>187.10136901855401</c:v>
                </c:pt>
                <c:pt idx="4">
                  <c:v>193.619991556803</c:v>
                </c:pt>
                <c:pt idx="5">
                  <c:v>201.27269032796201</c:v>
                </c:pt>
                <c:pt idx="6">
                  <c:v>197.66775817870999</c:v>
                </c:pt>
                <c:pt idx="7">
                  <c:v>178.30234334309799</c:v>
                </c:pt>
                <c:pt idx="8">
                  <c:v>182.51114959716699</c:v>
                </c:pt>
                <c:pt idx="9">
                  <c:v>185.182424825032</c:v>
                </c:pt>
                <c:pt idx="10">
                  <c:v>191.79016520182199</c:v>
                </c:pt>
                <c:pt idx="11">
                  <c:v>197.569699605305</c:v>
                </c:pt>
                <c:pt idx="12">
                  <c:v>177.34701568603501</c:v>
                </c:pt>
                <c:pt idx="13">
                  <c:v>178.441590881347</c:v>
                </c:pt>
                <c:pt idx="14">
                  <c:v>189.04224090576099</c:v>
                </c:pt>
                <c:pt idx="15">
                  <c:v>173.33390360514298</c:v>
                </c:pt>
                <c:pt idx="16">
                  <c:v>174.27317677815699</c:v>
                </c:pt>
                <c:pt idx="17">
                  <c:v>171.51567209879499</c:v>
                </c:pt>
                <c:pt idx="18">
                  <c:v>164.970928141276</c:v>
                </c:pt>
                <c:pt idx="19">
                  <c:v>143.602290852864</c:v>
                </c:pt>
                <c:pt idx="20">
                  <c:v>114.866249186197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72-479F-8B43-D2428EBF1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20432"/>
        <c:axId val="211921264"/>
      </c:scatterChart>
      <c:valAx>
        <c:axId val="21192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21264"/>
        <c:crosses val="autoZero"/>
        <c:crossBetween val="midCat"/>
      </c:valAx>
      <c:valAx>
        <c:axId val="21192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2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BRISQUE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'корабль сигма (2)'!$B$2:$B$51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'корабль сигма (2)'!$L$2:$L$51</c:f>
              <c:numCache>
                <c:formatCode>General</c:formatCode>
                <c:ptCount val="50"/>
                <c:pt idx="0">
                  <c:v>59.845802307128999</c:v>
                </c:pt>
                <c:pt idx="1">
                  <c:v>40.619651794433601</c:v>
                </c:pt>
                <c:pt idx="2">
                  <c:v>31.780303955078196</c:v>
                </c:pt>
                <c:pt idx="3">
                  <c:v>31.352386474609403</c:v>
                </c:pt>
                <c:pt idx="4">
                  <c:v>30.663383483886804</c:v>
                </c:pt>
                <c:pt idx="5">
                  <c:v>30.419151306152401</c:v>
                </c:pt>
                <c:pt idx="6">
                  <c:v>28.77880859375</c:v>
                </c:pt>
                <c:pt idx="7">
                  <c:v>28.792442321777401</c:v>
                </c:pt>
                <c:pt idx="8">
                  <c:v>28.021896362304702</c:v>
                </c:pt>
                <c:pt idx="9">
                  <c:v>27.627853393554702</c:v>
                </c:pt>
                <c:pt idx="10">
                  <c:v>26.564781188964901</c:v>
                </c:pt>
                <c:pt idx="11">
                  <c:v>27.428001403808594</c:v>
                </c:pt>
                <c:pt idx="12">
                  <c:v>27.392738342285199</c:v>
                </c:pt>
                <c:pt idx="13">
                  <c:v>28.078071594238295</c:v>
                </c:pt>
                <c:pt idx="14">
                  <c:v>27.895477294921903</c:v>
                </c:pt>
                <c:pt idx="15">
                  <c:v>27.493415832519602</c:v>
                </c:pt>
                <c:pt idx="16">
                  <c:v>25.532508850097699</c:v>
                </c:pt>
                <c:pt idx="17">
                  <c:v>26.503517150878906</c:v>
                </c:pt>
                <c:pt idx="18">
                  <c:v>26.697547912597699</c:v>
                </c:pt>
                <c:pt idx="19">
                  <c:v>27.926719665527401</c:v>
                </c:pt>
                <c:pt idx="20">
                  <c:v>26.625961303710994</c:v>
                </c:pt>
                <c:pt idx="21">
                  <c:v>25.309440612792997</c:v>
                </c:pt>
                <c:pt idx="22">
                  <c:v>26.077095031738295</c:v>
                </c:pt>
                <c:pt idx="23">
                  <c:v>25.839828491210994</c:v>
                </c:pt>
                <c:pt idx="24">
                  <c:v>25.240943908691406</c:v>
                </c:pt>
                <c:pt idx="25">
                  <c:v>24.765541076660199</c:v>
                </c:pt>
                <c:pt idx="26">
                  <c:v>26.849334716796903</c:v>
                </c:pt>
                <c:pt idx="27">
                  <c:v>24.853630065917997</c:v>
                </c:pt>
                <c:pt idx="28">
                  <c:v>24.090309143066406</c:v>
                </c:pt>
                <c:pt idx="29">
                  <c:v>26.087631225585994</c:v>
                </c:pt>
                <c:pt idx="30">
                  <c:v>24.843688964843807</c:v>
                </c:pt>
                <c:pt idx="31">
                  <c:v>24.745002746582102</c:v>
                </c:pt>
                <c:pt idx="32">
                  <c:v>23.3472900390625</c:v>
                </c:pt>
                <c:pt idx="33">
                  <c:v>24.652626037597699</c:v>
                </c:pt>
                <c:pt idx="34">
                  <c:v>24.507171630859403</c:v>
                </c:pt>
                <c:pt idx="35">
                  <c:v>24.628753662109403</c:v>
                </c:pt>
                <c:pt idx="36">
                  <c:v>24.2130126953125</c:v>
                </c:pt>
                <c:pt idx="37">
                  <c:v>24.478965759277401</c:v>
                </c:pt>
                <c:pt idx="38">
                  <c:v>25.403221130371094</c:v>
                </c:pt>
                <c:pt idx="39">
                  <c:v>23.397903442382898</c:v>
                </c:pt>
                <c:pt idx="40">
                  <c:v>24.379219055175795</c:v>
                </c:pt>
                <c:pt idx="41">
                  <c:v>24.162811279296903</c:v>
                </c:pt>
                <c:pt idx="42">
                  <c:v>22.183883666992202</c:v>
                </c:pt>
                <c:pt idx="43">
                  <c:v>23.367408752441406</c:v>
                </c:pt>
                <c:pt idx="44">
                  <c:v>24.085708618164105</c:v>
                </c:pt>
                <c:pt idx="45">
                  <c:v>23.715194702148494</c:v>
                </c:pt>
                <c:pt idx="46">
                  <c:v>21.813705444335994</c:v>
                </c:pt>
                <c:pt idx="47">
                  <c:v>23.33984375</c:v>
                </c:pt>
                <c:pt idx="48">
                  <c:v>20.590621948242202</c:v>
                </c:pt>
                <c:pt idx="49">
                  <c:v>21.460357666015696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B-46EA-8E7F-FB3EDC479B32}"/>
            </c:ext>
          </c:extLst>
        </c:ser>
        <c:ser>
          <c:idx val="1"/>
          <c:order val="1"/>
          <c:tx>
            <c:v>PSNR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'корабль сигма (2)'!$B$2:$B$51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'корабль сигма (2)'!$F$2:$F$51</c:f>
              <c:numCache>
                <c:formatCode>General</c:formatCode>
                <c:ptCount val="50"/>
                <c:pt idx="0">
                  <c:v>73.740908253420599</c:v>
                </c:pt>
                <c:pt idx="1">
                  <c:v>70.870339946944398</c:v>
                </c:pt>
                <c:pt idx="2">
                  <c:v>69.892063900323606</c:v>
                </c:pt>
                <c:pt idx="3">
                  <c:v>69.376576316956601</c:v>
                </c:pt>
                <c:pt idx="4">
                  <c:v>68.973647608055899</c:v>
                </c:pt>
                <c:pt idx="5">
                  <c:v>68.682991437007701</c:v>
                </c:pt>
                <c:pt idx="6">
                  <c:v>68.436749101961496</c:v>
                </c:pt>
                <c:pt idx="7">
                  <c:v>68.213846635676703</c:v>
                </c:pt>
                <c:pt idx="8">
                  <c:v>68.039412143230905</c:v>
                </c:pt>
                <c:pt idx="9">
                  <c:v>67.868282516254297</c:v>
                </c:pt>
                <c:pt idx="10">
                  <c:v>67.725719397268506</c:v>
                </c:pt>
                <c:pt idx="11">
                  <c:v>67.580021796627307</c:v>
                </c:pt>
                <c:pt idx="12">
                  <c:v>67.454884553048004</c:v>
                </c:pt>
                <c:pt idx="13">
                  <c:v>67.327219031834403</c:v>
                </c:pt>
                <c:pt idx="14">
                  <c:v>67.206135185959496</c:v>
                </c:pt>
                <c:pt idx="15">
                  <c:v>67.098940902718297</c:v>
                </c:pt>
                <c:pt idx="16">
                  <c:v>66.990500895454701</c:v>
                </c:pt>
                <c:pt idx="17">
                  <c:v>66.891064490941503</c:v>
                </c:pt>
                <c:pt idx="18">
                  <c:v>66.785049798421397</c:v>
                </c:pt>
                <c:pt idx="19">
                  <c:v>66.702822343343698</c:v>
                </c:pt>
                <c:pt idx="20">
                  <c:v>66.604147259654098</c:v>
                </c:pt>
                <c:pt idx="21">
                  <c:v>66.519522341917906</c:v>
                </c:pt>
                <c:pt idx="22">
                  <c:v>66.440385194958793</c:v>
                </c:pt>
                <c:pt idx="23">
                  <c:v>66.355656291072506</c:v>
                </c:pt>
                <c:pt idx="24">
                  <c:v>66.277365095219594</c:v>
                </c:pt>
                <c:pt idx="25">
                  <c:v>66.211632685165199</c:v>
                </c:pt>
                <c:pt idx="26">
                  <c:v>66.143532941997805</c:v>
                </c:pt>
                <c:pt idx="27">
                  <c:v>66.080283729720605</c:v>
                </c:pt>
                <c:pt idx="28">
                  <c:v>66.0166605805437</c:v>
                </c:pt>
                <c:pt idx="29">
                  <c:v>65.959627567873298</c:v>
                </c:pt>
                <c:pt idx="30">
                  <c:v>65.899282103460493</c:v>
                </c:pt>
                <c:pt idx="31">
                  <c:v>65.843142456382495</c:v>
                </c:pt>
                <c:pt idx="32">
                  <c:v>65.791801498176298</c:v>
                </c:pt>
                <c:pt idx="33">
                  <c:v>65.736965254745598</c:v>
                </c:pt>
                <c:pt idx="34">
                  <c:v>65.681460764154494</c:v>
                </c:pt>
                <c:pt idx="35">
                  <c:v>65.629270296999394</c:v>
                </c:pt>
                <c:pt idx="36">
                  <c:v>65.586667514164603</c:v>
                </c:pt>
                <c:pt idx="37">
                  <c:v>65.538323483348506</c:v>
                </c:pt>
                <c:pt idx="38">
                  <c:v>65.493289366787394</c:v>
                </c:pt>
                <c:pt idx="39">
                  <c:v>65.444318474807602</c:v>
                </c:pt>
                <c:pt idx="40">
                  <c:v>65.403611599571093</c:v>
                </c:pt>
                <c:pt idx="41">
                  <c:v>65.361464265850003</c:v>
                </c:pt>
                <c:pt idx="42">
                  <c:v>65.315718697123302</c:v>
                </c:pt>
                <c:pt idx="43">
                  <c:v>65.271533812909993</c:v>
                </c:pt>
                <c:pt idx="44">
                  <c:v>65.232293905336206</c:v>
                </c:pt>
                <c:pt idx="45">
                  <c:v>65.192479074402598</c:v>
                </c:pt>
                <c:pt idx="46">
                  <c:v>65.151447566326894</c:v>
                </c:pt>
                <c:pt idx="47">
                  <c:v>65.113440390301704</c:v>
                </c:pt>
                <c:pt idx="48">
                  <c:v>65.079764604058298</c:v>
                </c:pt>
                <c:pt idx="49">
                  <c:v>65.034206075505296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EB-46EA-8E7F-FB3EDC479B32}"/>
            </c:ext>
          </c:extLst>
        </c:ser>
        <c:ser>
          <c:idx val="2"/>
          <c:order val="2"/>
          <c:tx>
            <c:v>SSIM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'корабль сигма (2)'!$B$2:$B$50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'корабль сигма (2)'!$K$2:$K$51</c:f>
              <c:numCache>
                <c:formatCode>General</c:formatCode>
                <c:ptCount val="50"/>
                <c:pt idx="0">
                  <c:v>77.140083102347106</c:v>
                </c:pt>
                <c:pt idx="1">
                  <c:v>54.457469412338199</c:v>
                </c:pt>
                <c:pt idx="2">
                  <c:v>44.7980689528396</c:v>
                </c:pt>
                <c:pt idx="3">
                  <c:v>40.536953252918401</c:v>
                </c:pt>
                <c:pt idx="4">
                  <c:v>37.661111620215998</c:v>
                </c:pt>
                <c:pt idx="5">
                  <c:v>36.207432980074799</c:v>
                </c:pt>
                <c:pt idx="6">
                  <c:v>35.074747935971104</c:v>
                </c:pt>
                <c:pt idx="7">
                  <c:v>34.234268923590001</c:v>
                </c:pt>
                <c:pt idx="8">
                  <c:v>33.887713439489801</c:v>
                </c:pt>
                <c:pt idx="9">
                  <c:v>33.373079368917502</c:v>
                </c:pt>
                <c:pt idx="10">
                  <c:v>33.247433830674197</c:v>
                </c:pt>
                <c:pt idx="11">
                  <c:v>32.952123967117195</c:v>
                </c:pt>
                <c:pt idx="12">
                  <c:v>32.875137405785097</c:v>
                </c:pt>
                <c:pt idx="13">
                  <c:v>32.7480100849195</c:v>
                </c:pt>
                <c:pt idx="14">
                  <c:v>32.534251007049299</c:v>
                </c:pt>
                <c:pt idx="15">
                  <c:v>32.511941472982301</c:v>
                </c:pt>
                <c:pt idx="16">
                  <c:v>32.442726204487599</c:v>
                </c:pt>
                <c:pt idx="17">
                  <c:v>32.445615548871096</c:v>
                </c:pt>
                <c:pt idx="18">
                  <c:v>32.339679239325804</c:v>
                </c:pt>
                <c:pt idx="19">
                  <c:v>32.356269572529499</c:v>
                </c:pt>
                <c:pt idx="20">
                  <c:v>32.182096446107003</c:v>
                </c:pt>
                <c:pt idx="21">
                  <c:v>32.204934420459203</c:v>
                </c:pt>
                <c:pt idx="22">
                  <c:v>32.205732663245001</c:v>
                </c:pt>
                <c:pt idx="23">
                  <c:v>32.141873369960003</c:v>
                </c:pt>
                <c:pt idx="24">
                  <c:v>32.109501579582201</c:v>
                </c:pt>
                <c:pt idx="25">
                  <c:v>32.152828041831896</c:v>
                </c:pt>
                <c:pt idx="26">
                  <c:v>32.141204003166003</c:v>
                </c:pt>
                <c:pt idx="27">
                  <c:v>32.089608716934798</c:v>
                </c:pt>
                <c:pt idx="28">
                  <c:v>32.120449238777596</c:v>
                </c:pt>
                <c:pt idx="29">
                  <c:v>32.134029591606598</c:v>
                </c:pt>
                <c:pt idx="30">
                  <c:v>32.1400242605892</c:v>
                </c:pt>
                <c:pt idx="31">
                  <c:v>32.126066615137603</c:v>
                </c:pt>
                <c:pt idx="32">
                  <c:v>32.145761709758801</c:v>
                </c:pt>
                <c:pt idx="33">
                  <c:v>32.150536213900303</c:v>
                </c:pt>
                <c:pt idx="34">
                  <c:v>32.043042032205101</c:v>
                </c:pt>
                <c:pt idx="35">
                  <c:v>32.061671629137699</c:v>
                </c:pt>
                <c:pt idx="36">
                  <c:v>32.066679291008299</c:v>
                </c:pt>
                <c:pt idx="37">
                  <c:v>32.080216322990005</c:v>
                </c:pt>
                <c:pt idx="38">
                  <c:v>32.105332056822697</c:v>
                </c:pt>
                <c:pt idx="39">
                  <c:v>32.099244871609699</c:v>
                </c:pt>
                <c:pt idx="40">
                  <c:v>32.102508049461498</c:v>
                </c:pt>
                <c:pt idx="41">
                  <c:v>32.127342239526499</c:v>
                </c:pt>
                <c:pt idx="42">
                  <c:v>32.138199598707004</c:v>
                </c:pt>
                <c:pt idx="43">
                  <c:v>32.069474983405996</c:v>
                </c:pt>
                <c:pt idx="44">
                  <c:v>32.1105741187327</c:v>
                </c:pt>
                <c:pt idx="45">
                  <c:v>32.114767828970599</c:v>
                </c:pt>
                <c:pt idx="46">
                  <c:v>32.099398815020905</c:v>
                </c:pt>
                <c:pt idx="47">
                  <c:v>32.108809832074499</c:v>
                </c:pt>
                <c:pt idx="48">
                  <c:v>32.122036557308697</c:v>
                </c:pt>
                <c:pt idx="49">
                  <c:v>32.111369075238699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EB-46EA-8E7F-FB3EDC479B32}"/>
            </c:ext>
          </c:extLst>
        </c:ser>
        <c:ser>
          <c:idx val="3"/>
          <c:order val="3"/>
          <c:tx>
            <c:v>Грвдиентный метод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'корабль сигма (2)'!$B$2:$B$51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'корабль сигма (2)'!$M$2:$M$51</c:f>
              <c:numCache>
                <c:formatCode>General</c:formatCode>
                <c:ptCount val="50"/>
                <c:pt idx="0">
                  <c:v>50.607196858723903</c:v>
                </c:pt>
                <c:pt idx="1">
                  <c:v>14.824064331054601</c:v>
                </c:pt>
                <c:pt idx="2">
                  <c:v>7.2656571451822902</c:v>
                </c:pt>
                <c:pt idx="3">
                  <c:v>4.5698641967773401</c:v>
                </c:pt>
                <c:pt idx="4">
                  <c:v>3.2204576619466097</c:v>
                </c:pt>
                <c:pt idx="5">
                  <c:v>2.4363399251301998</c:v>
                </c:pt>
                <c:pt idx="6">
                  <c:v>1.94281921386718</c:v>
                </c:pt>
                <c:pt idx="7">
                  <c:v>1.59961853027343</c:v>
                </c:pt>
                <c:pt idx="8">
                  <c:v>1.3554583740234301</c:v>
                </c:pt>
                <c:pt idx="9">
                  <c:v>1.17316396077473</c:v>
                </c:pt>
                <c:pt idx="10">
                  <c:v>1.02489583333333</c:v>
                </c:pt>
                <c:pt idx="11">
                  <c:v>0.90930603027343693</c:v>
                </c:pt>
                <c:pt idx="12">
                  <c:v>0.81070190429687505</c:v>
                </c:pt>
                <c:pt idx="13">
                  <c:v>0.72938802083333298</c:v>
                </c:pt>
                <c:pt idx="14">
                  <c:v>0.65993713378906194</c:v>
                </c:pt>
                <c:pt idx="15">
                  <c:v>0.60087117513020805</c:v>
                </c:pt>
                <c:pt idx="16">
                  <c:v>0.54698567708333301</c:v>
                </c:pt>
                <c:pt idx="17">
                  <c:v>0.50373189290364495</c:v>
                </c:pt>
                <c:pt idx="18">
                  <c:v>0.46386912027994698</c:v>
                </c:pt>
                <c:pt idx="19">
                  <c:v>0.43430094401041602</c:v>
                </c:pt>
                <c:pt idx="20">
                  <c:v>0.40315836588541598</c:v>
                </c:pt>
                <c:pt idx="21">
                  <c:v>0.37503072102864499</c:v>
                </c:pt>
                <c:pt idx="22">
                  <c:v>0.352978312174479</c:v>
                </c:pt>
                <c:pt idx="23">
                  <c:v>0.33272237141927002</c:v>
                </c:pt>
                <c:pt idx="24">
                  <c:v>0.31353515625</c:v>
                </c:pt>
                <c:pt idx="25">
                  <c:v>0.29697631835937499</c:v>
                </c:pt>
                <c:pt idx="26">
                  <c:v>0.28441589355468699</c:v>
                </c:pt>
                <c:pt idx="27">
                  <c:v>0.26949544270833298</c:v>
                </c:pt>
                <c:pt idx="28">
                  <c:v>0.25669169108072898</c:v>
                </c:pt>
                <c:pt idx="29">
                  <c:v>0.24867268880208301</c:v>
                </c:pt>
                <c:pt idx="30">
                  <c:v>0.236744995117187</c:v>
                </c:pt>
                <c:pt idx="31">
                  <c:v>0.22788248697916599</c:v>
                </c:pt>
                <c:pt idx="32">
                  <c:v>0.21871114095051999</c:v>
                </c:pt>
                <c:pt idx="33">
                  <c:v>0.21068603515625001</c:v>
                </c:pt>
                <c:pt idx="34">
                  <c:v>0.20278228759765601</c:v>
                </c:pt>
                <c:pt idx="35">
                  <c:v>0.19614990234374999</c:v>
                </c:pt>
                <c:pt idx="36">
                  <c:v>0.189418131510416</c:v>
                </c:pt>
                <c:pt idx="37">
                  <c:v>0.183322347005208</c:v>
                </c:pt>
                <c:pt idx="38">
                  <c:v>0.17815734863281199</c:v>
                </c:pt>
                <c:pt idx="39">
                  <c:v>0.17134287516276001</c:v>
                </c:pt>
                <c:pt idx="40">
                  <c:v>0.16665669759114501</c:v>
                </c:pt>
                <c:pt idx="41">
                  <c:v>0.16139912923176999</c:v>
                </c:pt>
                <c:pt idx="42">
                  <c:v>0.15608723958333301</c:v>
                </c:pt>
                <c:pt idx="43">
                  <c:v>0.15280171712239501</c:v>
                </c:pt>
                <c:pt idx="44">
                  <c:v>0.14863444010416602</c:v>
                </c:pt>
                <c:pt idx="45">
                  <c:v>0.14489278157551999</c:v>
                </c:pt>
                <c:pt idx="46">
                  <c:v>0.14148559570312499</c:v>
                </c:pt>
                <c:pt idx="47">
                  <c:v>0.13833485921223901</c:v>
                </c:pt>
                <c:pt idx="48">
                  <c:v>0.13455017089843702</c:v>
                </c:pt>
                <c:pt idx="49">
                  <c:v>0.130807189941406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AEB-46EA-8E7F-FB3EDC479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115167"/>
        <c:axId val="2126118495"/>
      </c:scatterChart>
      <c:valAx>
        <c:axId val="212611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6118495"/>
        <c:crosses val="autoZero"/>
        <c:crossBetween val="midCat"/>
      </c:valAx>
      <c:valAx>
        <c:axId val="212611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611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BRISQUE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сжатие!$B$2:$B$22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сжатие!$C$25:$C$45</c:f>
              <c:numCache>
                <c:formatCode>General</c:formatCode>
                <c:ptCount val="21"/>
                <c:pt idx="0">
                  <c:v>100</c:v>
                </c:pt>
                <c:pt idx="1">
                  <c:v>99.750860095024109</c:v>
                </c:pt>
                <c:pt idx="2">
                  <c:v>99.125395834445953</c:v>
                </c:pt>
                <c:pt idx="3">
                  <c:v>96.637199878692627</c:v>
                </c:pt>
                <c:pt idx="4">
                  <c:v>95.802725315093994</c:v>
                </c:pt>
                <c:pt idx="5">
                  <c:v>94.151524543762207</c:v>
                </c:pt>
                <c:pt idx="6">
                  <c:v>93.104053497314453</c:v>
                </c:pt>
                <c:pt idx="7">
                  <c:v>90.396254539489746</c:v>
                </c:pt>
                <c:pt idx="8">
                  <c:v>89.426256179809599</c:v>
                </c:pt>
                <c:pt idx="9">
                  <c:v>87.209772109985394</c:v>
                </c:pt>
                <c:pt idx="10">
                  <c:v>85.851385116577205</c:v>
                </c:pt>
                <c:pt idx="11">
                  <c:v>84.777625083923397</c:v>
                </c:pt>
                <c:pt idx="12">
                  <c:v>83.406023025512695</c:v>
                </c:pt>
                <c:pt idx="13">
                  <c:v>80.784801483154297</c:v>
                </c:pt>
                <c:pt idx="14">
                  <c:v>77.389923095703196</c:v>
                </c:pt>
                <c:pt idx="15">
                  <c:v>74.418388366699304</c:v>
                </c:pt>
                <c:pt idx="16">
                  <c:v>69.162111282348704</c:v>
                </c:pt>
                <c:pt idx="17">
                  <c:v>60.529350280761797</c:v>
                </c:pt>
                <c:pt idx="18">
                  <c:v>44.7869682312012</c:v>
                </c:pt>
                <c:pt idx="19">
                  <c:v>14.8280029296875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C-4F18-A0C3-10FC80966D41}"/>
            </c:ext>
          </c:extLst>
        </c:ser>
        <c:ser>
          <c:idx val="1"/>
          <c:order val="1"/>
          <c:tx>
            <c:v>PSNR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сжатие!$B$2:$B$22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сжатие!$F$2:$F$22</c:f>
              <c:numCache>
                <c:formatCode>General</c:formatCode>
                <c:ptCount val="21"/>
                <c:pt idx="0">
                  <c:v>100.143951990693</c:v>
                </c:pt>
                <c:pt idx="1">
                  <c:v>90.969716787479001</c:v>
                </c:pt>
                <c:pt idx="2">
                  <c:v>86.598440601559901</c:v>
                </c:pt>
                <c:pt idx="3">
                  <c:v>84.212850462252803</c:v>
                </c:pt>
                <c:pt idx="4">
                  <c:v>82.689054643426005</c:v>
                </c:pt>
                <c:pt idx="5">
                  <c:v>81.560287430690906</c:v>
                </c:pt>
                <c:pt idx="6">
                  <c:v>80.754642151464395</c:v>
                </c:pt>
                <c:pt idx="7">
                  <c:v>80.043531621986006</c:v>
                </c:pt>
                <c:pt idx="8">
                  <c:v>79.481584656980004</c:v>
                </c:pt>
                <c:pt idx="9">
                  <c:v>78.994833427117698</c:v>
                </c:pt>
                <c:pt idx="10">
                  <c:v>78.594813512852298</c:v>
                </c:pt>
                <c:pt idx="11">
                  <c:v>78.2025018564958</c:v>
                </c:pt>
                <c:pt idx="12">
                  <c:v>77.763736573981902</c:v>
                </c:pt>
                <c:pt idx="13">
                  <c:v>77.3190099236013</c:v>
                </c:pt>
                <c:pt idx="14">
                  <c:v>76.787315529069502</c:v>
                </c:pt>
                <c:pt idx="15">
                  <c:v>76.198879214262803</c:v>
                </c:pt>
                <c:pt idx="16">
                  <c:v>75.508940994428002</c:v>
                </c:pt>
                <c:pt idx="17">
                  <c:v>74.645580963249699</c:v>
                </c:pt>
                <c:pt idx="18">
                  <c:v>73.400946421470806</c:v>
                </c:pt>
                <c:pt idx="19">
                  <c:v>71.223284398386696</c:v>
                </c:pt>
                <c:pt idx="20">
                  <c:v>69.312869081397807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1C-4F18-A0C3-10FC80966D41}"/>
            </c:ext>
          </c:extLst>
        </c:ser>
        <c:ser>
          <c:idx val="2"/>
          <c:order val="2"/>
          <c:tx>
            <c:v>SSIM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сжатие!$B$2:$B$22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сжатие!$I$2:$I$22</c:f>
              <c:numCache>
                <c:formatCode>General</c:formatCode>
                <c:ptCount val="21"/>
                <c:pt idx="0">
                  <c:v>99.8875558576229</c:v>
                </c:pt>
                <c:pt idx="1">
                  <c:v>99.136281856228905</c:v>
                </c:pt>
                <c:pt idx="2">
                  <c:v>98.121055015034599</c:v>
                </c:pt>
                <c:pt idx="3">
                  <c:v>97.085949868624297</c:v>
                </c:pt>
                <c:pt idx="4">
                  <c:v>96.151384193210603</c:v>
                </c:pt>
                <c:pt idx="5">
                  <c:v>95.239319829714702</c:v>
                </c:pt>
                <c:pt idx="6">
                  <c:v>94.476519887149308</c:v>
                </c:pt>
                <c:pt idx="7">
                  <c:v>93.642828901784299</c:v>
                </c:pt>
                <c:pt idx="8">
                  <c:v>92.923148501670511</c:v>
                </c:pt>
                <c:pt idx="9">
                  <c:v>92.216240268269502</c:v>
                </c:pt>
                <c:pt idx="10">
                  <c:v>91.564359170205805</c:v>
                </c:pt>
                <c:pt idx="11">
                  <c:v>90.884687156998297</c:v>
                </c:pt>
                <c:pt idx="12">
                  <c:v>90.013162497536001</c:v>
                </c:pt>
                <c:pt idx="13">
                  <c:v>89.0303524987972</c:v>
                </c:pt>
                <c:pt idx="14">
                  <c:v>87.735739486075801</c:v>
                </c:pt>
                <c:pt idx="15">
                  <c:v>86.105940145809299</c:v>
                </c:pt>
                <c:pt idx="16">
                  <c:v>83.918617158639989</c:v>
                </c:pt>
                <c:pt idx="17">
                  <c:v>80.452858058620805</c:v>
                </c:pt>
                <c:pt idx="18">
                  <c:v>74.25037829889331</c:v>
                </c:pt>
                <c:pt idx="19">
                  <c:v>60.234370580191701</c:v>
                </c:pt>
                <c:pt idx="20">
                  <c:v>47.204175464059297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1C-4F18-A0C3-10FC80966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897456"/>
        <c:axId val="412605488"/>
      </c:scatterChart>
      <c:valAx>
        <c:axId val="104289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605488"/>
        <c:crosses val="autoZero"/>
        <c:crossBetween val="midCat"/>
      </c:valAx>
      <c:valAx>
        <c:axId val="4126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289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BRISQUE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'1перец-соль'!$B$2:$B$98</c:f>
              <c:numCache>
                <c:formatCode>General</c:formatCode>
                <c:ptCount val="97"/>
                <c:pt idx="0">
                  <c:v>0.04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0.15</c:v>
                </c:pt>
                <c:pt idx="12">
                  <c:v>0.16</c:v>
                </c:pt>
                <c:pt idx="13">
                  <c:v>0.17</c:v>
                </c:pt>
                <c:pt idx="14">
                  <c:v>0.18</c:v>
                </c:pt>
                <c:pt idx="15">
                  <c:v>0.19</c:v>
                </c:pt>
                <c:pt idx="16">
                  <c:v>0.2</c:v>
                </c:pt>
                <c:pt idx="17">
                  <c:v>0.21</c:v>
                </c:pt>
                <c:pt idx="18">
                  <c:v>0.22</c:v>
                </c:pt>
                <c:pt idx="19">
                  <c:v>0.23</c:v>
                </c:pt>
                <c:pt idx="20">
                  <c:v>0.24</c:v>
                </c:pt>
                <c:pt idx="21">
                  <c:v>0.25</c:v>
                </c:pt>
                <c:pt idx="22">
                  <c:v>0.26</c:v>
                </c:pt>
                <c:pt idx="23">
                  <c:v>0.27</c:v>
                </c:pt>
                <c:pt idx="24">
                  <c:v>0.28000000000000003</c:v>
                </c:pt>
                <c:pt idx="25">
                  <c:v>0.28999999999999998</c:v>
                </c:pt>
                <c:pt idx="26">
                  <c:v>0.3</c:v>
                </c:pt>
                <c:pt idx="27">
                  <c:v>0.31</c:v>
                </c:pt>
                <c:pt idx="28">
                  <c:v>0.32</c:v>
                </c:pt>
                <c:pt idx="29">
                  <c:v>0.33</c:v>
                </c:pt>
                <c:pt idx="30">
                  <c:v>0.34</c:v>
                </c:pt>
                <c:pt idx="31">
                  <c:v>0.35</c:v>
                </c:pt>
                <c:pt idx="32">
                  <c:v>0.36</c:v>
                </c:pt>
                <c:pt idx="33">
                  <c:v>0.37</c:v>
                </c:pt>
                <c:pt idx="34">
                  <c:v>0.38</c:v>
                </c:pt>
                <c:pt idx="35">
                  <c:v>0.39</c:v>
                </c:pt>
                <c:pt idx="36">
                  <c:v>0.4</c:v>
                </c:pt>
                <c:pt idx="37">
                  <c:v>0.41</c:v>
                </c:pt>
                <c:pt idx="38">
                  <c:v>0.42</c:v>
                </c:pt>
                <c:pt idx="39">
                  <c:v>0.43</c:v>
                </c:pt>
                <c:pt idx="40">
                  <c:v>0.44</c:v>
                </c:pt>
                <c:pt idx="41">
                  <c:v>0.45</c:v>
                </c:pt>
                <c:pt idx="42">
                  <c:v>0.46</c:v>
                </c:pt>
                <c:pt idx="43">
                  <c:v>0.47</c:v>
                </c:pt>
                <c:pt idx="44">
                  <c:v>0.48</c:v>
                </c:pt>
                <c:pt idx="45">
                  <c:v>0.49</c:v>
                </c:pt>
                <c:pt idx="46">
                  <c:v>0.5</c:v>
                </c:pt>
                <c:pt idx="47">
                  <c:v>0.51</c:v>
                </c:pt>
                <c:pt idx="48">
                  <c:v>0.52</c:v>
                </c:pt>
                <c:pt idx="49">
                  <c:v>0.53</c:v>
                </c:pt>
                <c:pt idx="50">
                  <c:v>0.54</c:v>
                </c:pt>
                <c:pt idx="51">
                  <c:v>0.55000000000000004</c:v>
                </c:pt>
                <c:pt idx="52">
                  <c:v>0.56000000000000005</c:v>
                </c:pt>
                <c:pt idx="53">
                  <c:v>0.56999999999999995</c:v>
                </c:pt>
                <c:pt idx="54">
                  <c:v>0.57999999999999996</c:v>
                </c:pt>
                <c:pt idx="55">
                  <c:v>0.59</c:v>
                </c:pt>
                <c:pt idx="56">
                  <c:v>0.6</c:v>
                </c:pt>
                <c:pt idx="57">
                  <c:v>0.61</c:v>
                </c:pt>
                <c:pt idx="58">
                  <c:v>0.62</c:v>
                </c:pt>
                <c:pt idx="59">
                  <c:v>0.63</c:v>
                </c:pt>
                <c:pt idx="60">
                  <c:v>0.64</c:v>
                </c:pt>
                <c:pt idx="61">
                  <c:v>0.65</c:v>
                </c:pt>
                <c:pt idx="62">
                  <c:v>0.66</c:v>
                </c:pt>
                <c:pt idx="63">
                  <c:v>0.67</c:v>
                </c:pt>
                <c:pt idx="64">
                  <c:v>0.68</c:v>
                </c:pt>
                <c:pt idx="65">
                  <c:v>0.69</c:v>
                </c:pt>
                <c:pt idx="66">
                  <c:v>0.7</c:v>
                </c:pt>
                <c:pt idx="67">
                  <c:v>0.71</c:v>
                </c:pt>
                <c:pt idx="68">
                  <c:v>0.72</c:v>
                </c:pt>
                <c:pt idx="69">
                  <c:v>0.73</c:v>
                </c:pt>
                <c:pt idx="70">
                  <c:v>0.74</c:v>
                </c:pt>
                <c:pt idx="71">
                  <c:v>0.75</c:v>
                </c:pt>
                <c:pt idx="72">
                  <c:v>0.76</c:v>
                </c:pt>
                <c:pt idx="73">
                  <c:v>0.77</c:v>
                </c:pt>
                <c:pt idx="74">
                  <c:v>0.78</c:v>
                </c:pt>
                <c:pt idx="75">
                  <c:v>0.79</c:v>
                </c:pt>
                <c:pt idx="76">
                  <c:v>0.8</c:v>
                </c:pt>
                <c:pt idx="77">
                  <c:v>0.81</c:v>
                </c:pt>
                <c:pt idx="78">
                  <c:v>0.82</c:v>
                </c:pt>
                <c:pt idx="79">
                  <c:v>0.83</c:v>
                </c:pt>
                <c:pt idx="80">
                  <c:v>0.84</c:v>
                </c:pt>
                <c:pt idx="81">
                  <c:v>0.85</c:v>
                </c:pt>
                <c:pt idx="82">
                  <c:v>0.86</c:v>
                </c:pt>
                <c:pt idx="83">
                  <c:v>0.87</c:v>
                </c:pt>
                <c:pt idx="84">
                  <c:v>0.88</c:v>
                </c:pt>
                <c:pt idx="85">
                  <c:v>0.89</c:v>
                </c:pt>
                <c:pt idx="86">
                  <c:v>0.9</c:v>
                </c:pt>
                <c:pt idx="87">
                  <c:v>0.91</c:v>
                </c:pt>
                <c:pt idx="88">
                  <c:v>0.92</c:v>
                </c:pt>
                <c:pt idx="89">
                  <c:v>0.93</c:v>
                </c:pt>
                <c:pt idx="90">
                  <c:v>0.94</c:v>
                </c:pt>
                <c:pt idx="91">
                  <c:v>0.95</c:v>
                </c:pt>
                <c:pt idx="92">
                  <c:v>0.96</c:v>
                </c:pt>
                <c:pt idx="93">
                  <c:v>0.97</c:v>
                </c:pt>
                <c:pt idx="94">
                  <c:v>0.98</c:v>
                </c:pt>
                <c:pt idx="95">
                  <c:v>0.99</c:v>
                </c:pt>
                <c:pt idx="96">
                  <c:v>1</c:v>
                </c:pt>
              </c:numCache>
            </c:numRef>
          </c:xVal>
          <c:yVal>
            <c:numRef>
              <c:f>'1перец-соль'!$D$2:$D$98</c:f>
              <c:numCache>
                <c:formatCode>General</c:formatCode>
                <c:ptCount val="97"/>
                <c:pt idx="0">
                  <c:v>62.145477294921797</c:v>
                </c:pt>
                <c:pt idx="1">
                  <c:v>62.547821044921797</c:v>
                </c:pt>
                <c:pt idx="2">
                  <c:v>61.857707977294901</c:v>
                </c:pt>
                <c:pt idx="3">
                  <c:v>59.514507293701101</c:v>
                </c:pt>
                <c:pt idx="4">
                  <c:v>60.64453125</c:v>
                </c:pt>
                <c:pt idx="5">
                  <c:v>56.860954284667898</c:v>
                </c:pt>
                <c:pt idx="6">
                  <c:v>54.501186370849602</c:v>
                </c:pt>
                <c:pt idx="7">
                  <c:v>56.416187286376903</c:v>
                </c:pt>
                <c:pt idx="8">
                  <c:v>57.267749786376903</c:v>
                </c:pt>
                <c:pt idx="9">
                  <c:v>58.5463256835937</c:v>
                </c:pt>
                <c:pt idx="10">
                  <c:v>60.254711151122997</c:v>
                </c:pt>
                <c:pt idx="11">
                  <c:v>62.381328582763601</c:v>
                </c:pt>
                <c:pt idx="12">
                  <c:v>61.529823303222599</c:v>
                </c:pt>
                <c:pt idx="13">
                  <c:v>63.106254577636697</c:v>
                </c:pt>
                <c:pt idx="14">
                  <c:v>65.006416320800696</c:v>
                </c:pt>
                <c:pt idx="15">
                  <c:v>67.100181579589801</c:v>
                </c:pt>
                <c:pt idx="16">
                  <c:v>68.431930541992102</c:v>
                </c:pt>
                <c:pt idx="17">
                  <c:v>66.279388427734304</c:v>
                </c:pt>
                <c:pt idx="18">
                  <c:v>70.0794677734375</c:v>
                </c:pt>
                <c:pt idx="19">
                  <c:v>67.291168212890597</c:v>
                </c:pt>
                <c:pt idx="20">
                  <c:v>69.040237426757798</c:v>
                </c:pt>
                <c:pt idx="21">
                  <c:v>70.954933166503906</c:v>
                </c:pt>
                <c:pt idx="22">
                  <c:v>71.728469848632798</c:v>
                </c:pt>
                <c:pt idx="23">
                  <c:v>72.950935363769503</c:v>
                </c:pt>
                <c:pt idx="24">
                  <c:v>72.241416931152301</c:v>
                </c:pt>
                <c:pt idx="25">
                  <c:v>70.799148559570298</c:v>
                </c:pt>
                <c:pt idx="26">
                  <c:v>72.820983886718693</c:v>
                </c:pt>
                <c:pt idx="27">
                  <c:v>71.744659423828097</c:v>
                </c:pt>
                <c:pt idx="28">
                  <c:v>74.878776550292898</c:v>
                </c:pt>
                <c:pt idx="29">
                  <c:v>74.180885314941406</c:v>
                </c:pt>
                <c:pt idx="30">
                  <c:v>77.438850402832003</c:v>
                </c:pt>
                <c:pt idx="31">
                  <c:v>77.317443847656193</c:v>
                </c:pt>
                <c:pt idx="32">
                  <c:v>77.023040771484304</c:v>
                </c:pt>
                <c:pt idx="33">
                  <c:v>78.343849182128906</c:v>
                </c:pt>
                <c:pt idx="34">
                  <c:v>79.002883911132798</c:v>
                </c:pt>
                <c:pt idx="35">
                  <c:v>80.232551574707003</c:v>
                </c:pt>
                <c:pt idx="36">
                  <c:v>81.215507507324205</c:v>
                </c:pt>
                <c:pt idx="37">
                  <c:v>82.890289306640597</c:v>
                </c:pt>
                <c:pt idx="38">
                  <c:v>83.751289367675696</c:v>
                </c:pt>
                <c:pt idx="39">
                  <c:v>83.295883178710895</c:v>
                </c:pt>
                <c:pt idx="40">
                  <c:v>85.843185424804602</c:v>
                </c:pt>
                <c:pt idx="41">
                  <c:v>89.107200622558594</c:v>
                </c:pt>
                <c:pt idx="42">
                  <c:v>88.386337280273395</c:v>
                </c:pt>
                <c:pt idx="43">
                  <c:v>89.095596313476506</c:v>
                </c:pt>
                <c:pt idx="44">
                  <c:v>93.033332824707003</c:v>
                </c:pt>
                <c:pt idx="45">
                  <c:v>90.345146179199205</c:v>
                </c:pt>
                <c:pt idx="46">
                  <c:v>93.583709716796804</c:v>
                </c:pt>
                <c:pt idx="47">
                  <c:v>96.478004455566406</c:v>
                </c:pt>
                <c:pt idx="48">
                  <c:v>95.852333068847599</c:v>
                </c:pt>
                <c:pt idx="49">
                  <c:v>96.794296264648395</c:v>
                </c:pt>
                <c:pt idx="50">
                  <c:v>97.469078063964801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C-4CD3-B601-FF7680C4168A}"/>
            </c:ext>
          </c:extLst>
        </c:ser>
        <c:ser>
          <c:idx val="1"/>
          <c:order val="1"/>
          <c:tx>
            <c:v>PSNR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'1перец-соль'!$B$2:$B$98</c:f>
              <c:numCache>
                <c:formatCode>General</c:formatCode>
                <c:ptCount val="97"/>
                <c:pt idx="0">
                  <c:v>0.04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0.15</c:v>
                </c:pt>
                <c:pt idx="12">
                  <c:v>0.16</c:v>
                </c:pt>
                <c:pt idx="13">
                  <c:v>0.17</c:v>
                </c:pt>
                <c:pt idx="14">
                  <c:v>0.18</c:v>
                </c:pt>
                <c:pt idx="15">
                  <c:v>0.19</c:v>
                </c:pt>
                <c:pt idx="16">
                  <c:v>0.2</c:v>
                </c:pt>
                <c:pt idx="17">
                  <c:v>0.21</c:v>
                </c:pt>
                <c:pt idx="18">
                  <c:v>0.22</c:v>
                </c:pt>
                <c:pt idx="19">
                  <c:v>0.23</c:v>
                </c:pt>
                <c:pt idx="20">
                  <c:v>0.24</c:v>
                </c:pt>
                <c:pt idx="21">
                  <c:v>0.25</c:v>
                </c:pt>
                <c:pt idx="22">
                  <c:v>0.26</c:v>
                </c:pt>
                <c:pt idx="23">
                  <c:v>0.27</c:v>
                </c:pt>
                <c:pt idx="24">
                  <c:v>0.28000000000000003</c:v>
                </c:pt>
                <c:pt idx="25">
                  <c:v>0.28999999999999998</c:v>
                </c:pt>
                <c:pt idx="26">
                  <c:v>0.3</c:v>
                </c:pt>
                <c:pt idx="27">
                  <c:v>0.31</c:v>
                </c:pt>
                <c:pt idx="28">
                  <c:v>0.32</c:v>
                </c:pt>
                <c:pt idx="29">
                  <c:v>0.33</c:v>
                </c:pt>
                <c:pt idx="30">
                  <c:v>0.34</c:v>
                </c:pt>
                <c:pt idx="31">
                  <c:v>0.35</c:v>
                </c:pt>
                <c:pt idx="32">
                  <c:v>0.36</c:v>
                </c:pt>
                <c:pt idx="33">
                  <c:v>0.37</c:v>
                </c:pt>
                <c:pt idx="34">
                  <c:v>0.38</c:v>
                </c:pt>
                <c:pt idx="35">
                  <c:v>0.39</c:v>
                </c:pt>
                <c:pt idx="36">
                  <c:v>0.4</c:v>
                </c:pt>
                <c:pt idx="37">
                  <c:v>0.41</c:v>
                </c:pt>
                <c:pt idx="38">
                  <c:v>0.42</c:v>
                </c:pt>
                <c:pt idx="39">
                  <c:v>0.43</c:v>
                </c:pt>
                <c:pt idx="40">
                  <c:v>0.44</c:v>
                </c:pt>
                <c:pt idx="41">
                  <c:v>0.45</c:v>
                </c:pt>
                <c:pt idx="42">
                  <c:v>0.46</c:v>
                </c:pt>
                <c:pt idx="43">
                  <c:v>0.47</c:v>
                </c:pt>
                <c:pt idx="44">
                  <c:v>0.48</c:v>
                </c:pt>
                <c:pt idx="45">
                  <c:v>0.49</c:v>
                </c:pt>
                <c:pt idx="46">
                  <c:v>0.5</c:v>
                </c:pt>
                <c:pt idx="47">
                  <c:v>0.51</c:v>
                </c:pt>
                <c:pt idx="48">
                  <c:v>0.52</c:v>
                </c:pt>
                <c:pt idx="49">
                  <c:v>0.53</c:v>
                </c:pt>
                <c:pt idx="50">
                  <c:v>0.54</c:v>
                </c:pt>
                <c:pt idx="51">
                  <c:v>0.55000000000000004</c:v>
                </c:pt>
                <c:pt idx="52">
                  <c:v>0.56000000000000005</c:v>
                </c:pt>
                <c:pt idx="53">
                  <c:v>0.56999999999999995</c:v>
                </c:pt>
                <c:pt idx="54">
                  <c:v>0.57999999999999996</c:v>
                </c:pt>
                <c:pt idx="55">
                  <c:v>0.59</c:v>
                </c:pt>
                <c:pt idx="56">
                  <c:v>0.6</c:v>
                </c:pt>
                <c:pt idx="57">
                  <c:v>0.61</c:v>
                </c:pt>
                <c:pt idx="58">
                  <c:v>0.62</c:v>
                </c:pt>
                <c:pt idx="59">
                  <c:v>0.63</c:v>
                </c:pt>
                <c:pt idx="60">
                  <c:v>0.64</c:v>
                </c:pt>
                <c:pt idx="61">
                  <c:v>0.65</c:v>
                </c:pt>
                <c:pt idx="62">
                  <c:v>0.66</c:v>
                </c:pt>
                <c:pt idx="63">
                  <c:v>0.67</c:v>
                </c:pt>
                <c:pt idx="64">
                  <c:v>0.68</c:v>
                </c:pt>
                <c:pt idx="65">
                  <c:v>0.69</c:v>
                </c:pt>
                <c:pt idx="66">
                  <c:v>0.7</c:v>
                </c:pt>
                <c:pt idx="67">
                  <c:v>0.71</c:v>
                </c:pt>
                <c:pt idx="68">
                  <c:v>0.72</c:v>
                </c:pt>
                <c:pt idx="69">
                  <c:v>0.73</c:v>
                </c:pt>
                <c:pt idx="70">
                  <c:v>0.74</c:v>
                </c:pt>
                <c:pt idx="71">
                  <c:v>0.75</c:v>
                </c:pt>
                <c:pt idx="72">
                  <c:v>0.76</c:v>
                </c:pt>
                <c:pt idx="73">
                  <c:v>0.77</c:v>
                </c:pt>
                <c:pt idx="74">
                  <c:v>0.78</c:v>
                </c:pt>
                <c:pt idx="75">
                  <c:v>0.79</c:v>
                </c:pt>
                <c:pt idx="76">
                  <c:v>0.8</c:v>
                </c:pt>
                <c:pt idx="77">
                  <c:v>0.81</c:v>
                </c:pt>
                <c:pt idx="78">
                  <c:v>0.82</c:v>
                </c:pt>
                <c:pt idx="79">
                  <c:v>0.83</c:v>
                </c:pt>
                <c:pt idx="80">
                  <c:v>0.84</c:v>
                </c:pt>
                <c:pt idx="81">
                  <c:v>0.85</c:v>
                </c:pt>
                <c:pt idx="82">
                  <c:v>0.86</c:v>
                </c:pt>
                <c:pt idx="83">
                  <c:v>0.87</c:v>
                </c:pt>
                <c:pt idx="84">
                  <c:v>0.88</c:v>
                </c:pt>
                <c:pt idx="85">
                  <c:v>0.89</c:v>
                </c:pt>
                <c:pt idx="86">
                  <c:v>0.9</c:v>
                </c:pt>
                <c:pt idx="87">
                  <c:v>0.91</c:v>
                </c:pt>
                <c:pt idx="88">
                  <c:v>0.92</c:v>
                </c:pt>
                <c:pt idx="89">
                  <c:v>0.93</c:v>
                </c:pt>
                <c:pt idx="90">
                  <c:v>0.94</c:v>
                </c:pt>
                <c:pt idx="91">
                  <c:v>0.95</c:v>
                </c:pt>
                <c:pt idx="92">
                  <c:v>0.96</c:v>
                </c:pt>
                <c:pt idx="93">
                  <c:v>0.97</c:v>
                </c:pt>
                <c:pt idx="94">
                  <c:v>0.98</c:v>
                </c:pt>
                <c:pt idx="95">
                  <c:v>0.99</c:v>
                </c:pt>
                <c:pt idx="96">
                  <c:v>1</c:v>
                </c:pt>
              </c:numCache>
            </c:numRef>
          </c:xVal>
          <c:yVal>
            <c:numRef>
              <c:f>'1перец-соль'!$F$2:$F$98</c:f>
              <c:numCache>
                <c:formatCode>General</c:formatCode>
                <c:ptCount val="97"/>
                <c:pt idx="0">
                  <c:v>68.005398861089205</c:v>
                </c:pt>
                <c:pt idx="1">
                  <c:v>67.126393835102604</c:v>
                </c:pt>
                <c:pt idx="2">
                  <c:v>66.301095615788299</c:v>
                </c:pt>
                <c:pt idx="3">
                  <c:v>65.661210901429797</c:v>
                </c:pt>
                <c:pt idx="4">
                  <c:v>65.133604491166594</c:v>
                </c:pt>
                <c:pt idx="5">
                  <c:v>64.646608378010598</c:v>
                </c:pt>
                <c:pt idx="6">
                  <c:v>64.242411158792393</c:v>
                </c:pt>
                <c:pt idx="7">
                  <c:v>63.781099587922299</c:v>
                </c:pt>
                <c:pt idx="8">
                  <c:v>63.443654320339498</c:v>
                </c:pt>
                <c:pt idx="9">
                  <c:v>63.118008428243698</c:v>
                </c:pt>
                <c:pt idx="10">
                  <c:v>62.800379541863201</c:v>
                </c:pt>
                <c:pt idx="11">
                  <c:v>62.534274067875899</c:v>
                </c:pt>
                <c:pt idx="12">
                  <c:v>62.3010547487266</c:v>
                </c:pt>
                <c:pt idx="13">
                  <c:v>62.058331393012097</c:v>
                </c:pt>
                <c:pt idx="14">
                  <c:v>61.837639299712002</c:v>
                </c:pt>
                <c:pt idx="15">
                  <c:v>61.622833143837802</c:v>
                </c:pt>
                <c:pt idx="16">
                  <c:v>61.389494782481499</c:v>
                </c:pt>
                <c:pt idx="17">
                  <c:v>61.269344554350297</c:v>
                </c:pt>
                <c:pt idx="18">
                  <c:v>61.018601274677003</c:v>
                </c:pt>
                <c:pt idx="19">
                  <c:v>60.822265175347098</c:v>
                </c:pt>
                <c:pt idx="20">
                  <c:v>60.713052636241301</c:v>
                </c:pt>
                <c:pt idx="21">
                  <c:v>60.559484338706397</c:v>
                </c:pt>
                <c:pt idx="22">
                  <c:v>60.406696249064296</c:v>
                </c:pt>
                <c:pt idx="23">
                  <c:v>60.264074056371499</c:v>
                </c:pt>
                <c:pt idx="24">
                  <c:v>60.116529744737498</c:v>
                </c:pt>
                <c:pt idx="25">
                  <c:v>59.989812510394103</c:v>
                </c:pt>
                <c:pt idx="26">
                  <c:v>59.9060732810606</c:v>
                </c:pt>
                <c:pt idx="27">
                  <c:v>59.730430960568697</c:v>
                </c:pt>
                <c:pt idx="28">
                  <c:v>59.626094038081099</c:v>
                </c:pt>
                <c:pt idx="29">
                  <c:v>59.531539003804198</c:v>
                </c:pt>
                <c:pt idx="30">
                  <c:v>59.394475957198402</c:v>
                </c:pt>
                <c:pt idx="31">
                  <c:v>59.2915587166733</c:v>
                </c:pt>
                <c:pt idx="32">
                  <c:v>59.2143046602176</c:v>
                </c:pt>
                <c:pt idx="33">
                  <c:v>59.104359304438702</c:v>
                </c:pt>
                <c:pt idx="34">
                  <c:v>59.0159119002846</c:v>
                </c:pt>
                <c:pt idx="35">
                  <c:v>58.934683538736202</c:v>
                </c:pt>
                <c:pt idx="36">
                  <c:v>58.831615647433402</c:v>
                </c:pt>
                <c:pt idx="37">
                  <c:v>58.746820756151898</c:v>
                </c:pt>
                <c:pt idx="38">
                  <c:v>58.6563841377152</c:v>
                </c:pt>
                <c:pt idx="39">
                  <c:v>58.574682615829303</c:v>
                </c:pt>
                <c:pt idx="40">
                  <c:v>58.5117366041599</c:v>
                </c:pt>
                <c:pt idx="41">
                  <c:v>58.427543103279199</c:v>
                </c:pt>
                <c:pt idx="42">
                  <c:v>58.324413123879197</c:v>
                </c:pt>
                <c:pt idx="43">
                  <c:v>58.282437396860097</c:v>
                </c:pt>
                <c:pt idx="44">
                  <c:v>58.217919800794803</c:v>
                </c:pt>
                <c:pt idx="45">
                  <c:v>58.167658656029602</c:v>
                </c:pt>
                <c:pt idx="46">
                  <c:v>58.048625364049101</c:v>
                </c:pt>
                <c:pt idx="47">
                  <c:v>57.994377092976102</c:v>
                </c:pt>
                <c:pt idx="48">
                  <c:v>57.950043035847798</c:v>
                </c:pt>
                <c:pt idx="49">
                  <c:v>57.853711546498403</c:v>
                </c:pt>
                <c:pt idx="50">
                  <c:v>57.839806916558899</c:v>
                </c:pt>
                <c:pt idx="51">
                  <c:v>57.756247324855998</c:v>
                </c:pt>
                <c:pt idx="52">
                  <c:v>57.682829820394097</c:v>
                </c:pt>
                <c:pt idx="53">
                  <c:v>57.651919164943699</c:v>
                </c:pt>
                <c:pt idx="54">
                  <c:v>57.575409681220599</c:v>
                </c:pt>
                <c:pt idx="55">
                  <c:v>57.545694784011701</c:v>
                </c:pt>
                <c:pt idx="56">
                  <c:v>57.484912391558098</c:v>
                </c:pt>
                <c:pt idx="57">
                  <c:v>57.4118693173737</c:v>
                </c:pt>
                <c:pt idx="58">
                  <c:v>57.392587664556203</c:v>
                </c:pt>
                <c:pt idx="59">
                  <c:v>57.313569987146401</c:v>
                </c:pt>
                <c:pt idx="60">
                  <c:v>57.286815122426098</c:v>
                </c:pt>
                <c:pt idx="61">
                  <c:v>57.234302972711198</c:v>
                </c:pt>
                <c:pt idx="62">
                  <c:v>57.178182641617099</c:v>
                </c:pt>
                <c:pt idx="63">
                  <c:v>57.153427424854797</c:v>
                </c:pt>
                <c:pt idx="64">
                  <c:v>57.072000246996602</c:v>
                </c:pt>
                <c:pt idx="65">
                  <c:v>57.056748685621102</c:v>
                </c:pt>
                <c:pt idx="66">
                  <c:v>56.996347429517698</c:v>
                </c:pt>
                <c:pt idx="67">
                  <c:v>56.947694576127198</c:v>
                </c:pt>
                <c:pt idx="68">
                  <c:v>56.917310924315601</c:v>
                </c:pt>
                <c:pt idx="69">
                  <c:v>56.898898898495602</c:v>
                </c:pt>
                <c:pt idx="70">
                  <c:v>56.830883048296002</c:v>
                </c:pt>
                <c:pt idx="71">
                  <c:v>56.788781319062103</c:v>
                </c:pt>
                <c:pt idx="72">
                  <c:v>56.7214595726387</c:v>
                </c:pt>
                <c:pt idx="73">
                  <c:v>56.705819786722202</c:v>
                </c:pt>
                <c:pt idx="74">
                  <c:v>56.655150910095401</c:v>
                </c:pt>
                <c:pt idx="75">
                  <c:v>56.6549494421972</c:v>
                </c:pt>
                <c:pt idx="76">
                  <c:v>56.5804560978764</c:v>
                </c:pt>
                <c:pt idx="77">
                  <c:v>56.564026200137697</c:v>
                </c:pt>
                <c:pt idx="78">
                  <c:v>56.544078842157099</c:v>
                </c:pt>
                <c:pt idx="79">
                  <c:v>56.4849025086979</c:v>
                </c:pt>
                <c:pt idx="80">
                  <c:v>56.471381895379501</c:v>
                </c:pt>
                <c:pt idx="81">
                  <c:v>56.431609555983897</c:v>
                </c:pt>
                <c:pt idx="82">
                  <c:v>56.398337414058297</c:v>
                </c:pt>
                <c:pt idx="83">
                  <c:v>56.365929805898702</c:v>
                </c:pt>
                <c:pt idx="84">
                  <c:v>56.333338431290798</c:v>
                </c:pt>
                <c:pt idx="85">
                  <c:v>56.296233833428403</c:v>
                </c:pt>
                <c:pt idx="86">
                  <c:v>56.263844457297601</c:v>
                </c:pt>
                <c:pt idx="87">
                  <c:v>56.243042047984602</c:v>
                </c:pt>
                <c:pt idx="88">
                  <c:v>56.213245175113599</c:v>
                </c:pt>
                <c:pt idx="89">
                  <c:v>56.181121292072604</c:v>
                </c:pt>
                <c:pt idx="90">
                  <c:v>56.143595846475897</c:v>
                </c:pt>
                <c:pt idx="91">
                  <c:v>56.123537790376403</c:v>
                </c:pt>
                <c:pt idx="92">
                  <c:v>56.095255410080398</c:v>
                </c:pt>
                <c:pt idx="93">
                  <c:v>56.048999962066901</c:v>
                </c:pt>
                <c:pt idx="94">
                  <c:v>56.052732202500998</c:v>
                </c:pt>
                <c:pt idx="95">
                  <c:v>56.008835224831699</c:v>
                </c:pt>
                <c:pt idx="96">
                  <c:v>55.9690848414199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7C-4CD3-B601-FF7680C4168A}"/>
            </c:ext>
          </c:extLst>
        </c:ser>
        <c:ser>
          <c:idx val="2"/>
          <c:order val="2"/>
          <c:tx>
            <c:v>SSIM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'1перец-соль'!$B$2:$B$98</c:f>
              <c:numCache>
                <c:formatCode>General</c:formatCode>
                <c:ptCount val="97"/>
                <c:pt idx="0">
                  <c:v>0.04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0.15</c:v>
                </c:pt>
                <c:pt idx="12">
                  <c:v>0.16</c:v>
                </c:pt>
                <c:pt idx="13">
                  <c:v>0.17</c:v>
                </c:pt>
                <c:pt idx="14">
                  <c:v>0.18</c:v>
                </c:pt>
                <c:pt idx="15">
                  <c:v>0.19</c:v>
                </c:pt>
                <c:pt idx="16">
                  <c:v>0.2</c:v>
                </c:pt>
                <c:pt idx="17">
                  <c:v>0.21</c:v>
                </c:pt>
                <c:pt idx="18">
                  <c:v>0.22</c:v>
                </c:pt>
                <c:pt idx="19">
                  <c:v>0.23</c:v>
                </c:pt>
                <c:pt idx="20">
                  <c:v>0.24</c:v>
                </c:pt>
                <c:pt idx="21">
                  <c:v>0.25</c:v>
                </c:pt>
                <c:pt idx="22">
                  <c:v>0.26</c:v>
                </c:pt>
                <c:pt idx="23">
                  <c:v>0.27</c:v>
                </c:pt>
                <c:pt idx="24">
                  <c:v>0.28000000000000003</c:v>
                </c:pt>
                <c:pt idx="25">
                  <c:v>0.28999999999999998</c:v>
                </c:pt>
                <c:pt idx="26">
                  <c:v>0.3</c:v>
                </c:pt>
                <c:pt idx="27">
                  <c:v>0.31</c:v>
                </c:pt>
                <c:pt idx="28">
                  <c:v>0.32</c:v>
                </c:pt>
                <c:pt idx="29">
                  <c:v>0.33</c:v>
                </c:pt>
                <c:pt idx="30">
                  <c:v>0.34</c:v>
                </c:pt>
                <c:pt idx="31">
                  <c:v>0.35</c:v>
                </c:pt>
                <c:pt idx="32">
                  <c:v>0.36</c:v>
                </c:pt>
                <c:pt idx="33">
                  <c:v>0.37</c:v>
                </c:pt>
                <c:pt idx="34">
                  <c:v>0.38</c:v>
                </c:pt>
                <c:pt idx="35">
                  <c:v>0.39</c:v>
                </c:pt>
                <c:pt idx="36">
                  <c:v>0.4</c:v>
                </c:pt>
                <c:pt idx="37">
                  <c:v>0.41</c:v>
                </c:pt>
                <c:pt idx="38">
                  <c:v>0.42</c:v>
                </c:pt>
                <c:pt idx="39">
                  <c:v>0.43</c:v>
                </c:pt>
                <c:pt idx="40">
                  <c:v>0.44</c:v>
                </c:pt>
                <c:pt idx="41">
                  <c:v>0.45</c:v>
                </c:pt>
                <c:pt idx="42">
                  <c:v>0.46</c:v>
                </c:pt>
                <c:pt idx="43">
                  <c:v>0.47</c:v>
                </c:pt>
                <c:pt idx="44">
                  <c:v>0.48</c:v>
                </c:pt>
                <c:pt idx="45">
                  <c:v>0.49</c:v>
                </c:pt>
                <c:pt idx="46">
                  <c:v>0.5</c:v>
                </c:pt>
                <c:pt idx="47">
                  <c:v>0.51</c:v>
                </c:pt>
                <c:pt idx="48">
                  <c:v>0.52</c:v>
                </c:pt>
                <c:pt idx="49">
                  <c:v>0.53</c:v>
                </c:pt>
                <c:pt idx="50">
                  <c:v>0.54</c:v>
                </c:pt>
                <c:pt idx="51">
                  <c:v>0.55000000000000004</c:v>
                </c:pt>
                <c:pt idx="52">
                  <c:v>0.56000000000000005</c:v>
                </c:pt>
                <c:pt idx="53">
                  <c:v>0.56999999999999995</c:v>
                </c:pt>
                <c:pt idx="54">
                  <c:v>0.57999999999999996</c:v>
                </c:pt>
                <c:pt idx="55">
                  <c:v>0.59</c:v>
                </c:pt>
                <c:pt idx="56">
                  <c:v>0.6</c:v>
                </c:pt>
                <c:pt idx="57">
                  <c:v>0.61</c:v>
                </c:pt>
                <c:pt idx="58">
                  <c:v>0.62</c:v>
                </c:pt>
                <c:pt idx="59">
                  <c:v>0.63</c:v>
                </c:pt>
                <c:pt idx="60">
                  <c:v>0.64</c:v>
                </c:pt>
                <c:pt idx="61">
                  <c:v>0.65</c:v>
                </c:pt>
                <c:pt idx="62">
                  <c:v>0.66</c:v>
                </c:pt>
                <c:pt idx="63">
                  <c:v>0.67</c:v>
                </c:pt>
                <c:pt idx="64">
                  <c:v>0.68</c:v>
                </c:pt>
                <c:pt idx="65">
                  <c:v>0.69</c:v>
                </c:pt>
                <c:pt idx="66">
                  <c:v>0.7</c:v>
                </c:pt>
                <c:pt idx="67">
                  <c:v>0.71</c:v>
                </c:pt>
                <c:pt idx="68">
                  <c:v>0.72</c:v>
                </c:pt>
                <c:pt idx="69">
                  <c:v>0.73</c:v>
                </c:pt>
                <c:pt idx="70">
                  <c:v>0.74</c:v>
                </c:pt>
                <c:pt idx="71">
                  <c:v>0.75</c:v>
                </c:pt>
                <c:pt idx="72">
                  <c:v>0.76</c:v>
                </c:pt>
                <c:pt idx="73">
                  <c:v>0.77</c:v>
                </c:pt>
                <c:pt idx="74">
                  <c:v>0.78</c:v>
                </c:pt>
                <c:pt idx="75">
                  <c:v>0.79</c:v>
                </c:pt>
                <c:pt idx="76">
                  <c:v>0.8</c:v>
                </c:pt>
                <c:pt idx="77">
                  <c:v>0.81</c:v>
                </c:pt>
                <c:pt idx="78">
                  <c:v>0.82</c:v>
                </c:pt>
                <c:pt idx="79">
                  <c:v>0.83</c:v>
                </c:pt>
                <c:pt idx="80">
                  <c:v>0.84</c:v>
                </c:pt>
                <c:pt idx="81">
                  <c:v>0.85</c:v>
                </c:pt>
                <c:pt idx="82">
                  <c:v>0.86</c:v>
                </c:pt>
                <c:pt idx="83">
                  <c:v>0.87</c:v>
                </c:pt>
                <c:pt idx="84">
                  <c:v>0.88</c:v>
                </c:pt>
                <c:pt idx="85">
                  <c:v>0.89</c:v>
                </c:pt>
                <c:pt idx="86">
                  <c:v>0.9</c:v>
                </c:pt>
                <c:pt idx="87">
                  <c:v>0.91</c:v>
                </c:pt>
                <c:pt idx="88">
                  <c:v>0.92</c:v>
                </c:pt>
                <c:pt idx="89">
                  <c:v>0.93</c:v>
                </c:pt>
                <c:pt idx="90">
                  <c:v>0.94</c:v>
                </c:pt>
                <c:pt idx="91">
                  <c:v>0.95</c:v>
                </c:pt>
                <c:pt idx="92">
                  <c:v>0.96</c:v>
                </c:pt>
                <c:pt idx="93">
                  <c:v>0.97</c:v>
                </c:pt>
                <c:pt idx="94">
                  <c:v>0.98</c:v>
                </c:pt>
                <c:pt idx="95">
                  <c:v>0.99</c:v>
                </c:pt>
                <c:pt idx="96">
                  <c:v>1</c:v>
                </c:pt>
              </c:numCache>
            </c:numRef>
          </c:xVal>
          <c:yVal>
            <c:numRef>
              <c:f>'1перец-соль'!$I$2:$I$98</c:f>
              <c:numCache>
                <c:formatCode>General</c:formatCode>
                <c:ptCount val="97"/>
                <c:pt idx="0">
                  <c:v>51.136655786927498</c:v>
                </c:pt>
                <c:pt idx="1">
                  <c:v>46.4916815438892</c:v>
                </c:pt>
                <c:pt idx="2">
                  <c:v>42.291913126947101</c:v>
                </c:pt>
                <c:pt idx="3">
                  <c:v>38.8039133769282</c:v>
                </c:pt>
                <c:pt idx="4">
                  <c:v>36.188932589093696</c:v>
                </c:pt>
                <c:pt idx="5">
                  <c:v>33.7701441862718</c:v>
                </c:pt>
                <c:pt idx="6">
                  <c:v>31.968009189822499</c:v>
                </c:pt>
                <c:pt idx="7">
                  <c:v>30.055222608561799</c:v>
                </c:pt>
                <c:pt idx="8">
                  <c:v>28.392906730092999</c:v>
                </c:pt>
                <c:pt idx="9">
                  <c:v>26.918797802570399</c:v>
                </c:pt>
                <c:pt idx="10">
                  <c:v>25.551736972862798</c:v>
                </c:pt>
                <c:pt idx="11">
                  <c:v>24.646687678189899</c:v>
                </c:pt>
                <c:pt idx="12">
                  <c:v>23.3170438680019</c:v>
                </c:pt>
                <c:pt idx="13">
                  <c:v>22.357488722268101</c:v>
                </c:pt>
                <c:pt idx="14">
                  <c:v>21.396227455859201</c:v>
                </c:pt>
                <c:pt idx="15">
                  <c:v>20.787261415405901</c:v>
                </c:pt>
                <c:pt idx="16">
                  <c:v>19.7399799085964</c:v>
                </c:pt>
                <c:pt idx="17">
                  <c:v>19.290241414136499</c:v>
                </c:pt>
                <c:pt idx="18">
                  <c:v>18.403008025395202</c:v>
                </c:pt>
                <c:pt idx="19">
                  <c:v>17.501962962674501</c:v>
                </c:pt>
                <c:pt idx="20">
                  <c:v>17.207952287434001</c:v>
                </c:pt>
                <c:pt idx="21">
                  <c:v>16.5891411331996</c:v>
                </c:pt>
                <c:pt idx="22">
                  <c:v>16.129241945256002</c:v>
                </c:pt>
                <c:pt idx="23">
                  <c:v>15.553544452633899</c:v>
                </c:pt>
                <c:pt idx="24">
                  <c:v>15.194963710802799</c:v>
                </c:pt>
                <c:pt idx="25">
                  <c:v>14.595865710614801</c:v>
                </c:pt>
                <c:pt idx="26">
                  <c:v>14.3577794263336</c:v>
                </c:pt>
                <c:pt idx="27">
                  <c:v>13.761348167313001</c:v>
                </c:pt>
                <c:pt idx="28">
                  <c:v>13.507657812629899</c:v>
                </c:pt>
                <c:pt idx="29">
                  <c:v>13.174493505349499</c:v>
                </c:pt>
                <c:pt idx="30">
                  <c:v>12.638291006406599</c:v>
                </c:pt>
                <c:pt idx="31">
                  <c:v>12.344403454597799</c:v>
                </c:pt>
                <c:pt idx="32">
                  <c:v>11.901637435654401</c:v>
                </c:pt>
                <c:pt idx="33">
                  <c:v>11.7319988220142</c:v>
                </c:pt>
                <c:pt idx="34">
                  <c:v>11.4601842186356</c:v>
                </c:pt>
                <c:pt idx="35">
                  <c:v>11.376531456092701</c:v>
                </c:pt>
                <c:pt idx="36">
                  <c:v>10.9192895618019</c:v>
                </c:pt>
                <c:pt idx="37">
                  <c:v>10.919127985873601</c:v>
                </c:pt>
                <c:pt idx="38">
                  <c:v>10.459892266512</c:v>
                </c:pt>
                <c:pt idx="39">
                  <c:v>10.251484061021401</c:v>
                </c:pt>
                <c:pt idx="40">
                  <c:v>9.8550016124540196</c:v>
                </c:pt>
                <c:pt idx="41">
                  <c:v>9.7104872312241497</c:v>
                </c:pt>
                <c:pt idx="42">
                  <c:v>9.4779550172533007</c:v>
                </c:pt>
                <c:pt idx="43">
                  <c:v>9.362418558401469</c:v>
                </c:pt>
                <c:pt idx="44">
                  <c:v>9.1651622274278299</c:v>
                </c:pt>
                <c:pt idx="45">
                  <c:v>9.0719833236787792</c:v>
                </c:pt>
                <c:pt idx="46">
                  <c:v>8.6607460800957003</c:v>
                </c:pt>
                <c:pt idx="47">
                  <c:v>8.5527734139670795</c:v>
                </c:pt>
                <c:pt idx="48">
                  <c:v>8.5774308614390193</c:v>
                </c:pt>
                <c:pt idx="49">
                  <c:v>8.3022758437445301</c:v>
                </c:pt>
                <c:pt idx="50">
                  <c:v>8.0396818674360606</c:v>
                </c:pt>
                <c:pt idx="51">
                  <c:v>7.9743455010869502</c:v>
                </c:pt>
                <c:pt idx="52">
                  <c:v>7.7812589588870997</c:v>
                </c:pt>
                <c:pt idx="53">
                  <c:v>7.71318803504073</c:v>
                </c:pt>
                <c:pt idx="54">
                  <c:v>7.3423470419772592</c:v>
                </c:pt>
                <c:pt idx="55">
                  <c:v>7.3813138462662105</c:v>
                </c:pt>
                <c:pt idx="56">
                  <c:v>7.2150842998830207</c:v>
                </c:pt>
                <c:pt idx="57">
                  <c:v>7.0512357781947905</c:v>
                </c:pt>
                <c:pt idx="58">
                  <c:v>7.0754948045389305</c:v>
                </c:pt>
                <c:pt idx="59">
                  <c:v>6.9430732728355702</c:v>
                </c:pt>
                <c:pt idx="60">
                  <c:v>6.8336178091513506</c:v>
                </c:pt>
                <c:pt idx="61">
                  <c:v>6.6890267345777392</c:v>
                </c:pt>
                <c:pt idx="62">
                  <c:v>6.3706697571191793</c:v>
                </c:pt>
                <c:pt idx="63">
                  <c:v>6.4183734427995294</c:v>
                </c:pt>
                <c:pt idx="64">
                  <c:v>6.1386040759983507</c:v>
                </c:pt>
                <c:pt idx="65">
                  <c:v>6.0856672135921697</c:v>
                </c:pt>
                <c:pt idx="66">
                  <c:v>5.9570155544927994</c:v>
                </c:pt>
                <c:pt idx="67">
                  <c:v>5.9312599449971106</c:v>
                </c:pt>
                <c:pt idx="68">
                  <c:v>5.76504517855839</c:v>
                </c:pt>
                <c:pt idx="69">
                  <c:v>5.9089832436265199</c:v>
                </c:pt>
                <c:pt idx="70">
                  <c:v>5.6020525054813897</c:v>
                </c:pt>
                <c:pt idx="71">
                  <c:v>5.4819289900584298</c:v>
                </c:pt>
                <c:pt idx="72">
                  <c:v>5.3696347528423196</c:v>
                </c:pt>
                <c:pt idx="73">
                  <c:v>5.4157156727540903</c:v>
                </c:pt>
                <c:pt idx="74">
                  <c:v>5.2335799836714996</c:v>
                </c:pt>
                <c:pt idx="75">
                  <c:v>5.5290684642277999</c:v>
                </c:pt>
                <c:pt idx="76">
                  <c:v>5.0611561319688398</c:v>
                </c:pt>
                <c:pt idx="77">
                  <c:v>5.1424628078643204</c:v>
                </c:pt>
                <c:pt idx="78">
                  <c:v>5.2857132915385998</c:v>
                </c:pt>
                <c:pt idx="79">
                  <c:v>4.9327779411336499</c:v>
                </c:pt>
                <c:pt idx="80">
                  <c:v>4.8025078137278001</c:v>
                </c:pt>
                <c:pt idx="81">
                  <c:v>4.9735644705501407</c:v>
                </c:pt>
                <c:pt idx="82">
                  <c:v>4.7398976082387501</c:v>
                </c:pt>
                <c:pt idx="83">
                  <c:v>4.8010062154074395</c:v>
                </c:pt>
                <c:pt idx="84">
                  <c:v>4.69522295405039</c:v>
                </c:pt>
                <c:pt idx="85">
                  <c:v>4.4822331257861103</c:v>
                </c:pt>
                <c:pt idx="86">
                  <c:v>4.6965666795596395</c:v>
                </c:pt>
                <c:pt idx="87">
                  <c:v>4.3938960438872003</c:v>
                </c:pt>
                <c:pt idx="88">
                  <c:v>4.4286975420942305</c:v>
                </c:pt>
                <c:pt idx="89">
                  <c:v>4.32005074410639</c:v>
                </c:pt>
                <c:pt idx="90">
                  <c:v>4.3263651288634106</c:v>
                </c:pt>
                <c:pt idx="91">
                  <c:v>4.2037238236828198</c:v>
                </c:pt>
                <c:pt idx="92">
                  <c:v>4.3192070349811997</c:v>
                </c:pt>
                <c:pt idx="93">
                  <c:v>4.2219186040744496</c:v>
                </c:pt>
                <c:pt idx="94">
                  <c:v>4.3175888180277999</c:v>
                </c:pt>
                <c:pt idx="95">
                  <c:v>4.0938458997892804</c:v>
                </c:pt>
                <c:pt idx="96">
                  <c:v>4.0325194034907401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7C-4CD3-B601-FF7680C41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842816"/>
        <c:axId val="1138683984"/>
      </c:scatterChart>
      <c:valAx>
        <c:axId val="111184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8683984"/>
        <c:crosses val="autoZero"/>
        <c:crossBetween val="midCat"/>
      </c:valAx>
      <c:valAx>
        <c:axId val="11386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184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BRISQUE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'перец-соль'!$B$2:$B$26</c:f>
              <c:numCache>
                <c:formatCode>General</c:formatCode>
                <c:ptCount val="25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0.16</c:v>
                </c:pt>
                <c:pt idx="4">
                  <c:v>0.2</c:v>
                </c:pt>
                <c:pt idx="5">
                  <c:v>0.24</c:v>
                </c:pt>
                <c:pt idx="6">
                  <c:v>0.27999999999999903</c:v>
                </c:pt>
                <c:pt idx="7">
                  <c:v>0.32</c:v>
                </c:pt>
                <c:pt idx="8">
                  <c:v>0.36</c:v>
                </c:pt>
                <c:pt idx="9">
                  <c:v>0.39999999999999902</c:v>
                </c:pt>
                <c:pt idx="10">
                  <c:v>0.44</c:v>
                </c:pt>
                <c:pt idx="11">
                  <c:v>0.48</c:v>
                </c:pt>
                <c:pt idx="12">
                  <c:v>0.52</c:v>
                </c:pt>
                <c:pt idx="13">
                  <c:v>0.56000000000000005</c:v>
                </c:pt>
                <c:pt idx="14">
                  <c:v>0.6</c:v>
                </c:pt>
                <c:pt idx="15">
                  <c:v>0.64</c:v>
                </c:pt>
                <c:pt idx="16">
                  <c:v>0.68</c:v>
                </c:pt>
                <c:pt idx="17">
                  <c:v>0.72</c:v>
                </c:pt>
                <c:pt idx="18">
                  <c:v>0.76</c:v>
                </c:pt>
                <c:pt idx="19">
                  <c:v>0.8</c:v>
                </c:pt>
                <c:pt idx="20">
                  <c:v>0.84</c:v>
                </c:pt>
                <c:pt idx="21">
                  <c:v>0.88</c:v>
                </c:pt>
                <c:pt idx="22">
                  <c:v>0.92</c:v>
                </c:pt>
                <c:pt idx="23">
                  <c:v>0.96</c:v>
                </c:pt>
                <c:pt idx="24">
                  <c:v>1</c:v>
                </c:pt>
              </c:numCache>
            </c:numRef>
          </c:xVal>
          <c:yVal>
            <c:numRef>
              <c:f>'перец-соль'!$D$2:$D$26</c:f>
              <c:numCache>
                <c:formatCode>General</c:formatCode>
                <c:ptCount val="25"/>
                <c:pt idx="0">
                  <c:v>61.557186126708899</c:v>
                </c:pt>
                <c:pt idx="1">
                  <c:v>58.986480712890597</c:v>
                </c:pt>
                <c:pt idx="2">
                  <c:v>57.976085662841797</c:v>
                </c:pt>
                <c:pt idx="3">
                  <c:v>65.097099304199205</c:v>
                </c:pt>
                <c:pt idx="4">
                  <c:v>69.135391235351506</c:v>
                </c:pt>
                <c:pt idx="5">
                  <c:v>69.887931823730398</c:v>
                </c:pt>
                <c:pt idx="6">
                  <c:v>70.975479125976506</c:v>
                </c:pt>
                <c:pt idx="7">
                  <c:v>73.458580017089801</c:v>
                </c:pt>
                <c:pt idx="8">
                  <c:v>77.872848510742102</c:v>
                </c:pt>
                <c:pt idx="9">
                  <c:v>81.879310607910099</c:v>
                </c:pt>
                <c:pt idx="10">
                  <c:v>84.968544006347599</c:v>
                </c:pt>
                <c:pt idx="11">
                  <c:v>89.905723571777301</c:v>
                </c:pt>
                <c:pt idx="12">
                  <c:v>94.482040405273395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A-4687-8CB7-58ECE84C92C9}"/>
            </c:ext>
          </c:extLst>
        </c:ser>
        <c:ser>
          <c:idx val="1"/>
          <c:order val="1"/>
          <c:tx>
            <c:v>PSNR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'перец-соль'!$B$2:$B$26</c:f>
              <c:numCache>
                <c:formatCode>General</c:formatCode>
                <c:ptCount val="25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0.16</c:v>
                </c:pt>
                <c:pt idx="4">
                  <c:v>0.2</c:v>
                </c:pt>
                <c:pt idx="5">
                  <c:v>0.24</c:v>
                </c:pt>
                <c:pt idx="6">
                  <c:v>0.27999999999999903</c:v>
                </c:pt>
                <c:pt idx="7">
                  <c:v>0.32</c:v>
                </c:pt>
                <c:pt idx="8">
                  <c:v>0.36</c:v>
                </c:pt>
                <c:pt idx="9">
                  <c:v>0.39999999999999902</c:v>
                </c:pt>
                <c:pt idx="10">
                  <c:v>0.44</c:v>
                </c:pt>
                <c:pt idx="11">
                  <c:v>0.48</c:v>
                </c:pt>
                <c:pt idx="12">
                  <c:v>0.52</c:v>
                </c:pt>
                <c:pt idx="13">
                  <c:v>0.56000000000000005</c:v>
                </c:pt>
                <c:pt idx="14">
                  <c:v>0.6</c:v>
                </c:pt>
                <c:pt idx="15">
                  <c:v>0.64</c:v>
                </c:pt>
                <c:pt idx="16">
                  <c:v>0.68</c:v>
                </c:pt>
                <c:pt idx="17">
                  <c:v>0.72</c:v>
                </c:pt>
                <c:pt idx="18">
                  <c:v>0.76</c:v>
                </c:pt>
                <c:pt idx="19">
                  <c:v>0.8</c:v>
                </c:pt>
                <c:pt idx="20">
                  <c:v>0.84</c:v>
                </c:pt>
                <c:pt idx="21">
                  <c:v>0.88</c:v>
                </c:pt>
                <c:pt idx="22">
                  <c:v>0.92</c:v>
                </c:pt>
                <c:pt idx="23">
                  <c:v>0.96</c:v>
                </c:pt>
                <c:pt idx="24">
                  <c:v>1</c:v>
                </c:pt>
              </c:numCache>
            </c:numRef>
          </c:xVal>
          <c:yVal>
            <c:numRef>
              <c:f>'перец-соль'!$F$2:$F$26</c:f>
              <c:numCache>
                <c:formatCode>General</c:formatCode>
                <c:ptCount val="25"/>
                <c:pt idx="0">
                  <c:v>68.013961355289595</c:v>
                </c:pt>
                <c:pt idx="1">
                  <c:v>65.129817043220598</c:v>
                </c:pt>
                <c:pt idx="2">
                  <c:v>63.395201795969498</c:v>
                </c:pt>
                <c:pt idx="3">
                  <c:v>62.2924808876285</c:v>
                </c:pt>
                <c:pt idx="4">
                  <c:v>61.409553936054003</c:v>
                </c:pt>
                <c:pt idx="5">
                  <c:v>60.715806221180799</c:v>
                </c:pt>
                <c:pt idx="6">
                  <c:v>60.157011858581903</c:v>
                </c:pt>
                <c:pt idx="7">
                  <c:v>59.654828819075</c:v>
                </c:pt>
                <c:pt idx="8">
                  <c:v>59.194387230368399</c:v>
                </c:pt>
                <c:pt idx="9">
                  <c:v>58.840004330152503</c:v>
                </c:pt>
                <c:pt idx="10">
                  <c:v>58.506798094400999</c:v>
                </c:pt>
                <c:pt idx="11">
                  <c:v>58.194100815415297</c:v>
                </c:pt>
                <c:pt idx="12">
                  <c:v>57.934477220141602</c:v>
                </c:pt>
                <c:pt idx="13">
                  <c:v>57.707538758588797</c:v>
                </c:pt>
                <c:pt idx="14">
                  <c:v>57.491695896506201</c:v>
                </c:pt>
                <c:pt idx="15">
                  <c:v>57.283125933212098</c:v>
                </c:pt>
                <c:pt idx="16">
                  <c:v>57.085703633350498</c:v>
                </c:pt>
                <c:pt idx="17">
                  <c:v>56.920610982059102</c:v>
                </c:pt>
                <c:pt idx="18">
                  <c:v>56.773678145769601</c:v>
                </c:pt>
                <c:pt idx="19">
                  <c:v>56.6055415377947</c:v>
                </c:pt>
                <c:pt idx="20">
                  <c:v>56.467238750033601</c:v>
                </c:pt>
                <c:pt idx="21">
                  <c:v>56.316759042931302</c:v>
                </c:pt>
                <c:pt idx="22">
                  <c:v>56.197387568603197</c:v>
                </c:pt>
                <c:pt idx="23">
                  <c:v>56.098631416425299</c:v>
                </c:pt>
                <c:pt idx="24">
                  <c:v>55.979572695754598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6A-4687-8CB7-58ECE84C92C9}"/>
            </c:ext>
          </c:extLst>
        </c:ser>
        <c:ser>
          <c:idx val="2"/>
          <c:order val="2"/>
          <c:tx>
            <c:v>SSIM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'перец-соль'!$B$2:$B$26</c:f>
              <c:numCache>
                <c:formatCode>General</c:formatCode>
                <c:ptCount val="25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0.16</c:v>
                </c:pt>
                <c:pt idx="4">
                  <c:v>0.2</c:v>
                </c:pt>
                <c:pt idx="5">
                  <c:v>0.24</c:v>
                </c:pt>
                <c:pt idx="6">
                  <c:v>0.27999999999999903</c:v>
                </c:pt>
                <c:pt idx="7">
                  <c:v>0.32</c:v>
                </c:pt>
                <c:pt idx="8">
                  <c:v>0.36</c:v>
                </c:pt>
                <c:pt idx="9">
                  <c:v>0.39999999999999902</c:v>
                </c:pt>
                <c:pt idx="10">
                  <c:v>0.44</c:v>
                </c:pt>
                <c:pt idx="11">
                  <c:v>0.48</c:v>
                </c:pt>
                <c:pt idx="12">
                  <c:v>0.52</c:v>
                </c:pt>
                <c:pt idx="13">
                  <c:v>0.56000000000000005</c:v>
                </c:pt>
                <c:pt idx="14">
                  <c:v>0.6</c:v>
                </c:pt>
                <c:pt idx="15">
                  <c:v>0.64</c:v>
                </c:pt>
                <c:pt idx="16">
                  <c:v>0.68</c:v>
                </c:pt>
                <c:pt idx="17">
                  <c:v>0.72</c:v>
                </c:pt>
                <c:pt idx="18">
                  <c:v>0.76</c:v>
                </c:pt>
                <c:pt idx="19">
                  <c:v>0.8</c:v>
                </c:pt>
                <c:pt idx="20">
                  <c:v>0.84</c:v>
                </c:pt>
                <c:pt idx="21">
                  <c:v>0.88</c:v>
                </c:pt>
                <c:pt idx="22">
                  <c:v>0.92</c:v>
                </c:pt>
                <c:pt idx="23">
                  <c:v>0.96</c:v>
                </c:pt>
                <c:pt idx="24">
                  <c:v>1</c:v>
                </c:pt>
              </c:numCache>
            </c:numRef>
          </c:xVal>
          <c:yVal>
            <c:numRef>
              <c:f>'перец-соль'!$I$2:$I$26</c:f>
              <c:numCache>
                <c:formatCode>General</c:formatCode>
                <c:ptCount val="25"/>
                <c:pt idx="0">
                  <c:v>51.380196721235805</c:v>
                </c:pt>
                <c:pt idx="1">
                  <c:v>36.369356262001901</c:v>
                </c:pt>
                <c:pt idx="2">
                  <c:v>28.190597447628402</c:v>
                </c:pt>
                <c:pt idx="3">
                  <c:v>23.303227571078601</c:v>
                </c:pt>
                <c:pt idx="4">
                  <c:v>19.824067571987499</c:v>
                </c:pt>
                <c:pt idx="5">
                  <c:v>17.330499113510999</c:v>
                </c:pt>
                <c:pt idx="6">
                  <c:v>15.3684020123597</c:v>
                </c:pt>
                <c:pt idx="7">
                  <c:v>13.7626946500882</c:v>
                </c:pt>
                <c:pt idx="8">
                  <c:v>11.838600347034101</c:v>
                </c:pt>
                <c:pt idx="9">
                  <c:v>10.8262046348369</c:v>
                </c:pt>
                <c:pt idx="10">
                  <c:v>9.9093103718350104</c:v>
                </c:pt>
                <c:pt idx="11">
                  <c:v>9.2690781703174707</c:v>
                </c:pt>
                <c:pt idx="12">
                  <c:v>8.2588943226555198</c:v>
                </c:pt>
                <c:pt idx="13">
                  <c:v>7.789788707104039</c:v>
                </c:pt>
                <c:pt idx="14">
                  <c:v>7.1556866388501899</c:v>
                </c:pt>
                <c:pt idx="15">
                  <c:v>6.8165580879812797</c:v>
                </c:pt>
                <c:pt idx="16">
                  <c:v>6.3352035865718594</c:v>
                </c:pt>
                <c:pt idx="17">
                  <c:v>5.9280993746680499</c:v>
                </c:pt>
                <c:pt idx="18">
                  <c:v>5.58753512152302</c:v>
                </c:pt>
                <c:pt idx="19">
                  <c:v>5.2279484060060701</c:v>
                </c:pt>
                <c:pt idx="20">
                  <c:v>4.9990695172079898</c:v>
                </c:pt>
                <c:pt idx="21">
                  <c:v>4.6778368722891495</c:v>
                </c:pt>
                <c:pt idx="22">
                  <c:v>4.3992064762471701</c:v>
                </c:pt>
                <c:pt idx="23">
                  <c:v>4.2208567975523099</c:v>
                </c:pt>
                <c:pt idx="24">
                  <c:v>3.9451736359777998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6A-4687-8CB7-58ECE84C9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760336"/>
        <c:axId val="973516688"/>
      </c:scatterChart>
      <c:valAx>
        <c:axId val="25876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3516688"/>
        <c:crosses val="autoZero"/>
        <c:crossBetween val="midCat"/>
      </c:valAx>
      <c:valAx>
        <c:axId val="9735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876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'тётя сигма'!$K$1</c:f>
              <c:strCache>
                <c:ptCount val="1"/>
                <c:pt idx="0">
                  <c:v>БРИСК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'тётя сигма'!$B$2:$B$51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'тётя сигма'!$K$2:$K$51</c:f>
              <c:numCache>
                <c:formatCode>General</c:formatCode>
                <c:ptCount val="50"/>
                <c:pt idx="0">
                  <c:v>64.897438049316492</c:v>
                </c:pt>
                <c:pt idx="1">
                  <c:v>41.352619171142599</c:v>
                </c:pt>
                <c:pt idx="2">
                  <c:v>33.361427307128906</c:v>
                </c:pt>
                <c:pt idx="3">
                  <c:v>30.502761840820398</c:v>
                </c:pt>
                <c:pt idx="4">
                  <c:v>28.055725097656307</c:v>
                </c:pt>
                <c:pt idx="5">
                  <c:v>26.924812316894602</c:v>
                </c:pt>
                <c:pt idx="6">
                  <c:v>25.726692199707102</c:v>
                </c:pt>
                <c:pt idx="7">
                  <c:v>25.810363769531307</c:v>
                </c:pt>
                <c:pt idx="8">
                  <c:v>25.547828674316406</c:v>
                </c:pt>
                <c:pt idx="9">
                  <c:v>24.574935913085994</c:v>
                </c:pt>
                <c:pt idx="10">
                  <c:v>23.401466369628906</c:v>
                </c:pt>
                <c:pt idx="11">
                  <c:v>22.0692138671875</c:v>
                </c:pt>
                <c:pt idx="12">
                  <c:v>21.8221435546875</c:v>
                </c:pt>
                <c:pt idx="13">
                  <c:v>21.708282470703196</c:v>
                </c:pt>
                <c:pt idx="14">
                  <c:v>21.541259765625</c:v>
                </c:pt>
                <c:pt idx="15">
                  <c:v>21.844558715820398</c:v>
                </c:pt>
                <c:pt idx="16">
                  <c:v>21.2603759765625</c:v>
                </c:pt>
                <c:pt idx="17">
                  <c:v>20.499183654785199</c:v>
                </c:pt>
                <c:pt idx="18">
                  <c:v>18.843612670898494</c:v>
                </c:pt>
                <c:pt idx="19">
                  <c:v>20.654495239257898</c:v>
                </c:pt>
                <c:pt idx="20">
                  <c:v>20.707977294921903</c:v>
                </c:pt>
                <c:pt idx="21">
                  <c:v>22.022834777832102</c:v>
                </c:pt>
                <c:pt idx="22">
                  <c:v>19.388389587402401</c:v>
                </c:pt>
                <c:pt idx="23">
                  <c:v>20.987327575683594</c:v>
                </c:pt>
                <c:pt idx="24">
                  <c:v>20.063026428222699</c:v>
                </c:pt>
                <c:pt idx="25">
                  <c:v>21.074203491210994</c:v>
                </c:pt>
                <c:pt idx="26">
                  <c:v>20.967109680175795</c:v>
                </c:pt>
                <c:pt idx="27">
                  <c:v>20.787490844726605</c:v>
                </c:pt>
                <c:pt idx="28">
                  <c:v>22.609161376953196</c:v>
                </c:pt>
                <c:pt idx="29">
                  <c:v>23.193946838378906</c:v>
                </c:pt>
                <c:pt idx="30">
                  <c:v>23.601593017578196</c:v>
                </c:pt>
                <c:pt idx="31">
                  <c:v>24.396278381347699</c:v>
                </c:pt>
                <c:pt idx="32">
                  <c:v>25.851188659667997</c:v>
                </c:pt>
                <c:pt idx="33">
                  <c:v>25.688362121582102</c:v>
                </c:pt>
                <c:pt idx="34">
                  <c:v>26.789817810058594</c:v>
                </c:pt>
                <c:pt idx="35">
                  <c:v>28.020622253417997</c:v>
                </c:pt>
                <c:pt idx="36">
                  <c:v>26.948516845703196</c:v>
                </c:pt>
                <c:pt idx="37">
                  <c:v>27.580398559570398</c:v>
                </c:pt>
                <c:pt idx="38">
                  <c:v>29.768684387207102</c:v>
                </c:pt>
                <c:pt idx="39">
                  <c:v>28.811378479003906</c:v>
                </c:pt>
                <c:pt idx="40">
                  <c:v>29.2197265625</c:v>
                </c:pt>
                <c:pt idx="41">
                  <c:v>29.417060852050795</c:v>
                </c:pt>
                <c:pt idx="42">
                  <c:v>29.5509033203125</c:v>
                </c:pt>
                <c:pt idx="43">
                  <c:v>30.270370483398494</c:v>
                </c:pt>
                <c:pt idx="44">
                  <c:v>30.3536376953125</c:v>
                </c:pt>
                <c:pt idx="45">
                  <c:v>30.154365539550795</c:v>
                </c:pt>
                <c:pt idx="46">
                  <c:v>29.987823486328196</c:v>
                </c:pt>
                <c:pt idx="47">
                  <c:v>30.329200744628906</c:v>
                </c:pt>
                <c:pt idx="48">
                  <c:v>29.750938415527401</c:v>
                </c:pt>
                <c:pt idx="49">
                  <c:v>30.549079895019602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6-4581-936E-BDC0FC8FA82D}"/>
            </c:ext>
          </c:extLst>
        </c:ser>
        <c:ser>
          <c:idx val="1"/>
          <c:order val="1"/>
          <c:tx>
            <c:v>psnr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'тётя сигма'!$B$2:$B$51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'тётя сигма'!$F$2:$F$51</c:f>
              <c:numCache>
                <c:formatCode>General</c:formatCode>
                <c:ptCount val="50"/>
                <c:pt idx="0">
                  <c:v>81.688785607032003</c:v>
                </c:pt>
                <c:pt idx="1">
                  <c:v>78.183852878124696</c:v>
                </c:pt>
                <c:pt idx="2">
                  <c:v>76.572322238872502</c:v>
                </c:pt>
                <c:pt idx="3">
                  <c:v>75.570487857606807</c:v>
                </c:pt>
                <c:pt idx="4">
                  <c:v>74.792492949984705</c:v>
                </c:pt>
                <c:pt idx="5">
                  <c:v>74.166641253157493</c:v>
                </c:pt>
                <c:pt idx="6">
                  <c:v>73.627663603141698</c:v>
                </c:pt>
                <c:pt idx="7">
                  <c:v>73.1441711637314</c:v>
                </c:pt>
                <c:pt idx="8">
                  <c:v>72.736031459601804</c:v>
                </c:pt>
                <c:pt idx="9">
                  <c:v>72.369474431971199</c:v>
                </c:pt>
                <c:pt idx="10">
                  <c:v>72.045884659162198</c:v>
                </c:pt>
                <c:pt idx="11">
                  <c:v>71.748960222582994</c:v>
                </c:pt>
                <c:pt idx="12">
                  <c:v>71.489039819603803</c:v>
                </c:pt>
                <c:pt idx="13">
                  <c:v>71.2492685323854</c:v>
                </c:pt>
                <c:pt idx="14">
                  <c:v>71.031373333697204</c:v>
                </c:pt>
                <c:pt idx="15">
                  <c:v>70.843244266086501</c:v>
                </c:pt>
                <c:pt idx="16">
                  <c:v>70.6582958991943</c:v>
                </c:pt>
                <c:pt idx="17">
                  <c:v>70.494124893318101</c:v>
                </c:pt>
                <c:pt idx="18">
                  <c:v>70.331028952725902</c:v>
                </c:pt>
                <c:pt idx="19">
                  <c:v>70.197214105079695</c:v>
                </c:pt>
                <c:pt idx="20">
                  <c:v>70.055186862216104</c:v>
                </c:pt>
                <c:pt idx="21">
                  <c:v>69.926719198913503</c:v>
                </c:pt>
                <c:pt idx="22">
                  <c:v>69.806316220789597</c:v>
                </c:pt>
                <c:pt idx="23">
                  <c:v>69.687171645703202</c:v>
                </c:pt>
                <c:pt idx="24">
                  <c:v>69.574844066172403</c:v>
                </c:pt>
                <c:pt idx="25">
                  <c:v>69.473816082417201</c:v>
                </c:pt>
                <c:pt idx="26">
                  <c:v>69.373033398357094</c:v>
                </c:pt>
                <c:pt idx="27">
                  <c:v>69.281837004519303</c:v>
                </c:pt>
                <c:pt idx="28">
                  <c:v>69.185660684348903</c:v>
                </c:pt>
                <c:pt idx="29">
                  <c:v>69.100641885417005</c:v>
                </c:pt>
                <c:pt idx="30">
                  <c:v>69.011743507259894</c:v>
                </c:pt>
                <c:pt idx="31">
                  <c:v>68.929108798696006</c:v>
                </c:pt>
                <c:pt idx="32">
                  <c:v>68.8521692512832</c:v>
                </c:pt>
                <c:pt idx="33">
                  <c:v>68.772537369245299</c:v>
                </c:pt>
                <c:pt idx="34">
                  <c:v>68.694502785730805</c:v>
                </c:pt>
                <c:pt idx="35">
                  <c:v>68.621611760434405</c:v>
                </c:pt>
                <c:pt idx="36">
                  <c:v>68.556572618565198</c:v>
                </c:pt>
                <c:pt idx="37">
                  <c:v>68.489752774104403</c:v>
                </c:pt>
                <c:pt idx="38">
                  <c:v>68.423433106578898</c:v>
                </c:pt>
                <c:pt idx="39">
                  <c:v>68.359354135256496</c:v>
                </c:pt>
                <c:pt idx="40">
                  <c:v>68.303116843899303</c:v>
                </c:pt>
                <c:pt idx="41">
                  <c:v>68.243145879727294</c:v>
                </c:pt>
                <c:pt idx="42">
                  <c:v>68.186023017036604</c:v>
                </c:pt>
                <c:pt idx="43">
                  <c:v>68.132953300693998</c:v>
                </c:pt>
                <c:pt idx="44">
                  <c:v>68.079995736567099</c:v>
                </c:pt>
                <c:pt idx="45">
                  <c:v>68.032121912871105</c:v>
                </c:pt>
                <c:pt idx="46">
                  <c:v>67.982784447601901</c:v>
                </c:pt>
                <c:pt idx="47">
                  <c:v>67.938132184403699</c:v>
                </c:pt>
                <c:pt idx="48">
                  <c:v>67.893941455429896</c:v>
                </c:pt>
                <c:pt idx="49">
                  <c:v>67.844971253429307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56-4581-936E-BDC0FC8FA82D}"/>
            </c:ext>
          </c:extLst>
        </c:ser>
        <c:ser>
          <c:idx val="2"/>
          <c:order val="2"/>
          <c:tx>
            <c:v>ssim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'тётя сигма'!$B$2:$B$51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'тётя сигма'!$I$2:$I$51</c:f>
              <c:numCache>
                <c:formatCode>General</c:formatCode>
                <c:ptCount val="50"/>
                <c:pt idx="0">
                  <c:v>90.289470685202701</c:v>
                </c:pt>
                <c:pt idx="1">
                  <c:v>80.362403776619502</c:v>
                </c:pt>
                <c:pt idx="2">
                  <c:v>74.767455595874893</c:v>
                </c:pt>
                <c:pt idx="3">
                  <c:v>71.520450751868907</c:v>
                </c:pt>
                <c:pt idx="4">
                  <c:v>69.234822632320899</c:v>
                </c:pt>
                <c:pt idx="5">
                  <c:v>67.693846376887606</c:v>
                </c:pt>
                <c:pt idx="6">
                  <c:v>66.480858838454708</c:v>
                </c:pt>
                <c:pt idx="7">
                  <c:v>65.445762382024796</c:v>
                </c:pt>
                <c:pt idx="8">
                  <c:v>64.701271218095897</c:v>
                </c:pt>
                <c:pt idx="9">
                  <c:v>64.005035522785107</c:v>
                </c:pt>
                <c:pt idx="10">
                  <c:v>63.498914454580401</c:v>
                </c:pt>
                <c:pt idx="11">
                  <c:v>62.982873892698002</c:v>
                </c:pt>
                <c:pt idx="12">
                  <c:v>62.605651549387396</c:v>
                </c:pt>
                <c:pt idx="13">
                  <c:v>62.223819979728304</c:v>
                </c:pt>
                <c:pt idx="14">
                  <c:v>61.887437503236299</c:v>
                </c:pt>
                <c:pt idx="15">
                  <c:v>61.650302073835803</c:v>
                </c:pt>
                <c:pt idx="16">
                  <c:v>61.393293336943898</c:v>
                </c:pt>
                <c:pt idx="17">
                  <c:v>61.188369949930696</c:v>
                </c:pt>
                <c:pt idx="18">
                  <c:v>60.965776155933703</c:v>
                </c:pt>
                <c:pt idx="19">
                  <c:v>60.819743908004995</c:v>
                </c:pt>
                <c:pt idx="20">
                  <c:v>60.6123562291193</c:v>
                </c:pt>
                <c:pt idx="21">
                  <c:v>60.482938743641604</c:v>
                </c:pt>
                <c:pt idx="22">
                  <c:v>60.353446477918801</c:v>
                </c:pt>
                <c:pt idx="23">
                  <c:v>60.199472355961404</c:v>
                </c:pt>
                <c:pt idx="24">
                  <c:v>60.078235937131893</c:v>
                </c:pt>
                <c:pt idx="25">
                  <c:v>60.008366723522997</c:v>
                </c:pt>
                <c:pt idx="26">
                  <c:v>59.889372291251796</c:v>
                </c:pt>
                <c:pt idx="27">
                  <c:v>59.7815389302203</c:v>
                </c:pt>
                <c:pt idx="28">
                  <c:v>59.696648344161893</c:v>
                </c:pt>
                <c:pt idx="29">
                  <c:v>59.624531732727505</c:v>
                </c:pt>
                <c:pt idx="30">
                  <c:v>59.539468145826604</c:v>
                </c:pt>
                <c:pt idx="31">
                  <c:v>59.465586330948604</c:v>
                </c:pt>
                <c:pt idx="32">
                  <c:v>59.401211743336205</c:v>
                </c:pt>
                <c:pt idx="33">
                  <c:v>59.330181463502996</c:v>
                </c:pt>
                <c:pt idx="34">
                  <c:v>59.216657565667596</c:v>
                </c:pt>
                <c:pt idx="35">
                  <c:v>59.164758798167902</c:v>
                </c:pt>
                <c:pt idx="36">
                  <c:v>59.105881156711902</c:v>
                </c:pt>
                <c:pt idx="37">
                  <c:v>59.034552980148504</c:v>
                </c:pt>
                <c:pt idx="38">
                  <c:v>58.985082735093698</c:v>
                </c:pt>
                <c:pt idx="39">
                  <c:v>58.914007763551602</c:v>
                </c:pt>
                <c:pt idx="40">
                  <c:v>58.873057082259294</c:v>
                </c:pt>
                <c:pt idx="41">
                  <c:v>58.804616078139404</c:v>
                </c:pt>
                <c:pt idx="42">
                  <c:v>58.761777133704598</c:v>
                </c:pt>
                <c:pt idx="43">
                  <c:v>58.695379803645196</c:v>
                </c:pt>
                <c:pt idx="44">
                  <c:v>58.641696489703598</c:v>
                </c:pt>
                <c:pt idx="45">
                  <c:v>58.608772749242597</c:v>
                </c:pt>
                <c:pt idx="46">
                  <c:v>58.5509237736443</c:v>
                </c:pt>
                <c:pt idx="47">
                  <c:v>58.516439840302006</c:v>
                </c:pt>
                <c:pt idx="48">
                  <c:v>58.470623997340596</c:v>
                </c:pt>
                <c:pt idx="49">
                  <c:v>58.415839548120594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56-4581-936E-BDC0FC8FA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831120"/>
        <c:axId val="253805616"/>
      </c:scatterChart>
      <c:valAx>
        <c:axId val="25283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3805616"/>
        <c:crosses val="autoZero"/>
        <c:crossBetween val="midCat"/>
      </c:valAx>
      <c:valAx>
        <c:axId val="2538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83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BRISQUE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'корабль сигма'!$B$2:$B$52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'корабль сигма'!$K$2:$K$51</c:f>
              <c:numCache>
                <c:formatCode>General</c:formatCode>
                <c:ptCount val="50"/>
                <c:pt idx="0">
                  <c:v>59.510017395019602</c:v>
                </c:pt>
                <c:pt idx="1">
                  <c:v>40.586471557617202</c:v>
                </c:pt>
                <c:pt idx="2">
                  <c:v>31.767372131347699</c:v>
                </c:pt>
                <c:pt idx="3">
                  <c:v>31.041259765625</c:v>
                </c:pt>
                <c:pt idx="4">
                  <c:v>30.314369201660199</c:v>
                </c:pt>
                <c:pt idx="5">
                  <c:v>29.685821533203196</c:v>
                </c:pt>
                <c:pt idx="6">
                  <c:v>28.248764038085994</c:v>
                </c:pt>
                <c:pt idx="7">
                  <c:v>28.028137207031307</c:v>
                </c:pt>
                <c:pt idx="8">
                  <c:v>27.964347839355497</c:v>
                </c:pt>
                <c:pt idx="9">
                  <c:v>27.8070068359375</c:v>
                </c:pt>
                <c:pt idx="10">
                  <c:v>26.673416137695398</c:v>
                </c:pt>
                <c:pt idx="11">
                  <c:v>28.182319641113295</c:v>
                </c:pt>
                <c:pt idx="12">
                  <c:v>27.190689086914105</c:v>
                </c:pt>
                <c:pt idx="13">
                  <c:v>28.360267639160199</c:v>
                </c:pt>
                <c:pt idx="14">
                  <c:v>28.479469299316406</c:v>
                </c:pt>
                <c:pt idx="15">
                  <c:v>27.624328613281307</c:v>
                </c:pt>
                <c:pt idx="16">
                  <c:v>26.4603271484375</c:v>
                </c:pt>
                <c:pt idx="17">
                  <c:v>26.800888061523494</c:v>
                </c:pt>
                <c:pt idx="18">
                  <c:v>27.067359924316406</c:v>
                </c:pt>
                <c:pt idx="19">
                  <c:v>27.984909057617202</c:v>
                </c:pt>
                <c:pt idx="20">
                  <c:v>26.421890258789105</c:v>
                </c:pt>
                <c:pt idx="21">
                  <c:v>25.181045532226605</c:v>
                </c:pt>
                <c:pt idx="22">
                  <c:v>25.608329772949304</c:v>
                </c:pt>
                <c:pt idx="23">
                  <c:v>24.737228393554702</c:v>
                </c:pt>
                <c:pt idx="24">
                  <c:v>24.784622192382898</c:v>
                </c:pt>
                <c:pt idx="25">
                  <c:v>23.161544799804702</c:v>
                </c:pt>
                <c:pt idx="26">
                  <c:v>25.544204711914105</c:v>
                </c:pt>
                <c:pt idx="27">
                  <c:v>23.932456970214901</c:v>
                </c:pt>
                <c:pt idx="28">
                  <c:v>22.452705383300795</c:v>
                </c:pt>
                <c:pt idx="29">
                  <c:v>25.056228637695398</c:v>
                </c:pt>
                <c:pt idx="30">
                  <c:v>23.859786987304702</c:v>
                </c:pt>
                <c:pt idx="31">
                  <c:v>24.793495178222699</c:v>
                </c:pt>
                <c:pt idx="32">
                  <c:v>22.007064819335994</c:v>
                </c:pt>
                <c:pt idx="33">
                  <c:v>23.393356323242202</c:v>
                </c:pt>
                <c:pt idx="34">
                  <c:v>22.922042846679702</c:v>
                </c:pt>
                <c:pt idx="35">
                  <c:v>23.652793884277401</c:v>
                </c:pt>
                <c:pt idx="36">
                  <c:v>23.56494140625</c:v>
                </c:pt>
                <c:pt idx="37">
                  <c:v>23.822021484375</c:v>
                </c:pt>
                <c:pt idx="38">
                  <c:v>24.238822937011804</c:v>
                </c:pt>
                <c:pt idx="39">
                  <c:v>22.859176635742202</c:v>
                </c:pt>
                <c:pt idx="40">
                  <c:v>23.058631896972699</c:v>
                </c:pt>
                <c:pt idx="41">
                  <c:v>22.920654296875</c:v>
                </c:pt>
                <c:pt idx="42">
                  <c:v>20.735206604003906</c:v>
                </c:pt>
                <c:pt idx="43">
                  <c:v>21.910240173339901</c:v>
                </c:pt>
                <c:pt idx="44">
                  <c:v>22.882438659667997</c:v>
                </c:pt>
                <c:pt idx="45">
                  <c:v>22.167396545410199</c:v>
                </c:pt>
                <c:pt idx="46">
                  <c:v>20.934394836425795</c:v>
                </c:pt>
                <c:pt idx="47">
                  <c:v>20.176460266113295</c:v>
                </c:pt>
                <c:pt idx="48">
                  <c:v>18.377571105957102</c:v>
                </c:pt>
                <c:pt idx="49">
                  <c:v>18.014541625976605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00-4D64-9FF5-44C02E46876D}"/>
            </c:ext>
          </c:extLst>
        </c:ser>
        <c:ser>
          <c:idx val="1"/>
          <c:order val="1"/>
          <c:tx>
            <c:v>PSNR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'корабль сигма'!$B$2:$B$52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'корабль сигма'!$F$2:$F$52</c:f>
              <c:numCache>
                <c:formatCode>General</c:formatCode>
                <c:ptCount val="51"/>
                <c:pt idx="0">
                  <c:v>73.864764970495003</c:v>
                </c:pt>
                <c:pt idx="1">
                  <c:v>70.981418108396099</c:v>
                </c:pt>
                <c:pt idx="2">
                  <c:v>70.011304674687295</c:v>
                </c:pt>
                <c:pt idx="3">
                  <c:v>69.5025542978168</c:v>
                </c:pt>
                <c:pt idx="4">
                  <c:v>69.103247072701194</c:v>
                </c:pt>
                <c:pt idx="5">
                  <c:v>68.815671011270695</c:v>
                </c:pt>
                <c:pt idx="6">
                  <c:v>68.571246197280303</c:v>
                </c:pt>
                <c:pt idx="7">
                  <c:v>68.349389010374693</c:v>
                </c:pt>
                <c:pt idx="8">
                  <c:v>68.175246115544496</c:v>
                </c:pt>
                <c:pt idx="9">
                  <c:v>68.004117252486097</c:v>
                </c:pt>
                <c:pt idx="10">
                  <c:v>67.861359075371894</c:v>
                </c:pt>
                <c:pt idx="11">
                  <c:v>67.715373854227096</c:v>
                </c:pt>
                <c:pt idx="12">
                  <c:v>67.589645546387402</c:v>
                </c:pt>
                <c:pt idx="13">
                  <c:v>67.461406335350603</c:v>
                </c:pt>
                <c:pt idx="14">
                  <c:v>67.339483981491298</c:v>
                </c:pt>
                <c:pt idx="15">
                  <c:v>67.232108286900896</c:v>
                </c:pt>
                <c:pt idx="16">
                  <c:v>67.123057623767096</c:v>
                </c:pt>
                <c:pt idx="17">
                  <c:v>67.0227980997158</c:v>
                </c:pt>
                <c:pt idx="18">
                  <c:v>66.9163485503109</c:v>
                </c:pt>
                <c:pt idx="19">
                  <c:v>66.833350877510895</c:v>
                </c:pt>
                <c:pt idx="20">
                  <c:v>66.733914002771499</c:v>
                </c:pt>
                <c:pt idx="21">
                  <c:v>66.648799764100303</c:v>
                </c:pt>
                <c:pt idx="22">
                  <c:v>66.569016050742505</c:v>
                </c:pt>
                <c:pt idx="23">
                  <c:v>66.483333455717798</c:v>
                </c:pt>
                <c:pt idx="24">
                  <c:v>66.4043868198995</c:v>
                </c:pt>
                <c:pt idx="25">
                  <c:v>66.337851106818505</c:v>
                </c:pt>
                <c:pt idx="26">
                  <c:v>66.269081745386103</c:v>
                </c:pt>
                <c:pt idx="27">
                  <c:v>66.204819930680102</c:v>
                </c:pt>
                <c:pt idx="28">
                  <c:v>66.1404638550827</c:v>
                </c:pt>
                <c:pt idx="29">
                  <c:v>66.082875039407298</c:v>
                </c:pt>
                <c:pt idx="30">
                  <c:v>66.021845118414404</c:v>
                </c:pt>
                <c:pt idx="31">
                  <c:v>65.965115728039194</c:v>
                </c:pt>
                <c:pt idx="32">
                  <c:v>65.912900687703697</c:v>
                </c:pt>
                <c:pt idx="33">
                  <c:v>65.857073026478901</c:v>
                </c:pt>
                <c:pt idx="34">
                  <c:v>65.800823792507202</c:v>
                </c:pt>
                <c:pt idx="35">
                  <c:v>65.747974104837098</c:v>
                </c:pt>
                <c:pt idx="36">
                  <c:v>65.704892786912296</c:v>
                </c:pt>
                <c:pt idx="37">
                  <c:v>65.655981024349998</c:v>
                </c:pt>
                <c:pt idx="38">
                  <c:v>65.610245017343502</c:v>
                </c:pt>
                <c:pt idx="39">
                  <c:v>65.560467073986302</c:v>
                </c:pt>
                <c:pt idx="40">
                  <c:v>65.519426426248401</c:v>
                </c:pt>
                <c:pt idx="41">
                  <c:v>65.476421771415005</c:v>
                </c:pt>
                <c:pt idx="42">
                  <c:v>65.430036556714896</c:v>
                </c:pt>
                <c:pt idx="43">
                  <c:v>65.385408557803601</c:v>
                </c:pt>
                <c:pt idx="44">
                  <c:v>65.345559396309596</c:v>
                </c:pt>
                <c:pt idx="45">
                  <c:v>65.305298149106406</c:v>
                </c:pt>
                <c:pt idx="46">
                  <c:v>65.264094559909196</c:v>
                </c:pt>
                <c:pt idx="47">
                  <c:v>65.225608551527003</c:v>
                </c:pt>
                <c:pt idx="48">
                  <c:v>65.191200403905597</c:v>
                </c:pt>
                <c:pt idx="49">
                  <c:v>65.145136186090795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00-4D64-9FF5-44C02E46876D}"/>
            </c:ext>
          </c:extLst>
        </c:ser>
        <c:ser>
          <c:idx val="2"/>
          <c:order val="2"/>
          <c:tx>
            <c:v>SSIM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'корабль сигма'!$B$2:$B$52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'корабль сигма'!$I$2:$I$51</c:f>
              <c:numCache>
                <c:formatCode>General</c:formatCode>
                <c:ptCount val="50"/>
                <c:pt idx="0">
                  <c:v>76.972939894185401</c:v>
                </c:pt>
                <c:pt idx="1">
                  <c:v>54.2185387342941</c:v>
                </c:pt>
                <c:pt idx="2">
                  <c:v>44.692616289924395</c:v>
                </c:pt>
                <c:pt idx="3">
                  <c:v>40.534127355403001</c:v>
                </c:pt>
                <c:pt idx="4">
                  <c:v>37.7179671377285</c:v>
                </c:pt>
                <c:pt idx="5">
                  <c:v>36.3115586605985</c:v>
                </c:pt>
                <c:pt idx="6">
                  <c:v>35.212764053239894</c:v>
                </c:pt>
                <c:pt idx="7">
                  <c:v>34.3978891360033</c:v>
                </c:pt>
                <c:pt idx="8">
                  <c:v>34.059919853739203</c:v>
                </c:pt>
                <c:pt idx="9">
                  <c:v>33.559704470346105</c:v>
                </c:pt>
                <c:pt idx="10">
                  <c:v>33.442020927585297</c:v>
                </c:pt>
                <c:pt idx="11">
                  <c:v>33.157454335823203</c:v>
                </c:pt>
                <c:pt idx="12">
                  <c:v>33.084418333032801</c:v>
                </c:pt>
                <c:pt idx="13">
                  <c:v>32.959217918069101</c:v>
                </c:pt>
                <c:pt idx="14">
                  <c:v>32.7472875168298</c:v>
                </c:pt>
                <c:pt idx="15">
                  <c:v>32.733834580986901</c:v>
                </c:pt>
                <c:pt idx="16">
                  <c:v>32.665047189746701</c:v>
                </c:pt>
                <c:pt idx="17">
                  <c:v>32.670062813012599</c:v>
                </c:pt>
                <c:pt idx="18">
                  <c:v>32.575269718666299</c:v>
                </c:pt>
                <c:pt idx="19">
                  <c:v>32.584258861569296</c:v>
                </c:pt>
                <c:pt idx="20">
                  <c:v>32.415397453287795</c:v>
                </c:pt>
                <c:pt idx="21">
                  <c:v>32.443861818036105</c:v>
                </c:pt>
                <c:pt idx="22">
                  <c:v>32.440543624114795</c:v>
                </c:pt>
                <c:pt idx="23">
                  <c:v>32.372952628203201</c:v>
                </c:pt>
                <c:pt idx="24">
                  <c:v>32.336229371853001</c:v>
                </c:pt>
                <c:pt idx="25">
                  <c:v>32.382114138354702</c:v>
                </c:pt>
                <c:pt idx="26">
                  <c:v>32.371909140267803</c:v>
                </c:pt>
                <c:pt idx="27">
                  <c:v>32.313850412969501</c:v>
                </c:pt>
                <c:pt idx="28">
                  <c:v>32.348756576255596</c:v>
                </c:pt>
                <c:pt idx="29">
                  <c:v>32.360993620818398</c:v>
                </c:pt>
                <c:pt idx="30">
                  <c:v>32.367372411076502</c:v>
                </c:pt>
                <c:pt idx="31">
                  <c:v>32.356413092377402</c:v>
                </c:pt>
                <c:pt idx="32">
                  <c:v>32.3696033553245</c:v>
                </c:pt>
                <c:pt idx="33">
                  <c:v>32.373547876988802</c:v>
                </c:pt>
                <c:pt idx="34">
                  <c:v>32.274339501680799</c:v>
                </c:pt>
                <c:pt idx="35">
                  <c:v>32.288885817342099</c:v>
                </c:pt>
                <c:pt idx="36">
                  <c:v>32.295590139083998</c:v>
                </c:pt>
                <c:pt idx="37">
                  <c:v>32.309070132875</c:v>
                </c:pt>
                <c:pt idx="38">
                  <c:v>32.332028345522403</c:v>
                </c:pt>
                <c:pt idx="39">
                  <c:v>32.321505448083698</c:v>
                </c:pt>
                <c:pt idx="40">
                  <c:v>32.323356133957397</c:v>
                </c:pt>
                <c:pt idx="41">
                  <c:v>32.348657554190702</c:v>
                </c:pt>
                <c:pt idx="42">
                  <c:v>32.3567141774882</c:v>
                </c:pt>
                <c:pt idx="43">
                  <c:v>32.292066573500698</c:v>
                </c:pt>
                <c:pt idx="44">
                  <c:v>32.324914696128296</c:v>
                </c:pt>
                <c:pt idx="45">
                  <c:v>32.336559521011395</c:v>
                </c:pt>
                <c:pt idx="46">
                  <c:v>32.326016336108999</c:v>
                </c:pt>
                <c:pt idx="47">
                  <c:v>32.328094906699398</c:v>
                </c:pt>
                <c:pt idx="48">
                  <c:v>32.337984088543401</c:v>
                </c:pt>
                <c:pt idx="49">
                  <c:v>32.327501755466201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00-4D64-9FF5-44C02E468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150144"/>
        <c:axId val="1359160544"/>
      </c:scatterChart>
      <c:valAx>
        <c:axId val="135915014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Сигма,</a:t>
                </a:r>
                <a:r>
                  <a:rPr lang="ru-RU" baseline="0"/>
                  <a:t> отн.ед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160544"/>
        <c:crosses val="autoZero"/>
        <c:crossBetween val="midCat"/>
      </c:valAx>
      <c:valAx>
        <c:axId val="135916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Численное</a:t>
                </a:r>
                <a:r>
                  <a:rPr lang="ru-RU" baseline="0"/>
                  <a:t> значение качества, отн.ед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15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523874</xdr:colOff>
      <xdr:row>12</xdr:row>
      <xdr:rowOff>109537</xdr:rowOff>
    </xdr:from>
    <xdr:to>
      <xdr:col>20</xdr:col>
      <xdr:colOff>285750</xdr:colOff>
      <xdr:row>41</xdr:row>
      <xdr:rowOff>38101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9847D34-BA7F-4EC1-BC48-84B364941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581024</xdr:colOff>
      <xdr:row>9</xdr:row>
      <xdr:rowOff>161925</xdr:rowOff>
    </xdr:from>
    <xdr:to>
      <xdr:col>24</xdr:col>
      <xdr:colOff>380999</xdr:colOff>
      <xdr:row>40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80DB170-32EA-4B61-8EBD-6E66ADCBC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142874</xdr:colOff>
      <xdr:row>12</xdr:row>
      <xdr:rowOff>166687</xdr:rowOff>
    </xdr:from>
    <xdr:to>
      <xdr:col>23</xdr:col>
      <xdr:colOff>257175</xdr:colOff>
      <xdr:row>36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934C98B-8FAF-45CA-9610-0CA1242A6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1023937</xdr:colOff>
      <xdr:row>22</xdr:row>
      <xdr:rowOff>128587</xdr:rowOff>
    </xdr:from>
    <xdr:to>
      <xdr:col>9</xdr:col>
      <xdr:colOff>314325</xdr:colOff>
      <xdr:row>44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78558ED-D333-43B1-8389-DF5EB31BD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240926</xdr:colOff>
      <xdr:row>4</xdr:row>
      <xdr:rowOff>79560</xdr:rowOff>
    </xdr:from>
    <xdr:to>
      <xdr:col>21</xdr:col>
      <xdr:colOff>410307</xdr:colOff>
      <xdr:row>27</xdr:row>
      <xdr:rowOff>183173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BD8E6A4-CB9C-4055-8E88-23055ADEE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27</xdr:row>
      <xdr:rowOff>14287</xdr:rowOff>
    </xdr:from>
    <xdr:to>
      <xdr:col>7</xdr:col>
      <xdr:colOff>104775</xdr:colOff>
      <xdr:row>41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20B9EDB-6C19-411B-8487-51F060AF6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5</xdr:row>
      <xdr:rowOff>185737</xdr:rowOff>
    </xdr:from>
    <xdr:to>
      <xdr:col>11</xdr:col>
      <xdr:colOff>571499</xdr:colOff>
      <xdr:row>28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028080-BC52-42C5-9C5A-8BDCB383C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57149</xdr:colOff>
      <xdr:row>10</xdr:row>
      <xdr:rowOff>90486</xdr:rowOff>
    </xdr:from>
    <xdr:to>
      <xdr:col>25</xdr:col>
      <xdr:colOff>295275</xdr:colOff>
      <xdr:row>40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05C0972-D8BA-43C9-A665-CA84CE475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89C76DA8-E57A-403A-9C90-28929EE33F27}" autoFormatId="16" applyNumberFormats="0" applyBorderFormats="0" applyFontFormats="0" applyPatternFormats="0" applyAlignmentFormats="0" applyWidthHeightFormats="0">
  <queryTableRefresh nextId="14" unboundColumnsRight="3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2F03B87-11DD-4DC6-B69A-B5987C3D4726}" autoFormatId="16" applyNumberFormats="0" applyBorderFormats="0" applyFontFormats="0" applyPatternFormats="0" applyAlignmentFormats="0" applyWidthHeightFormats="0">
  <queryTableRefresh nextId="14" unboundColumnsRight="3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1113D45-D1B4-409F-85BA-C7705C53761A}" autoFormatId="16" applyNumberFormats="0" applyBorderFormats="0" applyFontFormats="0" applyPatternFormats="0" applyAlignmentFormats="0" applyWidthHeightFormats="0">
  <queryTableRefresh nextId="14" unboundColumnsRight="3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779D1630-E388-441B-9E8A-D6D0CF7AB6A3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4985399F-E3BA-42B6-BE1C-35840A53D246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D3D1CDD4-80CA-409A-ACB3-36C099E53789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CC033274-E449-424F-9389-A09EEEE9B6F0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A053BE8F-FD4C-4F9F-87E2-0609024CF62C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A609B1-DF02-4E4E-AF1D-3446A0474099}" name="корабль_перец_шум__все" displayName="корабль_перец_шум__все" ref="A1:M21" tableType="queryTable" totalsRowShown="0">
  <autoFilter ref="A1:M21" xr:uid="{F3A609B1-DF02-4E4E-AF1D-3446A0474099}"/>
  <tableColumns count="13">
    <tableColumn id="1" xr3:uid="{65DE703A-2CD5-4CF1-BE15-E0B221C6D95A}" uniqueName="1" name="Column1" queryTableFieldId="1" dataDxfId="24"/>
    <tableColumn id="2" xr3:uid="{EDC4D543-7270-4361-9081-867587FEDDFA}" uniqueName="2" name="Column2" queryTableFieldId="2" dataDxfId="23"/>
    <tableColumn id="3" xr3:uid="{A33A5D0B-869B-4CB9-8353-BEDFAFC47D9D}" uniqueName="3" name="Column3" queryTableFieldId="3" dataDxfId="22"/>
    <tableColumn id="4" xr3:uid="{80240E38-1E44-4278-A868-E6C60D456A5B}" uniqueName="4" name="Column4" queryTableFieldId="4" dataDxfId="21"/>
    <tableColumn id="5" xr3:uid="{2931C6C8-5D20-43C1-9DC3-88A29BAD9B8B}" uniqueName="5" name="Column5" queryTableFieldId="5" dataDxfId="20"/>
    <tableColumn id="6" xr3:uid="{229786F2-DBA8-4AE5-90D0-5E227AFCA976}" uniqueName="6" name="Column6" queryTableFieldId="6" dataDxfId="19"/>
    <tableColumn id="7" xr3:uid="{26B1D1E3-5499-4AA5-895A-2128D0AE0A22}" uniqueName="7" name="Column7" queryTableFieldId="7" dataDxfId="18"/>
    <tableColumn id="8" xr3:uid="{E895D4C4-EF21-4318-A69F-CA90FFAF3DC2}" uniqueName="8" name="Column8" queryTableFieldId="8" dataDxfId="17"/>
    <tableColumn id="9" xr3:uid="{BF6D7E31-60AB-409B-9E7F-B93F3E9CCBB0}" uniqueName="9" name="Column9" queryTableFieldId="9" dataDxfId="16"/>
    <tableColumn id="10" xr3:uid="{39707865-F8BD-430B-A841-423D14A11F93}" uniqueName="10" name="Column10" queryTableFieldId="10" dataDxfId="15"/>
    <tableColumn id="11" xr3:uid="{D0A36A91-EA7E-4A3E-AD50-B0F443249747}" uniqueName="11" name="БРИСК" queryTableFieldId="11" dataDxfId="14">
      <calculatedColumnFormula>100-корабль_перец_шум__все[[#This Row],[Column4]]</calculatedColumnFormula>
    </tableColumn>
    <tableColumn id="12" xr3:uid="{E9B7FC51-A15E-420E-8A2A-3A202C2FAEBB}" uniqueName="12" name="ССИМ" queryTableFieldId="12" dataDxfId="13">
      <calculatedColumnFormula>100*корабль_перец_шум__все[[#This Row],[Column8]]</calculatedColumnFormula>
    </tableColumn>
    <tableColumn id="13" xr3:uid="{AE393272-0E37-4199-9120-0CE2542B1418}" uniqueName="13" name="Градиент" queryTableFieldId="13" dataDxfId="12">
      <calculatedColumnFormula>корабль_перец_шум__все[[#This Row],[Column10]]/100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5D833A-CDD2-4FF5-ADCF-15A198CF32EC}" name="КОМПРЕССИЯ_КОРАБЛЬ" displayName="КОМПРЕССИЯ_КОРАБЛЬ" ref="A1:M22" tableType="queryTable" totalsRowShown="0">
  <autoFilter ref="A1:M22" xr:uid="{7E5D833A-CDD2-4FF5-ADCF-15A198CF32EC}"/>
  <tableColumns count="13">
    <tableColumn id="1" xr3:uid="{ECEC6595-E15A-4C4F-9FF5-2BB8EDF61CCC}" uniqueName="1" name="Column1" queryTableFieldId="1" dataDxfId="11"/>
    <tableColumn id="2" xr3:uid="{A0CD8B06-AA03-456C-8115-F88CE5891FFE}" uniqueName="2" name="Column2" queryTableFieldId="2"/>
    <tableColumn id="3" xr3:uid="{3FA1B541-9184-4767-954F-A04DD5796965}" uniqueName="3" name="Column3" queryTableFieldId="3" dataDxfId="10"/>
    <tableColumn id="4" xr3:uid="{7D79C6E6-C963-4BD4-9A22-3FF231FE5534}" uniqueName="4" name="Column4" queryTableFieldId="4" dataDxfId="9"/>
    <tableColumn id="5" xr3:uid="{0FBB7D0D-4241-4047-A373-7BBF47CEB3D0}" uniqueName="5" name="Column5" queryTableFieldId="5" dataDxfId="8"/>
    <tableColumn id="6" xr3:uid="{BFA311F8-0BB0-4ED5-82BC-57590366473A}" uniqueName="6" name="Column6" queryTableFieldId="6" dataDxfId="7"/>
    <tableColumn id="7" xr3:uid="{224534A0-A86D-4CA9-AE65-B9577C8B231F}" uniqueName="7" name="Column7" queryTableFieldId="7" dataDxfId="6"/>
    <tableColumn id="8" xr3:uid="{D67312B4-660D-4D41-B0B4-30297FE432A0}" uniqueName="8" name="Column8" queryTableFieldId="8" dataDxfId="5"/>
    <tableColumn id="9" xr3:uid="{B0CF2023-78F0-4155-838F-DFF77A981857}" uniqueName="9" name="Column9" queryTableFieldId="9" dataDxfId="4"/>
    <tableColumn id="10" xr3:uid="{9C203705-246E-4D9B-9415-AA36F5D756B5}" uniqueName="10" name="Column10" queryTableFieldId="10" dataDxfId="3"/>
    <tableColumn id="11" xr3:uid="{43EB7F7E-C85D-4086-B72E-1DF218D638AF}" uniqueName="11" name="БРИСК" queryTableFieldId="11" dataDxfId="2">
      <calculatedColumnFormula>100-КОМПРЕССИЯ_КОРАБЛЬ[[#This Row],[Column4]]</calculatedColumnFormula>
    </tableColumn>
    <tableColumn id="12" xr3:uid="{4FC5B535-E045-4E03-93D4-DD60CA0DDD97}" uniqueName="12" name="ССИМ" queryTableFieldId="12" dataDxfId="1">
      <calculatedColumnFormula>100*КОМПРЕССИЯ_КОРАБЛЬ[[#This Row],[Column8]]</calculatedColumnFormula>
    </tableColumn>
    <tableColumn id="13" xr3:uid="{5284C9CA-115E-4A8D-B21B-BDB79E43E957}" uniqueName="13" name="Градиент" queryTableFieldId="13" dataDxfId="0">
      <calculatedColumnFormula>КОМПРЕССИЯ_КОРАБЛЬ[[#This Row],[Column10]]/100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13D2C5-1AA3-4230-91FA-D7018D113A4B}" name="корабль_сигма" displayName="корабль_сигма" ref="A1:M51" tableType="queryTable" totalsRowShown="0">
  <autoFilter ref="A1:M51" xr:uid="{E813D2C5-1AA3-4230-91FA-D7018D113A4B}"/>
  <tableColumns count="13">
    <tableColumn id="1" xr3:uid="{1F0DBFC3-5C3C-4FBF-98F6-BF14B2182FD5}" uniqueName="1" name="Column1" queryTableFieldId="1" dataDxfId="37"/>
    <tableColumn id="2" xr3:uid="{16E1069C-A154-4930-8360-CB8F89251E33}" uniqueName="2" name="Column2" queryTableFieldId="2" dataDxfId="36"/>
    <tableColumn id="3" xr3:uid="{285CE458-1464-4D0D-B981-29920C56F198}" uniqueName="3" name="Column3" queryTableFieldId="3" dataDxfId="35"/>
    <tableColumn id="4" xr3:uid="{113EB873-A303-4262-B731-B33DF4FC407B}" uniqueName="4" name="Column4" queryTableFieldId="4" dataDxfId="34"/>
    <tableColumn id="5" xr3:uid="{5286AB24-C000-4C9F-A412-9FB15E100D84}" uniqueName="5" name="Column5" queryTableFieldId="5" dataDxfId="33"/>
    <tableColumn id="6" xr3:uid="{AD5AA0E8-B38D-4024-BA79-AFA74C44DE47}" uniqueName="6" name="Column6" queryTableFieldId="6" dataDxfId="32"/>
    <tableColumn id="7" xr3:uid="{7B2E1689-C2C9-4B5E-AC45-E4C37C63A2E2}" uniqueName="7" name="Column7" queryTableFieldId="7" dataDxfId="31"/>
    <tableColumn id="8" xr3:uid="{4DD6950C-A8E0-4EBE-8519-EBF6FEEB57DE}" uniqueName="8" name="Column8" queryTableFieldId="8" dataDxfId="30"/>
    <tableColumn id="9" xr3:uid="{AF359576-3039-4EB2-8CAC-79AC6ABBA08D}" uniqueName="9" name="Column9" queryTableFieldId="9" dataDxfId="29"/>
    <tableColumn id="10" xr3:uid="{2BF25FF3-579F-4F62-A406-C95B593DDB8E}" uniqueName="10" name="Column10" queryTableFieldId="10" dataDxfId="28"/>
    <tableColumn id="11" xr3:uid="{46F4CB78-7CDE-47A0-8F2C-CF32E42FA832}" uniqueName="11" name="ССИМ" queryTableFieldId="11" dataDxfId="27">
      <calculatedColumnFormula>100*корабль_сигма[[#This Row],[Column8]]</calculatedColumnFormula>
    </tableColumn>
    <tableColumn id="12" xr3:uid="{ADD1CEF8-DE26-476F-8EC9-401CC9E21838}" uniqueName="12" name="БРСИК" queryTableFieldId="12" dataDxfId="26">
      <calculatedColumnFormula>100-корабль_сигма[[#This Row],[Column4]]</calculatedColumnFormula>
    </tableColumn>
    <tableColumn id="13" xr3:uid="{E82A90EA-8EAC-4909-94E8-D148C056F1A4}" uniqueName="13" name="Grad" queryTableFieldId="13" dataDxfId="25">
      <calculatedColumnFormula>корабль_сигма[[#This Row],[Column10]]/100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A80E5-9D03-4765-99D8-8E0FB3F6CA26}" name="сжатие" displayName="сжатие" ref="A1:I22" tableType="queryTable" totalsRowShown="0">
  <autoFilter ref="A1:I22" xr:uid="{460760ED-5C94-4144-A552-D30DF553A156}"/>
  <tableColumns count="9">
    <tableColumn id="1" xr3:uid="{6496F947-E63D-46E3-8F6A-5B838F06C93C}" uniqueName="1" name="Column1" queryTableFieldId="1" dataDxfId="90"/>
    <tableColumn id="2" xr3:uid="{6DB50FEE-2225-4262-85F2-714A6A8DC707}" uniqueName="2" name="Column2" queryTableFieldId="2"/>
    <tableColumn id="3" xr3:uid="{1000EACE-886C-4419-B64B-9EDFA801FD04}" uniqueName="3" name="Column3" queryTableFieldId="3" dataDxfId="89"/>
    <tableColumn id="4" xr3:uid="{21FB3664-64E8-436D-9CB3-A2AF7A74F98A}" uniqueName="4" name="Column4" queryTableFieldId="4" dataDxfId="88"/>
    <tableColumn id="5" xr3:uid="{2587DDE7-04EC-4E81-AB26-6109FFEC52B9}" uniqueName="5" name="Column5" queryTableFieldId="5" dataDxfId="87"/>
    <tableColumn id="6" xr3:uid="{4C1B2E43-F5A9-4412-8EE3-481A0C80774D}" uniqueName="6" name="Column6" queryTableFieldId="6" dataDxfId="86"/>
    <tableColumn id="7" xr3:uid="{B1B57A9E-8210-45C5-8228-9068BC14A994}" uniqueName="7" name="Column7" queryTableFieldId="7" dataDxfId="85"/>
    <tableColumn id="8" xr3:uid="{8A8D90E2-3187-416E-B9BE-72A514EC0DF9}" uniqueName="8" name="Column8" queryTableFieldId="8" dataDxfId="84"/>
    <tableColumn id="9" xr3:uid="{18A756FE-08D9-4054-9EC4-4ABC322919ED}" uniqueName="9" name="Column9" queryTableFieldId="9" dataDxfId="83">
      <calculatedColumnFormula>100*сжатие[[#This Row],[Column8]]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59FEF2-4C9F-4A39-A1CF-A6997EECC159}" name="_1_перец_соль" displayName="_1_перец_соль" ref="A1:I99" tableType="queryTable" totalsRowCount="1">
  <autoFilter ref="A1:I98" xr:uid="{7DB605A3-851D-4E86-83CD-19FE96E0CBB1}"/>
  <tableColumns count="9">
    <tableColumn id="1" xr3:uid="{2964A440-7262-4AB4-A9CF-26D790AC19FB}" uniqueName="1" name="Column1" queryTableFieldId="1" dataDxfId="82" totalsRowDxfId="81"/>
    <tableColumn id="2" xr3:uid="{530A4282-C8DD-45D6-980C-9C22806BDB76}" uniqueName="2" name="Column2" queryTableFieldId="2" dataDxfId="80" totalsRowDxfId="79"/>
    <tableColumn id="3" xr3:uid="{B4069EC2-988E-4CB0-BA7C-E59CFE649C4A}" uniqueName="3" name="Column3" queryTableFieldId="3" dataDxfId="78" totalsRowDxfId="77"/>
    <tableColumn id="4" xr3:uid="{34217104-288A-4DCF-922B-6B87FBCD8CA7}" uniqueName="4" name="Column4" totalsRowFunction="custom" queryTableFieldId="4" dataDxfId="76" totalsRowDxfId="75">
      <totalsRowFormula>_xlfn.STDEV.S(_1_перец_соль[Column4])</totalsRowFormula>
    </tableColumn>
    <tableColumn id="5" xr3:uid="{60E6955B-7EFC-4FD0-A80A-DC5D4666C7EC}" uniqueName="5" name="Column5" queryTableFieldId="5" dataDxfId="74" totalsRowDxfId="73"/>
    <tableColumn id="6" xr3:uid="{E53A3352-FB58-4468-8D9F-9073A2E1DA7F}" uniqueName="6" name="Column6" totalsRowFunction="custom" queryTableFieldId="6" dataDxfId="72" totalsRowDxfId="71">
      <totalsRowFormula>_xlfn.STDEV.S(_1_перец_соль[Column6])</totalsRowFormula>
    </tableColumn>
    <tableColumn id="7" xr3:uid="{A9B95B81-5F4F-4952-A459-639401C7701F}" uniqueName="7" name="Column7" queryTableFieldId="7" dataDxfId="70" totalsRowDxfId="69"/>
    <tableColumn id="8" xr3:uid="{37F40813-C5C0-4945-B3F6-29DD88D8D393}" uniqueName="8" name="Column8" totalsRowFunction="custom" queryTableFieldId="8" dataDxfId="68" totalsRowDxfId="67">
      <totalsRowFormula>_xlfn.STDEV.S(_1_перец_соль[Column8])</totalsRowFormula>
    </tableColumn>
    <tableColumn id="9" xr3:uid="{0D1BFCA1-D94A-4868-9D04-D9FB2AC76B10}" uniqueName="9" name="Column9" totalsRowFunction="custom" queryTableFieldId="9" dataDxfId="66" totalsRowDxfId="65">
      <calculatedColumnFormula>100*_1_перец_соль[[#This Row],[Column8]]</calculatedColumnFormula>
      <totalsRowFormula>_xlfn.STDEV.S(_1_перец_соль[Column9])</totalsRow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19E66C-E6B8-46DE-97D7-A52FFCE79D79}" name="перец_соль" displayName="перец_соль" ref="A1:I26" tableType="queryTable" totalsRowShown="0">
  <autoFilter ref="A1:I26" xr:uid="{EE06D460-A9E7-4642-B7AA-086A66A7DF90}"/>
  <tableColumns count="9">
    <tableColumn id="1" xr3:uid="{006DECF0-625D-4B50-9040-2BCF57844E4A}" uniqueName="1" name="Column1" queryTableFieldId="1" dataDxfId="64"/>
    <tableColumn id="2" xr3:uid="{89E983D1-8AE2-4744-9C35-F84F6D308B24}" uniqueName="2" name="Column2" queryTableFieldId="2" dataDxfId="63"/>
    <tableColumn id="3" xr3:uid="{BBC1A4A4-E454-4CEC-AF23-5BA371352DAA}" uniqueName="3" name="Column3" queryTableFieldId="3" dataDxfId="62"/>
    <tableColumn id="4" xr3:uid="{53A445E6-B0A9-4684-B6EB-267E2BB073A3}" uniqueName="4" name="Column4" queryTableFieldId="4" dataDxfId="61"/>
    <tableColumn id="5" xr3:uid="{1E1CD566-679C-4D99-AC1D-388AF1B68C25}" uniqueName="5" name="Column5" queryTableFieldId="5" dataDxfId="60"/>
    <tableColumn id="6" xr3:uid="{27A6FE92-6D3A-45C7-BB95-47BAF4809F20}" uniqueName="6" name="Column6" queryTableFieldId="6" dataDxfId="59"/>
    <tableColumn id="7" xr3:uid="{8D289BC5-0822-4026-8076-1A8AE6A5CD05}" uniqueName="7" name="Column7" queryTableFieldId="7" dataDxfId="58"/>
    <tableColumn id="8" xr3:uid="{6FD09AE2-28F5-4839-8296-8ACB68740962}" uniqueName="8" name="Column8" queryTableFieldId="8" dataDxfId="57"/>
    <tableColumn id="9" xr3:uid="{B8E96D21-BD73-49F9-BDC4-698A430E4D7B}" uniqueName="9" name="Column9" queryTableFieldId="9" dataDxfId="56">
      <calculatedColumnFormula>100*перец_соль[[#This Row],[Column8]]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CFD5D6-557F-46D2-A8E7-02225F27F49C}" name="ТЁТЯ" displayName="ТЁТЯ" ref="A1:I51" tableType="queryTable" totalsRowShown="0">
  <autoFilter ref="A1:I51" xr:uid="{264DEC0C-C5DF-4D56-96F0-3D45EA80AA62}"/>
  <tableColumns count="9">
    <tableColumn id="1" xr3:uid="{6DCC4396-167D-4573-9114-5DC408CCB97A}" uniqueName="1" name="Column1" queryTableFieldId="1" dataDxfId="55"/>
    <tableColumn id="2" xr3:uid="{AD8959A7-DD98-4D97-951B-F039715131CB}" uniqueName="2" name="Column2" queryTableFieldId="2" dataDxfId="54"/>
    <tableColumn id="3" xr3:uid="{8342A518-0E1C-49DB-9BCA-193D34898E0A}" uniqueName="3" name="Column3" queryTableFieldId="3" dataDxfId="53"/>
    <tableColumn id="4" xr3:uid="{6B3BA2EB-6C15-4E03-9328-323F576FCB8D}" uniqueName="4" name="Column4" queryTableFieldId="4" dataDxfId="52"/>
    <tableColumn id="5" xr3:uid="{8370621C-FF5B-4B9D-B8CB-C98170EAB4A6}" uniqueName="5" name="Column5" queryTableFieldId="5" dataDxfId="51"/>
    <tableColumn id="6" xr3:uid="{CC5941F4-9416-4DF5-B3D0-656B1F453326}" uniqueName="6" name="Column6" queryTableFieldId="6" dataDxfId="50"/>
    <tableColumn id="7" xr3:uid="{9A170C2D-D688-4465-B71A-EAD03B097D0E}" uniqueName="7" name="Column7" queryTableFieldId="7" dataDxfId="49"/>
    <tableColumn id="8" xr3:uid="{77ECA514-6224-4216-A75B-02D04AF61696}" uniqueName="8" name="Column8" queryTableFieldId="8" dataDxfId="48"/>
    <tableColumn id="9" xr3:uid="{DDA4192C-4597-4E39-8053-3C8084A57704}" uniqueName="9" name="Column9" queryTableFieldId="9" dataDxfId="47">
      <calculatedColumnFormula>100*ТЁТЯ[[#This Row],[Column8]]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C9D47D-5C40-41A8-B37D-454AB7B43275}" name="сигма" displayName="сигма" ref="A1:I51" tableType="queryTable" totalsRowShown="0">
  <autoFilter ref="A1:I51" xr:uid="{4DC9D47D-5C40-41A8-B37D-454AB7B43275}"/>
  <tableColumns count="9">
    <tableColumn id="1" xr3:uid="{9DE00744-7C0F-4B86-A6A9-340B607D328F}" uniqueName="1" name="Column1" queryTableFieldId="1" dataDxfId="46"/>
    <tableColumn id="2" xr3:uid="{2A3F8BD9-3C8E-4DF4-B2FA-1DC5B8F254A1}" uniqueName="2" name="Column2" queryTableFieldId="2" dataDxfId="45"/>
    <tableColumn id="3" xr3:uid="{F405ADD8-4F79-45EA-97F5-D7EB49A72B05}" uniqueName="3" name="Column3" queryTableFieldId="3" dataDxfId="44"/>
    <tableColumn id="4" xr3:uid="{3F406B37-778D-4064-B78B-4C614E06D821}" uniqueName="4" name="Column4" queryTableFieldId="4" dataDxfId="43"/>
    <tableColumn id="5" xr3:uid="{C5608AB1-33A7-4737-BEE8-E968ACE0592C}" uniqueName="5" name="Column5" queryTableFieldId="5" dataDxfId="42"/>
    <tableColumn id="6" xr3:uid="{DB2123CE-78FE-429E-ACAC-7B767652A3A3}" uniqueName="6" name="Column6" queryTableFieldId="6" dataDxfId="41"/>
    <tableColumn id="7" xr3:uid="{FA9197AD-F41B-4694-8F7C-FFB8A1F1AFFE}" uniqueName="7" name="Column7" queryTableFieldId="7" dataDxfId="40"/>
    <tableColumn id="8" xr3:uid="{91EE4811-AC8D-4AD5-8560-828F4D23BF04}" uniqueName="8" name="Column8" queryTableFieldId="8" dataDxfId="39"/>
    <tableColumn id="9" xr3:uid="{AE8921AD-ABC6-4B72-9BF0-BA4F7EC9221B}" uniqueName="9" name="Column9" queryTableFieldId="9" dataDxfId="38">
      <calculatedColumnFormula>100*сигма[[#This Row],[Column8]]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5F95-41FD-4658-85A9-724C1FEF4B3B}">
  <dimension ref="A1:M21"/>
  <sheetViews>
    <sheetView tabSelected="1" workbookViewId="0">
      <selection activeCell="H46" sqref="H46"/>
    </sheetView>
  </sheetViews>
  <sheetFormatPr defaultRowHeight="15" x14ac:dyDescent="0.25"/>
  <cols>
    <col min="1" max="1" width="11.140625" bestFit="1" customWidth="1"/>
    <col min="2" max="2" width="21.5703125" bestFit="1" customWidth="1"/>
    <col min="3" max="3" width="15.7109375" bestFit="1" customWidth="1"/>
    <col min="4" max="4" width="19.42578125" bestFit="1" customWidth="1"/>
    <col min="5" max="5" width="12.7109375" bestFit="1" customWidth="1"/>
    <col min="6" max="6" width="19.42578125" bestFit="1" customWidth="1"/>
    <col min="7" max="7" width="12.28515625" bestFit="1" customWidth="1"/>
    <col min="8" max="8" width="21.5703125" bestFit="1" customWidth="1"/>
    <col min="9" max="9" width="12.140625" bestFit="1" customWidth="1"/>
    <col min="10" max="10" width="1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17</v>
      </c>
      <c r="K1" t="s">
        <v>16</v>
      </c>
      <c r="L1" t="s">
        <v>19</v>
      </c>
      <c r="M1" t="s">
        <v>22</v>
      </c>
    </row>
    <row r="2" spans="1:13" x14ac:dyDescent="0.25">
      <c r="A2" s="1" t="s">
        <v>15</v>
      </c>
      <c r="B2" s="1">
        <v>0.01</v>
      </c>
      <c r="C2" s="1" t="s">
        <v>3</v>
      </c>
      <c r="D2" s="1">
        <v>37.141212463378899</v>
      </c>
      <c r="E2" s="1" t="s">
        <v>9</v>
      </c>
      <c r="F2" s="1">
        <v>74.163309729278595</v>
      </c>
      <c r="G2" s="1" t="s">
        <v>10</v>
      </c>
      <c r="H2" s="1">
        <v>0.81210722412158798</v>
      </c>
      <c r="I2" s="1" t="s">
        <v>18</v>
      </c>
      <c r="J2" s="1">
        <v>20817.741678873699</v>
      </c>
      <c r="K2" s="1">
        <f>100-корабль_перец_шум__все[[#This Row],[Column4]]</f>
        <v>62.858787536621101</v>
      </c>
      <c r="L2" s="1">
        <f>100*корабль_перец_шум__все[[#This Row],[Column8]]</f>
        <v>81.210722412158802</v>
      </c>
      <c r="M2" s="1">
        <f>корабль_перец_шум__все[[#This Row],[Column10]]/100</f>
        <v>208.17741678873699</v>
      </c>
    </row>
    <row r="3" spans="1:13" x14ac:dyDescent="0.25">
      <c r="A3" s="1" t="s">
        <v>15</v>
      </c>
      <c r="B3" s="1">
        <v>0.06</v>
      </c>
      <c r="C3" s="1" t="s">
        <v>3</v>
      </c>
      <c r="D3" s="1">
        <v>60.586841583251903</v>
      </c>
      <c r="E3" s="1" t="s">
        <v>9</v>
      </c>
      <c r="F3" s="1">
        <v>66.343742930551002</v>
      </c>
      <c r="G3" s="1" t="s">
        <v>10</v>
      </c>
      <c r="H3" s="1">
        <v>0.42618967426647603</v>
      </c>
      <c r="I3" s="1" t="s">
        <v>18</v>
      </c>
      <c r="J3" s="1">
        <v>31274.945821126301</v>
      </c>
      <c r="K3" s="1">
        <f>100-корабль_перец_шум__все[[#This Row],[Column4]]</f>
        <v>39.413158416748097</v>
      </c>
      <c r="L3" s="1">
        <f>100*корабль_перец_шум__все[[#This Row],[Column8]]</f>
        <v>42.6189674266476</v>
      </c>
      <c r="M3" s="1">
        <f>корабль_перец_шум__все[[#This Row],[Column10]]/100</f>
        <v>312.749458211263</v>
      </c>
    </row>
    <row r="4" spans="1:13" x14ac:dyDescent="0.25">
      <c r="A4" s="1" t="s">
        <v>15</v>
      </c>
      <c r="B4" s="1">
        <v>0.11</v>
      </c>
      <c r="C4" s="1" t="s">
        <v>3</v>
      </c>
      <c r="D4" s="1">
        <v>57.463493347167898</v>
      </c>
      <c r="E4" s="1" t="s">
        <v>9</v>
      </c>
      <c r="F4" s="1">
        <v>63.832698518718203</v>
      </c>
      <c r="G4" s="1" t="s">
        <v>10</v>
      </c>
      <c r="H4" s="1">
        <v>0.30091629631227201</v>
      </c>
      <c r="I4" s="1" t="s">
        <v>18</v>
      </c>
      <c r="J4" s="1">
        <v>40524.899739583299</v>
      </c>
      <c r="K4" s="1">
        <f>100-корабль_перец_шум__все[[#This Row],[Column4]]</f>
        <v>42.536506652832102</v>
      </c>
      <c r="L4" s="1">
        <f>100*корабль_перец_шум__все[[#This Row],[Column8]]</f>
        <v>30.0916296312272</v>
      </c>
      <c r="M4" s="1">
        <f>корабль_перец_шум__все[[#This Row],[Column10]]/100</f>
        <v>405.24899739583299</v>
      </c>
    </row>
    <row r="5" spans="1:13" x14ac:dyDescent="0.25">
      <c r="A5" s="1" t="s">
        <v>15</v>
      </c>
      <c r="B5" s="1">
        <v>0.16</v>
      </c>
      <c r="C5" s="1" t="s">
        <v>3</v>
      </c>
      <c r="D5" s="1">
        <v>61.668266296386697</v>
      </c>
      <c r="E5" s="1" t="s">
        <v>9</v>
      </c>
      <c r="F5" s="1">
        <v>62.317173096142596</v>
      </c>
      <c r="G5" s="1" t="s">
        <v>10</v>
      </c>
      <c r="H5" s="1">
        <v>0.239043707516335</v>
      </c>
      <c r="I5" s="1" t="s">
        <v>18</v>
      </c>
      <c r="J5" s="1">
        <v>49428.844116210901</v>
      </c>
      <c r="K5" s="1">
        <f>100-корабль_перец_шум__все[[#This Row],[Column4]]</f>
        <v>38.331733703613303</v>
      </c>
      <c r="L5" s="1">
        <f>100*корабль_перец_шум__все[[#This Row],[Column8]]</f>
        <v>23.9043707516335</v>
      </c>
      <c r="M5" s="1">
        <f>корабль_перец_шум__все[[#This Row],[Column10]]/100</f>
        <v>494.288441162109</v>
      </c>
    </row>
    <row r="6" spans="1:13" x14ac:dyDescent="0.25">
      <c r="A6" s="1" t="s">
        <v>15</v>
      </c>
      <c r="B6" s="1">
        <v>0.21</v>
      </c>
      <c r="C6" s="1" t="s">
        <v>3</v>
      </c>
      <c r="D6" s="1">
        <v>67.386032104492102</v>
      </c>
      <c r="E6" s="1" t="s">
        <v>9</v>
      </c>
      <c r="F6" s="1">
        <v>61.256285935237699</v>
      </c>
      <c r="G6" s="1" t="s">
        <v>10</v>
      </c>
      <c r="H6" s="1">
        <v>0.19332277090960701</v>
      </c>
      <c r="I6" s="1" t="s">
        <v>18</v>
      </c>
      <c r="J6" s="1">
        <v>56656.958709716797</v>
      </c>
      <c r="K6" s="1">
        <f>100-корабль_перец_шум__все[[#This Row],[Column4]]</f>
        <v>32.613967895507898</v>
      </c>
      <c r="L6" s="1">
        <f>100*корабль_перец_шум__все[[#This Row],[Column8]]</f>
        <v>19.332277090960702</v>
      </c>
      <c r="M6" s="1">
        <f>корабль_перец_шум__все[[#This Row],[Column10]]/100</f>
        <v>566.56958709716798</v>
      </c>
    </row>
    <row r="7" spans="1:13" x14ac:dyDescent="0.25">
      <c r="A7" s="1" t="s">
        <v>15</v>
      </c>
      <c r="B7" s="1">
        <v>0.26</v>
      </c>
      <c r="C7" s="1" t="s">
        <v>3</v>
      </c>
      <c r="D7" s="1">
        <v>71.540100097656193</v>
      </c>
      <c r="E7" s="1" t="s">
        <v>9</v>
      </c>
      <c r="F7" s="1">
        <v>60.420653583158497</v>
      </c>
      <c r="G7" s="1" t="s">
        <v>10</v>
      </c>
      <c r="H7" s="1">
        <v>0.162466476802579</v>
      </c>
      <c r="I7" s="1" t="s">
        <v>18</v>
      </c>
      <c r="J7" s="1">
        <v>63918.087351481103</v>
      </c>
      <c r="K7" s="1">
        <f>100-корабль_перец_шум__все[[#This Row],[Column4]]</f>
        <v>28.459899902343807</v>
      </c>
      <c r="L7" s="1">
        <f>100*корабль_перец_шум__все[[#This Row],[Column8]]</f>
        <v>16.246647680257901</v>
      </c>
      <c r="M7" s="1">
        <f>корабль_перец_шум__все[[#This Row],[Column10]]/100</f>
        <v>639.18087351481108</v>
      </c>
    </row>
    <row r="8" spans="1:13" x14ac:dyDescent="0.25">
      <c r="A8" s="1" t="s">
        <v>15</v>
      </c>
      <c r="B8" s="1">
        <v>0.31</v>
      </c>
      <c r="C8" s="1" t="s">
        <v>3</v>
      </c>
      <c r="D8" s="1">
        <v>73.352844238281193</v>
      </c>
      <c r="E8" s="1" t="s">
        <v>9</v>
      </c>
      <c r="F8" s="1">
        <v>59.757448048404001</v>
      </c>
      <c r="G8" s="1" t="s">
        <v>10</v>
      </c>
      <c r="H8" s="1">
        <v>0.13998418582382999</v>
      </c>
      <c r="I8" s="1" t="s">
        <v>18</v>
      </c>
      <c r="J8" s="1">
        <v>70574.442871093706</v>
      </c>
      <c r="K8" s="1">
        <f>100-корабль_перец_шум__все[[#This Row],[Column4]]</f>
        <v>26.647155761718807</v>
      </c>
      <c r="L8" s="1">
        <f>100*корабль_перец_шум__все[[#This Row],[Column8]]</f>
        <v>13.998418582383</v>
      </c>
      <c r="M8" s="1">
        <f>корабль_перец_шум__все[[#This Row],[Column10]]/100</f>
        <v>705.74442871093709</v>
      </c>
    </row>
    <row r="9" spans="1:13" x14ac:dyDescent="0.25">
      <c r="A9" s="1" t="s">
        <v>15</v>
      </c>
      <c r="B9" s="1">
        <v>0.36</v>
      </c>
      <c r="C9" s="1" t="s">
        <v>3</v>
      </c>
      <c r="D9" s="1">
        <v>75.431884765625</v>
      </c>
      <c r="E9" s="1" t="s">
        <v>9</v>
      </c>
      <c r="F9" s="1">
        <v>59.228114219481697</v>
      </c>
      <c r="G9" s="1" t="s">
        <v>10</v>
      </c>
      <c r="H9" s="1">
        <v>0.122701698122331</v>
      </c>
      <c r="I9" s="1" t="s">
        <v>18</v>
      </c>
      <c r="J9" s="1">
        <v>76422.977457682297</v>
      </c>
      <c r="K9" s="1">
        <f>100-корабль_перец_шум__все[[#This Row],[Column4]]</f>
        <v>24.568115234375</v>
      </c>
      <c r="L9" s="1">
        <f>100*корабль_перец_шум__все[[#This Row],[Column8]]</f>
        <v>12.2701698122331</v>
      </c>
      <c r="M9" s="1">
        <f>корабль_перец_шум__все[[#This Row],[Column10]]/100</f>
        <v>764.22977457682293</v>
      </c>
    </row>
    <row r="10" spans="1:13" x14ac:dyDescent="0.25">
      <c r="A10" s="1" t="s">
        <v>15</v>
      </c>
      <c r="B10" s="1">
        <v>0.41</v>
      </c>
      <c r="C10" s="1" t="s">
        <v>3</v>
      </c>
      <c r="D10" s="1">
        <v>82.699668884277301</v>
      </c>
      <c r="E10" s="1" t="s">
        <v>9</v>
      </c>
      <c r="F10" s="1">
        <v>58.760390473784199</v>
      </c>
      <c r="G10" s="1" t="s">
        <v>10</v>
      </c>
      <c r="H10" s="1">
        <v>0.10912048044768299</v>
      </c>
      <c r="I10" s="1" t="s">
        <v>18</v>
      </c>
      <c r="J10" s="1">
        <v>81071.983957926393</v>
      </c>
      <c r="K10" s="1">
        <f>100-корабль_перец_шум__все[[#This Row],[Column4]]</f>
        <v>17.300331115722699</v>
      </c>
      <c r="L10" s="1">
        <f>100*корабль_перец_шум__все[[#This Row],[Column8]]</f>
        <v>10.9120480447683</v>
      </c>
      <c r="M10" s="1">
        <f>корабль_перец_шум__все[[#This Row],[Column10]]/100</f>
        <v>810.71983957926398</v>
      </c>
    </row>
    <row r="11" spans="1:13" x14ac:dyDescent="0.25">
      <c r="A11" s="1" t="s">
        <v>15</v>
      </c>
      <c r="B11" s="1">
        <v>0.46</v>
      </c>
      <c r="C11" s="1" t="s">
        <v>3</v>
      </c>
      <c r="D11" s="1">
        <v>89.072479248046804</v>
      </c>
      <c r="E11" s="1" t="s">
        <v>9</v>
      </c>
      <c r="F11" s="1">
        <v>58.355261148118799</v>
      </c>
      <c r="G11" s="1" t="s">
        <v>10</v>
      </c>
      <c r="H11" s="1">
        <v>9.6937385456248595E-2</v>
      </c>
      <c r="I11" s="1" t="s">
        <v>18</v>
      </c>
      <c r="J11" s="1">
        <v>86007.957692464101</v>
      </c>
      <c r="K11" s="1">
        <f>100-корабль_перец_шум__все[[#This Row],[Column4]]</f>
        <v>10.927520751953196</v>
      </c>
      <c r="L11" s="1">
        <f>100*корабль_перец_шум__все[[#This Row],[Column8]]</f>
        <v>9.6937385456248588</v>
      </c>
      <c r="M11" s="1">
        <f>корабль_перец_шум__все[[#This Row],[Column10]]/100</f>
        <v>860.07957692464106</v>
      </c>
    </row>
    <row r="12" spans="1:13" x14ac:dyDescent="0.25">
      <c r="A12" s="1" t="s">
        <v>15</v>
      </c>
      <c r="B12" s="1">
        <v>0.51</v>
      </c>
      <c r="C12" s="1" t="s">
        <v>3</v>
      </c>
      <c r="D12" s="1">
        <v>93.455017089843693</v>
      </c>
      <c r="E12" s="1" t="s">
        <v>9</v>
      </c>
      <c r="F12" s="1">
        <v>58.033268868040999</v>
      </c>
      <c r="G12" s="1" t="s">
        <v>10</v>
      </c>
      <c r="H12" s="1">
        <v>8.7810265909601407E-2</v>
      </c>
      <c r="I12" s="1" t="s">
        <v>18</v>
      </c>
      <c r="J12" s="1">
        <v>90220.504526774093</v>
      </c>
      <c r="K12" s="1">
        <f>100-корабль_перец_шум__все[[#This Row],[Column4]]</f>
        <v>6.5449829101563068</v>
      </c>
      <c r="L12" s="1">
        <f>100*корабль_перец_шум__все[[#This Row],[Column8]]</f>
        <v>8.7810265909601402</v>
      </c>
      <c r="M12" s="1">
        <f>корабль_перец_шум__все[[#This Row],[Column10]]/100</f>
        <v>902.20504526774096</v>
      </c>
    </row>
    <row r="13" spans="1:13" x14ac:dyDescent="0.25">
      <c r="A13" s="1" t="s">
        <v>15</v>
      </c>
      <c r="B13" s="1">
        <v>0.56000000000000005</v>
      </c>
      <c r="C13" s="1" t="s">
        <v>3</v>
      </c>
      <c r="D13" s="1">
        <v>100</v>
      </c>
      <c r="E13" s="1" t="s">
        <v>9</v>
      </c>
      <c r="F13" s="1">
        <v>57.710225848245997</v>
      </c>
      <c r="G13" s="1" t="s">
        <v>10</v>
      </c>
      <c r="H13" s="1">
        <v>7.90776282280828E-2</v>
      </c>
      <c r="I13" s="1" t="s">
        <v>18</v>
      </c>
      <c r="J13" s="1">
        <v>93900.364074707002</v>
      </c>
      <c r="K13" s="1">
        <f>100-корабль_перец_шум__все[[#This Row],[Column4]]</f>
        <v>0</v>
      </c>
      <c r="L13" s="1">
        <f>100*корабль_перец_шум__все[[#This Row],[Column8]]</f>
        <v>7.9077628228082801</v>
      </c>
      <c r="M13" s="1">
        <f>корабль_перец_шум__все[[#This Row],[Column10]]/100</f>
        <v>939.00364074706999</v>
      </c>
    </row>
    <row r="14" spans="1:13" x14ac:dyDescent="0.25">
      <c r="A14" s="1" t="s">
        <v>15</v>
      </c>
      <c r="B14" s="1">
        <v>0.61</v>
      </c>
      <c r="C14" s="1" t="s">
        <v>3</v>
      </c>
      <c r="D14" s="1">
        <v>100</v>
      </c>
      <c r="E14" s="1" t="s">
        <v>9</v>
      </c>
      <c r="F14" s="1">
        <v>57.416459365160897</v>
      </c>
      <c r="G14" s="1" t="s">
        <v>10</v>
      </c>
      <c r="H14" s="1">
        <v>7.1140369591385394E-2</v>
      </c>
      <c r="I14" s="1" t="s">
        <v>18</v>
      </c>
      <c r="J14" s="1">
        <v>96948.990702311203</v>
      </c>
      <c r="K14" s="1">
        <f>100-корабль_перец_шум__все[[#This Row],[Column4]]</f>
        <v>0</v>
      </c>
      <c r="L14" s="1">
        <f>100*корабль_перец_шум__все[[#This Row],[Column8]]</f>
        <v>7.1140369591385397</v>
      </c>
      <c r="M14" s="1">
        <f>корабль_перец_шум__все[[#This Row],[Column10]]/100</f>
        <v>969.48990702311198</v>
      </c>
    </row>
    <row r="15" spans="1:13" x14ac:dyDescent="0.25">
      <c r="A15" s="1" t="s">
        <v>15</v>
      </c>
      <c r="B15" s="1">
        <v>0.66</v>
      </c>
      <c r="C15" s="1" t="s">
        <v>3</v>
      </c>
      <c r="D15" s="1">
        <v>100</v>
      </c>
      <c r="E15" s="1" t="s">
        <v>9</v>
      </c>
      <c r="F15" s="1">
        <v>57.184870258695597</v>
      </c>
      <c r="G15" s="1" t="s">
        <v>10</v>
      </c>
      <c r="H15" s="1">
        <v>6.6839812592673895E-2</v>
      </c>
      <c r="I15" s="1" t="s">
        <v>18</v>
      </c>
      <c r="J15" s="1">
        <v>99606.7422587076</v>
      </c>
      <c r="K15" s="1">
        <f>100-корабль_перец_шум__все[[#This Row],[Column4]]</f>
        <v>0</v>
      </c>
      <c r="L15" s="1">
        <f>100*корабль_перец_шум__все[[#This Row],[Column8]]</f>
        <v>6.6839812592673891</v>
      </c>
      <c r="M15" s="1">
        <f>корабль_перец_шум__все[[#This Row],[Column10]]/100</f>
        <v>996.06742258707595</v>
      </c>
    </row>
    <row r="16" spans="1:13" x14ac:dyDescent="0.25">
      <c r="A16" s="1" t="s">
        <v>15</v>
      </c>
      <c r="B16" s="1">
        <v>0.71</v>
      </c>
      <c r="C16" s="1" t="s">
        <v>3</v>
      </c>
      <c r="D16" s="1">
        <v>100</v>
      </c>
      <c r="E16" s="1" t="s">
        <v>9</v>
      </c>
      <c r="F16" s="1">
        <v>56.957217858267803</v>
      </c>
      <c r="G16" s="1" t="s">
        <v>10</v>
      </c>
      <c r="H16" s="1">
        <v>6.1676497915551499E-2</v>
      </c>
      <c r="I16" s="1" t="s">
        <v>18</v>
      </c>
      <c r="J16" s="1">
        <v>102187.86336263</v>
      </c>
      <c r="K16" s="1">
        <f>100-корабль_перец_шум__все[[#This Row],[Column4]]</f>
        <v>0</v>
      </c>
      <c r="L16" s="1">
        <f>100*корабль_перец_шум__все[[#This Row],[Column8]]</f>
        <v>6.1676497915551503</v>
      </c>
      <c r="M16" s="1">
        <f>корабль_перец_шум__все[[#This Row],[Column10]]/100</f>
        <v>1021.8786336263</v>
      </c>
    </row>
    <row r="17" spans="1:13" x14ac:dyDescent="0.25">
      <c r="A17" s="1" t="s">
        <v>15</v>
      </c>
      <c r="B17" s="1">
        <v>0.76</v>
      </c>
      <c r="C17" s="1" t="s">
        <v>3</v>
      </c>
      <c r="D17" s="1">
        <v>100</v>
      </c>
      <c r="E17" s="1" t="s">
        <v>9</v>
      </c>
      <c r="F17" s="1">
        <v>56.755954401256403</v>
      </c>
      <c r="G17" s="1" t="s">
        <v>10</v>
      </c>
      <c r="H17" s="1">
        <v>5.6562833162401599E-2</v>
      </c>
      <c r="I17" s="1" t="s">
        <v>18</v>
      </c>
      <c r="J17" s="1">
        <v>104113.05832926399</v>
      </c>
      <c r="K17" s="1">
        <f>100-корабль_перец_шум__все[[#This Row],[Column4]]</f>
        <v>0</v>
      </c>
      <c r="L17" s="1">
        <f>100*корабль_перец_шум__все[[#This Row],[Column8]]</f>
        <v>5.6562833162401596</v>
      </c>
      <c r="M17" s="1">
        <f>корабль_перец_шум__все[[#This Row],[Column10]]/100</f>
        <v>1041.13058329264</v>
      </c>
    </row>
    <row r="18" spans="1:13" x14ac:dyDescent="0.25">
      <c r="A18" s="1" t="s">
        <v>15</v>
      </c>
      <c r="B18" s="1">
        <v>0.81</v>
      </c>
      <c r="C18" s="1" t="s">
        <v>3</v>
      </c>
      <c r="D18" s="1">
        <v>100</v>
      </c>
      <c r="E18" s="1" t="s">
        <v>9</v>
      </c>
      <c r="F18" s="1">
        <v>56.565934729071202</v>
      </c>
      <c r="G18" s="1" t="s">
        <v>10</v>
      </c>
      <c r="H18" s="1">
        <v>5.2251500647163503E-2</v>
      </c>
      <c r="I18" s="1" t="s">
        <v>18</v>
      </c>
      <c r="J18" s="1">
        <v>105154.38289388</v>
      </c>
      <c r="K18" s="1">
        <f>100-корабль_перец_шум__все[[#This Row],[Column4]]</f>
        <v>0</v>
      </c>
      <c r="L18" s="1">
        <f>100*корабль_перец_шум__все[[#This Row],[Column8]]</f>
        <v>5.2251500647163507</v>
      </c>
      <c r="M18" s="1">
        <f>корабль_перец_шум__все[[#This Row],[Column10]]/100</f>
        <v>1051.5438289388001</v>
      </c>
    </row>
    <row r="19" spans="1:13" x14ac:dyDescent="0.25">
      <c r="A19" s="1" t="s">
        <v>15</v>
      </c>
      <c r="B19" s="1">
        <v>0.86</v>
      </c>
      <c r="C19" s="1" t="s">
        <v>3</v>
      </c>
      <c r="D19" s="1">
        <v>100</v>
      </c>
      <c r="E19" s="1" t="s">
        <v>9</v>
      </c>
      <c r="F19" s="1">
        <v>56.404975139462998</v>
      </c>
      <c r="G19" s="1" t="s">
        <v>10</v>
      </c>
      <c r="H19" s="1">
        <v>5.0675382977915302E-2</v>
      </c>
      <c r="I19" s="1" t="s">
        <v>18</v>
      </c>
      <c r="J19" s="1">
        <v>106764.993113199</v>
      </c>
      <c r="K19" s="1">
        <f>100-корабль_перец_шум__все[[#This Row],[Column4]]</f>
        <v>0</v>
      </c>
      <c r="L19" s="1">
        <f>100*корабль_перец_шум__все[[#This Row],[Column8]]</f>
        <v>5.06753829779153</v>
      </c>
      <c r="M19" s="1">
        <f>корабль_перец_шум__все[[#This Row],[Column10]]/100</f>
        <v>1067.6499311319901</v>
      </c>
    </row>
    <row r="20" spans="1:13" x14ac:dyDescent="0.25">
      <c r="A20" s="1" t="s">
        <v>15</v>
      </c>
      <c r="B20" s="1">
        <v>0.91</v>
      </c>
      <c r="C20" s="1" t="s">
        <v>3</v>
      </c>
      <c r="D20" s="1">
        <v>100</v>
      </c>
      <c r="E20" s="1" t="s">
        <v>9</v>
      </c>
      <c r="F20" s="1">
        <v>56.223454728422602</v>
      </c>
      <c r="G20" s="1" t="s">
        <v>10</v>
      </c>
      <c r="H20" s="1">
        <v>4.6686732779238398E-2</v>
      </c>
      <c r="I20" s="1" t="s">
        <v>18</v>
      </c>
      <c r="J20" s="1">
        <v>107989.478892008</v>
      </c>
      <c r="K20" s="1">
        <f>100-корабль_перец_шум__все[[#This Row],[Column4]]</f>
        <v>0</v>
      </c>
      <c r="L20" s="1">
        <f>100*корабль_перец_шум__все[[#This Row],[Column8]]</f>
        <v>4.6686732779238396</v>
      </c>
      <c r="M20" s="1">
        <f>корабль_перец_шум__все[[#This Row],[Column10]]/100</f>
        <v>1079.8947889200799</v>
      </c>
    </row>
    <row r="21" spans="1:13" x14ac:dyDescent="0.25">
      <c r="A21" s="1" t="s">
        <v>15</v>
      </c>
      <c r="B21" s="1">
        <v>0.96</v>
      </c>
      <c r="C21" s="1" t="s">
        <v>3</v>
      </c>
      <c r="D21" s="1">
        <v>100</v>
      </c>
      <c r="E21" s="1" t="s">
        <v>9</v>
      </c>
      <c r="F21" s="1">
        <v>56.090792690898503</v>
      </c>
      <c r="G21" s="1" t="s">
        <v>10</v>
      </c>
      <c r="H21" s="1">
        <v>4.2204548269410197E-2</v>
      </c>
      <c r="I21" s="1" t="s">
        <v>18</v>
      </c>
      <c r="J21" s="1">
        <v>108322.359639485</v>
      </c>
      <c r="K21" s="1">
        <f>100-корабль_перец_шум__все[[#This Row],[Column4]]</f>
        <v>0</v>
      </c>
      <c r="L21" s="1">
        <f>100*корабль_перец_шум__все[[#This Row],[Column8]]</f>
        <v>4.2204548269410198</v>
      </c>
      <c r="M21" s="1">
        <f>корабль_перец_шум__все[[#This Row],[Column10]]/100</f>
        <v>1083.2235963948501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0205-095A-47FF-BE28-57CED8732746}">
  <dimension ref="A1:M22"/>
  <sheetViews>
    <sheetView workbookViewId="0">
      <selection activeCell="J52" sqref="J52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15.7109375" bestFit="1" customWidth="1"/>
    <col min="4" max="4" width="19.42578125" bestFit="1" customWidth="1"/>
    <col min="5" max="5" width="12.7109375" bestFit="1" customWidth="1"/>
    <col min="6" max="6" width="19.42578125" bestFit="1" customWidth="1"/>
    <col min="7" max="7" width="12.28515625" bestFit="1" customWidth="1"/>
    <col min="8" max="8" width="20.42578125" bestFit="1" customWidth="1"/>
    <col min="9" max="9" width="12.140625" bestFit="1" customWidth="1"/>
    <col min="10" max="10" width="1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17</v>
      </c>
      <c r="K1" t="s">
        <v>16</v>
      </c>
      <c r="L1" t="s">
        <v>19</v>
      </c>
      <c r="M1" t="s">
        <v>22</v>
      </c>
    </row>
    <row r="2" spans="1:13" x14ac:dyDescent="0.25">
      <c r="A2" s="1" t="s">
        <v>23</v>
      </c>
      <c r="B2">
        <v>100</v>
      </c>
      <c r="C2" s="1" t="s">
        <v>3</v>
      </c>
      <c r="D2" s="1">
        <v>3.4970781803131099</v>
      </c>
      <c r="E2" s="1" t="s">
        <v>9</v>
      </c>
      <c r="F2" s="1">
        <v>102.659811793518</v>
      </c>
      <c r="G2" s="1" t="s">
        <v>10</v>
      </c>
      <c r="H2" s="1">
        <v>0.99942210502131701</v>
      </c>
      <c r="I2" s="1" t="s">
        <v>18</v>
      </c>
      <c r="J2" s="1">
        <v>18730.617675781199</v>
      </c>
      <c r="K2" s="1">
        <f>100-КОМПРЕССИЯ_КОРАБЛЬ[[#This Row],[Column4]]</f>
        <v>96.50292181968689</v>
      </c>
      <c r="L2" s="1">
        <f>100*КОМПРЕССИЯ_КОРАБЛЬ[[#This Row],[Column8]]</f>
        <v>99.942210502131701</v>
      </c>
      <c r="M2" s="1">
        <f>КОМПРЕССИЯ_КОРАБЛЬ[[#This Row],[Column10]]/100</f>
        <v>187.30617675781198</v>
      </c>
    </row>
    <row r="3" spans="1:13" x14ac:dyDescent="0.25">
      <c r="A3" s="1" t="s">
        <v>23</v>
      </c>
      <c r="B3">
        <v>95</v>
      </c>
      <c r="C3" s="1" t="s">
        <v>3</v>
      </c>
      <c r="D3" s="1">
        <v>3.7926492691039999</v>
      </c>
      <c r="E3" s="1" t="s">
        <v>9</v>
      </c>
      <c r="F3" s="1">
        <v>99.180499317010003</v>
      </c>
      <c r="G3" s="1" t="s">
        <v>10</v>
      </c>
      <c r="H3" s="1">
        <v>0.998868908831125</v>
      </c>
      <c r="I3" s="1" t="s">
        <v>18</v>
      </c>
      <c r="J3" s="1">
        <v>18771.511311848899</v>
      </c>
      <c r="K3" s="1">
        <f>100-КОМПРЕССИЯ_КОРАБЛЬ[[#This Row],[Column4]]</f>
        <v>96.207350730895996</v>
      </c>
      <c r="L3" s="1">
        <f>100*КОМПРЕССИЯ_КОРАБЛЬ[[#This Row],[Column8]]</f>
        <v>99.8868908831125</v>
      </c>
      <c r="M3" s="1">
        <f>КОМПРЕССИЯ_КОРАБЛЬ[[#This Row],[Column10]]/100</f>
        <v>187.715113118489</v>
      </c>
    </row>
    <row r="4" spans="1:13" x14ac:dyDescent="0.25">
      <c r="A4" s="1" t="s">
        <v>23</v>
      </c>
      <c r="B4">
        <v>90</v>
      </c>
      <c r="C4" s="1" t="s">
        <v>3</v>
      </c>
      <c r="D4" s="1">
        <v>4.0542678833007804</v>
      </c>
      <c r="E4" s="1" t="s">
        <v>9</v>
      </c>
      <c r="F4" s="1">
        <v>89.805504710383602</v>
      </c>
      <c r="G4" s="1" t="s">
        <v>10</v>
      </c>
      <c r="H4" s="1">
        <v>0.99345345278931296</v>
      </c>
      <c r="I4" s="1" t="s">
        <v>18</v>
      </c>
      <c r="J4" s="1">
        <v>18849.9591674804</v>
      </c>
      <c r="K4" s="1">
        <f>100-КОМПРЕССИЯ_КОРАБЛЬ[[#This Row],[Column4]]</f>
        <v>95.945732116699219</v>
      </c>
      <c r="L4" s="1">
        <f>100*КОМПРЕССИЯ_КОРАБЛЬ[[#This Row],[Column8]]</f>
        <v>99.345345278931291</v>
      </c>
      <c r="M4" s="1">
        <f>КОМПРЕССИЯ_КОРАБЛЬ[[#This Row],[Column10]]/100</f>
        <v>188.49959167480401</v>
      </c>
    </row>
    <row r="5" spans="1:13" x14ac:dyDescent="0.25">
      <c r="A5" s="1" t="s">
        <v>23</v>
      </c>
      <c r="B5">
        <v>85</v>
      </c>
      <c r="C5" s="1" t="s">
        <v>3</v>
      </c>
      <c r="D5" s="1">
        <v>4.0307950973510698</v>
      </c>
      <c r="E5" s="1" t="s">
        <v>9</v>
      </c>
      <c r="F5" s="1">
        <v>100.052015215906</v>
      </c>
      <c r="G5" s="1" t="s">
        <v>10</v>
      </c>
      <c r="H5" s="1">
        <v>0.99891088132470596</v>
      </c>
      <c r="I5" s="1" t="s">
        <v>18</v>
      </c>
      <c r="J5" s="1">
        <v>18710.1369018554</v>
      </c>
      <c r="K5" s="1">
        <f>100-КОМПРЕССИЯ_КОРАБЛЬ[[#This Row],[Column4]]</f>
        <v>95.969204902648926</v>
      </c>
      <c r="L5" s="1">
        <f>100*КОМПРЕССИЯ_КОРАБЛЬ[[#This Row],[Column8]]</f>
        <v>99.8910881324706</v>
      </c>
      <c r="M5" s="1">
        <f>КОМПРЕССИЯ_КОРАБЛЬ[[#This Row],[Column10]]/100</f>
        <v>187.10136901855401</v>
      </c>
    </row>
    <row r="6" spans="1:13" x14ac:dyDescent="0.25">
      <c r="A6" s="1" t="s">
        <v>23</v>
      </c>
      <c r="B6">
        <v>80</v>
      </c>
      <c r="C6" s="1" t="s">
        <v>3</v>
      </c>
      <c r="D6" s="1">
        <v>4.6069741249084402</v>
      </c>
      <c r="E6" s="1" t="s">
        <v>9</v>
      </c>
      <c r="F6" s="1">
        <v>87.029624330128598</v>
      </c>
      <c r="G6" s="1" t="s">
        <v>10</v>
      </c>
      <c r="H6" s="1">
        <v>0.98886590669816499</v>
      </c>
      <c r="I6" s="1" t="s">
        <v>18</v>
      </c>
      <c r="J6" s="1">
        <v>19361.9991556803</v>
      </c>
      <c r="K6" s="1">
        <f>100-КОМПРЕССИЯ_КОРАБЛЬ[[#This Row],[Column4]]</f>
        <v>95.393025875091553</v>
      </c>
      <c r="L6" s="1">
        <f>100*КОМПРЕССИЯ_КОРАБЛЬ[[#This Row],[Column8]]</f>
        <v>98.886590669816499</v>
      </c>
      <c r="M6" s="1">
        <f>КОМПРЕССИЯ_КОРАБЛЬ[[#This Row],[Column10]]/100</f>
        <v>193.619991556803</v>
      </c>
    </row>
    <row r="7" spans="1:13" x14ac:dyDescent="0.25">
      <c r="A7" s="1" t="s">
        <v>23</v>
      </c>
      <c r="B7">
        <v>75</v>
      </c>
      <c r="C7" s="1" t="s">
        <v>3</v>
      </c>
      <c r="D7" s="1">
        <v>7.3574023246765101</v>
      </c>
      <c r="E7" s="1" t="s">
        <v>9</v>
      </c>
      <c r="F7" s="1">
        <v>82.951338947519602</v>
      </c>
      <c r="G7" s="1" t="s">
        <v>10</v>
      </c>
      <c r="H7" s="1">
        <v>0.97359094585183203</v>
      </c>
      <c r="I7" s="1" t="s">
        <v>18</v>
      </c>
      <c r="J7" s="1">
        <v>20127.269032796201</v>
      </c>
      <c r="K7" s="1">
        <f>100-КОМПРЕССИЯ_КОРАБЛЬ[[#This Row],[Column4]]</f>
        <v>92.642597675323486</v>
      </c>
      <c r="L7" s="1">
        <f>100*КОМПРЕССИЯ_КОРАБЛЬ[[#This Row],[Column8]]</f>
        <v>97.3590945851832</v>
      </c>
      <c r="M7" s="1">
        <f>КОМПРЕССИЯ_КОРАБЛЬ[[#This Row],[Column10]]/100</f>
        <v>201.27269032796201</v>
      </c>
    </row>
    <row r="8" spans="1:13" x14ac:dyDescent="0.25">
      <c r="A8" s="1" t="s">
        <v>23</v>
      </c>
      <c r="B8">
        <v>70</v>
      </c>
      <c r="C8" s="1" t="s">
        <v>3</v>
      </c>
      <c r="D8" s="1">
        <v>10.014716148376399</v>
      </c>
      <c r="E8" s="1" t="s">
        <v>9</v>
      </c>
      <c r="F8" s="1">
        <v>79.942184364898694</v>
      </c>
      <c r="G8" s="1" t="s">
        <v>10</v>
      </c>
      <c r="H8" s="1">
        <v>0.94565842227438202</v>
      </c>
      <c r="I8" s="1" t="s">
        <v>18</v>
      </c>
      <c r="J8" s="1">
        <v>19766.775817870999</v>
      </c>
      <c r="K8" s="1">
        <f>100-КОМПРЕССИЯ_КОРАБЛЬ[[#This Row],[Column4]]</f>
        <v>89.985283851623606</v>
      </c>
      <c r="L8" s="1">
        <f>100*КОМПРЕССИЯ_КОРАБЛЬ[[#This Row],[Column8]]</f>
        <v>94.565842227438196</v>
      </c>
      <c r="M8" s="1">
        <f>КОМПРЕССИЯ_КОРАБЛЬ[[#This Row],[Column10]]/100</f>
        <v>197.66775817870999</v>
      </c>
    </row>
    <row r="9" spans="1:13" x14ac:dyDescent="0.25">
      <c r="A9" s="1" t="s">
        <v>23</v>
      </c>
      <c r="B9">
        <v>65</v>
      </c>
      <c r="C9" s="1" t="s">
        <v>3</v>
      </c>
      <c r="D9" s="1">
        <v>13.491432189941399</v>
      </c>
      <c r="E9" s="1" t="s">
        <v>9</v>
      </c>
      <c r="F9" s="1">
        <v>79.683098651859893</v>
      </c>
      <c r="G9" s="1" t="s">
        <v>10</v>
      </c>
      <c r="H9" s="1">
        <v>0.93376436492927095</v>
      </c>
      <c r="I9" s="1" t="s">
        <v>18</v>
      </c>
      <c r="J9" s="1">
        <v>17830.2343343098</v>
      </c>
      <c r="K9" s="1">
        <f>100-КОМПРЕССИЯ_КОРАБЛЬ[[#This Row],[Column4]]</f>
        <v>86.508567810058594</v>
      </c>
      <c r="L9" s="1">
        <f>100*КОМПРЕССИЯ_КОРАБЛЬ[[#This Row],[Column8]]</f>
        <v>93.376436492927098</v>
      </c>
      <c r="M9" s="1">
        <f>КОМПРЕССИЯ_КОРАБЛЬ[[#This Row],[Column10]]/100</f>
        <v>178.30234334309799</v>
      </c>
    </row>
    <row r="10" spans="1:13" x14ac:dyDescent="0.25">
      <c r="A10" s="1" t="s">
        <v>23</v>
      </c>
      <c r="B10">
        <v>60</v>
      </c>
      <c r="C10" s="1" t="s">
        <v>3</v>
      </c>
      <c r="D10" s="1">
        <v>12.537120819091699</v>
      </c>
      <c r="E10" s="1" t="s">
        <v>9</v>
      </c>
      <c r="F10" s="1">
        <v>79.433779754952099</v>
      </c>
      <c r="G10" s="1" t="s">
        <v>10</v>
      </c>
      <c r="H10" s="1">
        <v>0.93136724628152501</v>
      </c>
      <c r="I10" s="1" t="s">
        <v>18</v>
      </c>
      <c r="J10" s="1">
        <v>18251.114959716699</v>
      </c>
      <c r="K10" s="1">
        <f>100-КОМПРЕССИЯ_КОРАБЛЬ[[#This Row],[Column4]]</f>
        <v>87.462879180908303</v>
      </c>
      <c r="L10" s="1">
        <f>100*КОМПРЕССИЯ_КОРАБЛЬ[[#This Row],[Column8]]</f>
        <v>93.136724628152507</v>
      </c>
      <c r="M10" s="1">
        <f>КОМПРЕССИЯ_КОРАБЛЬ[[#This Row],[Column10]]/100</f>
        <v>182.51114959716699</v>
      </c>
    </row>
    <row r="11" spans="1:13" x14ac:dyDescent="0.25">
      <c r="A11" s="1" t="s">
        <v>23</v>
      </c>
      <c r="B11">
        <v>55</v>
      </c>
      <c r="C11" s="1" t="s">
        <v>3</v>
      </c>
      <c r="D11" s="1">
        <v>12.72199344635</v>
      </c>
      <c r="E11" s="1" t="s">
        <v>9</v>
      </c>
      <c r="F11" s="1">
        <v>79.110997041713205</v>
      </c>
      <c r="G11" s="1" t="s">
        <v>10</v>
      </c>
      <c r="H11" s="1">
        <v>0.92734346701020298</v>
      </c>
      <c r="I11" s="1" t="s">
        <v>18</v>
      </c>
      <c r="J11" s="1">
        <v>18518.242482503199</v>
      </c>
      <c r="K11" s="1">
        <f>100-КОМПРЕССИЯ_КОРАБЛЬ[[#This Row],[Column4]]</f>
        <v>87.278006553650002</v>
      </c>
      <c r="L11" s="1">
        <f>100*КОМПРЕССИЯ_КОРАБЛЬ[[#This Row],[Column8]]</f>
        <v>92.7343467010203</v>
      </c>
      <c r="M11" s="1">
        <f>КОМПРЕССИЯ_КОРАБЛЬ[[#This Row],[Column10]]/100</f>
        <v>185.182424825032</v>
      </c>
    </row>
    <row r="12" spans="1:13" x14ac:dyDescent="0.25">
      <c r="A12" s="1" t="s">
        <v>23</v>
      </c>
      <c r="B12">
        <v>50</v>
      </c>
      <c r="C12" s="1" t="s">
        <v>3</v>
      </c>
      <c r="D12" s="1">
        <v>13.2416477203369</v>
      </c>
      <c r="E12" s="1" t="s">
        <v>9</v>
      </c>
      <c r="F12" s="1">
        <v>78.661808716695504</v>
      </c>
      <c r="G12" s="1" t="s">
        <v>10</v>
      </c>
      <c r="H12" s="1">
        <v>0.92228889072643605</v>
      </c>
      <c r="I12" s="1" t="s">
        <v>18</v>
      </c>
      <c r="J12" s="1">
        <v>19179.016520182198</v>
      </c>
      <c r="K12" s="1">
        <f>100-КОМПРЕССИЯ_КОРАБЛЬ[[#This Row],[Column4]]</f>
        <v>86.7583522796631</v>
      </c>
      <c r="L12" s="1">
        <f>100*КОМПРЕССИЯ_КОРАБЛЬ[[#This Row],[Column8]]</f>
        <v>92.228889072643611</v>
      </c>
      <c r="M12" s="1">
        <f>КОМПРЕССИЯ_КОРАБЛЬ[[#This Row],[Column10]]/100</f>
        <v>191.79016520182199</v>
      </c>
    </row>
    <row r="13" spans="1:13" x14ac:dyDescent="0.25">
      <c r="A13" s="1" t="s">
        <v>23</v>
      </c>
      <c r="B13">
        <v>45</v>
      </c>
      <c r="C13" s="1" t="s">
        <v>3</v>
      </c>
      <c r="D13" s="1">
        <v>13.2325935363769</v>
      </c>
      <c r="E13" s="1" t="s">
        <v>9</v>
      </c>
      <c r="F13" s="1">
        <v>78.068070565850505</v>
      </c>
      <c r="G13" s="1" t="s">
        <v>10</v>
      </c>
      <c r="H13" s="1">
        <v>0.91422063398811004</v>
      </c>
      <c r="I13" s="1" t="s">
        <v>18</v>
      </c>
      <c r="J13" s="1">
        <v>19756.9699605305</v>
      </c>
      <c r="K13" s="1">
        <f>100-КОМПРЕССИЯ_КОРАБЛЬ[[#This Row],[Column4]]</f>
        <v>86.767406463623104</v>
      </c>
      <c r="L13" s="1">
        <f>100*КОМПРЕССИЯ_КОРАБЛЬ[[#This Row],[Column8]]</f>
        <v>91.422063398811005</v>
      </c>
      <c r="M13" s="1">
        <f>КОМПРЕССИЯ_КОРАБЛЬ[[#This Row],[Column10]]/100</f>
        <v>197.569699605305</v>
      </c>
    </row>
    <row r="14" spans="1:13" x14ac:dyDescent="0.25">
      <c r="A14" s="1" t="s">
        <v>23</v>
      </c>
      <c r="B14">
        <v>40</v>
      </c>
      <c r="C14" s="1" t="s">
        <v>3</v>
      </c>
      <c r="D14" s="1">
        <v>18.7934055328369</v>
      </c>
      <c r="E14" s="1" t="s">
        <v>9</v>
      </c>
      <c r="F14" s="1">
        <v>77.429237579046003</v>
      </c>
      <c r="G14" s="1" t="s">
        <v>10</v>
      </c>
      <c r="H14" s="1">
        <v>0.89619355488832297</v>
      </c>
      <c r="I14" s="1" t="s">
        <v>18</v>
      </c>
      <c r="J14" s="1">
        <v>17734.701568603501</v>
      </c>
      <c r="K14" s="1">
        <f>100-КОМПРЕССИЯ_КОРАБЛЬ[[#This Row],[Column4]]</f>
        <v>81.2065944671631</v>
      </c>
      <c r="L14" s="1">
        <f>100*КОМПРЕССИЯ_КОРАБЛЬ[[#This Row],[Column8]]</f>
        <v>89.619355488832298</v>
      </c>
      <c r="M14" s="1">
        <f>КОМПРЕССИЯ_КОРАБЛЬ[[#This Row],[Column10]]/100</f>
        <v>177.34701568603501</v>
      </c>
    </row>
    <row r="15" spans="1:13" x14ac:dyDescent="0.25">
      <c r="A15" s="1" t="s">
        <v>23</v>
      </c>
      <c r="B15">
        <v>35</v>
      </c>
      <c r="C15" s="1" t="s">
        <v>3</v>
      </c>
      <c r="D15" s="1">
        <v>21.1443481445312</v>
      </c>
      <c r="E15" s="1" t="s">
        <v>9</v>
      </c>
      <c r="F15" s="1">
        <v>77.174811510533402</v>
      </c>
      <c r="G15" s="1" t="s">
        <v>10</v>
      </c>
      <c r="H15" s="1">
        <v>0.89015865480449397</v>
      </c>
      <c r="I15" s="1" t="s">
        <v>18</v>
      </c>
      <c r="J15" s="1">
        <v>17844.1590881347</v>
      </c>
      <c r="K15" s="1">
        <f>100-КОМПРЕССИЯ_КОРАБЛЬ[[#This Row],[Column4]]</f>
        <v>78.855651855468807</v>
      </c>
      <c r="L15" s="1">
        <f>100*КОМПРЕССИЯ_КОРАБЛЬ[[#This Row],[Column8]]</f>
        <v>89.015865480449392</v>
      </c>
      <c r="M15" s="1">
        <f>КОМПРЕССИЯ_КОРАБЛЬ[[#This Row],[Column10]]/100</f>
        <v>178.441590881347</v>
      </c>
    </row>
    <row r="16" spans="1:13" x14ac:dyDescent="0.25">
      <c r="A16" s="1" t="s">
        <v>23</v>
      </c>
      <c r="B16">
        <v>30</v>
      </c>
      <c r="C16" s="1" t="s">
        <v>3</v>
      </c>
      <c r="D16" s="1">
        <v>21.2800388336181</v>
      </c>
      <c r="E16" s="1" t="s">
        <v>9</v>
      </c>
      <c r="F16" s="1">
        <v>76.657513792235306</v>
      </c>
      <c r="G16" s="1" t="s">
        <v>10</v>
      </c>
      <c r="H16" s="1">
        <v>0.88115252712062497</v>
      </c>
      <c r="I16" s="1" t="s">
        <v>18</v>
      </c>
      <c r="J16" s="1">
        <v>18904.224090576099</v>
      </c>
      <c r="K16" s="1">
        <f>100-КОМПРЕССИЯ_КОРАБЛЬ[[#This Row],[Column4]]</f>
        <v>78.719961166381893</v>
      </c>
      <c r="L16" s="1">
        <f>100*КОМПРЕССИЯ_КОРАБЛЬ[[#This Row],[Column8]]</f>
        <v>88.1152527120625</v>
      </c>
      <c r="M16" s="1">
        <f>КОМПРЕССИЯ_КОРАБЛЬ[[#This Row],[Column10]]/100</f>
        <v>189.04224090576099</v>
      </c>
    </row>
    <row r="17" spans="1:13" x14ac:dyDescent="0.25">
      <c r="A17" s="1" t="s">
        <v>23</v>
      </c>
      <c r="B17">
        <v>25</v>
      </c>
      <c r="C17" s="1" t="s">
        <v>3</v>
      </c>
      <c r="D17" s="1">
        <v>28.260698318481399</v>
      </c>
      <c r="E17" s="1" t="s">
        <v>9</v>
      </c>
      <c r="F17" s="1">
        <v>76.039967997394299</v>
      </c>
      <c r="G17" s="1" t="s">
        <v>10</v>
      </c>
      <c r="H17" s="1">
        <v>0.85924281597325702</v>
      </c>
      <c r="I17" s="1" t="s">
        <v>18</v>
      </c>
      <c r="J17" s="1">
        <v>17333.390360514299</v>
      </c>
      <c r="K17" s="1">
        <f>100-КОМПРЕССИЯ_КОРАБЛЬ[[#This Row],[Column4]]</f>
        <v>71.739301681518597</v>
      </c>
      <c r="L17" s="1">
        <f>100*КОМПРЕССИЯ_КОРАБЛЬ[[#This Row],[Column8]]</f>
        <v>85.924281597325702</v>
      </c>
      <c r="M17" s="1">
        <f>КОМПРЕССИЯ_КОРАБЛЬ[[#This Row],[Column10]]/100</f>
        <v>173.33390360514298</v>
      </c>
    </row>
    <row r="18" spans="1:13" x14ac:dyDescent="0.25">
      <c r="A18" s="1" t="s">
        <v>23</v>
      </c>
      <c r="B18">
        <v>20</v>
      </c>
      <c r="C18" s="1" t="s">
        <v>3</v>
      </c>
      <c r="D18" s="1">
        <v>30.6307868957519</v>
      </c>
      <c r="E18" s="1" t="s">
        <v>9</v>
      </c>
      <c r="F18" s="1">
        <v>75.339682958640495</v>
      </c>
      <c r="G18" s="1" t="s">
        <v>10</v>
      </c>
      <c r="H18" s="1">
        <v>0.83805050185820995</v>
      </c>
      <c r="I18" s="1" t="s">
        <v>18</v>
      </c>
      <c r="J18" s="1">
        <v>17427.317677815699</v>
      </c>
      <c r="K18" s="1">
        <f>100-КОМПРЕССИЯ_КОРАБЛЬ[[#This Row],[Column4]]</f>
        <v>69.369213104248104</v>
      </c>
      <c r="L18" s="1">
        <f>100*КОМПРЕССИЯ_КОРАБЛЬ[[#This Row],[Column8]]</f>
        <v>83.805050185820988</v>
      </c>
      <c r="M18" s="1">
        <f>КОМПРЕССИЯ_КОРАБЛЬ[[#This Row],[Column10]]/100</f>
        <v>174.27317677815699</v>
      </c>
    </row>
    <row r="19" spans="1:13" x14ac:dyDescent="0.25">
      <c r="A19" s="1" t="s">
        <v>23</v>
      </c>
      <c r="B19">
        <v>15</v>
      </c>
      <c r="C19" s="1" t="s">
        <v>3</v>
      </c>
      <c r="D19" s="1">
        <v>40.3536987304687</v>
      </c>
      <c r="E19" s="1" t="s">
        <v>9</v>
      </c>
      <c r="F19" s="1">
        <v>74.518167874170203</v>
      </c>
      <c r="G19" s="1" t="s">
        <v>10</v>
      </c>
      <c r="H19" s="1">
        <v>0.80528052835008901</v>
      </c>
      <c r="I19" s="1" t="s">
        <v>18</v>
      </c>
      <c r="J19" s="1">
        <v>17151.5672098795</v>
      </c>
      <c r="K19" s="1">
        <f>100-КОМПРЕССИЯ_КОРАБЛЬ[[#This Row],[Column4]]</f>
        <v>59.6463012695313</v>
      </c>
      <c r="L19" s="1">
        <f>100*КОМПРЕССИЯ_КОРАБЛЬ[[#This Row],[Column8]]</f>
        <v>80.528052835008907</v>
      </c>
      <c r="M19" s="1">
        <f>КОМПРЕССИЯ_КОРАБЛЬ[[#This Row],[Column10]]/100</f>
        <v>171.51567209879499</v>
      </c>
    </row>
    <row r="20" spans="1:13" x14ac:dyDescent="0.25">
      <c r="A20" s="1" t="s">
        <v>23</v>
      </c>
      <c r="B20">
        <v>10</v>
      </c>
      <c r="C20" s="1" t="s">
        <v>3</v>
      </c>
      <c r="D20" s="1">
        <v>54.664676666259702</v>
      </c>
      <c r="E20" s="1" t="s">
        <v>9</v>
      </c>
      <c r="F20" s="1">
        <v>73.300950021392396</v>
      </c>
      <c r="G20" s="1" t="s">
        <v>10</v>
      </c>
      <c r="H20" s="1">
        <v>0.745870053344174</v>
      </c>
      <c r="I20" s="1" t="s">
        <v>18</v>
      </c>
      <c r="J20" s="1">
        <v>16497.092814127602</v>
      </c>
      <c r="K20" s="1">
        <f>100-КОМПРЕССИЯ_КОРАБЛЬ[[#This Row],[Column4]]</f>
        <v>45.335323333740298</v>
      </c>
      <c r="L20" s="1">
        <f>100*КОМПРЕССИЯ_КОРАБЛЬ[[#This Row],[Column8]]</f>
        <v>74.587005334417398</v>
      </c>
      <c r="M20" s="1">
        <f>КОМПРЕССИЯ_КОРАБЛЬ[[#This Row],[Column10]]/100</f>
        <v>164.970928141276</v>
      </c>
    </row>
    <row r="21" spans="1:13" x14ac:dyDescent="0.25">
      <c r="A21" s="1" t="s">
        <v>23</v>
      </c>
      <c r="B21">
        <v>5</v>
      </c>
      <c r="C21" s="1" t="s">
        <v>3</v>
      </c>
      <c r="D21" s="1">
        <v>85.208793640136705</v>
      </c>
      <c r="E21" s="1" t="s">
        <v>9</v>
      </c>
      <c r="F21" s="1">
        <v>71.164916423723298</v>
      </c>
      <c r="G21" s="1" t="s">
        <v>10</v>
      </c>
      <c r="H21" s="1">
        <v>0.60714871176490803</v>
      </c>
      <c r="I21" s="1" t="s">
        <v>18</v>
      </c>
      <c r="J21" s="1">
        <v>14360.229085286401</v>
      </c>
      <c r="K21" s="1">
        <f>100-КОМПРЕССИЯ_КОРАБЛЬ[[#This Row],[Column4]]</f>
        <v>14.791206359863295</v>
      </c>
      <c r="L21" s="1">
        <f>100*КОМПРЕССИЯ_КОРАБЛЬ[[#This Row],[Column8]]</f>
        <v>60.714871176490803</v>
      </c>
      <c r="M21" s="1">
        <f>КОМПРЕССИЯ_КОРАБЛЬ[[#This Row],[Column10]]/100</f>
        <v>143.602290852864</v>
      </c>
    </row>
    <row r="22" spans="1:13" x14ac:dyDescent="0.25">
      <c r="A22" s="1" t="s">
        <v>23</v>
      </c>
      <c r="B22">
        <v>0</v>
      </c>
      <c r="C22" s="1" t="s">
        <v>3</v>
      </c>
      <c r="D22" s="1">
        <v>100</v>
      </c>
      <c r="E22" s="1" t="s">
        <v>9</v>
      </c>
      <c r="F22" s="1">
        <v>69.267354278932899</v>
      </c>
      <c r="G22" s="1" t="s">
        <v>10</v>
      </c>
      <c r="H22" s="1">
        <v>0.47616155805676502</v>
      </c>
      <c r="I22" s="1" t="s">
        <v>18</v>
      </c>
      <c r="J22" s="1">
        <v>11486.6249186197</v>
      </c>
      <c r="K22" s="1">
        <f>100-КОМПРЕССИЯ_КОРАБЛЬ[[#This Row],[Column4]]</f>
        <v>0</v>
      </c>
      <c r="L22" s="1">
        <f>100*КОМПРЕССИЯ_КОРАБЛЬ[[#This Row],[Column8]]</f>
        <v>47.616155805676499</v>
      </c>
      <c r="M22" s="1">
        <f>КОМПРЕССИЯ_КОРАБЛЬ[[#This Row],[Column10]]/100</f>
        <v>114.866249186197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0B70-C165-4597-BD22-61DA7692BC37}">
  <dimension ref="A1:M51"/>
  <sheetViews>
    <sheetView workbookViewId="0">
      <selection activeCell="Y31" sqref="Y31"/>
    </sheetView>
  </sheetViews>
  <sheetFormatPr defaultRowHeight="15" x14ac:dyDescent="0.25"/>
  <cols>
    <col min="1" max="2" width="11.140625" bestFit="1" customWidth="1"/>
    <col min="3" max="3" width="15.7109375" bestFit="1" customWidth="1"/>
    <col min="4" max="4" width="19.42578125" bestFit="1" customWidth="1"/>
    <col min="5" max="5" width="12.7109375" bestFit="1" customWidth="1"/>
    <col min="6" max="6" width="18.42578125" bestFit="1" customWidth="1"/>
    <col min="7" max="7" width="12.28515625" bestFit="1" customWidth="1"/>
    <col min="8" max="8" width="20.42578125" bestFit="1" customWidth="1"/>
    <col min="9" max="9" width="12.140625" bestFit="1" customWidth="1"/>
    <col min="10" max="10" width="1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17</v>
      </c>
      <c r="K1" t="s">
        <v>19</v>
      </c>
      <c r="L1" t="s">
        <v>20</v>
      </c>
      <c r="M1" t="s">
        <v>21</v>
      </c>
    </row>
    <row r="2" spans="1:13" x14ac:dyDescent="0.25">
      <c r="A2" s="1" t="s">
        <v>11</v>
      </c>
      <c r="B2" s="1">
        <v>1</v>
      </c>
      <c r="C2" s="1" t="s">
        <v>3</v>
      </c>
      <c r="D2" s="1">
        <v>40.154197692871001</v>
      </c>
      <c r="E2" s="1" t="s">
        <v>9</v>
      </c>
      <c r="F2" s="1">
        <v>73.740908253420599</v>
      </c>
      <c r="G2" s="1" t="s">
        <v>10</v>
      </c>
      <c r="H2" s="1">
        <v>0.77140083102347101</v>
      </c>
      <c r="I2" s="1" t="s">
        <v>18</v>
      </c>
      <c r="J2" s="1">
        <v>5060.7196858723901</v>
      </c>
      <c r="K2" s="1">
        <f>100*корабль_сигма[[#This Row],[Column8]]</f>
        <v>77.140083102347106</v>
      </c>
      <c r="L2" s="1">
        <f>100-корабль_сигма[[#This Row],[Column4]]</f>
        <v>59.845802307128999</v>
      </c>
      <c r="M2" s="1">
        <f>корабль_сигма[[#This Row],[Column10]]/100</f>
        <v>50.607196858723903</v>
      </c>
    </row>
    <row r="3" spans="1:13" x14ac:dyDescent="0.25">
      <c r="A3" s="1" t="s">
        <v>11</v>
      </c>
      <c r="B3" s="1">
        <v>2</v>
      </c>
      <c r="C3" s="1" t="s">
        <v>3</v>
      </c>
      <c r="D3" s="1">
        <v>59.380348205566399</v>
      </c>
      <c r="E3" s="1" t="s">
        <v>9</v>
      </c>
      <c r="F3" s="1">
        <v>70.870339946944398</v>
      </c>
      <c r="G3" s="1" t="s">
        <v>10</v>
      </c>
      <c r="H3" s="1">
        <v>0.544574694123382</v>
      </c>
      <c r="I3" s="1" t="s">
        <v>18</v>
      </c>
      <c r="J3" s="1">
        <v>1482.4064331054601</v>
      </c>
      <c r="K3" s="1">
        <f>100*корабль_сигма[[#This Row],[Column8]]</f>
        <v>54.457469412338199</v>
      </c>
      <c r="L3" s="1">
        <f>100-корабль_сигма[[#This Row],[Column4]]</f>
        <v>40.619651794433601</v>
      </c>
      <c r="M3" s="1">
        <f>корабль_сигма[[#This Row],[Column10]]/100</f>
        <v>14.824064331054601</v>
      </c>
    </row>
    <row r="4" spans="1:13" x14ac:dyDescent="0.25">
      <c r="A4" s="1" t="s">
        <v>11</v>
      </c>
      <c r="B4" s="1">
        <v>3</v>
      </c>
      <c r="C4" s="1" t="s">
        <v>3</v>
      </c>
      <c r="D4" s="1">
        <v>68.219696044921804</v>
      </c>
      <c r="E4" s="1" t="s">
        <v>9</v>
      </c>
      <c r="F4" s="1">
        <v>69.892063900323606</v>
      </c>
      <c r="G4" s="1" t="s">
        <v>10</v>
      </c>
      <c r="H4" s="1">
        <v>0.44798068952839598</v>
      </c>
      <c r="I4" s="1" t="s">
        <v>18</v>
      </c>
      <c r="J4" s="1">
        <v>726.56571451822902</v>
      </c>
      <c r="K4" s="1">
        <f>100*корабль_сигма[[#This Row],[Column8]]</f>
        <v>44.7980689528396</v>
      </c>
      <c r="L4" s="1">
        <f>100-корабль_сигма[[#This Row],[Column4]]</f>
        <v>31.780303955078196</v>
      </c>
      <c r="M4" s="1">
        <f>корабль_сигма[[#This Row],[Column10]]/100</f>
        <v>7.2656571451822902</v>
      </c>
    </row>
    <row r="5" spans="1:13" x14ac:dyDescent="0.25">
      <c r="A5" s="1" t="s">
        <v>11</v>
      </c>
      <c r="B5" s="1">
        <v>4</v>
      </c>
      <c r="C5" s="1" t="s">
        <v>3</v>
      </c>
      <c r="D5" s="1">
        <v>68.647613525390597</v>
      </c>
      <c r="E5" s="1" t="s">
        <v>9</v>
      </c>
      <c r="F5" s="1">
        <v>69.376576316956601</v>
      </c>
      <c r="G5" s="1" t="s">
        <v>10</v>
      </c>
      <c r="H5" s="1">
        <v>0.40536953252918401</v>
      </c>
      <c r="I5" s="1" t="s">
        <v>18</v>
      </c>
      <c r="J5" s="1">
        <v>456.98641967773398</v>
      </c>
      <c r="K5" s="1">
        <f>100*корабль_сигма[[#This Row],[Column8]]</f>
        <v>40.536953252918401</v>
      </c>
      <c r="L5" s="1">
        <f>100-корабль_сигма[[#This Row],[Column4]]</f>
        <v>31.352386474609403</v>
      </c>
      <c r="M5" s="1">
        <f>корабль_сигма[[#This Row],[Column10]]/100</f>
        <v>4.5698641967773401</v>
      </c>
    </row>
    <row r="6" spans="1:13" x14ac:dyDescent="0.25">
      <c r="A6" s="1" t="s">
        <v>11</v>
      </c>
      <c r="B6" s="1">
        <v>5</v>
      </c>
      <c r="C6" s="1" t="s">
        <v>3</v>
      </c>
      <c r="D6" s="1">
        <v>69.336616516113196</v>
      </c>
      <c r="E6" s="1" t="s">
        <v>9</v>
      </c>
      <c r="F6" s="1">
        <v>68.973647608055899</v>
      </c>
      <c r="G6" s="1" t="s">
        <v>10</v>
      </c>
      <c r="H6" s="1">
        <v>0.37661111620215998</v>
      </c>
      <c r="I6" s="1" t="s">
        <v>18</v>
      </c>
      <c r="J6" s="1">
        <v>322.04576619466098</v>
      </c>
      <c r="K6" s="1">
        <f>100*корабль_сигма[[#This Row],[Column8]]</f>
        <v>37.661111620215998</v>
      </c>
      <c r="L6" s="1">
        <f>100-корабль_сигма[[#This Row],[Column4]]</f>
        <v>30.663383483886804</v>
      </c>
      <c r="M6" s="1">
        <f>корабль_сигма[[#This Row],[Column10]]/100</f>
        <v>3.2204576619466097</v>
      </c>
    </row>
    <row r="7" spans="1:13" x14ac:dyDescent="0.25">
      <c r="A7" s="1" t="s">
        <v>11</v>
      </c>
      <c r="B7" s="1">
        <v>6</v>
      </c>
      <c r="C7" s="1" t="s">
        <v>3</v>
      </c>
      <c r="D7" s="1">
        <v>69.580848693847599</v>
      </c>
      <c r="E7" s="1" t="s">
        <v>9</v>
      </c>
      <c r="F7" s="1">
        <v>68.682991437007701</v>
      </c>
      <c r="G7" s="1" t="s">
        <v>10</v>
      </c>
      <c r="H7" s="1">
        <v>0.362074329800748</v>
      </c>
      <c r="I7" s="1" t="s">
        <v>18</v>
      </c>
      <c r="J7" s="1">
        <v>243.63399251301999</v>
      </c>
      <c r="K7" s="1">
        <f>100*корабль_сигма[[#This Row],[Column8]]</f>
        <v>36.207432980074799</v>
      </c>
      <c r="L7" s="1">
        <f>100-корабль_сигма[[#This Row],[Column4]]</f>
        <v>30.419151306152401</v>
      </c>
      <c r="M7" s="1">
        <f>корабль_сигма[[#This Row],[Column10]]/100</f>
        <v>2.4363399251301998</v>
      </c>
    </row>
    <row r="8" spans="1:13" x14ac:dyDescent="0.25">
      <c r="A8" s="1" t="s">
        <v>11</v>
      </c>
      <c r="B8" s="1">
        <v>7</v>
      </c>
      <c r="C8" s="1" t="s">
        <v>3</v>
      </c>
      <c r="D8" s="1">
        <v>71.22119140625</v>
      </c>
      <c r="E8" s="1" t="s">
        <v>9</v>
      </c>
      <c r="F8" s="1">
        <v>68.436749101961496</v>
      </c>
      <c r="G8" s="1" t="s">
        <v>10</v>
      </c>
      <c r="H8" s="1">
        <v>0.35074747935971101</v>
      </c>
      <c r="I8" s="1" t="s">
        <v>18</v>
      </c>
      <c r="J8" s="1">
        <v>194.28192138671801</v>
      </c>
      <c r="K8" s="1">
        <f>100*корабль_сигма[[#This Row],[Column8]]</f>
        <v>35.074747935971104</v>
      </c>
      <c r="L8" s="1">
        <f>100-корабль_сигма[[#This Row],[Column4]]</f>
        <v>28.77880859375</v>
      </c>
      <c r="M8" s="1">
        <f>корабль_сигма[[#This Row],[Column10]]/100</f>
        <v>1.94281921386718</v>
      </c>
    </row>
    <row r="9" spans="1:13" x14ac:dyDescent="0.25">
      <c r="A9" s="1" t="s">
        <v>11</v>
      </c>
      <c r="B9" s="1">
        <v>8</v>
      </c>
      <c r="C9" s="1" t="s">
        <v>3</v>
      </c>
      <c r="D9" s="1">
        <v>71.207557678222599</v>
      </c>
      <c r="E9" s="1" t="s">
        <v>9</v>
      </c>
      <c r="F9" s="1">
        <v>68.213846635676703</v>
      </c>
      <c r="G9" s="1" t="s">
        <v>10</v>
      </c>
      <c r="H9" s="1">
        <v>0.3423426892359</v>
      </c>
      <c r="I9" s="1" t="s">
        <v>18</v>
      </c>
      <c r="J9" s="1">
        <v>159.96185302734301</v>
      </c>
      <c r="K9" s="1">
        <f>100*корабль_сигма[[#This Row],[Column8]]</f>
        <v>34.234268923590001</v>
      </c>
      <c r="L9" s="1">
        <f>100-корабль_сигма[[#This Row],[Column4]]</f>
        <v>28.792442321777401</v>
      </c>
      <c r="M9" s="1">
        <f>корабль_сигма[[#This Row],[Column10]]/100</f>
        <v>1.59961853027343</v>
      </c>
    </row>
    <row r="10" spans="1:13" x14ac:dyDescent="0.25">
      <c r="A10" s="1" t="s">
        <v>11</v>
      </c>
      <c r="B10" s="1">
        <v>9</v>
      </c>
      <c r="C10" s="1" t="s">
        <v>3</v>
      </c>
      <c r="D10" s="1">
        <v>71.978103637695298</v>
      </c>
      <c r="E10" s="1" t="s">
        <v>9</v>
      </c>
      <c r="F10" s="1">
        <v>68.039412143230905</v>
      </c>
      <c r="G10" s="1" t="s">
        <v>10</v>
      </c>
      <c r="H10" s="1">
        <v>0.33887713439489803</v>
      </c>
      <c r="I10" s="1" t="s">
        <v>18</v>
      </c>
      <c r="J10" s="1">
        <v>135.54583740234301</v>
      </c>
      <c r="K10" s="1">
        <f>100*корабль_сигма[[#This Row],[Column8]]</f>
        <v>33.887713439489801</v>
      </c>
      <c r="L10" s="1">
        <f>100-корабль_сигма[[#This Row],[Column4]]</f>
        <v>28.021896362304702</v>
      </c>
      <c r="M10" s="1">
        <f>корабль_сигма[[#This Row],[Column10]]/100</f>
        <v>1.3554583740234301</v>
      </c>
    </row>
    <row r="11" spans="1:13" x14ac:dyDescent="0.25">
      <c r="A11" s="1" t="s">
        <v>11</v>
      </c>
      <c r="B11" s="1">
        <v>10</v>
      </c>
      <c r="C11" s="1" t="s">
        <v>3</v>
      </c>
      <c r="D11" s="1">
        <v>72.372146606445298</v>
      </c>
      <c r="E11" s="1" t="s">
        <v>9</v>
      </c>
      <c r="F11" s="1">
        <v>67.868282516254297</v>
      </c>
      <c r="G11" s="1" t="s">
        <v>10</v>
      </c>
      <c r="H11" s="1">
        <v>0.33373079368917502</v>
      </c>
      <c r="I11" s="1" t="s">
        <v>18</v>
      </c>
      <c r="J11" s="1">
        <v>117.316396077473</v>
      </c>
      <c r="K11" s="1">
        <f>100*корабль_сигма[[#This Row],[Column8]]</f>
        <v>33.373079368917502</v>
      </c>
      <c r="L11" s="1">
        <f>100-корабль_сигма[[#This Row],[Column4]]</f>
        <v>27.627853393554702</v>
      </c>
      <c r="M11" s="1">
        <f>корабль_сигма[[#This Row],[Column10]]/100</f>
        <v>1.17316396077473</v>
      </c>
    </row>
    <row r="12" spans="1:13" x14ac:dyDescent="0.25">
      <c r="A12" s="1" t="s">
        <v>11</v>
      </c>
      <c r="B12" s="1">
        <v>11</v>
      </c>
      <c r="C12" s="1" t="s">
        <v>3</v>
      </c>
      <c r="D12" s="1">
        <v>73.435218811035099</v>
      </c>
      <c r="E12" s="1" t="s">
        <v>9</v>
      </c>
      <c r="F12" s="1">
        <v>67.725719397268506</v>
      </c>
      <c r="G12" s="1" t="s">
        <v>10</v>
      </c>
      <c r="H12" s="1">
        <v>0.332474338306742</v>
      </c>
      <c r="I12" s="1" t="s">
        <v>18</v>
      </c>
      <c r="J12" s="1">
        <v>102.489583333333</v>
      </c>
      <c r="K12" s="1">
        <f>100*корабль_сигма[[#This Row],[Column8]]</f>
        <v>33.247433830674197</v>
      </c>
      <c r="L12" s="1">
        <f>100-корабль_сигма[[#This Row],[Column4]]</f>
        <v>26.564781188964901</v>
      </c>
      <c r="M12" s="1">
        <f>корабль_сигма[[#This Row],[Column10]]/100</f>
        <v>1.02489583333333</v>
      </c>
    </row>
    <row r="13" spans="1:13" x14ac:dyDescent="0.25">
      <c r="A13" s="1" t="s">
        <v>11</v>
      </c>
      <c r="B13" s="1">
        <v>12</v>
      </c>
      <c r="C13" s="1" t="s">
        <v>3</v>
      </c>
      <c r="D13" s="1">
        <v>72.571998596191406</v>
      </c>
      <c r="E13" s="1" t="s">
        <v>9</v>
      </c>
      <c r="F13" s="1">
        <v>67.580021796627307</v>
      </c>
      <c r="G13" s="1" t="s">
        <v>10</v>
      </c>
      <c r="H13" s="1">
        <v>0.32952123967117197</v>
      </c>
      <c r="I13" s="1" t="s">
        <v>18</v>
      </c>
      <c r="J13" s="1">
        <v>90.930603027343693</v>
      </c>
      <c r="K13" s="1">
        <f>100*корабль_сигма[[#This Row],[Column8]]</f>
        <v>32.952123967117195</v>
      </c>
      <c r="L13" s="1">
        <f>100-корабль_сигма[[#This Row],[Column4]]</f>
        <v>27.428001403808594</v>
      </c>
      <c r="M13" s="1">
        <f>корабль_сигма[[#This Row],[Column10]]/100</f>
        <v>0.90930603027343693</v>
      </c>
    </row>
    <row r="14" spans="1:13" x14ac:dyDescent="0.25">
      <c r="A14" s="1" t="s">
        <v>11</v>
      </c>
      <c r="B14" s="1">
        <v>13</v>
      </c>
      <c r="C14" s="1" t="s">
        <v>3</v>
      </c>
      <c r="D14" s="1">
        <v>72.607261657714801</v>
      </c>
      <c r="E14" s="1" t="s">
        <v>9</v>
      </c>
      <c r="F14" s="1">
        <v>67.454884553048004</v>
      </c>
      <c r="G14" s="1" t="s">
        <v>10</v>
      </c>
      <c r="H14" s="1">
        <v>0.32875137405785099</v>
      </c>
      <c r="I14" s="1" t="s">
        <v>18</v>
      </c>
      <c r="J14" s="1">
        <v>81.0701904296875</v>
      </c>
      <c r="K14" s="1">
        <f>100*корабль_сигма[[#This Row],[Column8]]</f>
        <v>32.875137405785097</v>
      </c>
      <c r="L14" s="1">
        <f>100-корабль_сигма[[#This Row],[Column4]]</f>
        <v>27.392738342285199</v>
      </c>
      <c r="M14" s="1">
        <f>корабль_сигма[[#This Row],[Column10]]/100</f>
        <v>0.81070190429687505</v>
      </c>
    </row>
    <row r="15" spans="1:13" x14ac:dyDescent="0.25">
      <c r="A15" s="1" t="s">
        <v>11</v>
      </c>
      <c r="B15" s="1">
        <v>14</v>
      </c>
      <c r="C15" s="1" t="s">
        <v>3</v>
      </c>
      <c r="D15" s="1">
        <v>71.921928405761705</v>
      </c>
      <c r="E15" s="1" t="s">
        <v>9</v>
      </c>
      <c r="F15" s="1">
        <v>67.327219031834403</v>
      </c>
      <c r="G15" s="1" t="s">
        <v>10</v>
      </c>
      <c r="H15" s="1">
        <v>0.32748010084919499</v>
      </c>
      <c r="I15" s="1" t="s">
        <v>18</v>
      </c>
      <c r="J15" s="1">
        <v>72.9388020833333</v>
      </c>
      <c r="K15" s="1">
        <f>100*корабль_сигма[[#This Row],[Column8]]</f>
        <v>32.7480100849195</v>
      </c>
      <c r="L15" s="1">
        <f>100-корабль_сигма[[#This Row],[Column4]]</f>
        <v>28.078071594238295</v>
      </c>
      <c r="M15" s="1">
        <f>корабль_сигма[[#This Row],[Column10]]/100</f>
        <v>0.72938802083333298</v>
      </c>
    </row>
    <row r="16" spans="1:13" x14ac:dyDescent="0.25">
      <c r="A16" s="1" t="s">
        <v>11</v>
      </c>
      <c r="B16" s="1">
        <v>15</v>
      </c>
      <c r="C16" s="1" t="s">
        <v>3</v>
      </c>
      <c r="D16" s="1">
        <v>72.104522705078097</v>
      </c>
      <c r="E16" s="1" t="s">
        <v>9</v>
      </c>
      <c r="F16" s="1">
        <v>67.206135185959496</v>
      </c>
      <c r="G16" s="1" t="s">
        <v>10</v>
      </c>
      <c r="H16" s="1">
        <v>0.32534251007049297</v>
      </c>
      <c r="I16" s="1" t="s">
        <v>18</v>
      </c>
      <c r="J16" s="1">
        <v>65.993713378906193</v>
      </c>
      <c r="K16" s="1">
        <f>100*корабль_сигма[[#This Row],[Column8]]</f>
        <v>32.534251007049299</v>
      </c>
      <c r="L16" s="1">
        <f>100-корабль_сигма[[#This Row],[Column4]]</f>
        <v>27.895477294921903</v>
      </c>
      <c r="M16" s="1">
        <f>корабль_сигма[[#This Row],[Column10]]/100</f>
        <v>0.65993713378906194</v>
      </c>
    </row>
    <row r="17" spans="1:13" x14ac:dyDescent="0.25">
      <c r="A17" s="1" t="s">
        <v>11</v>
      </c>
      <c r="B17" s="1">
        <v>16</v>
      </c>
      <c r="C17" s="1" t="s">
        <v>3</v>
      </c>
      <c r="D17" s="1">
        <v>72.506584167480398</v>
      </c>
      <c r="E17" s="1" t="s">
        <v>9</v>
      </c>
      <c r="F17" s="1">
        <v>67.098940902718297</v>
      </c>
      <c r="G17" s="1" t="s">
        <v>10</v>
      </c>
      <c r="H17" s="1">
        <v>0.32511941472982298</v>
      </c>
      <c r="I17" s="1" t="s">
        <v>18</v>
      </c>
      <c r="J17" s="1">
        <v>60.0871175130208</v>
      </c>
      <c r="K17" s="1">
        <f>100*корабль_сигма[[#This Row],[Column8]]</f>
        <v>32.511941472982301</v>
      </c>
      <c r="L17" s="1">
        <f>100-корабль_сигма[[#This Row],[Column4]]</f>
        <v>27.493415832519602</v>
      </c>
      <c r="M17" s="1">
        <f>корабль_сигма[[#This Row],[Column10]]/100</f>
        <v>0.60087117513020805</v>
      </c>
    </row>
    <row r="18" spans="1:13" x14ac:dyDescent="0.25">
      <c r="A18" s="1" t="s">
        <v>11</v>
      </c>
      <c r="B18" s="1">
        <v>17</v>
      </c>
      <c r="C18" s="1" t="s">
        <v>3</v>
      </c>
      <c r="D18" s="1">
        <v>74.467491149902301</v>
      </c>
      <c r="E18" s="1" t="s">
        <v>9</v>
      </c>
      <c r="F18" s="1">
        <v>66.990500895454701</v>
      </c>
      <c r="G18" s="1" t="s">
        <v>10</v>
      </c>
      <c r="H18" s="1">
        <v>0.32442726204487599</v>
      </c>
      <c r="I18" s="1" t="s">
        <v>18</v>
      </c>
      <c r="J18" s="1">
        <v>54.6985677083333</v>
      </c>
      <c r="K18" s="1">
        <f>100*корабль_сигма[[#This Row],[Column8]]</f>
        <v>32.442726204487599</v>
      </c>
      <c r="L18" s="1">
        <f>100-корабль_сигма[[#This Row],[Column4]]</f>
        <v>25.532508850097699</v>
      </c>
      <c r="M18" s="1">
        <f>корабль_сигма[[#This Row],[Column10]]/100</f>
        <v>0.54698567708333301</v>
      </c>
    </row>
    <row r="19" spans="1:13" x14ac:dyDescent="0.25">
      <c r="A19" s="1" t="s">
        <v>11</v>
      </c>
      <c r="B19" s="1">
        <v>18</v>
      </c>
      <c r="C19" s="1" t="s">
        <v>3</v>
      </c>
      <c r="D19" s="1">
        <v>73.496482849121094</v>
      </c>
      <c r="E19" s="1" t="s">
        <v>9</v>
      </c>
      <c r="F19" s="1">
        <v>66.891064490941503</v>
      </c>
      <c r="G19" s="1" t="s">
        <v>10</v>
      </c>
      <c r="H19" s="1">
        <v>0.32445615548871098</v>
      </c>
      <c r="I19" s="1" t="s">
        <v>18</v>
      </c>
      <c r="J19" s="1">
        <v>50.3731892903645</v>
      </c>
      <c r="K19" s="1">
        <f>100*корабль_сигма[[#This Row],[Column8]]</f>
        <v>32.445615548871096</v>
      </c>
      <c r="L19" s="1">
        <f>100-корабль_сигма[[#This Row],[Column4]]</f>
        <v>26.503517150878906</v>
      </c>
      <c r="M19" s="1">
        <f>корабль_сигма[[#This Row],[Column10]]/100</f>
        <v>0.50373189290364495</v>
      </c>
    </row>
    <row r="20" spans="1:13" x14ac:dyDescent="0.25">
      <c r="A20" s="1" t="s">
        <v>11</v>
      </c>
      <c r="B20" s="1">
        <v>19</v>
      </c>
      <c r="C20" s="1" t="s">
        <v>3</v>
      </c>
      <c r="D20" s="1">
        <v>73.302452087402301</v>
      </c>
      <c r="E20" s="1" t="s">
        <v>9</v>
      </c>
      <c r="F20" s="1">
        <v>66.785049798421397</v>
      </c>
      <c r="G20" s="1" t="s">
        <v>10</v>
      </c>
      <c r="H20" s="1">
        <v>0.32339679239325803</v>
      </c>
      <c r="I20" s="1" t="s">
        <v>18</v>
      </c>
      <c r="J20" s="1">
        <v>46.386912027994697</v>
      </c>
      <c r="K20" s="1">
        <f>100*корабль_сигма[[#This Row],[Column8]]</f>
        <v>32.339679239325804</v>
      </c>
      <c r="L20" s="1">
        <f>100-корабль_сигма[[#This Row],[Column4]]</f>
        <v>26.697547912597699</v>
      </c>
      <c r="M20" s="1">
        <f>корабль_сигма[[#This Row],[Column10]]/100</f>
        <v>0.46386912027994698</v>
      </c>
    </row>
    <row r="21" spans="1:13" x14ac:dyDescent="0.25">
      <c r="A21" s="1" t="s">
        <v>11</v>
      </c>
      <c r="B21" s="1">
        <v>20</v>
      </c>
      <c r="C21" s="1" t="s">
        <v>3</v>
      </c>
      <c r="D21" s="1">
        <v>72.073280334472599</v>
      </c>
      <c r="E21" s="1" t="s">
        <v>9</v>
      </c>
      <c r="F21" s="1">
        <v>66.702822343343698</v>
      </c>
      <c r="G21" s="1" t="s">
        <v>10</v>
      </c>
      <c r="H21" s="1">
        <v>0.323562695725295</v>
      </c>
      <c r="I21" s="1" t="s">
        <v>18</v>
      </c>
      <c r="J21" s="1">
        <v>43.4300944010416</v>
      </c>
      <c r="K21" s="1">
        <f>100*корабль_сигма[[#This Row],[Column8]]</f>
        <v>32.356269572529499</v>
      </c>
      <c r="L21" s="1">
        <f>100-корабль_сигма[[#This Row],[Column4]]</f>
        <v>27.926719665527401</v>
      </c>
      <c r="M21" s="1">
        <f>корабль_сигма[[#This Row],[Column10]]/100</f>
        <v>0.43430094401041602</v>
      </c>
    </row>
    <row r="22" spans="1:13" x14ac:dyDescent="0.25">
      <c r="A22" s="1" t="s">
        <v>11</v>
      </c>
      <c r="B22" s="1">
        <v>21</v>
      </c>
      <c r="C22" s="1" t="s">
        <v>3</v>
      </c>
      <c r="D22" s="1">
        <v>73.374038696289006</v>
      </c>
      <c r="E22" s="1" t="s">
        <v>9</v>
      </c>
      <c r="F22" s="1">
        <v>66.604147259654098</v>
      </c>
      <c r="G22" s="1" t="s">
        <v>10</v>
      </c>
      <c r="H22" s="1">
        <v>0.32182096446107</v>
      </c>
      <c r="I22" s="1" t="s">
        <v>18</v>
      </c>
      <c r="J22" s="1">
        <v>40.3158365885416</v>
      </c>
      <c r="K22" s="1">
        <f>100*корабль_сигма[[#This Row],[Column8]]</f>
        <v>32.182096446107003</v>
      </c>
      <c r="L22" s="1">
        <f>100-корабль_сигма[[#This Row],[Column4]]</f>
        <v>26.625961303710994</v>
      </c>
      <c r="M22" s="1">
        <f>корабль_сигма[[#This Row],[Column10]]/100</f>
        <v>0.40315836588541598</v>
      </c>
    </row>
    <row r="23" spans="1:13" x14ac:dyDescent="0.25">
      <c r="A23" s="1" t="s">
        <v>11</v>
      </c>
      <c r="B23" s="1">
        <v>22</v>
      </c>
      <c r="C23" s="1" t="s">
        <v>3</v>
      </c>
      <c r="D23" s="1">
        <v>74.690559387207003</v>
      </c>
      <c r="E23" s="1" t="s">
        <v>9</v>
      </c>
      <c r="F23" s="1">
        <v>66.519522341917906</v>
      </c>
      <c r="G23" s="1" t="s">
        <v>10</v>
      </c>
      <c r="H23" s="1">
        <v>0.32204934420459203</v>
      </c>
      <c r="I23" s="1" t="s">
        <v>18</v>
      </c>
      <c r="J23" s="1">
        <v>37.5030721028645</v>
      </c>
      <c r="K23" s="1">
        <f>100*корабль_сигма[[#This Row],[Column8]]</f>
        <v>32.204934420459203</v>
      </c>
      <c r="L23" s="1">
        <f>100-корабль_сигма[[#This Row],[Column4]]</f>
        <v>25.309440612792997</v>
      </c>
      <c r="M23" s="1">
        <f>корабль_сигма[[#This Row],[Column10]]/100</f>
        <v>0.37503072102864499</v>
      </c>
    </row>
    <row r="24" spans="1:13" x14ac:dyDescent="0.25">
      <c r="A24" s="1" t="s">
        <v>11</v>
      </c>
      <c r="B24" s="1">
        <v>23</v>
      </c>
      <c r="C24" s="1" t="s">
        <v>3</v>
      </c>
      <c r="D24" s="1">
        <v>73.922904968261705</v>
      </c>
      <c r="E24" s="1" t="s">
        <v>9</v>
      </c>
      <c r="F24" s="1">
        <v>66.440385194958793</v>
      </c>
      <c r="G24" s="1" t="s">
        <v>10</v>
      </c>
      <c r="H24" s="1">
        <v>0.32205732663245001</v>
      </c>
      <c r="I24" s="1" t="s">
        <v>18</v>
      </c>
      <c r="J24" s="1">
        <v>35.2978312174479</v>
      </c>
      <c r="K24" s="1">
        <f>100*корабль_сигма[[#This Row],[Column8]]</f>
        <v>32.205732663245001</v>
      </c>
      <c r="L24" s="1">
        <f>100-корабль_сигма[[#This Row],[Column4]]</f>
        <v>26.077095031738295</v>
      </c>
      <c r="M24" s="1">
        <f>корабль_сигма[[#This Row],[Column10]]/100</f>
        <v>0.352978312174479</v>
      </c>
    </row>
    <row r="25" spans="1:13" x14ac:dyDescent="0.25">
      <c r="A25" s="1" t="s">
        <v>11</v>
      </c>
      <c r="B25" s="1">
        <v>24</v>
      </c>
      <c r="C25" s="1" t="s">
        <v>3</v>
      </c>
      <c r="D25" s="1">
        <v>74.160171508789006</v>
      </c>
      <c r="E25" s="1" t="s">
        <v>9</v>
      </c>
      <c r="F25" s="1">
        <v>66.355656291072506</v>
      </c>
      <c r="G25" s="1" t="s">
        <v>10</v>
      </c>
      <c r="H25" s="1">
        <v>0.3214187336996</v>
      </c>
      <c r="I25" s="1" t="s">
        <v>18</v>
      </c>
      <c r="J25" s="1">
        <v>33.272237141927</v>
      </c>
      <c r="K25" s="1">
        <f>100*корабль_сигма[[#This Row],[Column8]]</f>
        <v>32.141873369960003</v>
      </c>
      <c r="L25" s="1">
        <f>100-корабль_сигма[[#This Row],[Column4]]</f>
        <v>25.839828491210994</v>
      </c>
      <c r="M25" s="1">
        <f>корабль_сигма[[#This Row],[Column10]]/100</f>
        <v>0.33272237141927002</v>
      </c>
    </row>
    <row r="26" spans="1:13" x14ac:dyDescent="0.25">
      <c r="A26" s="1" t="s">
        <v>11</v>
      </c>
      <c r="B26" s="1">
        <v>25</v>
      </c>
      <c r="C26" s="1" t="s">
        <v>3</v>
      </c>
      <c r="D26" s="1">
        <v>74.759056091308594</v>
      </c>
      <c r="E26" s="1" t="s">
        <v>9</v>
      </c>
      <c r="F26" s="1">
        <v>66.277365095219594</v>
      </c>
      <c r="G26" s="1" t="s">
        <v>10</v>
      </c>
      <c r="H26" s="1">
        <v>0.321095015795822</v>
      </c>
      <c r="I26" s="1" t="s">
        <v>18</v>
      </c>
      <c r="J26" s="1">
        <v>31.353515625</v>
      </c>
      <c r="K26" s="1">
        <f>100*корабль_сигма[[#This Row],[Column8]]</f>
        <v>32.109501579582201</v>
      </c>
      <c r="L26" s="1">
        <f>100-корабль_сигма[[#This Row],[Column4]]</f>
        <v>25.240943908691406</v>
      </c>
      <c r="M26" s="1">
        <f>корабль_сигма[[#This Row],[Column10]]/100</f>
        <v>0.31353515625</v>
      </c>
    </row>
    <row r="27" spans="1:13" x14ac:dyDescent="0.25">
      <c r="A27" s="1" t="s">
        <v>11</v>
      </c>
      <c r="B27" s="1">
        <v>26</v>
      </c>
      <c r="C27" s="1" t="s">
        <v>3</v>
      </c>
      <c r="D27" s="1">
        <v>75.234458923339801</v>
      </c>
      <c r="E27" s="1" t="s">
        <v>9</v>
      </c>
      <c r="F27" s="1">
        <v>66.211632685165199</v>
      </c>
      <c r="G27" s="1" t="s">
        <v>10</v>
      </c>
      <c r="H27" s="1">
        <v>0.32152828041831899</v>
      </c>
      <c r="I27" s="1" t="s">
        <v>18</v>
      </c>
      <c r="J27" s="1">
        <v>29.6976318359375</v>
      </c>
      <c r="K27" s="1">
        <f>100*корабль_сигма[[#This Row],[Column8]]</f>
        <v>32.152828041831896</v>
      </c>
      <c r="L27" s="1">
        <f>100-корабль_сигма[[#This Row],[Column4]]</f>
        <v>24.765541076660199</v>
      </c>
      <c r="M27" s="1">
        <f>корабль_сигма[[#This Row],[Column10]]/100</f>
        <v>0.29697631835937499</v>
      </c>
    </row>
    <row r="28" spans="1:13" x14ac:dyDescent="0.25">
      <c r="A28" s="1" t="s">
        <v>11</v>
      </c>
      <c r="B28" s="1">
        <v>27</v>
      </c>
      <c r="C28" s="1" t="s">
        <v>3</v>
      </c>
      <c r="D28" s="1">
        <v>73.150665283203097</v>
      </c>
      <c r="E28" s="1" t="s">
        <v>9</v>
      </c>
      <c r="F28" s="1">
        <v>66.143532941997805</v>
      </c>
      <c r="G28" s="1" t="s">
        <v>10</v>
      </c>
      <c r="H28" s="1">
        <v>0.32141204003166002</v>
      </c>
      <c r="I28" s="1" t="s">
        <v>18</v>
      </c>
      <c r="J28" s="1">
        <v>28.4415893554687</v>
      </c>
      <c r="K28" s="1">
        <f>100*корабль_сигма[[#This Row],[Column8]]</f>
        <v>32.141204003166003</v>
      </c>
      <c r="L28" s="1">
        <f>100-корабль_сигма[[#This Row],[Column4]]</f>
        <v>26.849334716796903</v>
      </c>
      <c r="M28" s="1">
        <f>корабль_сигма[[#This Row],[Column10]]/100</f>
        <v>0.28441589355468699</v>
      </c>
    </row>
    <row r="29" spans="1:13" x14ac:dyDescent="0.25">
      <c r="A29" s="1" t="s">
        <v>11</v>
      </c>
      <c r="B29" s="1">
        <v>28</v>
      </c>
      <c r="C29" s="1" t="s">
        <v>3</v>
      </c>
      <c r="D29" s="1">
        <v>75.146369934082003</v>
      </c>
      <c r="E29" s="1" t="s">
        <v>9</v>
      </c>
      <c r="F29" s="1">
        <v>66.080283729720605</v>
      </c>
      <c r="G29" s="1" t="s">
        <v>10</v>
      </c>
      <c r="H29" s="1">
        <v>0.32089608716934798</v>
      </c>
      <c r="I29" s="1" t="s">
        <v>18</v>
      </c>
      <c r="J29" s="1">
        <v>26.9495442708333</v>
      </c>
      <c r="K29" s="1">
        <f>100*корабль_сигма[[#This Row],[Column8]]</f>
        <v>32.089608716934798</v>
      </c>
      <c r="L29" s="1">
        <f>100-корабль_сигма[[#This Row],[Column4]]</f>
        <v>24.853630065917997</v>
      </c>
      <c r="M29" s="1">
        <f>корабль_сигма[[#This Row],[Column10]]/100</f>
        <v>0.26949544270833298</v>
      </c>
    </row>
    <row r="30" spans="1:13" x14ac:dyDescent="0.25">
      <c r="A30" s="1" t="s">
        <v>11</v>
      </c>
      <c r="B30" s="1">
        <v>29</v>
      </c>
      <c r="C30" s="1" t="s">
        <v>3</v>
      </c>
      <c r="D30" s="1">
        <v>75.909690856933594</v>
      </c>
      <c r="E30" s="1" t="s">
        <v>9</v>
      </c>
      <c r="F30" s="1">
        <v>66.0166605805437</v>
      </c>
      <c r="G30" s="1" t="s">
        <v>10</v>
      </c>
      <c r="H30" s="1">
        <v>0.32120449238777599</v>
      </c>
      <c r="I30" s="1" t="s">
        <v>18</v>
      </c>
      <c r="J30" s="1">
        <v>25.6691691080729</v>
      </c>
      <c r="K30" s="1">
        <f>100*корабль_сигма[[#This Row],[Column8]]</f>
        <v>32.120449238777596</v>
      </c>
      <c r="L30" s="1">
        <f>100-корабль_сигма[[#This Row],[Column4]]</f>
        <v>24.090309143066406</v>
      </c>
      <c r="M30" s="1">
        <f>корабль_сигма[[#This Row],[Column10]]/100</f>
        <v>0.25669169108072898</v>
      </c>
    </row>
    <row r="31" spans="1:13" x14ac:dyDescent="0.25">
      <c r="A31" s="1" t="s">
        <v>11</v>
      </c>
      <c r="B31" s="1">
        <v>30</v>
      </c>
      <c r="C31" s="1" t="s">
        <v>3</v>
      </c>
      <c r="D31" s="1">
        <v>73.912368774414006</v>
      </c>
      <c r="E31" s="1" t="s">
        <v>9</v>
      </c>
      <c r="F31" s="1">
        <v>65.959627567873298</v>
      </c>
      <c r="G31" s="1" t="s">
        <v>10</v>
      </c>
      <c r="H31" s="1">
        <v>0.321340295916066</v>
      </c>
      <c r="I31" s="1" t="s">
        <v>18</v>
      </c>
      <c r="J31" s="1">
        <v>24.8672688802083</v>
      </c>
      <c r="K31" s="1">
        <f>100*корабль_сигма[[#This Row],[Column8]]</f>
        <v>32.134029591606598</v>
      </c>
      <c r="L31" s="1">
        <f>100-корабль_сигма[[#This Row],[Column4]]</f>
        <v>26.087631225585994</v>
      </c>
      <c r="M31" s="1">
        <f>корабль_сигма[[#This Row],[Column10]]/100</f>
        <v>0.24867268880208301</v>
      </c>
    </row>
    <row r="32" spans="1:13" x14ac:dyDescent="0.25">
      <c r="A32" s="1" t="s">
        <v>11</v>
      </c>
      <c r="B32" s="1">
        <v>31</v>
      </c>
      <c r="C32" s="1" t="s">
        <v>3</v>
      </c>
      <c r="D32" s="1">
        <v>75.156311035156193</v>
      </c>
      <c r="E32" s="1" t="s">
        <v>9</v>
      </c>
      <c r="F32" s="1">
        <v>65.899282103460493</v>
      </c>
      <c r="G32" s="1" t="s">
        <v>10</v>
      </c>
      <c r="H32" s="1">
        <v>0.32140024260589201</v>
      </c>
      <c r="I32" s="1" t="s">
        <v>18</v>
      </c>
      <c r="J32" s="1">
        <v>23.6744995117187</v>
      </c>
      <c r="K32" s="1">
        <f>100*корабль_сигма[[#This Row],[Column8]]</f>
        <v>32.1400242605892</v>
      </c>
      <c r="L32" s="1">
        <f>100-корабль_сигма[[#This Row],[Column4]]</f>
        <v>24.843688964843807</v>
      </c>
      <c r="M32" s="1">
        <f>корабль_сигма[[#This Row],[Column10]]/100</f>
        <v>0.236744995117187</v>
      </c>
    </row>
    <row r="33" spans="1:13" x14ac:dyDescent="0.25">
      <c r="A33" s="1" t="s">
        <v>11</v>
      </c>
      <c r="B33" s="1">
        <v>32</v>
      </c>
      <c r="C33" s="1" t="s">
        <v>3</v>
      </c>
      <c r="D33" s="1">
        <v>75.254997253417898</v>
      </c>
      <c r="E33" s="1" t="s">
        <v>9</v>
      </c>
      <c r="F33" s="1">
        <v>65.843142456382495</v>
      </c>
      <c r="G33" s="1" t="s">
        <v>10</v>
      </c>
      <c r="H33" s="1">
        <v>0.321260666151376</v>
      </c>
      <c r="I33" s="1" t="s">
        <v>18</v>
      </c>
      <c r="J33" s="1">
        <v>22.7882486979166</v>
      </c>
      <c r="K33" s="1">
        <f>100*корабль_сигма[[#This Row],[Column8]]</f>
        <v>32.126066615137603</v>
      </c>
      <c r="L33" s="1">
        <f>100-корабль_сигма[[#This Row],[Column4]]</f>
        <v>24.745002746582102</v>
      </c>
      <c r="M33" s="1">
        <f>корабль_сигма[[#This Row],[Column10]]/100</f>
        <v>0.22788248697916599</v>
      </c>
    </row>
    <row r="34" spans="1:13" x14ac:dyDescent="0.25">
      <c r="A34" s="1" t="s">
        <v>11</v>
      </c>
      <c r="B34" s="1">
        <v>33</v>
      </c>
      <c r="C34" s="1" t="s">
        <v>3</v>
      </c>
      <c r="D34" s="1">
        <v>76.6527099609375</v>
      </c>
      <c r="E34" s="1" t="s">
        <v>9</v>
      </c>
      <c r="F34" s="1">
        <v>65.791801498176298</v>
      </c>
      <c r="G34" s="1" t="s">
        <v>10</v>
      </c>
      <c r="H34" s="1">
        <v>0.32145761709758802</v>
      </c>
      <c r="I34" s="1" t="s">
        <v>18</v>
      </c>
      <c r="J34" s="1">
        <v>21.871114095052</v>
      </c>
      <c r="K34" s="1">
        <f>100*корабль_сигма[[#This Row],[Column8]]</f>
        <v>32.145761709758801</v>
      </c>
      <c r="L34" s="1">
        <f>100-корабль_сигма[[#This Row],[Column4]]</f>
        <v>23.3472900390625</v>
      </c>
      <c r="M34" s="1">
        <f>корабль_сигма[[#This Row],[Column10]]/100</f>
        <v>0.21871114095051999</v>
      </c>
    </row>
    <row r="35" spans="1:13" x14ac:dyDescent="0.25">
      <c r="A35" s="1" t="s">
        <v>11</v>
      </c>
      <c r="B35" s="1">
        <v>34</v>
      </c>
      <c r="C35" s="1" t="s">
        <v>3</v>
      </c>
      <c r="D35" s="1">
        <v>75.347373962402301</v>
      </c>
      <c r="E35" s="1" t="s">
        <v>9</v>
      </c>
      <c r="F35" s="1">
        <v>65.736965254745598</v>
      </c>
      <c r="G35" s="1" t="s">
        <v>10</v>
      </c>
      <c r="H35" s="1">
        <v>0.32150536213900299</v>
      </c>
      <c r="I35" s="1" t="s">
        <v>18</v>
      </c>
      <c r="J35" s="1">
        <v>21.068603515625</v>
      </c>
      <c r="K35" s="1">
        <f>100*корабль_сигма[[#This Row],[Column8]]</f>
        <v>32.150536213900303</v>
      </c>
      <c r="L35" s="1">
        <f>100-корабль_сигма[[#This Row],[Column4]]</f>
        <v>24.652626037597699</v>
      </c>
      <c r="M35" s="1">
        <f>корабль_сигма[[#This Row],[Column10]]/100</f>
        <v>0.21068603515625001</v>
      </c>
    </row>
    <row r="36" spans="1:13" x14ac:dyDescent="0.25">
      <c r="A36" s="1" t="s">
        <v>11</v>
      </c>
      <c r="B36" s="1">
        <v>35</v>
      </c>
      <c r="C36" s="1" t="s">
        <v>3</v>
      </c>
      <c r="D36" s="1">
        <v>75.492828369140597</v>
      </c>
      <c r="E36" s="1" t="s">
        <v>9</v>
      </c>
      <c r="F36" s="1">
        <v>65.681460764154494</v>
      </c>
      <c r="G36" s="1" t="s">
        <v>10</v>
      </c>
      <c r="H36" s="1">
        <v>0.32043042032205099</v>
      </c>
      <c r="I36" s="1" t="s">
        <v>18</v>
      </c>
      <c r="J36" s="1">
        <v>20.2782287597656</v>
      </c>
      <c r="K36" s="1">
        <f>100*корабль_сигма[[#This Row],[Column8]]</f>
        <v>32.043042032205101</v>
      </c>
      <c r="L36" s="1">
        <f>100-корабль_сигма[[#This Row],[Column4]]</f>
        <v>24.507171630859403</v>
      </c>
      <c r="M36" s="1">
        <f>корабль_сигма[[#This Row],[Column10]]/100</f>
        <v>0.20278228759765601</v>
      </c>
    </row>
    <row r="37" spans="1:13" x14ac:dyDescent="0.25">
      <c r="A37" s="1" t="s">
        <v>11</v>
      </c>
      <c r="B37" s="1">
        <v>36</v>
      </c>
      <c r="C37" s="1" t="s">
        <v>3</v>
      </c>
      <c r="D37" s="1">
        <v>75.371246337890597</v>
      </c>
      <c r="E37" s="1" t="s">
        <v>9</v>
      </c>
      <c r="F37" s="1">
        <v>65.629270296999394</v>
      </c>
      <c r="G37" s="1" t="s">
        <v>10</v>
      </c>
      <c r="H37" s="1">
        <v>0.320616716291377</v>
      </c>
      <c r="I37" s="1" t="s">
        <v>18</v>
      </c>
      <c r="J37" s="1">
        <v>19.614990234375</v>
      </c>
      <c r="K37" s="1">
        <f>100*корабль_сигма[[#This Row],[Column8]]</f>
        <v>32.061671629137699</v>
      </c>
      <c r="L37" s="1">
        <f>100-корабль_сигма[[#This Row],[Column4]]</f>
        <v>24.628753662109403</v>
      </c>
      <c r="M37" s="1">
        <f>корабль_сигма[[#This Row],[Column10]]/100</f>
        <v>0.19614990234374999</v>
      </c>
    </row>
    <row r="38" spans="1:13" x14ac:dyDescent="0.25">
      <c r="A38" s="1" t="s">
        <v>11</v>
      </c>
      <c r="B38" s="1">
        <v>37</v>
      </c>
      <c r="C38" s="1" t="s">
        <v>3</v>
      </c>
      <c r="D38" s="1">
        <v>75.7869873046875</v>
      </c>
      <c r="E38" s="1" t="s">
        <v>9</v>
      </c>
      <c r="F38" s="1">
        <v>65.586667514164603</v>
      </c>
      <c r="G38" s="1" t="s">
        <v>10</v>
      </c>
      <c r="H38" s="1">
        <v>0.32066679291008299</v>
      </c>
      <c r="I38" s="1" t="s">
        <v>18</v>
      </c>
      <c r="J38" s="1">
        <v>18.9418131510416</v>
      </c>
      <c r="K38" s="1">
        <f>100*корабль_сигма[[#This Row],[Column8]]</f>
        <v>32.066679291008299</v>
      </c>
      <c r="L38" s="1">
        <f>100-корабль_сигма[[#This Row],[Column4]]</f>
        <v>24.2130126953125</v>
      </c>
      <c r="M38" s="1">
        <f>корабль_сигма[[#This Row],[Column10]]/100</f>
        <v>0.189418131510416</v>
      </c>
    </row>
    <row r="39" spans="1:13" x14ac:dyDescent="0.25">
      <c r="A39" s="1" t="s">
        <v>11</v>
      </c>
      <c r="B39" s="1">
        <v>38</v>
      </c>
      <c r="C39" s="1" t="s">
        <v>3</v>
      </c>
      <c r="D39" s="1">
        <v>75.521034240722599</v>
      </c>
      <c r="E39" s="1" t="s">
        <v>9</v>
      </c>
      <c r="F39" s="1">
        <v>65.538323483348506</v>
      </c>
      <c r="G39" s="1" t="s">
        <v>10</v>
      </c>
      <c r="H39" s="1">
        <v>0.32080216322990002</v>
      </c>
      <c r="I39" s="1" t="s">
        <v>18</v>
      </c>
      <c r="J39" s="1">
        <v>18.3322347005208</v>
      </c>
      <c r="K39" s="1">
        <f>100*корабль_сигма[[#This Row],[Column8]]</f>
        <v>32.080216322990005</v>
      </c>
      <c r="L39" s="1">
        <f>100-корабль_сигма[[#This Row],[Column4]]</f>
        <v>24.478965759277401</v>
      </c>
      <c r="M39" s="1">
        <f>корабль_сигма[[#This Row],[Column10]]/100</f>
        <v>0.183322347005208</v>
      </c>
    </row>
    <row r="40" spans="1:13" x14ac:dyDescent="0.25">
      <c r="A40" s="1" t="s">
        <v>11</v>
      </c>
      <c r="B40" s="1">
        <v>39</v>
      </c>
      <c r="C40" s="1" t="s">
        <v>3</v>
      </c>
      <c r="D40" s="1">
        <v>74.596778869628906</v>
      </c>
      <c r="E40" s="1" t="s">
        <v>9</v>
      </c>
      <c r="F40" s="1">
        <v>65.493289366787394</v>
      </c>
      <c r="G40" s="1" t="s">
        <v>10</v>
      </c>
      <c r="H40" s="1">
        <v>0.321053320568227</v>
      </c>
      <c r="I40" s="1" t="s">
        <v>18</v>
      </c>
      <c r="J40" s="1">
        <v>17.8157348632812</v>
      </c>
      <c r="K40" s="1">
        <f>100*корабль_сигма[[#This Row],[Column8]]</f>
        <v>32.105332056822697</v>
      </c>
      <c r="L40" s="1">
        <f>100-корабль_сигма[[#This Row],[Column4]]</f>
        <v>25.403221130371094</v>
      </c>
      <c r="M40" s="1">
        <f>корабль_сигма[[#This Row],[Column10]]/100</f>
        <v>0.17815734863281199</v>
      </c>
    </row>
    <row r="41" spans="1:13" x14ac:dyDescent="0.25">
      <c r="A41" s="1" t="s">
        <v>11</v>
      </c>
      <c r="B41" s="1">
        <v>40</v>
      </c>
      <c r="C41" s="1" t="s">
        <v>3</v>
      </c>
      <c r="D41" s="1">
        <v>76.602096557617102</v>
      </c>
      <c r="E41" s="1" t="s">
        <v>9</v>
      </c>
      <c r="F41" s="1">
        <v>65.444318474807602</v>
      </c>
      <c r="G41" s="1" t="s">
        <v>10</v>
      </c>
      <c r="H41" s="1">
        <v>0.320992448716097</v>
      </c>
      <c r="I41" s="1" t="s">
        <v>18</v>
      </c>
      <c r="J41" s="1">
        <v>17.134287516276</v>
      </c>
      <c r="K41" s="1">
        <f>100*корабль_сигма[[#This Row],[Column8]]</f>
        <v>32.099244871609699</v>
      </c>
      <c r="L41" s="1">
        <f>100-корабль_сигма[[#This Row],[Column4]]</f>
        <v>23.397903442382898</v>
      </c>
      <c r="M41" s="1">
        <f>корабль_сигма[[#This Row],[Column10]]/100</f>
        <v>0.17134287516276001</v>
      </c>
    </row>
    <row r="42" spans="1:13" x14ac:dyDescent="0.25">
      <c r="A42" s="1" t="s">
        <v>11</v>
      </c>
      <c r="B42" s="1">
        <v>41</v>
      </c>
      <c r="C42" s="1" t="s">
        <v>3</v>
      </c>
      <c r="D42" s="1">
        <v>75.620780944824205</v>
      </c>
      <c r="E42" s="1" t="s">
        <v>9</v>
      </c>
      <c r="F42" s="1">
        <v>65.403611599571093</v>
      </c>
      <c r="G42" s="1" t="s">
        <v>10</v>
      </c>
      <c r="H42" s="1">
        <v>0.32102508049461498</v>
      </c>
      <c r="I42" s="1" t="s">
        <v>18</v>
      </c>
      <c r="J42" s="1">
        <v>16.6656697591145</v>
      </c>
      <c r="K42" s="1">
        <f>100*корабль_сигма[[#This Row],[Column8]]</f>
        <v>32.102508049461498</v>
      </c>
      <c r="L42" s="1">
        <f>100-корабль_сигма[[#This Row],[Column4]]</f>
        <v>24.379219055175795</v>
      </c>
      <c r="M42" s="1">
        <f>корабль_сигма[[#This Row],[Column10]]/100</f>
        <v>0.16665669759114501</v>
      </c>
    </row>
    <row r="43" spans="1:13" x14ac:dyDescent="0.25">
      <c r="A43" s="1" t="s">
        <v>11</v>
      </c>
      <c r="B43" s="1">
        <v>42</v>
      </c>
      <c r="C43" s="1" t="s">
        <v>3</v>
      </c>
      <c r="D43" s="1">
        <v>75.837188720703097</v>
      </c>
      <c r="E43" s="1" t="s">
        <v>9</v>
      </c>
      <c r="F43" s="1">
        <v>65.361464265850003</v>
      </c>
      <c r="G43" s="1" t="s">
        <v>10</v>
      </c>
      <c r="H43" s="1">
        <v>0.32127342239526502</v>
      </c>
      <c r="I43" s="1" t="s">
        <v>18</v>
      </c>
      <c r="J43" s="1">
        <v>16.139912923177</v>
      </c>
      <c r="K43" s="1">
        <f>100*корабль_сигма[[#This Row],[Column8]]</f>
        <v>32.127342239526499</v>
      </c>
      <c r="L43" s="1">
        <f>100-корабль_сигма[[#This Row],[Column4]]</f>
        <v>24.162811279296903</v>
      </c>
      <c r="M43" s="1">
        <f>корабль_сигма[[#This Row],[Column10]]/100</f>
        <v>0.16139912923176999</v>
      </c>
    </row>
    <row r="44" spans="1:13" x14ac:dyDescent="0.25">
      <c r="A44" s="1" t="s">
        <v>11</v>
      </c>
      <c r="B44" s="1">
        <v>43</v>
      </c>
      <c r="C44" s="1" t="s">
        <v>3</v>
      </c>
      <c r="D44" s="1">
        <v>77.816116333007798</v>
      </c>
      <c r="E44" s="1" t="s">
        <v>9</v>
      </c>
      <c r="F44" s="1">
        <v>65.315718697123302</v>
      </c>
      <c r="G44" s="1" t="s">
        <v>10</v>
      </c>
      <c r="H44" s="1">
        <v>0.32138199598707001</v>
      </c>
      <c r="I44" s="1" t="s">
        <v>18</v>
      </c>
      <c r="J44" s="1">
        <v>15.6087239583333</v>
      </c>
      <c r="K44" s="1">
        <f>100*корабль_сигма[[#This Row],[Column8]]</f>
        <v>32.138199598707004</v>
      </c>
      <c r="L44" s="1">
        <f>100-корабль_сигма[[#This Row],[Column4]]</f>
        <v>22.183883666992202</v>
      </c>
      <c r="M44" s="1">
        <f>корабль_сигма[[#This Row],[Column10]]/100</f>
        <v>0.15608723958333301</v>
      </c>
    </row>
    <row r="45" spans="1:13" x14ac:dyDescent="0.25">
      <c r="A45" s="1" t="s">
        <v>11</v>
      </c>
      <c r="B45" s="1">
        <v>44</v>
      </c>
      <c r="C45" s="1" t="s">
        <v>3</v>
      </c>
      <c r="D45" s="1">
        <v>76.632591247558594</v>
      </c>
      <c r="E45" s="1" t="s">
        <v>9</v>
      </c>
      <c r="F45" s="1">
        <v>65.271533812909993</v>
      </c>
      <c r="G45" s="1" t="s">
        <v>10</v>
      </c>
      <c r="H45" s="1">
        <v>0.32069474983405999</v>
      </c>
      <c r="I45" s="1" t="s">
        <v>18</v>
      </c>
      <c r="J45" s="1">
        <v>15.2801717122395</v>
      </c>
      <c r="K45" s="1">
        <f>100*корабль_сигма[[#This Row],[Column8]]</f>
        <v>32.069474983405996</v>
      </c>
      <c r="L45" s="1">
        <f>100-корабль_сигма[[#This Row],[Column4]]</f>
        <v>23.367408752441406</v>
      </c>
      <c r="M45" s="1">
        <f>корабль_сигма[[#This Row],[Column10]]/100</f>
        <v>0.15280171712239501</v>
      </c>
    </row>
    <row r="46" spans="1:13" x14ac:dyDescent="0.25">
      <c r="A46" s="1" t="s">
        <v>11</v>
      </c>
      <c r="B46" s="1">
        <v>45</v>
      </c>
      <c r="C46" s="1" t="s">
        <v>3</v>
      </c>
      <c r="D46" s="1">
        <v>75.914291381835895</v>
      </c>
      <c r="E46" s="1" t="s">
        <v>9</v>
      </c>
      <c r="F46" s="1">
        <v>65.232293905336206</v>
      </c>
      <c r="G46" s="1" t="s">
        <v>10</v>
      </c>
      <c r="H46" s="1">
        <v>0.32110574118732699</v>
      </c>
      <c r="I46" s="1" t="s">
        <v>18</v>
      </c>
      <c r="J46" s="1">
        <v>14.8634440104166</v>
      </c>
      <c r="K46" s="1">
        <f>100*корабль_сигма[[#This Row],[Column8]]</f>
        <v>32.1105741187327</v>
      </c>
      <c r="L46" s="1">
        <f>100-корабль_сигма[[#This Row],[Column4]]</f>
        <v>24.085708618164105</v>
      </c>
      <c r="M46" s="1">
        <f>корабль_сигма[[#This Row],[Column10]]/100</f>
        <v>0.14863444010416602</v>
      </c>
    </row>
    <row r="47" spans="1:13" x14ac:dyDescent="0.25">
      <c r="A47" s="1" t="s">
        <v>11</v>
      </c>
      <c r="B47" s="1">
        <v>46</v>
      </c>
      <c r="C47" s="1" t="s">
        <v>3</v>
      </c>
      <c r="D47" s="1">
        <v>76.284805297851506</v>
      </c>
      <c r="E47" s="1" t="s">
        <v>9</v>
      </c>
      <c r="F47" s="1">
        <v>65.192479074402598</v>
      </c>
      <c r="G47" s="1" t="s">
        <v>10</v>
      </c>
      <c r="H47" s="1">
        <v>0.32114767828970597</v>
      </c>
      <c r="I47" s="1" t="s">
        <v>18</v>
      </c>
      <c r="J47" s="1">
        <v>14.489278157552</v>
      </c>
      <c r="K47" s="1">
        <f>100*корабль_сигма[[#This Row],[Column8]]</f>
        <v>32.114767828970599</v>
      </c>
      <c r="L47" s="1">
        <f>100-корабль_сигма[[#This Row],[Column4]]</f>
        <v>23.715194702148494</v>
      </c>
      <c r="M47" s="1">
        <f>корабль_сигма[[#This Row],[Column10]]/100</f>
        <v>0.14489278157551999</v>
      </c>
    </row>
    <row r="48" spans="1:13" x14ac:dyDescent="0.25">
      <c r="A48" s="1" t="s">
        <v>11</v>
      </c>
      <c r="B48" s="1">
        <v>47</v>
      </c>
      <c r="C48" s="1" t="s">
        <v>3</v>
      </c>
      <c r="D48" s="1">
        <v>78.186294555664006</v>
      </c>
      <c r="E48" s="1" t="s">
        <v>9</v>
      </c>
      <c r="F48" s="1">
        <v>65.151447566326894</v>
      </c>
      <c r="G48" s="1" t="s">
        <v>10</v>
      </c>
      <c r="H48" s="1">
        <v>0.32099398815020902</v>
      </c>
      <c r="I48" s="1" t="s">
        <v>18</v>
      </c>
      <c r="J48" s="1">
        <v>14.1485595703125</v>
      </c>
      <c r="K48" s="1">
        <f>100*корабль_сигма[[#This Row],[Column8]]</f>
        <v>32.099398815020905</v>
      </c>
      <c r="L48" s="1">
        <f>100-корабль_сигма[[#This Row],[Column4]]</f>
        <v>21.813705444335994</v>
      </c>
      <c r="M48" s="1">
        <f>корабль_сигма[[#This Row],[Column10]]/100</f>
        <v>0.14148559570312499</v>
      </c>
    </row>
    <row r="49" spans="1:13" x14ac:dyDescent="0.25">
      <c r="A49" s="1" t="s">
        <v>11</v>
      </c>
      <c r="B49" s="1">
        <v>48</v>
      </c>
      <c r="C49" s="1" t="s">
        <v>3</v>
      </c>
      <c r="D49" s="1">
        <v>76.66015625</v>
      </c>
      <c r="E49" s="1" t="s">
        <v>9</v>
      </c>
      <c r="F49" s="1">
        <v>65.113440390301704</v>
      </c>
      <c r="G49" s="1" t="s">
        <v>10</v>
      </c>
      <c r="H49" s="1">
        <v>0.32108809832074497</v>
      </c>
      <c r="I49" s="1" t="s">
        <v>18</v>
      </c>
      <c r="J49" s="1">
        <v>13.8334859212239</v>
      </c>
      <c r="K49" s="1">
        <f>100*корабль_сигма[[#This Row],[Column8]]</f>
        <v>32.108809832074499</v>
      </c>
      <c r="L49" s="1">
        <f>100-корабль_сигма[[#This Row],[Column4]]</f>
        <v>23.33984375</v>
      </c>
      <c r="M49" s="1">
        <f>корабль_сигма[[#This Row],[Column10]]/100</f>
        <v>0.13833485921223901</v>
      </c>
    </row>
    <row r="50" spans="1:13" x14ac:dyDescent="0.25">
      <c r="A50" s="1" t="s">
        <v>11</v>
      </c>
      <c r="B50" s="1">
        <v>49</v>
      </c>
      <c r="C50" s="1" t="s">
        <v>3</v>
      </c>
      <c r="D50" s="1">
        <v>79.409378051757798</v>
      </c>
      <c r="E50" s="1" t="s">
        <v>9</v>
      </c>
      <c r="F50" s="1">
        <v>65.079764604058298</v>
      </c>
      <c r="G50" s="1" t="s">
        <v>10</v>
      </c>
      <c r="H50" s="1">
        <v>0.32122036557308697</v>
      </c>
      <c r="I50" s="1" t="s">
        <v>18</v>
      </c>
      <c r="J50" s="1">
        <v>13.4550170898437</v>
      </c>
      <c r="K50" s="1">
        <f>100*корабль_сигма[[#This Row],[Column8]]</f>
        <v>32.122036557308697</v>
      </c>
      <c r="L50" s="1">
        <f>100-корабль_сигма[[#This Row],[Column4]]</f>
        <v>20.590621948242202</v>
      </c>
      <c r="M50" s="1">
        <f>корабль_сигма[[#This Row],[Column10]]/100</f>
        <v>0.13455017089843702</v>
      </c>
    </row>
    <row r="51" spans="1:13" x14ac:dyDescent="0.25">
      <c r="A51" s="1" t="s">
        <v>11</v>
      </c>
      <c r="B51" s="1">
        <v>50</v>
      </c>
      <c r="C51" s="1" t="s">
        <v>3</v>
      </c>
      <c r="D51" s="1">
        <v>78.539642333984304</v>
      </c>
      <c r="E51" s="1" t="s">
        <v>9</v>
      </c>
      <c r="F51" s="1">
        <v>65.034206075505296</v>
      </c>
      <c r="G51" s="1" t="s">
        <v>10</v>
      </c>
      <c r="H51" s="1">
        <v>0.32111369075238699</v>
      </c>
      <c r="I51" s="1" t="s">
        <v>18</v>
      </c>
      <c r="J51" s="1">
        <v>13.0807189941406</v>
      </c>
      <c r="K51" s="1">
        <f>100*корабль_сигма[[#This Row],[Column8]]</f>
        <v>32.111369075238699</v>
      </c>
      <c r="L51" s="1">
        <f>100-корабль_сигма[[#This Row],[Column4]]</f>
        <v>21.460357666015696</v>
      </c>
      <c r="M51" s="1">
        <f>корабль_сигма[[#This Row],[Column10]]/100</f>
        <v>0.130807189941406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6463-F910-4C77-A2B0-007DF63876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35C3-2562-4D5F-826E-B190B18724C2}">
  <dimension ref="A1:I45"/>
  <sheetViews>
    <sheetView zoomScale="115" zoomScaleNormal="115" workbookViewId="0">
      <selection activeCell="D13" sqref="D13"/>
    </sheetView>
  </sheetViews>
  <sheetFormatPr defaultRowHeight="15" x14ac:dyDescent="0.25"/>
  <cols>
    <col min="1" max="1" width="12.5703125" bestFit="1" customWidth="1"/>
    <col min="2" max="2" width="11.140625" bestFit="1" customWidth="1"/>
    <col min="3" max="3" width="15.7109375" bestFit="1" customWidth="1"/>
    <col min="4" max="4" width="19.42578125" bestFit="1" customWidth="1"/>
    <col min="5" max="5" width="12.7109375" bestFit="1" customWidth="1"/>
    <col min="6" max="6" width="19.42578125" bestFit="1" customWidth="1"/>
    <col min="7" max="7" width="12.28515625" bestFit="1" customWidth="1"/>
    <col min="8" max="8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</row>
    <row r="2" spans="1:9" x14ac:dyDescent="0.25">
      <c r="A2" s="1" t="s">
        <v>13</v>
      </c>
      <c r="B2">
        <v>100</v>
      </c>
      <c r="C2" s="1" t="s">
        <v>3</v>
      </c>
      <c r="D2" s="1">
        <v>0</v>
      </c>
      <c r="E2" s="1" t="s">
        <v>9</v>
      </c>
      <c r="F2" s="1">
        <v>100.143951990693</v>
      </c>
      <c r="G2" s="1" t="s">
        <v>10</v>
      </c>
      <c r="H2" s="1">
        <v>0.99887555857622901</v>
      </c>
      <c r="I2" s="1">
        <f>100*сжатие[[#This Row],[Column8]]</f>
        <v>99.8875558576229</v>
      </c>
    </row>
    <row r="3" spans="1:9" x14ac:dyDescent="0.25">
      <c r="A3" s="1" t="s">
        <v>13</v>
      </c>
      <c r="B3">
        <v>95</v>
      </c>
      <c r="C3" s="1" t="s">
        <v>3</v>
      </c>
      <c r="D3" s="1">
        <v>0.249139904975891</v>
      </c>
      <c r="E3" s="1" t="s">
        <v>9</v>
      </c>
      <c r="F3" s="1">
        <v>90.969716787479001</v>
      </c>
      <c r="G3" s="1" t="s">
        <v>10</v>
      </c>
      <c r="H3" s="1">
        <v>0.99136281856228903</v>
      </c>
      <c r="I3" s="1">
        <f>100*сжатие[[#This Row],[Column8]]</f>
        <v>99.136281856228905</v>
      </c>
    </row>
    <row r="4" spans="1:9" x14ac:dyDescent="0.25">
      <c r="A4" s="1" t="s">
        <v>13</v>
      </c>
      <c r="B4">
        <v>90</v>
      </c>
      <c r="C4" s="1" t="s">
        <v>3</v>
      </c>
      <c r="D4" s="1">
        <v>0.87460416555404596</v>
      </c>
      <c r="E4" s="1" t="s">
        <v>9</v>
      </c>
      <c r="F4" s="1">
        <v>86.598440601559901</v>
      </c>
      <c r="G4" s="1" t="s">
        <v>10</v>
      </c>
      <c r="H4" s="1">
        <v>0.98121055015034597</v>
      </c>
      <c r="I4" s="1">
        <f>100*сжатие[[#This Row],[Column8]]</f>
        <v>98.121055015034599</v>
      </c>
    </row>
    <row r="5" spans="1:9" x14ac:dyDescent="0.25">
      <c r="A5" s="1" t="s">
        <v>13</v>
      </c>
      <c r="B5">
        <v>85</v>
      </c>
      <c r="C5" s="1" t="s">
        <v>3</v>
      </c>
      <c r="D5" s="1">
        <v>3.3628001213073699</v>
      </c>
      <c r="E5" s="1" t="s">
        <v>9</v>
      </c>
      <c r="F5" s="1">
        <v>84.212850462252803</v>
      </c>
      <c r="G5" s="1" t="s">
        <v>10</v>
      </c>
      <c r="H5" s="1">
        <v>0.97085949868624299</v>
      </c>
      <c r="I5" s="1">
        <f>100*сжатие[[#This Row],[Column8]]</f>
        <v>97.085949868624297</v>
      </c>
    </row>
    <row r="6" spans="1:9" x14ac:dyDescent="0.25">
      <c r="A6" s="1" t="s">
        <v>13</v>
      </c>
      <c r="B6">
        <v>80</v>
      </c>
      <c r="C6" s="1" t="s">
        <v>3</v>
      </c>
      <c r="D6" s="1">
        <v>4.1972746849059996</v>
      </c>
      <c r="E6" s="1" t="s">
        <v>9</v>
      </c>
      <c r="F6" s="1">
        <v>82.689054643426005</v>
      </c>
      <c r="G6" s="1" t="s">
        <v>10</v>
      </c>
      <c r="H6" s="1">
        <v>0.96151384193210598</v>
      </c>
      <c r="I6" s="1">
        <f>100*сжатие[[#This Row],[Column8]]</f>
        <v>96.151384193210603</v>
      </c>
    </row>
    <row r="7" spans="1:9" x14ac:dyDescent="0.25">
      <c r="A7" s="1" t="s">
        <v>13</v>
      </c>
      <c r="B7">
        <v>75</v>
      </c>
      <c r="C7" s="1" t="s">
        <v>3</v>
      </c>
      <c r="D7" s="1">
        <v>5.8484754562377903</v>
      </c>
      <c r="E7" s="1" t="s">
        <v>9</v>
      </c>
      <c r="F7" s="1">
        <v>81.560287430690906</v>
      </c>
      <c r="G7" s="1" t="s">
        <v>10</v>
      </c>
      <c r="H7" s="1">
        <v>0.95239319829714697</v>
      </c>
      <c r="I7" s="1">
        <f>100*сжатие[[#This Row],[Column8]]</f>
        <v>95.239319829714702</v>
      </c>
    </row>
    <row r="8" spans="1:9" x14ac:dyDescent="0.25">
      <c r="A8" s="1" t="s">
        <v>13</v>
      </c>
      <c r="B8">
        <v>70</v>
      </c>
      <c r="C8" s="1" t="s">
        <v>3</v>
      </c>
      <c r="D8" s="1">
        <v>6.8959465026855398</v>
      </c>
      <c r="E8" s="1" t="s">
        <v>9</v>
      </c>
      <c r="F8" s="1">
        <v>80.754642151464395</v>
      </c>
      <c r="G8" s="1" t="s">
        <v>10</v>
      </c>
      <c r="H8" s="1">
        <v>0.94476519887149302</v>
      </c>
      <c r="I8" s="1">
        <f>100*сжатие[[#This Row],[Column8]]</f>
        <v>94.476519887149308</v>
      </c>
    </row>
    <row r="9" spans="1:9" x14ac:dyDescent="0.25">
      <c r="A9" s="1" t="s">
        <v>13</v>
      </c>
      <c r="B9">
        <v>65</v>
      </c>
      <c r="C9" s="1" t="s">
        <v>3</v>
      </c>
      <c r="D9" s="1">
        <v>9.6037454605102504</v>
      </c>
      <c r="E9" s="1" t="s">
        <v>9</v>
      </c>
      <c r="F9" s="1">
        <v>80.043531621986006</v>
      </c>
      <c r="G9" s="1" t="s">
        <v>10</v>
      </c>
      <c r="H9" s="1">
        <v>0.93642828901784303</v>
      </c>
      <c r="I9" s="1">
        <f>100*сжатие[[#This Row],[Column8]]</f>
        <v>93.642828901784299</v>
      </c>
    </row>
    <row r="10" spans="1:9" x14ac:dyDescent="0.25">
      <c r="A10" s="1" t="s">
        <v>13</v>
      </c>
      <c r="B10">
        <v>60</v>
      </c>
      <c r="C10" s="1" t="s">
        <v>3</v>
      </c>
      <c r="D10" s="1">
        <v>10.573743820190399</v>
      </c>
      <c r="E10" s="1" t="s">
        <v>9</v>
      </c>
      <c r="F10" s="1">
        <v>79.481584656980004</v>
      </c>
      <c r="G10" s="1" t="s">
        <v>10</v>
      </c>
      <c r="H10" s="1">
        <v>0.92923148501670505</v>
      </c>
      <c r="I10" s="1">
        <f>100*сжатие[[#This Row],[Column8]]</f>
        <v>92.923148501670511</v>
      </c>
    </row>
    <row r="11" spans="1:9" x14ac:dyDescent="0.25">
      <c r="A11" s="1" t="s">
        <v>13</v>
      </c>
      <c r="B11">
        <v>55</v>
      </c>
      <c r="C11" s="1" t="s">
        <v>3</v>
      </c>
      <c r="D11" s="1">
        <v>12.7902278900146</v>
      </c>
      <c r="E11" s="1" t="s">
        <v>9</v>
      </c>
      <c r="F11" s="1">
        <v>78.994833427117698</v>
      </c>
      <c r="G11" s="1" t="s">
        <v>10</v>
      </c>
      <c r="H11" s="1">
        <v>0.922162402682695</v>
      </c>
      <c r="I11" s="1">
        <f>100*сжатие[[#This Row],[Column8]]</f>
        <v>92.216240268269502</v>
      </c>
    </row>
    <row r="12" spans="1:9" x14ac:dyDescent="0.25">
      <c r="A12" s="1" t="s">
        <v>13</v>
      </c>
      <c r="B12">
        <v>50</v>
      </c>
      <c r="C12" s="1" t="s">
        <v>3</v>
      </c>
      <c r="D12" s="1">
        <v>14.1486148834228</v>
      </c>
      <c r="E12" s="1" t="s">
        <v>9</v>
      </c>
      <c r="F12" s="1">
        <v>78.594813512852298</v>
      </c>
      <c r="G12" s="1" t="s">
        <v>10</v>
      </c>
      <c r="H12" s="1">
        <v>0.915643591702058</v>
      </c>
      <c r="I12" s="1">
        <f>100*сжатие[[#This Row],[Column8]]</f>
        <v>91.564359170205805</v>
      </c>
    </row>
    <row r="13" spans="1:9" x14ac:dyDescent="0.25">
      <c r="A13" s="1" t="s">
        <v>13</v>
      </c>
      <c r="B13">
        <v>45</v>
      </c>
      <c r="C13" s="1" t="s">
        <v>3</v>
      </c>
      <c r="D13" s="1">
        <v>15.2223749160766</v>
      </c>
      <c r="E13" s="1" t="s">
        <v>9</v>
      </c>
      <c r="F13" s="1">
        <v>78.2025018564958</v>
      </c>
      <c r="G13" s="1" t="s">
        <v>10</v>
      </c>
      <c r="H13" s="1">
        <v>0.90884687156998301</v>
      </c>
      <c r="I13" s="1">
        <f>100*сжатие[[#This Row],[Column8]]</f>
        <v>90.884687156998297</v>
      </c>
    </row>
    <row r="14" spans="1:9" x14ac:dyDescent="0.25">
      <c r="A14" s="1" t="s">
        <v>13</v>
      </c>
      <c r="B14">
        <v>40</v>
      </c>
      <c r="C14" s="1" t="s">
        <v>3</v>
      </c>
      <c r="D14" s="1">
        <v>16.593976974487301</v>
      </c>
      <c r="E14" s="1" t="s">
        <v>9</v>
      </c>
      <c r="F14" s="1">
        <v>77.763736573981902</v>
      </c>
      <c r="G14" s="1" t="s">
        <v>10</v>
      </c>
      <c r="H14" s="1">
        <v>0.90013162497536003</v>
      </c>
      <c r="I14" s="1">
        <f>100*сжатие[[#This Row],[Column8]]</f>
        <v>90.013162497536001</v>
      </c>
    </row>
    <row r="15" spans="1:9" x14ac:dyDescent="0.25">
      <c r="A15" s="1" t="s">
        <v>13</v>
      </c>
      <c r="B15">
        <v>35</v>
      </c>
      <c r="C15" s="1" t="s">
        <v>3</v>
      </c>
      <c r="D15" s="1">
        <v>19.2151985168457</v>
      </c>
      <c r="E15" s="1" t="s">
        <v>9</v>
      </c>
      <c r="F15" s="1">
        <v>77.3190099236013</v>
      </c>
      <c r="G15" s="1" t="s">
        <v>10</v>
      </c>
      <c r="H15" s="1">
        <v>0.89030352498797205</v>
      </c>
      <c r="I15" s="1">
        <f>100*сжатие[[#This Row],[Column8]]</f>
        <v>89.0303524987972</v>
      </c>
    </row>
    <row r="16" spans="1:9" x14ac:dyDescent="0.25">
      <c r="A16" s="1" t="s">
        <v>13</v>
      </c>
      <c r="B16">
        <v>30</v>
      </c>
      <c r="C16" s="1" t="s">
        <v>3</v>
      </c>
      <c r="D16" s="1">
        <v>22.6100769042968</v>
      </c>
      <c r="E16" s="1" t="s">
        <v>9</v>
      </c>
      <c r="F16" s="1">
        <v>76.787315529069502</v>
      </c>
      <c r="G16" s="1" t="s">
        <v>10</v>
      </c>
      <c r="H16" s="1">
        <v>0.87735739486075803</v>
      </c>
      <c r="I16" s="1">
        <f>100*сжатие[[#This Row],[Column8]]</f>
        <v>87.735739486075801</v>
      </c>
    </row>
    <row r="17" spans="1:9" x14ac:dyDescent="0.25">
      <c r="A17" s="1" t="s">
        <v>13</v>
      </c>
      <c r="B17">
        <v>25</v>
      </c>
      <c r="C17" s="1" t="s">
        <v>3</v>
      </c>
      <c r="D17" s="1">
        <v>25.5816116333007</v>
      </c>
      <c r="E17" s="1" t="s">
        <v>9</v>
      </c>
      <c r="F17" s="1">
        <v>76.198879214262803</v>
      </c>
      <c r="G17" s="1" t="s">
        <v>10</v>
      </c>
      <c r="H17" s="1">
        <v>0.86105940145809301</v>
      </c>
      <c r="I17" s="1">
        <f>100*сжатие[[#This Row],[Column8]]</f>
        <v>86.105940145809299</v>
      </c>
    </row>
    <row r="18" spans="1:9" x14ac:dyDescent="0.25">
      <c r="A18" s="1" t="s">
        <v>13</v>
      </c>
      <c r="B18">
        <v>20</v>
      </c>
      <c r="C18" s="1" t="s">
        <v>3</v>
      </c>
      <c r="D18" s="1">
        <v>30.8378887176513</v>
      </c>
      <c r="E18" s="1" t="s">
        <v>9</v>
      </c>
      <c r="F18" s="1">
        <v>75.508940994428002</v>
      </c>
      <c r="G18" s="1" t="s">
        <v>10</v>
      </c>
      <c r="H18" s="1">
        <v>0.83918617158639996</v>
      </c>
      <c r="I18" s="1">
        <f>100*сжатие[[#This Row],[Column8]]</f>
        <v>83.918617158639989</v>
      </c>
    </row>
    <row r="19" spans="1:9" x14ac:dyDescent="0.25">
      <c r="A19" s="1" t="s">
        <v>13</v>
      </c>
      <c r="B19">
        <v>15</v>
      </c>
      <c r="C19" s="1" t="s">
        <v>3</v>
      </c>
      <c r="D19" s="1">
        <v>39.470649719238203</v>
      </c>
      <c r="E19" s="1" t="s">
        <v>9</v>
      </c>
      <c r="F19" s="1">
        <v>74.645580963249699</v>
      </c>
      <c r="G19" s="1" t="s">
        <v>10</v>
      </c>
      <c r="H19" s="1">
        <v>0.80452858058620802</v>
      </c>
      <c r="I19" s="1">
        <f>100*сжатие[[#This Row],[Column8]]</f>
        <v>80.452858058620805</v>
      </c>
    </row>
    <row r="20" spans="1:9" x14ac:dyDescent="0.25">
      <c r="A20" s="1" t="s">
        <v>13</v>
      </c>
      <c r="B20">
        <v>10</v>
      </c>
      <c r="C20" s="1" t="s">
        <v>3</v>
      </c>
      <c r="D20" s="1">
        <v>55.2130317687988</v>
      </c>
      <c r="E20" s="1" t="s">
        <v>9</v>
      </c>
      <c r="F20" s="1">
        <v>73.400946421470806</v>
      </c>
      <c r="G20" s="1" t="s">
        <v>10</v>
      </c>
      <c r="H20" s="1">
        <v>0.74250378298893305</v>
      </c>
      <c r="I20" s="1">
        <f>100*сжатие[[#This Row],[Column8]]</f>
        <v>74.25037829889331</v>
      </c>
    </row>
    <row r="21" spans="1:9" x14ac:dyDescent="0.25">
      <c r="A21" s="1" t="s">
        <v>13</v>
      </c>
      <c r="B21">
        <v>5</v>
      </c>
      <c r="C21" s="1" t="s">
        <v>3</v>
      </c>
      <c r="D21" s="1">
        <v>85.1719970703125</v>
      </c>
      <c r="E21" s="1" t="s">
        <v>9</v>
      </c>
      <c r="F21" s="1">
        <v>71.223284398386696</v>
      </c>
      <c r="G21" s="1" t="s">
        <v>10</v>
      </c>
      <c r="H21" s="1">
        <v>0.60234370580191698</v>
      </c>
      <c r="I21" s="1">
        <f>100*сжатие[[#This Row],[Column8]]</f>
        <v>60.234370580191701</v>
      </c>
    </row>
    <row r="22" spans="1:9" x14ac:dyDescent="0.25">
      <c r="A22" s="1" t="s">
        <v>13</v>
      </c>
      <c r="B22">
        <v>0</v>
      </c>
      <c r="C22" s="1" t="s">
        <v>3</v>
      </c>
      <c r="D22" s="1">
        <v>100</v>
      </c>
      <c r="E22" s="1" t="s">
        <v>9</v>
      </c>
      <c r="F22" s="1">
        <v>69.312869081397807</v>
      </c>
      <c r="G22" s="1" t="s">
        <v>10</v>
      </c>
      <c r="H22" s="1">
        <v>0.472041754640593</v>
      </c>
      <c r="I22" s="1">
        <f>100*сжатие[[#This Row],[Column8]]</f>
        <v>47.204175464059297</v>
      </c>
    </row>
    <row r="25" spans="1:9" x14ac:dyDescent="0.25">
      <c r="A25">
        <f>MAX(D:D)</f>
        <v>100</v>
      </c>
      <c r="C25">
        <f>$A$25-D2</f>
        <v>100</v>
      </c>
    </row>
    <row r="26" spans="1:9" x14ac:dyDescent="0.25">
      <c r="C26">
        <f t="shared" ref="C26:C45" si="0">$A$25-D3</f>
        <v>99.750860095024109</v>
      </c>
    </row>
    <row r="27" spans="1:9" x14ac:dyDescent="0.25">
      <c r="C27">
        <f t="shared" si="0"/>
        <v>99.125395834445953</v>
      </c>
    </row>
    <row r="28" spans="1:9" x14ac:dyDescent="0.25">
      <c r="C28">
        <f t="shared" si="0"/>
        <v>96.637199878692627</v>
      </c>
    </row>
    <row r="29" spans="1:9" x14ac:dyDescent="0.25">
      <c r="C29">
        <f t="shared" si="0"/>
        <v>95.802725315093994</v>
      </c>
    </row>
    <row r="30" spans="1:9" x14ac:dyDescent="0.25">
      <c r="C30">
        <f t="shared" si="0"/>
        <v>94.151524543762207</v>
      </c>
    </row>
    <row r="31" spans="1:9" x14ac:dyDescent="0.25">
      <c r="C31">
        <f t="shared" si="0"/>
        <v>93.104053497314453</v>
      </c>
    </row>
    <row r="32" spans="1:9" x14ac:dyDescent="0.25">
      <c r="C32">
        <f t="shared" si="0"/>
        <v>90.396254539489746</v>
      </c>
    </row>
    <row r="33" spans="3:3" x14ac:dyDescent="0.25">
      <c r="C33">
        <f t="shared" si="0"/>
        <v>89.426256179809599</v>
      </c>
    </row>
    <row r="34" spans="3:3" x14ac:dyDescent="0.25">
      <c r="C34">
        <f t="shared" si="0"/>
        <v>87.209772109985394</v>
      </c>
    </row>
    <row r="35" spans="3:3" x14ac:dyDescent="0.25">
      <c r="C35">
        <f t="shared" si="0"/>
        <v>85.851385116577205</v>
      </c>
    </row>
    <row r="36" spans="3:3" x14ac:dyDescent="0.25">
      <c r="C36">
        <f t="shared" si="0"/>
        <v>84.777625083923397</v>
      </c>
    </row>
    <row r="37" spans="3:3" x14ac:dyDescent="0.25">
      <c r="C37">
        <f t="shared" si="0"/>
        <v>83.406023025512695</v>
      </c>
    </row>
    <row r="38" spans="3:3" x14ac:dyDescent="0.25">
      <c r="C38">
        <f t="shared" si="0"/>
        <v>80.784801483154297</v>
      </c>
    </row>
    <row r="39" spans="3:3" x14ac:dyDescent="0.25">
      <c r="C39">
        <f t="shared" si="0"/>
        <v>77.389923095703196</v>
      </c>
    </row>
    <row r="40" spans="3:3" x14ac:dyDescent="0.25">
      <c r="C40">
        <f t="shared" si="0"/>
        <v>74.418388366699304</v>
      </c>
    </row>
    <row r="41" spans="3:3" x14ac:dyDescent="0.25">
      <c r="C41">
        <f t="shared" si="0"/>
        <v>69.162111282348704</v>
      </c>
    </row>
    <row r="42" spans="3:3" x14ac:dyDescent="0.25">
      <c r="C42">
        <f t="shared" si="0"/>
        <v>60.529350280761797</v>
      </c>
    </row>
    <row r="43" spans="3:3" x14ac:dyDescent="0.25">
      <c r="C43">
        <f t="shared" si="0"/>
        <v>44.7869682312012</v>
      </c>
    </row>
    <row r="44" spans="3:3" x14ac:dyDescent="0.25">
      <c r="C44">
        <f>$A$25-D21</f>
        <v>14.8280029296875</v>
      </c>
    </row>
    <row r="45" spans="3:3" x14ac:dyDescent="0.25">
      <c r="C45">
        <f t="shared" si="0"/>
        <v>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9A7A-F88E-4CF1-BF21-977304336D2F}">
  <dimension ref="A1:I99"/>
  <sheetViews>
    <sheetView topLeftCell="D7" zoomScale="130" zoomScaleNormal="130" workbookViewId="0">
      <selection activeCell="L33" sqref="L33"/>
    </sheetView>
  </sheetViews>
  <sheetFormatPr defaultRowHeight="15" x14ac:dyDescent="0.25"/>
  <cols>
    <col min="1" max="1" width="11.140625" bestFit="1" customWidth="1"/>
    <col min="2" max="2" width="21.5703125" bestFit="1" customWidth="1"/>
    <col min="3" max="3" width="15.7109375" bestFit="1" customWidth="1"/>
    <col min="4" max="4" width="19.42578125" bestFit="1" customWidth="1"/>
    <col min="5" max="5" width="12.7109375" bestFit="1" customWidth="1"/>
    <col min="6" max="6" width="19.42578125" bestFit="1" customWidth="1"/>
    <col min="7" max="7" width="12.28515625" bestFit="1" customWidth="1"/>
    <col min="8" max="8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</row>
    <row r="2" spans="1:9" x14ac:dyDescent="0.25">
      <c r="A2" s="1" t="s">
        <v>15</v>
      </c>
      <c r="B2" s="1">
        <v>0.04</v>
      </c>
      <c r="C2" s="1" t="s">
        <v>3</v>
      </c>
      <c r="D2" s="1">
        <v>62.145477294921797</v>
      </c>
      <c r="E2" s="1" t="s">
        <v>9</v>
      </c>
      <c r="F2" s="1">
        <v>68.005398861089205</v>
      </c>
      <c r="G2" s="1" t="s">
        <v>10</v>
      </c>
      <c r="H2" s="1">
        <v>0.51136655786927498</v>
      </c>
      <c r="I2" s="1">
        <f>100*_1_перец_соль[[#This Row],[Column8]]</f>
        <v>51.136655786927498</v>
      </c>
    </row>
    <row r="3" spans="1:9" x14ac:dyDescent="0.25">
      <c r="A3" s="1" t="s">
        <v>15</v>
      </c>
      <c r="B3" s="1">
        <v>0.05</v>
      </c>
      <c r="C3" s="1" t="s">
        <v>3</v>
      </c>
      <c r="D3" s="1">
        <v>62.547821044921797</v>
      </c>
      <c r="E3" s="1" t="s">
        <v>9</v>
      </c>
      <c r="F3" s="1">
        <v>67.126393835102604</v>
      </c>
      <c r="G3" s="1" t="s">
        <v>10</v>
      </c>
      <c r="H3" s="1">
        <v>0.46491681543889202</v>
      </c>
      <c r="I3" s="1">
        <f>100*_1_перец_соль[[#This Row],[Column8]]</f>
        <v>46.4916815438892</v>
      </c>
    </row>
    <row r="4" spans="1:9" x14ac:dyDescent="0.25">
      <c r="A4" s="1" t="s">
        <v>15</v>
      </c>
      <c r="B4" s="1">
        <v>0.06</v>
      </c>
      <c r="C4" s="1" t="s">
        <v>3</v>
      </c>
      <c r="D4" s="1">
        <v>61.857707977294901</v>
      </c>
      <c r="E4" s="1" t="s">
        <v>9</v>
      </c>
      <c r="F4" s="1">
        <v>66.301095615788299</v>
      </c>
      <c r="G4" s="1" t="s">
        <v>10</v>
      </c>
      <c r="H4" s="1">
        <v>0.422919131269471</v>
      </c>
      <c r="I4" s="1">
        <f>100*_1_перец_соль[[#This Row],[Column8]]</f>
        <v>42.291913126947101</v>
      </c>
    </row>
    <row r="5" spans="1:9" x14ac:dyDescent="0.25">
      <c r="A5" s="1" t="s">
        <v>15</v>
      </c>
      <c r="B5" s="1">
        <v>7.0000000000000007E-2</v>
      </c>
      <c r="C5" s="1" t="s">
        <v>3</v>
      </c>
      <c r="D5" s="1">
        <v>59.514507293701101</v>
      </c>
      <c r="E5" s="1" t="s">
        <v>9</v>
      </c>
      <c r="F5" s="1">
        <v>65.661210901429797</v>
      </c>
      <c r="G5" s="1" t="s">
        <v>10</v>
      </c>
      <c r="H5" s="1">
        <v>0.38803913376928201</v>
      </c>
      <c r="I5" s="1">
        <f>100*_1_перец_соль[[#This Row],[Column8]]</f>
        <v>38.8039133769282</v>
      </c>
    </row>
    <row r="6" spans="1:9" x14ac:dyDescent="0.25">
      <c r="A6" s="1" t="s">
        <v>15</v>
      </c>
      <c r="B6" s="1">
        <v>0.08</v>
      </c>
      <c r="C6" s="1" t="s">
        <v>3</v>
      </c>
      <c r="D6" s="1">
        <v>60.64453125</v>
      </c>
      <c r="E6" s="1" t="s">
        <v>9</v>
      </c>
      <c r="F6" s="1">
        <v>65.133604491166594</v>
      </c>
      <c r="G6" s="1" t="s">
        <v>10</v>
      </c>
      <c r="H6" s="1">
        <v>0.36188932589093697</v>
      </c>
      <c r="I6" s="1">
        <f>100*_1_перец_соль[[#This Row],[Column8]]</f>
        <v>36.188932589093696</v>
      </c>
    </row>
    <row r="7" spans="1:9" x14ac:dyDescent="0.25">
      <c r="A7" s="1" t="s">
        <v>15</v>
      </c>
      <c r="B7" s="1">
        <v>0.09</v>
      </c>
      <c r="C7" s="1" t="s">
        <v>3</v>
      </c>
      <c r="D7" s="1">
        <v>56.860954284667898</v>
      </c>
      <c r="E7" s="1" t="s">
        <v>9</v>
      </c>
      <c r="F7" s="1">
        <v>64.646608378010598</v>
      </c>
      <c r="G7" s="1" t="s">
        <v>10</v>
      </c>
      <c r="H7" s="1">
        <v>0.337701441862718</v>
      </c>
      <c r="I7" s="1">
        <f>100*_1_перец_соль[[#This Row],[Column8]]</f>
        <v>33.7701441862718</v>
      </c>
    </row>
    <row r="8" spans="1:9" x14ac:dyDescent="0.25">
      <c r="A8" s="1" t="s">
        <v>15</v>
      </c>
      <c r="B8" s="1">
        <v>0.1</v>
      </c>
      <c r="C8" s="1" t="s">
        <v>3</v>
      </c>
      <c r="D8" s="1">
        <v>54.501186370849602</v>
      </c>
      <c r="E8" s="1" t="s">
        <v>9</v>
      </c>
      <c r="F8" s="1">
        <v>64.242411158792393</v>
      </c>
      <c r="G8" s="1" t="s">
        <v>10</v>
      </c>
      <c r="H8" s="1">
        <v>0.31968009189822499</v>
      </c>
      <c r="I8" s="1">
        <f>100*_1_перец_соль[[#This Row],[Column8]]</f>
        <v>31.968009189822499</v>
      </c>
    </row>
    <row r="9" spans="1:9" x14ac:dyDescent="0.25">
      <c r="A9" s="1" t="s">
        <v>15</v>
      </c>
      <c r="B9" s="1">
        <v>0.11</v>
      </c>
      <c r="C9" s="1" t="s">
        <v>3</v>
      </c>
      <c r="D9" s="1">
        <v>56.416187286376903</v>
      </c>
      <c r="E9" s="1" t="s">
        <v>9</v>
      </c>
      <c r="F9" s="1">
        <v>63.781099587922299</v>
      </c>
      <c r="G9" s="1" t="s">
        <v>10</v>
      </c>
      <c r="H9" s="1">
        <v>0.30055222608561799</v>
      </c>
      <c r="I9" s="1">
        <f>100*_1_перец_соль[[#This Row],[Column8]]</f>
        <v>30.055222608561799</v>
      </c>
    </row>
    <row r="10" spans="1:9" x14ac:dyDescent="0.25">
      <c r="A10" s="1" t="s">
        <v>15</v>
      </c>
      <c r="B10" s="1">
        <v>0.12</v>
      </c>
      <c r="C10" s="1" t="s">
        <v>3</v>
      </c>
      <c r="D10" s="1">
        <v>57.267749786376903</v>
      </c>
      <c r="E10" s="1" t="s">
        <v>9</v>
      </c>
      <c r="F10" s="1">
        <v>63.443654320339498</v>
      </c>
      <c r="G10" s="1" t="s">
        <v>10</v>
      </c>
      <c r="H10" s="1">
        <v>0.28392906730092998</v>
      </c>
      <c r="I10" s="1">
        <f>100*_1_перец_соль[[#This Row],[Column8]]</f>
        <v>28.392906730092999</v>
      </c>
    </row>
    <row r="11" spans="1:9" x14ac:dyDescent="0.25">
      <c r="A11" s="1" t="s">
        <v>15</v>
      </c>
      <c r="B11" s="1">
        <v>0.13</v>
      </c>
      <c r="C11" s="1" t="s">
        <v>3</v>
      </c>
      <c r="D11" s="1">
        <v>58.5463256835937</v>
      </c>
      <c r="E11" s="1" t="s">
        <v>9</v>
      </c>
      <c r="F11" s="1">
        <v>63.118008428243698</v>
      </c>
      <c r="G11" s="1" t="s">
        <v>10</v>
      </c>
      <c r="H11" s="1">
        <v>0.26918797802570399</v>
      </c>
      <c r="I11" s="1">
        <f>100*_1_перец_соль[[#This Row],[Column8]]</f>
        <v>26.918797802570399</v>
      </c>
    </row>
    <row r="12" spans="1:9" x14ac:dyDescent="0.25">
      <c r="A12" s="1" t="s">
        <v>15</v>
      </c>
      <c r="B12" s="1">
        <v>0.14000000000000001</v>
      </c>
      <c r="C12" s="1" t="s">
        <v>3</v>
      </c>
      <c r="D12" s="1">
        <v>60.254711151122997</v>
      </c>
      <c r="E12" s="1" t="s">
        <v>9</v>
      </c>
      <c r="F12" s="1">
        <v>62.800379541863201</v>
      </c>
      <c r="G12" s="1" t="s">
        <v>10</v>
      </c>
      <c r="H12" s="1">
        <v>0.25551736972862799</v>
      </c>
      <c r="I12" s="1">
        <f>100*_1_перец_соль[[#This Row],[Column8]]</f>
        <v>25.551736972862798</v>
      </c>
    </row>
    <row r="13" spans="1:9" x14ac:dyDescent="0.25">
      <c r="A13" s="1" t="s">
        <v>15</v>
      </c>
      <c r="B13" s="1">
        <v>0.15</v>
      </c>
      <c r="C13" s="1" t="s">
        <v>3</v>
      </c>
      <c r="D13" s="1">
        <v>62.381328582763601</v>
      </c>
      <c r="E13" s="1" t="s">
        <v>9</v>
      </c>
      <c r="F13" s="1">
        <v>62.534274067875899</v>
      </c>
      <c r="G13" s="1" t="s">
        <v>10</v>
      </c>
      <c r="H13" s="1">
        <v>0.24646687678189899</v>
      </c>
      <c r="I13" s="1">
        <f>100*_1_перец_соль[[#This Row],[Column8]]</f>
        <v>24.646687678189899</v>
      </c>
    </row>
    <row r="14" spans="1:9" x14ac:dyDescent="0.25">
      <c r="A14" s="1" t="s">
        <v>15</v>
      </c>
      <c r="B14" s="1">
        <v>0.16</v>
      </c>
      <c r="C14" s="1" t="s">
        <v>3</v>
      </c>
      <c r="D14" s="1">
        <v>61.529823303222599</v>
      </c>
      <c r="E14" s="1" t="s">
        <v>9</v>
      </c>
      <c r="F14" s="1">
        <v>62.3010547487266</v>
      </c>
      <c r="G14" s="1" t="s">
        <v>10</v>
      </c>
      <c r="H14" s="1">
        <v>0.23317043868001899</v>
      </c>
      <c r="I14" s="1">
        <f>100*_1_перец_соль[[#This Row],[Column8]]</f>
        <v>23.3170438680019</v>
      </c>
    </row>
    <row r="15" spans="1:9" x14ac:dyDescent="0.25">
      <c r="A15" s="1" t="s">
        <v>15</v>
      </c>
      <c r="B15" s="1">
        <v>0.17</v>
      </c>
      <c r="C15" s="1" t="s">
        <v>3</v>
      </c>
      <c r="D15" s="1">
        <v>63.106254577636697</v>
      </c>
      <c r="E15" s="1" t="s">
        <v>9</v>
      </c>
      <c r="F15" s="1">
        <v>62.058331393012097</v>
      </c>
      <c r="G15" s="1" t="s">
        <v>10</v>
      </c>
      <c r="H15" s="1">
        <v>0.22357488722268101</v>
      </c>
      <c r="I15" s="1">
        <f>100*_1_перец_соль[[#This Row],[Column8]]</f>
        <v>22.357488722268101</v>
      </c>
    </row>
    <row r="16" spans="1:9" x14ac:dyDescent="0.25">
      <c r="A16" s="1" t="s">
        <v>15</v>
      </c>
      <c r="B16" s="1">
        <v>0.18</v>
      </c>
      <c r="C16" s="1" t="s">
        <v>3</v>
      </c>
      <c r="D16" s="1">
        <v>65.006416320800696</v>
      </c>
      <c r="E16" s="1" t="s">
        <v>9</v>
      </c>
      <c r="F16" s="1">
        <v>61.837639299712002</v>
      </c>
      <c r="G16" s="1" t="s">
        <v>10</v>
      </c>
      <c r="H16" s="1">
        <v>0.21396227455859201</v>
      </c>
      <c r="I16" s="1">
        <f>100*_1_перец_соль[[#This Row],[Column8]]</f>
        <v>21.396227455859201</v>
      </c>
    </row>
    <row r="17" spans="1:9" x14ac:dyDescent="0.25">
      <c r="A17" s="1" t="s">
        <v>15</v>
      </c>
      <c r="B17" s="1">
        <v>0.19</v>
      </c>
      <c r="C17" s="1" t="s">
        <v>3</v>
      </c>
      <c r="D17" s="1">
        <v>67.100181579589801</v>
      </c>
      <c r="E17" s="1" t="s">
        <v>9</v>
      </c>
      <c r="F17" s="1">
        <v>61.622833143837802</v>
      </c>
      <c r="G17" s="1" t="s">
        <v>10</v>
      </c>
      <c r="H17" s="1">
        <v>0.207872614154059</v>
      </c>
      <c r="I17" s="1">
        <f>100*_1_перец_соль[[#This Row],[Column8]]</f>
        <v>20.787261415405901</v>
      </c>
    </row>
    <row r="18" spans="1:9" x14ac:dyDescent="0.25">
      <c r="A18" s="1" t="s">
        <v>15</v>
      </c>
      <c r="B18" s="1">
        <v>0.2</v>
      </c>
      <c r="C18" s="1" t="s">
        <v>3</v>
      </c>
      <c r="D18" s="1">
        <v>68.431930541992102</v>
      </c>
      <c r="E18" s="1" t="s">
        <v>9</v>
      </c>
      <c r="F18" s="1">
        <v>61.389494782481499</v>
      </c>
      <c r="G18" s="1" t="s">
        <v>10</v>
      </c>
      <c r="H18" s="1">
        <v>0.197399799085964</v>
      </c>
      <c r="I18" s="1">
        <f>100*_1_перец_соль[[#This Row],[Column8]]</f>
        <v>19.7399799085964</v>
      </c>
    </row>
    <row r="19" spans="1:9" x14ac:dyDescent="0.25">
      <c r="A19" s="1" t="s">
        <v>15</v>
      </c>
      <c r="B19" s="1">
        <v>0.21</v>
      </c>
      <c r="C19" s="1" t="s">
        <v>3</v>
      </c>
      <c r="D19" s="1">
        <v>66.279388427734304</v>
      </c>
      <c r="E19" s="1" t="s">
        <v>9</v>
      </c>
      <c r="F19" s="1">
        <v>61.269344554350297</v>
      </c>
      <c r="G19" s="1" t="s">
        <v>10</v>
      </c>
      <c r="H19" s="1">
        <v>0.192902414141365</v>
      </c>
      <c r="I19" s="1">
        <f>100*_1_перец_соль[[#This Row],[Column8]]</f>
        <v>19.290241414136499</v>
      </c>
    </row>
    <row r="20" spans="1:9" x14ac:dyDescent="0.25">
      <c r="A20" s="1" t="s">
        <v>15</v>
      </c>
      <c r="B20" s="1">
        <v>0.22</v>
      </c>
      <c r="C20" s="1" t="s">
        <v>3</v>
      </c>
      <c r="D20" s="1">
        <v>70.0794677734375</v>
      </c>
      <c r="E20" s="1" t="s">
        <v>9</v>
      </c>
      <c r="F20" s="1">
        <v>61.018601274677003</v>
      </c>
      <c r="G20" s="1" t="s">
        <v>10</v>
      </c>
      <c r="H20" s="1">
        <v>0.18403008025395201</v>
      </c>
      <c r="I20" s="1">
        <f>100*_1_перец_соль[[#This Row],[Column8]]</f>
        <v>18.403008025395202</v>
      </c>
    </row>
    <row r="21" spans="1:9" x14ac:dyDescent="0.25">
      <c r="A21" s="1" t="s">
        <v>15</v>
      </c>
      <c r="B21" s="1">
        <v>0.23</v>
      </c>
      <c r="C21" s="1" t="s">
        <v>3</v>
      </c>
      <c r="D21" s="1">
        <v>67.291168212890597</v>
      </c>
      <c r="E21" s="1" t="s">
        <v>9</v>
      </c>
      <c r="F21" s="1">
        <v>60.822265175347098</v>
      </c>
      <c r="G21" s="1" t="s">
        <v>10</v>
      </c>
      <c r="H21" s="1">
        <v>0.175019629626745</v>
      </c>
      <c r="I21" s="1">
        <f>100*_1_перец_соль[[#This Row],[Column8]]</f>
        <v>17.501962962674501</v>
      </c>
    </row>
    <row r="22" spans="1:9" x14ac:dyDescent="0.25">
      <c r="A22" s="1" t="s">
        <v>15</v>
      </c>
      <c r="B22" s="1">
        <v>0.24</v>
      </c>
      <c r="C22" s="1" t="s">
        <v>3</v>
      </c>
      <c r="D22" s="1">
        <v>69.040237426757798</v>
      </c>
      <c r="E22" s="1" t="s">
        <v>9</v>
      </c>
      <c r="F22" s="1">
        <v>60.713052636241301</v>
      </c>
      <c r="G22" s="1" t="s">
        <v>10</v>
      </c>
      <c r="H22" s="1">
        <v>0.17207952287434</v>
      </c>
      <c r="I22" s="1">
        <f>100*_1_перец_соль[[#This Row],[Column8]]</f>
        <v>17.207952287434001</v>
      </c>
    </row>
    <row r="23" spans="1:9" x14ac:dyDescent="0.25">
      <c r="A23" s="1" t="s">
        <v>15</v>
      </c>
      <c r="B23" s="1">
        <v>0.25</v>
      </c>
      <c r="C23" s="1" t="s">
        <v>3</v>
      </c>
      <c r="D23" s="1">
        <v>70.954933166503906</v>
      </c>
      <c r="E23" s="1" t="s">
        <v>9</v>
      </c>
      <c r="F23" s="1">
        <v>60.559484338706397</v>
      </c>
      <c r="G23" s="1" t="s">
        <v>10</v>
      </c>
      <c r="H23" s="1">
        <v>0.165891411331996</v>
      </c>
      <c r="I23" s="1">
        <f>100*_1_перец_соль[[#This Row],[Column8]]</f>
        <v>16.5891411331996</v>
      </c>
    </row>
    <row r="24" spans="1:9" x14ac:dyDescent="0.25">
      <c r="A24" s="1" t="s">
        <v>15</v>
      </c>
      <c r="B24" s="1">
        <v>0.26</v>
      </c>
      <c r="C24" s="1" t="s">
        <v>3</v>
      </c>
      <c r="D24" s="1">
        <v>71.728469848632798</v>
      </c>
      <c r="E24" s="1" t="s">
        <v>9</v>
      </c>
      <c r="F24" s="1">
        <v>60.406696249064296</v>
      </c>
      <c r="G24" s="1" t="s">
        <v>10</v>
      </c>
      <c r="H24" s="1">
        <v>0.16129241945256001</v>
      </c>
      <c r="I24" s="1">
        <f>100*_1_перец_соль[[#This Row],[Column8]]</f>
        <v>16.129241945256002</v>
      </c>
    </row>
    <row r="25" spans="1:9" x14ac:dyDescent="0.25">
      <c r="A25" s="1" t="s">
        <v>15</v>
      </c>
      <c r="B25" s="1">
        <v>0.27</v>
      </c>
      <c r="C25" s="1" t="s">
        <v>3</v>
      </c>
      <c r="D25" s="1">
        <v>72.950935363769503</v>
      </c>
      <c r="E25" s="1" t="s">
        <v>9</v>
      </c>
      <c r="F25" s="1">
        <v>60.264074056371499</v>
      </c>
      <c r="G25" s="1" t="s">
        <v>10</v>
      </c>
      <c r="H25" s="1">
        <v>0.155535444526339</v>
      </c>
      <c r="I25" s="1">
        <f>100*_1_перец_соль[[#This Row],[Column8]]</f>
        <v>15.553544452633899</v>
      </c>
    </row>
    <row r="26" spans="1:9" x14ac:dyDescent="0.25">
      <c r="A26" s="1" t="s">
        <v>15</v>
      </c>
      <c r="B26" s="1">
        <v>0.28000000000000003</v>
      </c>
      <c r="C26" s="1" t="s">
        <v>3</v>
      </c>
      <c r="D26" s="1">
        <v>72.241416931152301</v>
      </c>
      <c r="E26" s="1" t="s">
        <v>9</v>
      </c>
      <c r="F26" s="1">
        <v>60.116529744737498</v>
      </c>
      <c r="G26" s="1" t="s">
        <v>10</v>
      </c>
      <c r="H26" s="1">
        <v>0.151949637108028</v>
      </c>
      <c r="I26" s="1">
        <f>100*_1_перец_соль[[#This Row],[Column8]]</f>
        <v>15.194963710802799</v>
      </c>
    </row>
    <row r="27" spans="1:9" x14ac:dyDescent="0.25">
      <c r="A27" s="1" t="s">
        <v>15</v>
      </c>
      <c r="B27" s="1">
        <v>0.28999999999999998</v>
      </c>
      <c r="C27" s="1" t="s">
        <v>3</v>
      </c>
      <c r="D27" s="1">
        <v>70.799148559570298</v>
      </c>
      <c r="E27" s="1" t="s">
        <v>9</v>
      </c>
      <c r="F27" s="1">
        <v>59.989812510394103</v>
      </c>
      <c r="G27" s="1" t="s">
        <v>10</v>
      </c>
      <c r="H27" s="1">
        <v>0.145958657106148</v>
      </c>
      <c r="I27" s="1">
        <f>100*_1_перец_соль[[#This Row],[Column8]]</f>
        <v>14.595865710614801</v>
      </c>
    </row>
    <row r="28" spans="1:9" x14ac:dyDescent="0.25">
      <c r="A28" s="1" t="s">
        <v>15</v>
      </c>
      <c r="B28" s="1">
        <v>0.3</v>
      </c>
      <c r="C28" s="1" t="s">
        <v>3</v>
      </c>
      <c r="D28" s="1">
        <v>72.820983886718693</v>
      </c>
      <c r="E28" s="1" t="s">
        <v>9</v>
      </c>
      <c r="F28" s="1">
        <v>59.9060732810606</v>
      </c>
      <c r="G28" s="1" t="s">
        <v>10</v>
      </c>
      <c r="H28" s="1">
        <v>0.143577794263336</v>
      </c>
      <c r="I28" s="1">
        <f>100*_1_перец_соль[[#This Row],[Column8]]</f>
        <v>14.3577794263336</v>
      </c>
    </row>
    <row r="29" spans="1:9" x14ac:dyDescent="0.25">
      <c r="A29" s="1" t="s">
        <v>15</v>
      </c>
      <c r="B29" s="1">
        <v>0.31</v>
      </c>
      <c r="C29" s="1" t="s">
        <v>3</v>
      </c>
      <c r="D29" s="1">
        <v>71.744659423828097</v>
      </c>
      <c r="E29" s="1" t="s">
        <v>9</v>
      </c>
      <c r="F29" s="1">
        <v>59.730430960568697</v>
      </c>
      <c r="G29" s="1" t="s">
        <v>10</v>
      </c>
      <c r="H29" s="1">
        <v>0.13761348167313001</v>
      </c>
      <c r="I29" s="1">
        <f>100*_1_перец_соль[[#This Row],[Column8]]</f>
        <v>13.761348167313001</v>
      </c>
    </row>
    <row r="30" spans="1:9" x14ac:dyDescent="0.25">
      <c r="A30" s="1" t="s">
        <v>15</v>
      </c>
      <c r="B30" s="1">
        <v>0.32</v>
      </c>
      <c r="C30" s="1" t="s">
        <v>3</v>
      </c>
      <c r="D30" s="1">
        <v>74.878776550292898</v>
      </c>
      <c r="E30" s="1" t="s">
        <v>9</v>
      </c>
      <c r="F30" s="1">
        <v>59.626094038081099</v>
      </c>
      <c r="G30" s="1" t="s">
        <v>10</v>
      </c>
      <c r="H30" s="1">
        <v>0.135076578126299</v>
      </c>
      <c r="I30" s="1">
        <f>100*_1_перец_соль[[#This Row],[Column8]]</f>
        <v>13.507657812629899</v>
      </c>
    </row>
    <row r="31" spans="1:9" x14ac:dyDescent="0.25">
      <c r="A31" s="1" t="s">
        <v>15</v>
      </c>
      <c r="B31" s="1">
        <v>0.33</v>
      </c>
      <c r="C31" s="1" t="s">
        <v>3</v>
      </c>
      <c r="D31" s="1">
        <v>74.180885314941406</v>
      </c>
      <c r="E31" s="1" t="s">
        <v>9</v>
      </c>
      <c r="F31" s="1">
        <v>59.531539003804198</v>
      </c>
      <c r="G31" s="1" t="s">
        <v>10</v>
      </c>
      <c r="H31" s="1">
        <v>0.13174493505349499</v>
      </c>
      <c r="I31" s="1">
        <f>100*_1_перец_соль[[#This Row],[Column8]]</f>
        <v>13.174493505349499</v>
      </c>
    </row>
    <row r="32" spans="1:9" x14ac:dyDescent="0.25">
      <c r="A32" s="1" t="s">
        <v>15</v>
      </c>
      <c r="B32" s="1">
        <v>0.34</v>
      </c>
      <c r="C32" s="1" t="s">
        <v>3</v>
      </c>
      <c r="D32" s="1">
        <v>77.438850402832003</v>
      </c>
      <c r="E32" s="1" t="s">
        <v>9</v>
      </c>
      <c r="F32" s="1">
        <v>59.394475957198402</v>
      </c>
      <c r="G32" s="1" t="s">
        <v>10</v>
      </c>
      <c r="H32" s="1">
        <v>0.12638291006406599</v>
      </c>
      <c r="I32" s="1">
        <f>100*_1_перец_соль[[#This Row],[Column8]]</f>
        <v>12.638291006406599</v>
      </c>
    </row>
    <row r="33" spans="1:9" x14ac:dyDescent="0.25">
      <c r="A33" s="1" t="s">
        <v>15</v>
      </c>
      <c r="B33" s="1">
        <v>0.35</v>
      </c>
      <c r="C33" s="1" t="s">
        <v>3</v>
      </c>
      <c r="D33" s="1">
        <v>77.317443847656193</v>
      </c>
      <c r="E33" s="1" t="s">
        <v>9</v>
      </c>
      <c r="F33" s="1">
        <v>59.2915587166733</v>
      </c>
      <c r="G33" s="1" t="s">
        <v>10</v>
      </c>
      <c r="H33" s="1">
        <v>0.12344403454597799</v>
      </c>
      <c r="I33" s="1">
        <f>100*_1_перец_соль[[#This Row],[Column8]]</f>
        <v>12.344403454597799</v>
      </c>
    </row>
    <row r="34" spans="1:9" x14ac:dyDescent="0.25">
      <c r="A34" s="1" t="s">
        <v>15</v>
      </c>
      <c r="B34" s="1">
        <v>0.36</v>
      </c>
      <c r="C34" s="1" t="s">
        <v>3</v>
      </c>
      <c r="D34" s="1">
        <v>77.023040771484304</v>
      </c>
      <c r="E34" s="1" t="s">
        <v>9</v>
      </c>
      <c r="F34" s="1">
        <v>59.2143046602176</v>
      </c>
      <c r="G34" s="1" t="s">
        <v>10</v>
      </c>
      <c r="H34" s="1">
        <v>0.119016374356544</v>
      </c>
      <c r="I34" s="1">
        <f>100*_1_перец_соль[[#This Row],[Column8]]</f>
        <v>11.901637435654401</v>
      </c>
    </row>
    <row r="35" spans="1:9" x14ac:dyDescent="0.25">
      <c r="A35" s="1" t="s">
        <v>15</v>
      </c>
      <c r="B35" s="1">
        <v>0.37</v>
      </c>
      <c r="C35" s="1" t="s">
        <v>3</v>
      </c>
      <c r="D35" s="1">
        <v>78.343849182128906</v>
      </c>
      <c r="E35" s="1" t="s">
        <v>9</v>
      </c>
      <c r="F35" s="1">
        <v>59.104359304438702</v>
      </c>
      <c r="G35" s="1" t="s">
        <v>10</v>
      </c>
      <c r="H35" s="1">
        <v>0.117319988220142</v>
      </c>
      <c r="I35" s="1">
        <f>100*_1_перец_соль[[#This Row],[Column8]]</f>
        <v>11.7319988220142</v>
      </c>
    </row>
    <row r="36" spans="1:9" x14ac:dyDescent="0.25">
      <c r="A36" s="1" t="s">
        <v>15</v>
      </c>
      <c r="B36" s="1">
        <v>0.38</v>
      </c>
      <c r="C36" s="1" t="s">
        <v>3</v>
      </c>
      <c r="D36" s="1">
        <v>79.002883911132798</v>
      </c>
      <c r="E36" s="1" t="s">
        <v>9</v>
      </c>
      <c r="F36" s="1">
        <v>59.0159119002846</v>
      </c>
      <c r="G36" s="1" t="s">
        <v>10</v>
      </c>
      <c r="H36" s="1">
        <v>0.114601842186356</v>
      </c>
      <c r="I36" s="1">
        <f>100*_1_перец_соль[[#This Row],[Column8]]</f>
        <v>11.4601842186356</v>
      </c>
    </row>
    <row r="37" spans="1:9" x14ac:dyDescent="0.25">
      <c r="A37" s="1" t="s">
        <v>15</v>
      </c>
      <c r="B37" s="1">
        <v>0.39</v>
      </c>
      <c r="C37" s="1" t="s">
        <v>3</v>
      </c>
      <c r="D37" s="1">
        <v>80.232551574707003</v>
      </c>
      <c r="E37" s="1" t="s">
        <v>9</v>
      </c>
      <c r="F37" s="1">
        <v>58.934683538736202</v>
      </c>
      <c r="G37" s="1" t="s">
        <v>10</v>
      </c>
      <c r="H37" s="1">
        <v>0.11376531456092701</v>
      </c>
      <c r="I37" s="1">
        <f>100*_1_перец_соль[[#This Row],[Column8]]</f>
        <v>11.376531456092701</v>
      </c>
    </row>
    <row r="38" spans="1:9" x14ac:dyDescent="0.25">
      <c r="A38" s="1" t="s">
        <v>15</v>
      </c>
      <c r="B38" s="1">
        <v>0.4</v>
      </c>
      <c r="C38" s="1" t="s">
        <v>3</v>
      </c>
      <c r="D38" s="1">
        <v>81.215507507324205</v>
      </c>
      <c r="E38" s="1" t="s">
        <v>9</v>
      </c>
      <c r="F38" s="1">
        <v>58.831615647433402</v>
      </c>
      <c r="G38" s="1" t="s">
        <v>10</v>
      </c>
      <c r="H38" s="1">
        <v>0.109192895618019</v>
      </c>
      <c r="I38" s="1">
        <f>100*_1_перец_соль[[#This Row],[Column8]]</f>
        <v>10.9192895618019</v>
      </c>
    </row>
    <row r="39" spans="1:9" x14ac:dyDescent="0.25">
      <c r="A39" s="1" t="s">
        <v>15</v>
      </c>
      <c r="B39" s="1">
        <v>0.41</v>
      </c>
      <c r="C39" s="1" t="s">
        <v>3</v>
      </c>
      <c r="D39" s="1">
        <v>82.890289306640597</v>
      </c>
      <c r="E39" s="1" t="s">
        <v>9</v>
      </c>
      <c r="F39" s="1">
        <v>58.746820756151898</v>
      </c>
      <c r="G39" s="1" t="s">
        <v>10</v>
      </c>
      <c r="H39" s="1">
        <v>0.109191279858736</v>
      </c>
      <c r="I39" s="1">
        <f>100*_1_перец_соль[[#This Row],[Column8]]</f>
        <v>10.919127985873601</v>
      </c>
    </row>
    <row r="40" spans="1:9" x14ac:dyDescent="0.25">
      <c r="A40" s="1" t="s">
        <v>15</v>
      </c>
      <c r="B40" s="1">
        <v>0.42</v>
      </c>
      <c r="C40" s="1" t="s">
        <v>3</v>
      </c>
      <c r="D40" s="1">
        <v>83.751289367675696</v>
      </c>
      <c r="E40" s="1" t="s">
        <v>9</v>
      </c>
      <c r="F40" s="1">
        <v>58.6563841377152</v>
      </c>
      <c r="G40" s="1" t="s">
        <v>10</v>
      </c>
      <c r="H40" s="1">
        <v>0.10459892266512</v>
      </c>
      <c r="I40" s="1">
        <f>100*_1_перец_соль[[#This Row],[Column8]]</f>
        <v>10.459892266512</v>
      </c>
    </row>
    <row r="41" spans="1:9" x14ac:dyDescent="0.25">
      <c r="A41" s="1" t="s">
        <v>15</v>
      </c>
      <c r="B41" s="1">
        <v>0.43</v>
      </c>
      <c r="C41" s="1" t="s">
        <v>3</v>
      </c>
      <c r="D41" s="1">
        <v>83.295883178710895</v>
      </c>
      <c r="E41" s="1" t="s">
        <v>9</v>
      </c>
      <c r="F41" s="1">
        <v>58.574682615829303</v>
      </c>
      <c r="G41" s="1" t="s">
        <v>10</v>
      </c>
      <c r="H41" s="1">
        <v>0.102514840610214</v>
      </c>
      <c r="I41" s="1">
        <f>100*_1_перец_соль[[#This Row],[Column8]]</f>
        <v>10.251484061021401</v>
      </c>
    </row>
    <row r="42" spans="1:9" x14ac:dyDescent="0.25">
      <c r="A42" s="1" t="s">
        <v>15</v>
      </c>
      <c r="B42" s="1">
        <v>0.44</v>
      </c>
      <c r="C42" s="1" t="s">
        <v>3</v>
      </c>
      <c r="D42" s="1">
        <v>85.843185424804602</v>
      </c>
      <c r="E42" s="1" t="s">
        <v>9</v>
      </c>
      <c r="F42" s="1">
        <v>58.5117366041599</v>
      </c>
      <c r="G42" s="1" t="s">
        <v>10</v>
      </c>
      <c r="H42" s="1">
        <v>9.8550016124540202E-2</v>
      </c>
      <c r="I42" s="1">
        <f>100*_1_перец_соль[[#This Row],[Column8]]</f>
        <v>9.8550016124540196</v>
      </c>
    </row>
    <row r="43" spans="1:9" x14ac:dyDescent="0.25">
      <c r="A43" s="1" t="s">
        <v>15</v>
      </c>
      <c r="B43" s="1">
        <v>0.45</v>
      </c>
      <c r="C43" s="1" t="s">
        <v>3</v>
      </c>
      <c r="D43" s="1">
        <v>89.107200622558594</v>
      </c>
      <c r="E43" s="1" t="s">
        <v>9</v>
      </c>
      <c r="F43" s="1">
        <v>58.427543103279199</v>
      </c>
      <c r="G43" s="1" t="s">
        <v>10</v>
      </c>
      <c r="H43" s="1">
        <v>9.7104872312241505E-2</v>
      </c>
      <c r="I43" s="1">
        <f>100*_1_перец_соль[[#This Row],[Column8]]</f>
        <v>9.7104872312241497</v>
      </c>
    </row>
    <row r="44" spans="1:9" x14ac:dyDescent="0.25">
      <c r="A44" s="1" t="s">
        <v>15</v>
      </c>
      <c r="B44" s="1">
        <v>0.46</v>
      </c>
      <c r="C44" s="1" t="s">
        <v>3</v>
      </c>
      <c r="D44" s="1">
        <v>88.386337280273395</v>
      </c>
      <c r="E44" s="1" t="s">
        <v>9</v>
      </c>
      <c r="F44" s="1">
        <v>58.324413123879197</v>
      </c>
      <c r="G44" s="1" t="s">
        <v>10</v>
      </c>
      <c r="H44" s="1">
        <v>9.4779550172533006E-2</v>
      </c>
      <c r="I44" s="1">
        <f>100*_1_перец_соль[[#This Row],[Column8]]</f>
        <v>9.4779550172533007</v>
      </c>
    </row>
    <row r="45" spans="1:9" x14ac:dyDescent="0.25">
      <c r="A45" s="1" t="s">
        <v>15</v>
      </c>
      <c r="B45" s="1">
        <v>0.47</v>
      </c>
      <c r="C45" s="1" t="s">
        <v>3</v>
      </c>
      <c r="D45" s="1">
        <v>89.095596313476506</v>
      </c>
      <c r="E45" s="1" t="s">
        <v>9</v>
      </c>
      <c r="F45" s="1">
        <v>58.282437396860097</v>
      </c>
      <c r="G45" s="1" t="s">
        <v>10</v>
      </c>
      <c r="H45" s="1">
        <v>9.3624185584014696E-2</v>
      </c>
      <c r="I45" s="1">
        <f>100*_1_перец_соль[[#This Row],[Column8]]</f>
        <v>9.362418558401469</v>
      </c>
    </row>
    <row r="46" spans="1:9" x14ac:dyDescent="0.25">
      <c r="A46" s="1" t="s">
        <v>15</v>
      </c>
      <c r="B46" s="1">
        <v>0.48</v>
      </c>
      <c r="C46" s="1" t="s">
        <v>3</v>
      </c>
      <c r="D46" s="1">
        <v>93.033332824707003</v>
      </c>
      <c r="E46" s="1" t="s">
        <v>9</v>
      </c>
      <c r="F46" s="1">
        <v>58.217919800794803</v>
      </c>
      <c r="G46" s="1" t="s">
        <v>10</v>
      </c>
      <c r="H46" s="1">
        <v>9.1651622274278297E-2</v>
      </c>
      <c r="I46" s="1">
        <f>100*_1_перец_соль[[#This Row],[Column8]]</f>
        <v>9.1651622274278299</v>
      </c>
    </row>
    <row r="47" spans="1:9" x14ac:dyDescent="0.25">
      <c r="A47" s="1" t="s">
        <v>15</v>
      </c>
      <c r="B47" s="1">
        <v>0.49</v>
      </c>
      <c r="C47" s="1" t="s">
        <v>3</v>
      </c>
      <c r="D47" s="1">
        <v>90.345146179199205</v>
      </c>
      <c r="E47" s="1" t="s">
        <v>9</v>
      </c>
      <c r="F47" s="1">
        <v>58.167658656029602</v>
      </c>
      <c r="G47" s="1" t="s">
        <v>10</v>
      </c>
      <c r="H47" s="1">
        <v>9.0719833236787797E-2</v>
      </c>
      <c r="I47" s="1">
        <f>100*_1_перец_соль[[#This Row],[Column8]]</f>
        <v>9.0719833236787792</v>
      </c>
    </row>
    <row r="48" spans="1:9" x14ac:dyDescent="0.25">
      <c r="A48" s="1" t="s">
        <v>15</v>
      </c>
      <c r="B48" s="1">
        <v>0.5</v>
      </c>
      <c r="C48" s="1" t="s">
        <v>3</v>
      </c>
      <c r="D48" s="1">
        <v>93.583709716796804</v>
      </c>
      <c r="E48" s="1" t="s">
        <v>9</v>
      </c>
      <c r="F48" s="1">
        <v>58.048625364049101</v>
      </c>
      <c r="G48" s="1" t="s">
        <v>10</v>
      </c>
      <c r="H48" s="1">
        <v>8.6607460800957006E-2</v>
      </c>
      <c r="I48" s="1">
        <f>100*_1_перец_соль[[#This Row],[Column8]]</f>
        <v>8.6607460800957003</v>
      </c>
    </row>
    <row r="49" spans="1:9" x14ac:dyDescent="0.25">
      <c r="A49" s="1" t="s">
        <v>15</v>
      </c>
      <c r="B49" s="1">
        <v>0.51</v>
      </c>
      <c r="C49" s="1" t="s">
        <v>3</v>
      </c>
      <c r="D49" s="1">
        <v>96.478004455566406</v>
      </c>
      <c r="E49" s="1" t="s">
        <v>9</v>
      </c>
      <c r="F49" s="1">
        <v>57.994377092976102</v>
      </c>
      <c r="G49" s="1" t="s">
        <v>10</v>
      </c>
      <c r="H49" s="1">
        <v>8.5527734139670797E-2</v>
      </c>
      <c r="I49" s="1">
        <f>100*_1_перец_соль[[#This Row],[Column8]]</f>
        <v>8.5527734139670795</v>
      </c>
    </row>
    <row r="50" spans="1:9" x14ac:dyDescent="0.25">
      <c r="A50" s="1" t="s">
        <v>15</v>
      </c>
      <c r="B50" s="1">
        <v>0.52</v>
      </c>
      <c r="C50" s="1" t="s">
        <v>3</v>
      </c>
      <c r="D50" s="1">
        <v>95.852333068847599</v>
      </c>
      <c r="E50" s="1" t="s">
        <v>9</v>
      </c>
      <c r="F50" s="1">
        <v>57.950043035847798</v>
      </c>
      <c r="G50" s="1" t="s">
        <v>10</v>
      </c>
      <c r="H50" s="1">
        <v>8.5774308614390199E-2</v>
      </c>
      <c r="I50" s="1">
        <f>100*_1_перец_соль[[#This Row],[Column8]]</f>
        <v>8.5774308614390193</v>
      </c>
    </row>
    <row r="51" spans="1:9" x14ac:dyDescent="0.25">
      <c r="A51" s="1" t="s">
        <v>15</v>
      </c>
      <c r="B51" s="1">
        <v>0.53</v>
      </c>
      <c r="C51" s="1" t="s">
        <v>3</v>
      </c>
      <c r="D51" s="1">
        <v>96.794296264648395</v>
      </c>
      <c r="E51" s="1" t="s">
        <v>9</v>
      </c>
      <c r="F51" s="1">
        <v>57.853711546498403</v>
      </c>
      <c r="G51" s="1" t="s">
        <v>10</v>
      </c>
      <c r="H51" s="1">
        <v>8.3022758437445304E-2</v>
      </c>
      <c r="I51" s="1">
        <f>100*_1_перец_соль[[#This Row],[Column8]]</f>
        <v>8.3022758437445301</v>
      </c>
    </row>
    <row r="52" spans="1:9" x14ac:dyDescent="0.25">
      <c r="A52" s="1" t="s">
        <v>15</v>
      </c>
      <c r="B52" s="1">
        <v>0.54</v>
      </c>
      <c r="C52" s="1" t="s">
        <v>3</v>
      </c>
      <c r="D52" s="1">
        <v>97.469078063964801</v>
      </c>
      <c r="E52" s="1" t="s">
        <v>9</v>
      </c>
      <c r="F52" s="1">
        <v>57.839806916558899</v>
      </c>
      <c r="G52" s="1" t="s">
        <v>10</v>
      </c>
      <c r="H52" s="1">
        <v>8.0396818674360604E-2</v>
      </c>
      <c r="I52" s="1">
        <f>100*_1_перец_соль[[#This Row],[Column8]]</f>
        <v>8.0396818674360606</v>
      </c>
    </row>
    <row r="53" spans="1:9" x14ac:dyDescent="0.25">
      <c r="A53" s="1" t="s">
        <v>15</v>
      </c>
      <c r="B53" s="1">
        <v>0.55000000000000004</v>
      </c>
      <c r="C53" s="1" t="s">
        <v>3</v>
      </c>
      <c r="D53" s="1">
        <v>100</v>
      </c>
      <c r="E53" s="1" t="s">
        <v>9</v>
      </c>
      <c r="F53" s="1">
        <v>57.756247324855998</v>
      </c>
      <c r="G53" s="1" t="s">
        <v>10</v>
      </c>
      <c r="H53" s="1">
        <v>7.9743455010869504E-2</v>
      </c>
      <c r="I53" s="1">
        <f>100*_1_перец_соль[[#This Row],[Column8]]</f>
        <v>7.9743455010869502</v>
      </c>
    </row>
    <row r="54" spans="1:9" x14ac:dyDescent="0.25">
      <c r="A54" s="1" t="s">
        <v>15</v>
      </c>
      <c r="B54" s="1">
        <v>0.56000000000000005</v>
      </c>
      <c r="C54" s="1" t="s">
        <v>3</v>
      </c>
      <c r="D54" s="1">
        <v>100</v>
      </c>
      <c r="E54" s="1" t="s">
        <v>9</v>
      </c>
      <c r="F54" s="1">
        <v>57.682829820394097</v>
      </c>
      <c r="G54" s="1" t="s">
        <v>10</v>
      </c>
      <c r="H54" s="1">
        <v>7.7812589588870995E-2</v>
      </c>
      <c r="I54" s="1">
        <f>100*_1_перец_соль[[#This Row],[Column8]]</f>
        <v>7.7812589588870997</v>
      </c>
    </row>
    <row r="55" spans="1:9" x14ac:dyDescent="0.25">
      <c r="A55" s="1" t="s">
        <v>15</v>
      </c>
      <c r="B55" s="1">
        <v>0.56999999999999995</v>
      </c>
      <c r="C55" s="1" t="s">
        <v>3</v>
      </c>
      <c r="D55" s="1">
        <v>100</v>
      </c>
      <c r="E55" s="1" t="s">
        <v>9</v>
      </c>
      <c r="F55" s="1">
        <v>57.651919164943699</v>
      </c>
      <c r="G55" s="1" t="s">
        <v>10</v>
      </c>
      <c r="H55" s="1">
        <v>7.71318803504073E-2</v>
      </c>
      <c r="I55" s="1">
        <f>100*_1_перец_соль[[#This Row],[Column8]]</f>
        <v>7.71318803504073</v>
      </c>
    </row>
    <row r="56" spans="1:9" x14ac:dyDescent="0.25">
      <c r="A56" s="1" t="s">
        <v>15</v>
      </c>
      <c r="B56" s="1">
        <v>0.57999999999999996</v>
      </c>
      <c r="C56" s="1" t="s">
        <v>3</v>
      </c>
      <c r="D56" s="1">
        <v>100</v>
      </c>
      <c r="E56" s="1" t="s">
        <v>9</v>
      </c>
      <c r="F56" s="1">
        <v>57.575409681220599</v>
      </c>
      <c r="G56" s="1" t="s">
        <v>10</v>
      </c>
      <c r="H56" s="1">
        <v>7.3423470419772596E-2</v>
      </c>
      <c r="I56" s="1">
        <f>100*_1_перец_соль[[#This Row],[Column8]]</f>
        <v>7.3423470419772592</v>
      </c>
    </row>
    <row r="57" spans="1:9" x14ac:dyDescent="0.25">
      <c r="A57" s="1" t="s">
        <v>15</v>
      </c>
      <c r="B57" s="1">
        <v>0.59</v>
      </c>
      <c r="C57" s="1" t="s">
        <v>3</v>
      </c>
      <c r="D57" s="1">
        <v>100</v>
      </c>
      <c r="E57" s="1" t="s">
        <v>9</v>
      </c>
      <c r="F57" s="1">
        <v>57.545694784011701</v>
      </c>
      <c r="G57" s="1" t="s">
        <v>10</v>
      </c>
      <c r="H57" s="1">
        <v>7.3813138462662103E-2</v>
      </c>
      <c r="I57" s="1">
        <f>100*_1_перец_соль[[#This Row],[Column8]]</f>
        <v>7.3813138462662105</v>
      </c>
    </row>
    <row r="58" spans="1:9" x14ac:dyDescent="0.25">
      <c r="A58" s="1" t="s">
        <v>15</v>
      </c>
      <c r="B58" s="1">
        <v>0.6</v>
      </c>
      <c r="C58" s="1" t="s">
        <v>3</v>
      </c>
      <c r="D58" s="1">
        <v>100</v>
      </c>
      <c r="E58" s="1" t="s">
        <v>9</v>
      </c>
      <c r="F58" s="1">
        <v>57.484912391558098</v>
      </c>
      <c r="G58" s="1" t="s">
        <v>10</v>
      </c>
      <c r="H58" s="1">
        <v>7.2150842998830206E-2</v>
      </c>
      <c r="I58" s="1">
        <f>100*_1_перец_соль[[#This Row],[Column8]]</f>
        <v>7.2150842998830207</v>
      </c>
    </row>
    <row r="59" spans="1:9" x14ac:dyDescent="0.25">
      <c r="A59" s="1" t="s">
        <v>15</v>
      </c>
      <c r="B59" s="1">
        <v>0.61</v>
      </c>
      <c r="C59" s="1" t="s">
        <v>3</v>
      </c>
      <c r="D59" s="1">
        <v>100</v>
      </c>
      <c r="E59" s="1" t="s">
        <v>9</v>
      </c>
      <c r="F59" s="1">
        <v>57.4118693173737</v>
      </c>
      <c r="G59" s="1" t="s">
        <v>10</v>
      </c>
      <c r="H59" s="1">
        <v>7.0512357781947907E-2</v>
      </c>
      <c r="I59" s="1">
        <f>100*_1_перец_соль[[#This Row],[Column8]]</f>
        <v>7.0512357781947905</v>
      </c>
    </row>
    <row r="60" spans="1:9" x14ac:dyDescent="0.25">
      <c r="A60" s="1" t="s">
        <v>15</v>
      </c>
      <c r="B60" s="1">
        <v>0.62</v>
      </c>
      <c r="C60" s="1" t="s">
        <v>3</v>
      </c>
      <c r="D60" s="1">
        <v>100</v>
      </c>
      <c r="E60" s="1" t="s">
        <v>9</v>
      </c>
      <c r="F60" s="1">
        <v>57.392587664556203</v>
      </c>
      <c r="G60" s="1" t="s">
        <v>10</v>
      </c>
      <c r="H60" s="1">
        <v>7.0754948045389301E-2</v>
      </c>
      <c r="I60" s="1">
        <f>100*_1_перец_соль[[#This Row],[Column8]]</f>
        <v>7.0754948045389305</v>
      </c>
    </row>
    <row r="61" spans="1:9" x14ac:dyDescent="0.25">
      <c r="A61" s="1" t="s">
        <v>15</v>
      </c>
      <c r="B61" s="1">
        <v>0.63</v>
      </c>
      <c r="C61" s="1" t="s">
        <v>3</v>
      </c>
      <c r="D61" s="1">
        <v>100</v>
      </c>
      <c r="E61" s="1" t="s">
        <v>9</v>
      </c>
      <c r="F61" s="1">
        <v>57.313569987146401</v>
      </c>
      <c r="G61" s="1" t="s">
        <v>10</v>
      </c>
      <c r="H61" s="1">
        <v>6.9430732728355704E-2</v>
      </c>
      <c r="I61" s="1">
        <f>100*_1_перец_соль[[#This Row],[Column8]]</f>
        <v>6.9430732728355702</v>
      </c>
    </row>
    <row r="62" spans="1:9" x14ac:dyDescent="0.25">
      <c r="A62" s="1" t="s">
        <v>15</v>
      </c>
      <c r="B62" s="1">
        <v>0.64</v>
      </c>
      <c r="C62" s="1" t="s">
        <v>3</v>
      </c>
      <c r="D62" s="1">
        <v>100</v>
      </c>
      <c r="E62" s="1" t="s">
        <v>9</v>
      </c>
      <c r="F62" s="1">
        <v>57.286815122426098</v>
      </c>
      <c r="G62" s="1" t="s">
        <v>10</v>
      </c>
      <c r="H62" s="1">
        <v>6.8336178091513503E-2</v>
      </c>
      <c r="I62" s="1">
        <f>100*_1_перец_соль[[#This Row],[Column8]]</f>
        <v>6.8336178091513506</v>
      </c>
    </row>
    <row r="63" spans="1:9" x14ac:dyDescent="0.25">
      <c r="A63" s="1" t="s">
        <v>15</v>
      </c>
      <c r="B63" s="1">
        <v>0.65</v>
      </c>
      <c r="C63" s="1" t="s">
        <v>3</v>
      </c>
      <c r="D63" s="1">
        <v>100</v>
      </c>
      <c r="E63" s="1" t="s">
        <v>9</v>
      </c>
      <c r="F63" s="1">
        <v>57.234302972711198</v>
      </c>
      <c r="G63" s="1" t="s">
        <v>10</v>
      </c>
      <c r="H63" s="1">
        <v>6.6890267345777396E-2</v>
      </c>
      <c r="I63" s="1">
        <f>100*_1_перец_соль[[#This Row],[Column8]]</f>
        <v>6.6890267345777392</v>
      </c>
    </row>
    <row r="64" spans="1:9" x14ac:dyDescent="0.25">
      <c r="A64" s="1" t="s">
        <v>15</v>
      </c>
      <c r="B64" s="1">
        <v>0.66</v>
      </c>
      <c r="C64" s="1" t="s">
        <v>3</v>
      </c>
      <c r="D64" s="1">
        <v>100</v>
      </c>
      <c r="E64" s="1" t="s">
        <v>9</v>
      </c>
      <c r="F64" s="1">
        <v>57.178182641617099</v>
      </c>
      <c r="G64" s="1" t="s">
        <v>10</v>
      </c>
      <c r="H64" s="1">
        <v>6.3706697571191795E-2</v>
      </c>
      <c r="I64" s="1">
        <f>100*_1_перец_соль[[#This Row],[Column8]]</f>
        <v>6.3706697571191793</v>
      </c>
    </row>
    <row r="65" spans="1:9" x14ac:dyDescent="0.25">
      <c r="A65" s="1" t="s">
        <v>15</v>
      </c>
      <c r="B65" s="1">
        <v>0.67</v>
      </c>
      <c r="C65" s="1" t="s">
        <v>3</v>
      </c>
      <c r="D65" s="1">
        <v>100</v>
      </c>
      <c r="E65" s="1" t="s">
        <v>9</v>
      </c>
      <c r="F65" s="1">
        <v>57.153427424854797</v>
      </c>
      <c r="G65" s="1" t="s">
        <v>10</v>
      </c>
      <c r="H65" s="1">
        <v>6.4183734427995298E-2</v>
      </c>
      <c r="I65" s="1">
        <f>100*_1_перец_соль[[#This Row],[Column8]]</f>
        <v>6.4183734427995294</v>
      </c>
    </row>
    <row r="66" spans="1:9" x14ac:dyDescent="0.25">
      <c r="A66" s="1" t="s">
        <v>15</v>
      </c>
      <c r="B66" s="1">
        <v>0.68</v>
      </c>
      <c r="C66" s="1" t="s">
        <v>3</v>
      </c>
      <c r="D66" s="1">
        <v>100</v>
      </c>
      <c r="E66" s="1" t="s">
        <v>9</v>
      </c>
      <c r="F66" s="1">
        <v>57.072000246996602</v>
      </c>
      <c r="G66" s="1" t="s">
        <v>10</v>
      </c>
      <c r="H66" s="1">
        <v>6.1386040759983503E-2</v>
      </c>
      <c r="I66" s="1">
        <f>100*_1_перец_соль[[#This Row],[Column8]]</f>
        <v>6.1386040759983507</v>
      </c>
    </row>
    <row r="67" spans="1:9" x14ac:dyDescent="0.25">
      <c r="A67" s="1" t="s">
        <v>15</v>
      </c>
      <c r="B67" s="1">
        <v>0.69</v>
      </c>
      <c r="C67" s="1" t="s">
        <v>3</v>
      </c>
      <c r="D67" s="1">
        <v>100</v>
      </c>
      <c r="E67" s="1" t="s">
        <v>9</v>
      </c>
      <c r="F67" s="1">
        <v>57.056748685621102</v>
      </c>
      <c r="G67" s="1" t="s">
        <v>10</v>
      </c>
      <c r="H67" s="1">
        <v>6.0856672135921698E-2</v>
      </c>
      <c r="I67" s="1">
        <f>100*_1_перец_соль[[#This Row],[Column8]]</f>
        <v>6.0856672135921697</v>
      </c>
    </row>
    <row r="68" spans="1:9" x14ac:dyDescent="0.25">
      <c r="A68" s="1" t="s">
        <v>15</v>
      </c>
      <c r="B68" s="1">
        <v>0.7</v>
      </c>
      <c r="C68" s="1" t="s">
        <v>3</v>
      </c>
      <c r="D68" s="1">
        <v>100</v>
      </c>
      <c r="E68" s="1" t="s">
        <v>9</v>
      </c>
      <c r="F68" s="1">
        <v>56.996347429517698</v>
      </c>
      <c r="G68" s="1" t="s">
        <v>10</v>
      </c>
      <c r="H68" s="1">
        <v>5.9570155544927998E-2</v>
      </c>
      <c r="I68" s="1">
        <f>100*_1_перец_соль[[#This Row],[Column8]]</f>
        <v>5.9570155544927994</v>
      </c>
    </row>
    <row r="69" spans="1:9" x14ac:dyDescent="0.25">
      <c r="A69" s="1" t="s">
        <v>15</v>
      </c>
      <c r="B69" s="1">
        <v>0.71</v>
      </c>
      <c r="C69" s="1" t="s">
        <v>3</v>
      </c>
      <c r="D69" s="1">
        <v>100</v>
      </c>
      <c r="E69" s="1" t="s">
        <v>9</v>
      </c>
      <c r="F69" s="1">
        <v>56.947694576127198</v>
      </c>
      <c r="G69" s="1" t="s">
        <v>10</v>
      </c>
      <c r="H69" s="1">
        <v>5.9312599449971103E-2</v>
      </c>
      <c r="I69" s="1">
        <f>100*_1_перец_соль[[#This Row],[Column8]]</f>
        <v>5.9312599449971106</v>
      </c>
    </row>
    <row r="70" spans="1:9" x14ac:dyDescent="0.25">
      <c r="A70" s="1" t="s">
        <v>15</v>
      </c>
      <c r="B70" s="1">
        <v>0.72</v>
      </c>
      <c r="C70" s="1" t="s">
        <v>3</v>
      </c>
      <c r="D70" s="1">
        <v>100</v>
      </c>
      <c r="E70" s="1" t="s">
        <v>9</v>
      </c>
      <c r="F70" s="1">
        <v>56.917310924315601</v>
      </c>
      <c r="G70" s="1" t="s">
        <v>10</v>
      </c>
      <c r="H70" s="1">
        <v>5.7650451785583902E-2</v>
      </c>
      <c r="I70" s="1">
        <f>100*_1_перец_соль[[#This Row],[Column8]]</f>
        <v>5.76504517855839</v>
      </c>
    </row>
    <row r="71" spans="1:9" x14ac:dyDescent="0.25">
      <c r="A71" s="1" t="s">
        <v>15</v>
      </c>
      <c r="B71" s="1">
        <v>0.73</v>
      </c>
      <c r="C71" s="1" t="s">
        <v>3</v>
      </c>
      <c r="D71" s="1">
        <v>100</v>
      </c>
      <c r="E71" s="1" t="s">
        <v>9</v>
      </c>
      <c r="F71" s="1">
        <v>56.898898898495602</v>
      </c>
      <c r="G71" s="1" t="s">
        <v>10</v>
      </c>
      <c r="H71" s="1">
        <v>5.9089832436265199E-2</v>
      </c>
      <c r="I71" s="1">
        <f>100*_1_перец_соль[[#This Row],[Column8]]</f>
        <v>5.9089832436265199</v>
      </c>
    </row>
    <row r="72" spans="1:9" x14ac:dyDescent="0.25">
      <c r="A72" s="1" t="s">
        <v>15</v>
      </c>
      <c r="B72" s="1">
        <v>0.74</v>
      </c>
      <c r="C72" s="1" t="s">
        <v>3</v>
      </c>
      <c r="D72" s="1">
        <v>100</v>
      </c>
      <c r="E72" s="1" t="s">
        <v>9</v>
      </c>
      <c r="F72" s="1">
        <v>56.830883048296002</v>
      </c>
      <c r="G72" s="1" t="s">
        <v>10</v>
      </c>
      <c r="H72" s="1">
        <v>5.6020525054813898E-2</v>
      </c>
      <c r="I72" s="1">
        <f>100*_1_перец_соль[[#This Row],[Column8]]</f>
        <v>5.6020525054813897</v>
      </c>
    </row>
    <row r="73" spans="1:9" x14ac:dyDescent="0.25">
      <c r="A73" s="1" t="s">
        <v>15</v>
      </c>
      <c r="B73" s="1">
        <v>0.75</v>
      </c>
      <c r="C73" s="1" t="s">
        <v>3</v>
      </c>
      <c r="D73" s="1">
        <v>100</v>
      </c>
      <c r="E73" s="1" t="s">
        <v>9</v>
      </c>
      <c r="F73" s="1">
        <v>56.788781319062103</v>
      </c>
      <c r="G73" s="1" t="s">
        <v>10</v>
      </c>
      <c r="H73" s="1">
        <v>5.4819289900584302E-2</v>
      </c>
      <c r="I73" s="1">
        <f>100*_1_перец_соль[[#This Row],[Column8]]</f>
        <v>5.4819289900584298</v>
      </c>
    </row>
    <row r="74" spans="1:9" x14ac:dyDescent="0.25">
      <c r="A74" s="1" t="s">
        <v>15</v>
      </c>
      <c r="B74" s="1">
        <v>0.76</v>
      </c>
      <c r="C74" s="1" t="s">
        <v>3</v>
      </c>
      <c r="D74" s="1">
        <v>100</v>
      </c>
      <c r="E74" s="1" t="s">
        <v>9</v>
      </c>
      <c r="F74" s="1">
        <v>56.7214595726387</v>
      </c>
      <c r="G74" s="1" t="s">
        <v>10</v>
      </c>
      <c r="H74" s="1">
        <v>5.3696347528423199E-2</v>
      </c>
      <c r="I74" s="1">
        <f>100*_1_перец_соль[[#This Row],[Column8]]</f>
        <v>5.3696347528423196</v>
      </c>
    </row>
    <row r="75" spans="1:9" x14ac:dyDescent="0.25">
      <c r="A75" s="1" t="s">
        <v>15</v>
      </c>
      <c r="B75" s="1">
        <v>0.77</v>
      </c>
      <c r="C75" s="1" t="s">
        <v>3</v>
      </c>
      <c r="D75" s="1">
        <v>100</v>
      </c>
      <c r="E75" s="1" t="s">
        <v>9</v>
      </c>
      <c r="F75" s="1">
        <v>56.705819786722202</v>
      </c>
      <c r="G75" s="1" t="s">
        <v>10</v>
      </c>
      <c r="H75" s="1">
        <v>5.41571567275409E-2</v>
      </c>
      <c r="I75" s="1">
        <f>100*_1_перец_соль[[#This Row],[Column8]]</f>
        <v>5.4157156727540903</v>
      </c>
    </row>
    <row r="76" spans="1:9" x14ac:dyDescent="0.25">
      <c r="A76" s="1" t="s">
        <v>15</v>
      </c>
      <c r="B76" s="1">
        <v>0.78</v>
      </c>
      <c r="C76" s="1" t="s">
        <v>3</v>
      </c>
      <c r="D76" s="1">
        <v>100</v>
      </c>
      <c r="E76" s="1" t="s">
        <v>9</v>
      </c>
      <c r="F76" s="1">
        <v>56.655150910095401</v>
      </c>
      <c r="G76" s="1" t="s">
        <v>10</v>
      </c>
      <c r="H76" s="1">
        <v>5.2335799836714998E-2</v>
      </c>
      <c r="I76" s="1">
        <f>100*_1_перец_соль[[#This Row],[Column8]]</f>
        <v>5.2335799836714996</v>
      </c>
    </row>
    <row r="77" spans="1:9" x14ac:dyDescent="0.25">
      <c r="A77" s="1" t="s">
        <v>15</v>
      </c>
      <c r="B77" s="1">
        <v>0.79</v>
      </c>
      <c r="C77" s="1" t="s">
        <v>3</v>
      </c>
      <c r="D77" s="1">
        <v>100</v>
      </c>
      <c r="E77" s="1" t="s">
        <v>9</v>
      </c>
      <c r="F77" s="1">
        <v>56.6549494421972</v>
      </c>
      <c r="G77" s="1" t="s">
        <v>10</v>
      </c>
      <c r="H77" s="1">
        <v>5.5290684642278001E-2</v>
      </c>
      <c r="I77" s="1">
        <f>100*_1_перец_соль[[#This Row],[Column8]]</f>
        <v>5.5290684642277999</v>
      </c>
    </row>
    <row r="78" spans="1:9" x14ac:dyDescent="0.25">
      <c r="A78" s="1" t="s">
        <v>15</v>
      </c>
      <c r="B78" s="1">
        <v>0.8</v>
      </c>
      <c r="C78" s="1" t="s">
        <v>3</v>
      </c>
      <c r="D78" s="1">
        <v>100</v>
      </c>
      <c r="E78" s="1" t="s">
        <v>9</v>
      </c>
      <c r="F78" s="1">
        <v>56.5804560978764</v>
      </c>
      <c r="G78" s="1" t="s">
        <v>10</v>
      </c>
      <c r="H78" s="1">
        <v>5.06115613196884E-2</v>
      </c>
      <c r="I78" s="1">
        <f>100*_1_перец_соль[[#This Row],[Column8]]</f>
        <v>5.0611561319688398</v>
      </c>
    </row>
    <row r="79" spans="1:9" x14ac:dyDescent="0.25">
      <c r="A79" s="1" t="s">
        <v>15</v>
      </c>
      <c r="B79" s="1">
        <v>0.81</v>
      </c>
      <c r="C79" s="1" t="s">
        <v>3</v>
      </c>
      <c r="D79" s="1">
        <v>100</v>
      </c>
      <c r="E79" s="1" t="s">
        <v>9</v>
      </c>
      <c r="F79" s="1">
        <v>56.564026200137697</v>
      </c>
      <c r="G79" s="1" t="s">
        <v>10</v>
      </c>
      <c r="H79" s="1">
        <v>5.1424628078643203E-2</v>
      </c>
      <c r="I79" s="1">
        <f>100*_1_перец_соль[[#This Row],[Column8]]</f>
        <v>5.1424628078643204</v>
      </c>
    </row>
    <row r="80" spans="1:9" x14ac:dyDescent="0.25">
      <c r="A80" s="1" t="s">
        <v>15</v>
      </c>
      <c r="B80" s="1">
        <v>0.82</v>
      </c>
      <c r="C80" s="1" t="s">
        <v>3</v>
      </c>
      <c r="D80" s="1">
        <v>100</v>
      </c>
      <c r="E80" s="1" t="s">
        <v>9</v>
      </c>
      <c r="F80" s="1">
        <v>56.544078842157099</v>
      </c>
      <c r="G80" s="1" t="s">
        <v>10</v>
      </c>
      <c r="H80" s="1">
        <v>5.2857132915385997E-2</v>
      </c>
      <c r="I80" s="1">
        <f>100*_1_перец_соль[[#This Row],[Column8]]</f>
        <v>5.2857132915385998</v>
      </c>
    </row>
    <row r="81" spans="1:9" x14ac:dyDescent="0.25">
      <c r="A81" s="1" t="s">
        <v>15</v>
      </c>
      <c r="B81" s="1">
        <v>0.83</v>
      </c>
      <c r="C81" s="1" t="s">
        <v>3</v>
      </c>
      <c r="D81" s="1">
        <v>100</v>
      </c>
      <c r="E81" s="1" t="s">
        <v>9</v>
      </c>
      <c r="F81" s="1">
        <v>56.4849025086979</v>
      </c>
      <c r="G81" s="1" t="s">
        <v>10</v>
      </c>
      <c r="H81" s="1">
        <v>4.9327779411336502E-2</v>
      </c>
      <c r="I81" s="1">
        <f>100*_1_перец_соль[[#This Row],[Column8]]</f>
        <v>4.9327779411336499</v>
      </c>
    </row>
    <row r="82" spans="1:9" x14ac:dyDescent="0.25">
      <c r="A82" s="1" t="s">
        <v>15</v>
      </c>
      <c r="B82" s="1">
        <v>0.84</v>
      </c>
      <c r="C82" s="1" t="s">
        <v>3</v>
      </c>
      <c r="D82" s="1">
        <v>100</v>
      </c>
      <c r="E82" s="1" t="s">
        <v>9</v>
      </c>
      <c r="F82" s="1">
        <v>56.471381895379501</v>
      </c>
      <c r="G82" s="1" t="s">
        <v>10</v>
      </c>
      <c r="H82" s="1">
        <v>4.8025078137278E-2</v>
      </c>
      <c r="I82" s="1">
        <f>100*_1_перец_соль[[#This Row],[Column8]]</f>
        <v>4.8025078137278001</v>
      </c>
    </row>
    <row r="83" spans="1:9" x14ac:dyDescent="0.25">
      <c r="A83" s="1" t="s">
        <v>15</v>
      </c>
      <c r="B83" s="1">
        <v>0.85</v>
      </c>
      <c r="C83" s="1" t="s">
        <v>3</v>
      </c>
      <c r="D83" s="1">
        <v>100</v>
      </c>
      <c r="E83" s="1" t="s">
        <v>9</v>
      </c>
      <c r="F83" s="1">
        <v>56.431609555983897</v>
      </c>
      <c r="G83" s="1" t="s">
        <v>10</v>
      </c>
      <c r="H83" s="1">
        <v>4.9735644705501403E-2</v>
      </c>
      <c r="I83" s="1">
        <f>100*_1_перец_соль[[#This Row],[Column8]]</f>
        <v>4.9735644705501407</v>
      </c>
    </row>
    <row r="84" spans="1:9" x14ac:dyDescent="0.25">
      <c r="A84" s="1" t="s">
        <v>15</v>
      </c>
      <c r="B84" s="1">
        <v>0.86</v>
      </c>
      <c r="C84" s="1" t="s">
        <v>3</v>
      </c>
      <c r="D84" s="1">
        <v>100</v>
      </c>
      <c r="E84" s="1" t="s">
        <v>9</v>
      </c>
      <c r="F84" s="1">
        <v>56.398337414058297</v>
      </c>
      <c r="G84" s="1" t="s">
        <v>10</v>
      </c>
      <c r="H84" s="1">
        <v>4.7398976082387502E-2</v>
      </c>
      <c r="I84" s="1">
        <f>100*_1_перец_соль[[#This Row],[Column8]]</f>
        <v>4.7398976082387501</v>
      </c>
    </row>
    <row r="85" spans="1:9" x14ac:dyDescent="0.25">
      <c r="A85" s="1" t="s">
        <v>15</v>
      </c>
      <c r="B85" s="1">
        <v>0.87</v>
      </c>
      <c r="C85" s="1" t="s">
        <v>3</v>
      </c>
      <c r="D85" s="1">
        <v>100</v>
      </c>
      <c r="E85" s="1" t="s">
        <v>9</v>
      </c>
      <c r="F85" s="1">
        <v>56.365929805898702</v>
      </c>
      <c r="G85" s="1" t="s">
        <v>10</v>
      </c>
      <c r="H85" s="1">
        <v>4.8010062154074398E-2</v>
      </c>
      <c r="I85" s="1">
        <f>100*_1_перец_соль[[#This Row],[Column8]]</f>
        <v>4.8010062154074395</v>
      </c>
    </row>
    <row r="86" spans="1:9" x14ac:dyDescent="0.25">
      <c r="A86" s="1" t="s">
        <v>15</v>
      </c>
      <c r="B86" s="1">
        <v>0.88</v>
      </c>
      <c r="C86" s="1" t="s">
        <v>3</v>
      </c>
      <c r="D86" s="1">
        <v>100</v>
      </c>
      <c r="E86" s="1" t="s">
        <v>9</v>
      </c>
      <c r="F86" s="1">
        <v>56.333338431290798</v>
      </c>
      <c r="G86" s="1" t="s">
        <v>10</v>
      </c>
      <c r="H86" s="1">
        <v>4.6952229540503897E-2</v>
      </c>
      <c r="I86" s="1">
        <f>100*_1_перец_соль[[#This Row],[Column8]]</f>
        <v>4.69522295405039</v>
      </c>
    </row>
    <row r="87" spans="1:9" x14ac:dyDescent="0.25">
      <c r="A87" s="1" t="s">
        <v>15</v>
      </c>
      <c r="B87" s="1">
        <v>0.89</v>
      </c>
      <c r="C87" s="1" t="s">
        <v>3</v>
      </c>
      <c r="D87" s="1">
        <v>100</v>
      </c>
      <c r="E87" s="1" t="s">
        <v>9</v>
      </c>
      <c r="F87" s="1">
        <v>56.296233833428403</v>
      </c>
      <c r="G87" s="1" t="s">
        <v>10</v>
      </c>
      <c r="H87" s="1">
        <v>4.4822331257861101E-2</v>
      </c>
      <c r="I87" s="1">
        <f>100*_1_перец_соль[[#This Row],[Column8]]</f>
        <v>4.4822331257861103</v>
      </c>
    </row>
    <row r="88" spans="1:9" x14ac:dyDescent="0.25">
      <c r="A88" s="1" t="s">
        <v>15</v>
      </c>
      <c r="B88" s="1">
        <v>0.9</v>
      </c>
      <c r="C88" s="1" t="s">
        <v>3</v>
      </c>
      <c r="D88" s="1">
        <v>100</v>
      </c>
      <c r="E88" s="1" t="s">
        <v>9</v>
      </c>
      <c r="F88" s="1">
        <v>56.263844457297601</v>
      </c>
      <c r="G88" s="1" t="s">
        <v>10</v>
      </c>
      <c r="H88" s="1">
        <v>4.6965666795596397E-2</v>
      </c>
      <c r="I88" s="1">
        <f>100*_1_перец_соль[[#This Row],[Column8]]</f>
        <v>4.6965666795596395</v>
      </c>
    </row>
    <row r="89" spans="1:9" x14ac:dyDescent="0.25">
      <c r="A89" s="1" t="s">
        <v>15</v>
      </c>
      <c r="B89" s="1">
        <v>0.91</v>
      </c>
      <c r="C89" s="1" t="s">
        <v>3</v>
      </c>
      <c r="D89" s="1">
        <v>100</v>
      </c>
      <c r="E89" s="1" t="s">
        <v>9</v>
      </c>
      <c r="F89" s="1">
        <v>56.243042047984602</v>
      </c>
      <c r="G89" s="1" t="s">
        <v>10</v>
      </c>
      <c r="H89" s="1">
        <v>4.3938960438872E-2</v>
      </c>
      <c r="I89" s="1">
        <f>100*_1_перец_соль[[#This Row],[Column8]]</f>
        <v>4.3938960438872003</v>
      </c>
    </row>
    <row r="90" spans="1:9" x14ac:dyDescent="0.25">
      <c r="A90" s="1" t="s">
        <v>15</v>
      </c>
      <c r="B90" s="1">
        <v>0.92</v>
      </c>
      <c r="C90" s="1" t="s">
        <v>3</v>
      </c>
      <c r="D90" s="1">
        <v>100</v>
      </c>
      <c r="E90" s="1" t="s">
        <v>9</v>
      </c>
      <c r="F90" s="1">
        <v>56.213245175113599</v>
      </c>
      <c r="G90" s="1" t="s">
        <v>10</v>
      </c>
      <c r="H90" s="1">
        <v>4.4286975420942301E-2</v>
      </c>
      <c r="I90" s="1">
        <f>100*_1_перец_соль[[#This Row],[Column8]]</f>
        <v>4.4286975420942305</v>
      </c>
    </row>
    <row r="91" spans="1:9" x14ac:dyDescent="0.25">
      <c r="A91" s="1" t="s">
        <v>15</v>
      </c>
      <c r="B91" s="1">
        <v>0.93</v>
      </c>
      <c r="C91" s="1" t="s">
        <v>3</v>
      </c>
      <c r="D91" s="1">
        <v>100</v>
      </c>
      <c r="E91" s="1" t="s">
        <v>9</v>
      </c>
      <c r="F91" s="1">
        <v>56.181121292072604</v>
      </c>
      <c r="G91" s="1" t="s">
        <v>10</v>
      </c>
      <c r="H91" s="1">
        <v>4.32005074410639E-2</v>
      </c>
      <c r="I91" s="1">
        <f>100*_1_перец_соль[[#This Row],[Column8]]</f>
        <v>4.32005074410639</v>
      </c>
    </row>
    <row r="92" spans="1:9" x14ac:dyDescent="0.25">
      <c r="A92" s="1" t="s">
        <v>15</v>
      </c>
      <c r="B92" s="1">
        <v>0.94</v>
      </c>
      <c r="C92" s="1" t="s">
        <v>3</v>
      </c>
      <c r="D92" s="1">
        <v>100</v>
      </c>
      <c r="E92" s="1" t="s">
        <v>9</v>
      </c>
      <c r="F92" s="1">
        <v>56.143595846475897</v>
      </c>
      <c r="G92" s="1" t="s">
        <v>10</v>
      </c>
      <c r="H92" s="1">
        <v>4.3263651288634103E-2</v>
      </c>
      <c r="I92" s="1">
        <f>100*_1_перец_соль[[#This Row],[Column8]]</f>
        <v>4.3263651288634106</v>
      </c>
    </row>
    <row r="93" spans="1:9" x14ac:dyDescent="0.25">
      <c r="A93" s="1" t="s">
        <v>15</v>
      </c>
      <c r="B93" s="1">
        <v>0.95</v>
      </c>
      <c r="C93" s="1" t="s">
        <v>3</v>
      </c>
      <c r="D93" s="1">
        <v>100</v>
      </c>
      <c r="E93" s="1" t="s">
        <v>9</v>
      </c>
      <c r="F93" s="1">
        <v>56.123537790376403</v>
      </c>
      <c r="G93" s="1" t="s">
        <v>10</v>
      </c>
      <c r="H93" s="1">
        <v>4.20372382368282E-2</v>
      </c>
      <c r="I93" s="1">
        <f>100*_1_перец_соль[[#This Row],[Column8]]</f>
        <v>4.2037238236828198</v>
      </c>
    </row>
    <row r="94" spans="1:9" x14ac:dyDescent="0.25">
      <c r="A94" s="1" t="s">
        <v>15</v>
      </c>
      <c r="B94" s="1">
        <v>0.96</v>
      </c>
      <c r="C94" s="1" t="s">
        <v>3</v>
      </c>
      <c r="D94" s="1">
        <v>100</v>
      </c>
      <c r="E94" s="1" t="s">
        <v>9</v>
      </c>
      <c r="F94" s="1">
        <v>56.095255410080398</v>
      </c>
      <c r="G94" s="1" t="s">
        <v>10</v>
      </c>
      <c r="H94" s="1">
        <v>4.3192070349811998E-2</v>
      </c>
      <c r="I94" s="1">
        <f>100*_1_перец_соль[[#This Row],[Column8]]</f>
        <v>4.3192070349811997</v>
      </c>
    </row>
    <row r="95" spans="1:9" x14ac:dyDescent="0.25">
      <c r="A95" s="1" t="s">
        <v>15</v>
      </c>
      <c r="B95" s="1">
        <v>0.97</v>
      </c>
      <c r="C95" s="1" t="s">
        <v>3</v>
      </c>
      <c r="D95" s="1">
        <v>100</v>
      </c>
      <c r="E95" s="1" t="s">
        <v>9</v>
      </c>
      <c r="F95" s="1">
        <v>56.048999962066901</v>
      </c>
      <c r="G95" s="1" t="s">
        <v>10</v>
      </c>
      <c r="H95" s="1">
        <v>4.2219186040744497E-2</v>
      </c>
      <c r="I95" s="1">
        <f>100*_1_перец_соль[[#This Row],[Column8]]</f>
        <v>4.2219186040744496</v>
      </c>
    </row>
    <row r="96" spans="1:9" x14ac:dyDescent="0.25">
      <c r="A96" s="1" t="s">
        <v>15</v>
      </c>
      <c r="B96" s="1">
        <v>0.98</v>
      </c>
      <c r="C96" s="1" t="s">
        <v>3</v>
      </c>
      <c r="D96" s="1">
        <v>100</v>
      </c>
      <c r="E96" s="1" t="s">
        <v>9</v>
      </c>
      <c r="F96" s="1">
        <v>56.052732202500998</v>
      </c>
      <c r="G96" s="1" t="s">
        <v>10</v>
      </c>
      <c r="H96" s="1">
        <v>4.3175888180278003E-2</v>
      </c>
      <c r="I96" s="1">
        <f>100*_1_перец_соль[[#This Row],[Column8]]</f>
        <v>4.3175888180277999</v>
      </c>
    </row>
    <row r="97" spans="1:9" x14ac:dyDescent="0.25">
      <c r="A97" s="1" t="s">
        <v>15</v>
      </c>
      <c r="B97" s="1">
        <v>0.99</v>
      </c>
      <c r="C97" s="1" t="s">
        <v>3</v>
      </c>
      <c r="D97" s="1">
        <v>100</v>
      </c>
      <c r="E97" s="1" t="s">
        <v>9</v>
      </c>
      <c r="F97" s="1">
        <v>56.008835224831699</v>
      </c>
      <c r="G97" s="1" t="s">
        <v>10</v>
      </c>
      <c r="H97" s="1">
        <v>4.09384589978928E-2</v>
      </c>
      <c r="I97" s="1">
        <f>100*_1_перец_соль[[#This Row],[Column8]]</f>
        <v>4.0938458997892804</v>
      </c>
    </row>
    <row r="98" spans="1:9" x14ac:dyDescent="0.25">
      <c r="A98" s="1" t="s">
        <v>15</v>
      </c>
      <c r="B98" s="1">
        <v>1</v>
      </c>
      <c r="C98" s="1" t="s">
        <v>3</v>
      </c>
      <c r="D98" s="1">
        <v>100</v>
      </c>
      <c r="E98" s="1" t="s">
        <v>9</v>
      </c>
      <c r="F98" s="1">
        <v>55.9690848414199</v>
      </c>
      <c r="G98" s="1" t="s">
        <v>10</v>
      </c>
      <c r="H98" s="1">
        <v>4.0325194034907398E-2</v>
      </c>
      <c r="I98" s="1">
        <f>100*_1_перец_соль[[#This Row],[Column8]]</f>
        <v>4.0325194034907401</v>
      </c>
    </row>
    <row r="99" spans="1:9" x14ac:dyDescent="0.25">
      <c r="A99" s="1"/>
      <c r="B99" s="1"/>
      <c r="C99" s="1"/>
      <c r="D99" s="1">
        <f>_xlfn.STDEV.S(_1_перец_соль[Column4])</f>
        <v>15.730571481235655</v>
      </c>
      <c r="E99" s="1"/>
      <c r="F99" s="1">
        <f>_xlfn.STDEV.S(_1_перец_соль[Column6])</f>
        <v>2.7888850468832715</v>
      </c>
      <c r="G99" s="1"/>
      <c r="H99" s="1">
        <f>_xlfn.STDEV.S(_1_перец_соль[Column8])</f>
        <v>0.10058818194343934</v>
      </c>
      <c r="I99" s="1">
        <f>_xlfn.STDEV.S(_1_перец_соль[Column9])</f>
        <v>10.058818194343912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D485-8880-4540-BC38-D98BE28C94EE}">
  <dimension ref="A1:I26"/>
  <sheetViews>
    <sheetView topLeftCell="A7" workbookViewId="0">
      <selection activeCell="J35" sqref="J35"/>
    </sheetView>
  </sheetViews>
  <sheetFormatPr defaultRowHeight="15" x14ac:dyDescent="0.25"/>
  <cols>
    <col min="1" max="1" width="11.140625" bestFit="1" customWidth="1"/>
    <col min="2" max="2" width="20.42578125" bestFit="1" customWidth="1"/>
    <col min="3" max="3" width="15.7109375" bestFit="1" customWidth="1"/>
    <col min="4" max="4" width="19.42578125" bestFit="1" customWidth="1"/>
    <col min="5" max="5" width="12.7109375" bestFit="1" customWidth="1"/>
    <col min="6" max="6" width="19.42578125" bestFit="1" customWidth="1"/>
    <col min="7" max="7" width="12.28515625" bestFit="1" customWidth="1"/>
    <col min="8" max="8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</row>
    <row r="2" spans="1:9" x14ac:dyDescent="0.25">
      <c r="A2" s="1" t="s">
        <v>15</v>
      </c>
      <c r="B2" s="1">
        <v>0.04</v>
      </c>
      <c r="C2" s="1" t="s">
        <v>3</v>
      </c>
      <c r="D2" s="1">
        <v>61.557186126708899</v>
      </c>
      <c r="E2" s="1" t="s">
        <v>9</v>
      </c>
      <c r="F2" s="1">
        <v>68.013961355289595</v>
      </c>
      <c r="G2" s="1" t="s">
        <v>10</v>
      </c>
      <c r="H2" s="1">
        <v>0.51380196721235805</v>
      </c>
      <c r="I2" s="1">
        <f>100*перец_соль[[#This Row],[Column8]]</f>
        <v>51.380196721235805</v>
      </c>
    </row>
    <row r="3" spans="1:9" x14ac:dyDescent="0.25">
      <c r="A3" s="1" t="s">
        <v>15</v>
      </c>
      <c r="B3" s="1">
        <v>0.08</v>
      </c>
      <c r="C3" s="1" t="s">
        <v>3</v>
      </c>
      <c r="D3" s="1">
        <v>58.986480712890597</v>
      </c>
      <c r="E3" s="1" t="s">
        <v>9</v>
      </c>
      <c r="F3" s="1">
        <v>65.129817043220598</v>
      </c>
      <c r="G3" s="1" t="s">
        <v>10</v>
      </c>
      <c r="H3" s="1">
        <v>0.36369356262001901</v>
      </c>
      <c r="I3" s="1">
        <f>100*перец_соль[[#This Row],[Column8]]</f>
        <v>36.369356262001901</v>
      </c>
    </row>
    <row r="4" spans="1:9" x14ac:dyDescent="0.25">
      <c r="A4" s="1" t="s">
        <v>15</v>
      </c>
      <c r="B4" s="1">
        <v>0.12</v>
      </c>
      <c r="C4" s="1" t="s">
        <v>3</v>
      </c>
      <c r="D4" s="1">
        <v>57.976085662841797</v>
      </c>
      <c r="E4" s="1" t="s">
        <v>9</v>
      </c>
      <c r="F4" s="1">
        <v>63.395201795969498</v>
      </c>
      <c r="G4" s="1" t="s">
        <v>10</v>
      </c>
      <c r="H4" s="1">
        <v>0.28190597447628402</v>
      </c>
      <c r="I4" s="1">
        <f>100*перец_соль[[#This Row],[Column8]]</f>
        <v>28.190597447628402</v>
      </c>
    </row>
    <row r="5" spans="1:9" x14ac:dyDescent="0.25">
      <c r="A5" s="1" t="s">
        <v>15</v>
      </c>
      <c r="B5" s="1">
        <v>0.16</v>
      </c>
      <c r="C5" s="1" t="s">
        <v>3</v>
      </c>
      <c r="D5" s="1">
        <v>65.097099304199205</v>
      </c>
      <c r="E5" s="1" t="s">
        <v>9</v>
      </c>
      <c r="F5" s="1">
        <v>62.2924808876285</v>
      </c>
      <c r="G5" s="1" t="s">
        <v>10</v>
      </c>
      <c r="H5" s="1">
        <v>0.233032275710786</v>
      </c>
      <c r="I5" s="1">
        <f>100*перец_соль[[#This Row],[Column8]]</f>
        <v>23.303227571078601</v>
      </c>
    </row>
    <row r="6" spans="1:9" x14ac:dyDescent="0.25">
      <c r="A6" s="1" t="s">
        <v>15</v>
      </c>
      <c r="B6" s="1">
        <v>0.2</v>
      </c>
      <c r="C6" s="1" t="s">
        <v>3</v>
      </c>
      <c r="D6" s="1">
        <v>69.135391235351506</v>
      </c>
      <c r="E6" s="1" t="s">
        <v>9</v>
      </c>
      <c r="F6" s="1">
        <v>61.409553936054003</v>
      </c>
      <c r="G6" s="1" t="s">
        <v>10</v>
      </c>
      <c r="H6" s="1">
        <v>0.198240675719875</v>
      </c>
      <c r="I6" s="1">
        <f>100*перец_соль[[#This Row],[Column8]]</f>
        <v>19.824067571987499</v>
      </c>
    </row>
    <row r="7" spans="1:9" x14ac:dyDescent="0.25">
      <c r="A7" s="1" t="s">
        <v>15</v>
      </c>
      <c r="B7" s="1">
        <v>0.24</v>
      </c>
      <c r="C7" s="1" t="s">
        <v>3</v>
      </c>
      <c r="D7" s="1">
        <v>69.887931823730398</v>
      </c>
      <c r="E7" s="1" t="s">
        <v>9</v>
      </c>
      <c r="F7" s="1">
        <v>60.715806221180799</v>
      </c>
      <c r="G7" s="1" t="s">
        <v>10</v>
      </c>
      <c r="H7" s="1">
        <v>0.17330499113511</v>
      </c>
      <c r="I7" s="1">
        <f>100*перец_соль[[#This Row],[Column8]]</f>
        <v>17.330499113510999</v>
      </c>
    </row>
    <row r="8" spans="1:9" x14ac:dyDescent="0.25">
      <c r="A8" s="1" t="s">
        <v>15</v>
      </c>
      <c r="B8" s="1">
        <v>0.27999999999999903</v>
      </c>
      <c r="C8" s="1" t="s">
        <v>3</v>
      </c>
      <c r="D8" s="1">
        <v>70.975479125976506</v>
      </c>
      <c r="E8" s="1" t="s">
        <v>9</v>
      </c>
      <c r="F8" s="1">
        <v>60.157011858581903</v>
      </c>
      <c r="G8" s="1" t="s">
        <v>10</v>
      </c>
      <c r="H8" s="1">
        <v>0.153684020123597</v>
      </c>
      <c r="I8" s="1">
        <f>100*перец_соль[[#This Row],[Column8]]</f>
        <v>15.3684020123597</v>
      </c>
    </row>
    <row r="9" spans="1:9" x14ac:dyDescent="0.25">
      <c r="A9" s="1" t="s">
        <v>15</v>
      </c>
      <c r="B9" s="1">
        <v>0.32</v>
      </c>
      <c r="C9" s="1" t="s">
        <v>3</v>
      </c>
      <c r="D9" s="1">
        <v>73.458580017089801</v>
      </c>
      <c r="E9" s="1" t="s">
        <v>9</v>
      </c>
      <c r="F9" s="1">
        <v>59.654828819075</v>
      </c>
      <c r="G9" s="1" t="s">
        <v>10</v>
      </c>
      <c r="H9" s="1">
        <v>0.137626946500882</v>
      </c>
      <c r="I9" s="1">
        <f>100*перец_соль[[#This Row],[Column8]]</f>
        <v>13.7626946500882</v>
      </c>
    </row>
    <row r="10" spans="1:9" x14ac:dyDescent="0.25">
      <c r="A10" s="1" t="s">
        <v>15</v>
      </c>
      <c r="B10" s="1">
        <v>0.36</v>
      </c>
      <c r="C10" s="1" t="s">
        <v>3</v>
      </c>
      <c r="D10" s="1">
        <v>77.872848510742102</v>
      </c>
      <c r="E10" s="1" t="s">
        <v>9</v>
      </c>
      <c r="F10" s="1">
        <v>59.194387230368399</v>
      </c>
      <c r="G10" s="1" t="s">
        <v>10</v>
      </c>
      <c r="H10" s="1">
        <v>0.11838600347034101</v>
      </c>
      <c r="I10" s="1">
        <f>100*перец_соль[[#This Row],[Column8]]</f>
        <v>11.838600347034101</v>
      </c>
    </row>
    <row r="11" spans="1:9" x14ac:dyDescent="0.25">
      <c r="A11" s="1" t="s">
        <v>15</v>
      </c>
      <c r="B11" s="1">
        <v>0.39999999999999902</v>
      </c>
      <c r="C11" s="1" t="s">
        <v>3</v>
      </c>
      <c r="D11" s="1">
        <v>81.879310607910099</v>
      </c>
      <c r="E11" s="1" t="s">
        <v>9</v>
      </c>
      <c r="F11" s="1">
        <v>58.840004330152503</v>
      </c>
      <c r="G11" s="1" t="s">
        <v>10</v>
      </c>
      <c r="H11" s="1">
        <v>0.108262046348369</v>
      </c>
      <c r="I11" s="1">
        <f>100*перец_соль[[#This Row],[Column8]]</f>
        <v>10.8262046348369</v>
      </c>
    </row>
    <row r="12" spans="1:9" x14ac:dyDescent="0.25">
      <c r="A12" s="1" t="s">
        <v>15</v>
      </c>
      <c r="B12" s="1">
        <v>0.44</v>
      </c>
      <c r="C12" s="1" t="s">
        <v>3</v>
      </c>
      <c r="D12" s="1">
        <v>84.968544006347599</v>
      </c>
      <c r="E12" s="1" t="s">
        <v>9</v>
      </c>
      <c r="F12" s="1">
        <v>58.506798094400999</v>
      </c>
      <c r="G12" s="1" t="s">
        <v>10</v>
      </c>
      <c r="H12" s="1">
        <v>9.9093103718350103E-2</v>
      </c>
      <c r="I12" s="1">
        <f>100*перец_соль[[#This Row],[Column8]]</f>
        <v>9.9093103718350104</v>
      </c>
    </row>
    <row r="13" spans="1:9" x14ac:dyDescent="0.25">
      <c r="A13" s="1" t="s">
        <v>15</v>
      </c>
      <c r="B13" s="1">
        <v>0.48</v>
      </c>
      <c r="C13" s="1" t="s">
        <v>3</v>
      </c>
      <c r="D13" s="1">
        <v>89.905723571777301</v>
      </c>
      <c r="E13" s="1" t="s">
        <v>9</v>
      </c>
      <c r="F13" s="1">
        <v>58.194100815415297</v>
      </c>
      <c r="G13" s="1" t="s">
        <v>10</v>
      </c>
      <c r="H13" s="1">
        <v>9.2690781703174699E-2</v>
      </c>
      <c r="I13" s="1">
        <f>100*перец_соль[[#This Row],[Column8]]</f>
        <v>9.2690781703174707</v>
      </c>
    </row>
    <row r="14" spans="1:9" x14ac:dyDescent="0.25">
      <c r="A14" s="1" t="s">
        <v>15</v>
      </c>
      <c r="B14" s="1">
        <v>0.52</v>
      </c>
      <c r="C14" s="1" t="s">
        <v>3</v>
      </c>
      <c r="D14" s="1">
        <v>94.482040405273395</v>
      </c>
      <c r="E14" s="1" t="s">
        <v>9</v>
      </c>
      <c r="F14" s="1">
        <v>57.934477220141602</v>
      </c>
      <c r="G14" s="1" t="s">
        <v>10</v>
      </c>
      <c r="H14" s="1">
        <v>8.2588943226555203E-2</v>
      </c>
      <c r="I14" s="1">
        <f>100*перец_соль[[#This Row],[Column8]]</f>
        <v>8.2588943226555198</v>
      </c>
    </row>
    <row r="15" spans="1:9" x14ac:dyDescent="0.25">
      <c r="A15" s="1" t="s">
        <v>15</v>
      </c>
      <c r="B15" s="1">
        <v>0.56000000000000005</v>
      </c>
      <c r="C15" s="1" t="s">
        <v>3</v>
      </c>
      <c r="D15" s="1">
        <v>100</v>
      </c>
      <c r="E15" s="1" t="s">
        <v>9</v>
      </c>
      <c r="F15" s="1">
        <v>57.707538758588797</v>
      </c>
      <c r="G15" s="1" t="s">
        <v>10</v>
      </c>
      <c r="H15" s="1">
        <v>7.7897887071040395E-2</v>
      </c>
      <c r="I15" s="1">
        <f>100*перец_соль[[#This Row],[Column8]]</f>
        <v>7.789788707104039</v>
      </c>
    </row>
    <row r="16" spans="1:9" x14ac:dyDescent="0.25">
      <c r="A16" s="1" t="s">
        <v>15</v>
      </c>
      <c r="B16" s="1">
        <v>0.6</v>
      </c>
      <c r="C16" s="1" t="s">
        <v>3</v>
      </c>
      <c r="D16" s="1">
        <v>100</v>
      </c>
      <c r="E16" s="1" t="s">
        <v>9</v>
      </c>
      <c r="F16" s="1">
        <v>57.491695896506201</v>
      </c>
      <c r="G16" s="1" t="s">
        <v>10</v>
      </c>
      <c r="H16" s="1">
        <v>7.1556866388501894E-2</v>
      </c>
      <c r="I16" s="1">
        <f>100*перец_соль[[#This Row],[Column8]]</f>
        <v>7.1556866388501899</v>
      </c>
    </row>
    <row r="17" spans="1:9" x14ac:dyDescent="0.25">
      <c r="A17" s="1" t="s">
        <v>15</v>
      </c>
      <c r="B17" s="1">
        <v>0.64</v>
      </c>
      <c r="C17" s="1" t="s">
        <v>3</v>
      </c>
      <c r="D17" s="1">
        <v>100</v>
      </c>
      <c r="E17" s="1" t="s">
        <v>9</v>
      </c>
      <c r="F17" s="1">
        <v>57.283125933212098</v>
      </c>
      <c r="G17" s="1" t="s">
        <v>10</v>
      </c>
      <c r="H17" s="1">
        <v>6.8165580879812795E-2</v>
      </c>
      <c r="I17" s="1">
        <f>100*перец_соль[[#This Row],[Column8]]</f>
        <v>6.8165580879812797</v>
      </c>
    </row>
    <row r="18" spans="1:9" x14ac:dyDescent="0.25">
      <c r="A18" s="1" t="s">
        <v>15</v>
      </c>
      <c r="B18" s="1">
        <v>0.68</v>
      </c>
      <c r="C18" s="1" t="s">
        <v>3</v>
      </c>
      <c r="D18" s="1">
        <v>100</v>
      </c>
      <c r="E18" s="1" t="s">
        <v>9</v>
      </c>
      <c r="F18" s="1">
        <v>57.085703633350498</v>
      </c>
      <c r="G18" s="1" t="s">
        <v>10</v>
      </c>
      <c r="H18" s="1">
        <v>6.3352035865718595E-2</v>
      </c>
      <c r="I18" s="1">
        <f>100*перец_соль[[#This Row],[Column8]]</f>
        <v>6.3352035865718594</v>
      </c>
    </row>
    <row r="19" spans="1:9" x14ac:dyDescent="0.25">
      <c r="A19" s="1" t="s">
        <v>15</v>
      </c>
      <c r="B19" s="1">
        <v>0.72</v>
      </c>
      <c r="C19" s="1" t="s">
        <v>3</v>
      </c>
      <c r="D19" s="1">
        <v>100</v>
      </c>
      <c r="E19" s="1" t="s">
        <v>9</v>
      </c>
      <c r="F19" s="1">
        <v>56.920610982059102</v>
      </c>
      <c r="G19" s="1" t="s">
        <v>10</v>
      </c>
      <c r="H19" s="1">
        <v>5.9280993746680499E-2</v>
      </c>
      <c r="I19" s="1">
        <f>100*перец_соль[[#This Row],[Column8]]</f>
        <v>5.9280993746680499</v>
      </c>
    </row>
    <row r="20" spans="1:9" x14ac:dyDescent="0.25">
      <c r="A20" s="1" t="s">
        <v>15</v>
      </c>
      <c r="B20" s="1">
        <v>0.76</v>
      </c>
      <c r="C20" s="1" t="s">
        <v>3</v>
      </c>
      <c r="D20" s="1">
        <v>100</v>
      </c>
      <c r="E20" s="1" t="s">
        <v>9</v>
      </c>
      <c r="F20" s="1">
        <v>56.773678145769601</v>
      </c>
      <c r="G20" s="1" t="s">
        <v>10</v>
      </c>
      <c r="H20" s="1">
        <v>5.5875351215230198E-2</v>
      </c>
      <c r="I20" s="1">
        <f>100*перец_соль[[#This Row],[Column8]]</f>
        <v>5.58753512152302</v>
      </c>
    </row>
    <row r="21" spans="1:9" x14ac:dyDescent="0.25">
      <c r="A21" s="1" t="s">
        <v>15</v>
      </c>
      <c r="B21" s="1">
        <v>0.8</v>
      </c>
      <c r="C21" s="1" t="s">
        <v>3</v>
      </c>
      <c r="D21" s="1">
        <v>100</v>
      </c>
      <c r="E21" s="1" t="s">
        <v>9</v>
      </c>
      <c r="F21" s="1">
        <v>56.6055415377947</v>
      </c>
      <c r="G21" s="1" t="s">
        <v>10</v>
      </c>
      <c r="H21" s="1">
        <v>5.2279484060060701E-2</v>
      </c>
      <c r="I21" s="1">
        <f>100*перец_соль[[#This Row],[Column8]]</f>
        <v>5.2279484060060701</v>
      </c>
    </row>
    <row r="22" spans="1:9" x14ac:dyDescent="0.25">
      <c r="A22" s="1" t="s">
        <v>15</v>
      </c>
      <c r="B22" s="1">
        <v>0.84</v>
      </c>
      <c r="C22" s="1" t="s">
        <v>3</v>
      </c>
      <c r="D22" s="1">
        <v>100</v>
      </c>
      <c r="E22" s="1" t="s">
        <v>9</v>
      </c>
      <c r="F22" s="1">
        <v>56.467238750033601</v>
      </c>
      <c r="G22" s="1" t="s">
        <v>10</v>
      </c>
      <c r="H22" s="1">
        <v>4.9990695172079901E-2</v>
      </c>
      <c r="I22" s="1">
        <f>100*перец_соль[[#This Row],[Column8]]</f>
        <v>4.9990695172079898</v>
      </c>
    </row>
    <row r="23" spans="1:9" x14ac:dyDescent="0.25">
      <c r="A23" s="1" t="s">
        <v>15</v>
      </c>
      <c r="B23" s="1">
        <v>0.88</v>
      </c>
      <c r="C23" s="1" t="s">
        <v>3</v>
      </c>
      <c r="D23" s="1">
        <v>100</v>
      </c>
      <c r="E23" s="1" t="s">
        <v>9</v>
      </c>
      <c r="F23" s="1">
        <v>56.316759042931302</v>
      </c>
      <c r="G23" s="1" t="s">
        <v>10</v>
      </c>
      <c r="H23" s="1">
        <v>4.6778368722891497E-2</v>
      </c>
      <c r="I23" s="1">
        <f>100*перец_соль[[#This Row],[Column8]]</f>
        <v>4.6778368722891495</v>
      </c>
    </row>
    <row r="24" spans="1:9" x14ac:dyDescent="0.25">
      <c r="A24" s="1" t="s">
        <v>15</v>
      </c>
      <c r="B24" s="1">
        <v>0.92</v>
      </c>
      <c r="C24" s="1" t="s">
        <v>3</v>
      </c>
      <c r="D24" s="1">
        <v>100</v>
      </c>
      <c r="E24" s="1" t="s">
        <v>9</v>
      </c>
      <c r="F24" s="1">
        <v>56.197387568603197</v>
      </c>
      <c r="G24" s="1" t="s">
        <v>10</v>
      </c>
      <c r="H24" s="1">
        <v>4.3992064762471701E-2</v>
      </c>
      <c r="I24" s="1">
        <f>100*перец_соль[[#This Row],[Column8]]</f>
        <v>4.3992064762471701</v>
      </c>
    </row>
    <row r="25" spans="1:9" x14ac:dyDescent="0.25">
      <c r="A25" s="1" t="s">
        <v>15</v>
      </c>
      <c r="B25" s="1">
        <v>0.96</v>
      </c>
      <c r="C25" s="1" t="s">
        <v>3</v>
      </c>
      <c r="D25" s="1">
        <v>100</v>
      </c>
      <c r="E25" s="1" t="s">
        <v>9</v>
      </c>
      <c r="F25" s="1">
        <v>56.098631416425299</v>
      </c>
      <c r="G25" s="1" t="s">
        <v>10</v>
      </c>
      <c r="H25" s="1">
        <v>4.2208567975523102E-2</v>
      </c>
      <c r="I25" s="1">
        <f>100*перец_соль[[#This Row],[Column8]]</f>
        <v>4.2208567975523099</v>
      </c>
    </row>
    <row r="26" spans="1:9" x14ac:dyDescent="0.25">
      <c r="A26" s="1" t="s">
        <v>15</v>
      </c>
      <c r="B26" s="1">
        <v>1</v>
      </c>
      <c r="C26" s="1" t="s">
        <v>3</v>
      </c>
      <c r="D26" s="1">
        <v>100</v>
      </c>
      <c r="E26" s="1" t="s">
        <v>9</v>
      </c>
      <c r="F26" s="1">
        <v>55.979572695754598</v>
      </c>
      <c r="G26" s="1" t="s">
        <v>10</v>
      </c>
      <c r="H26" s="1">
        <v>3.9451736359778E-2</v>
      </c>
      <c r="I26" s="1">
        <f>100*перец_соль[[#This Row],[Column8]]</f>
        <v>3.9451736359777998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E758-5E2A-4F13-B2A2-2DD8746D2E25}">
  <dimension ref="A1:K51"/>
  <sheetViews>
    <sheetView workbookViewId="0">
      <selection activeCell="N15" sqref="N15:Q17"/>
    </sheetView>
  </sheetViews>
  <sheetFormatPr defaultRowHeight="15" x14ac:dyDescent="0.25"/>
  <cols>
    <col min="1" max="2" width="11.140625" bestFit="1" customWidth="1"/>
    <col min="3" max="3" width="15.7109375" bestFit="1" customWidth="1"/>
    <col min="4" max="4" width="19.42578125" bestFit="1" customWidth="1"/>
    <col min="5" max="5" width="12.7109375" bestFit="1" customWidth="1"/>
    <col min="6" max="6" width="18.42578125" bestFit="1" customWidth="1"/>
    <col min="7" max="7" width="12.28515625" bestFit="1" customWidth="1"/>
    <col min="8" max="8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K1" t="s">
        <v>16</v>
      </c>
    </row>
    <row r="2" spans="1:11" x14ac:dyDescent="0.25">
      <c r="A2" s="1" t="s">
        <v>11</v>
      </c>
      <c r="B2" s="1">
        <v>1</v>
      </c>
      <c r="C2" s="1" t="s">
        <v>3</v>
      </c>
      <c r="D2" s="1">
        <v>35.102561950683501</v>
      </c>
      <c r="E2" s="1" t="s">
        <v>9</v>
      </c>
      <c r="F2" s="1">
        <v>81.688785607032003</v>
      </c>
      <c r="G2" s="1" t="s">
        <v>10</v>
      </c>
      <c r="H2" s="1">
        <v>0.902894706852027</v>
      </c>
      <c r="I2" s="1">
        <f>100*ТЁТЯ[[#This Row],[Column8]]</f>
        <v>90.289470685202701</v>
      </c>
      <c r="K2">
        <f>100-ТЁТЯ[[#This Row],[Column4]]</f>
        <v>64.897438049316492</v>
      </c>
    </row>
    <row r="3" spans="1:11" x14ac:dyDescent="0.25">
      <c r="A3" s="1" t="s">
        <v>11</v>
      </c>
      <c r="B3" s="1">
        <v>2</v>
      </c>
      <c r="C3" s="1" t="s">
        <v>3</v>
      </c>
      <c r="D3" s="1">
        <v>58.647380828857401</v>
      </c>
      <c r="E3" s="1" t="s">
        <v>9</v>
      </c>
      <c r="F3" s="1">
        <v>78.183852878124696</v>
      </c>
      <c r="G3" s="1" t="s">
        <v>10</v>
      </c>
      <c r="H3" s="1">
        <v>0.80362403776619495</v>
      </c>
      <c r="I3" s="1">
        <f>100*ТЁТЯ[[#This Row],[Column8]]</f>
        <v>80.362403776619502</v>
      </c>
      <c r="K3">
        <f>100-ТЁТЯ[[#This Row],[Column4]]</f>
        <v>41.352619171142599</v>
      </c>
    </row>
    <row r="4" spans="1:11" x14ac:dyDescent="0.25">
      <c r="A4" s="1" t="s">
        <v>11</v>
      </c>
      <c r="B4" s="1">
        <v>3</v>
      </c>
      <c r="C4" s="1" t="s">
        <v>3</v>
      </c>
      <c r="D4" s="1">
        <v>66.638572692871094</v>
      </c>
      <c r="E4" s="1" t="s">
        <v>9</v>
      </c>
      <c r="F4" s="1">
        <v>76.572322238872502</v>
      </c>
      <c r="G4" s="1" t="s">
        <v>10</v>
      </c>
      <c r="H4" s="1">
        <v>0.74767455595874899</v>
      </c>
      <c r="I4" s="1">
        <f>100*ТЁТЯ[[#This Row],[Column8]]</f>
        <v>74.767455595874893</v>
      </c>
      <c r="K4">
        <f>100-ТЁТЯ[[#This Row],[Column4]]</f>
        <v>33.361427307128906</v>
      </c>
    </row>
    <row r="5" spans="1:11" x14ac:dyDescent="0.25">
      <c r="A5" s="1" t="s">
        <v>11</v>
      </c>
      <c r="B5" s="1">
        <v>4</v>
      </c>
      <c r="C5" s="1" t="s">
        <v>3</v>
      </c>
      <c r="D5" s="1">
        <v>69.497238159179602</v>
      </c>
      <c r="E5" s="1" t="s">
        <v>9</v>
      </c>
      <c r="F5" s="1">
        <v>75.570487857606807</v>
      </c>
      <c r="G5" s="1" t="s">
        <v>10</v>
      </c>
      <c r="H5" s="1">
        <v>0.71520450751868903</v>
      </c>
      <c r="I5" s="1">
        <f>100*ТЁТЯ[[#This Row],[Column8]]</f>
        <v>71.520450751868907</v>
      </c>
      <c r="K5">
        <f>100-ТЁТЯ[[#This Row],[Column4]]</f>
        <v>30.502761840820398</v>
      </c>
    </row>
    <row r="6" spans="1:11" x14ac:dyDescent="0.25">
      <c r="A6" s="1" t="s">
        <v>11</v>
      </c>
      <c r="B6" s="1">
        <v>5</v>
      </c>
      <c r="C6" s="1" t="s">
        <v>3</v>
      </c>
      <c r="D6" s="1">
        <v>71.944274902343693</v>
      </c>
      <c r="E6" s="1" t="s">
        <v>9</v>
      </c>
      <c r="F6" s="1">
        <v>74.792492949984705</v>
      </c>
      <c r="G6" s="1" t="s">
        <v>10</v>
      </c>
      <c r="H6" s="1">
        <v>0.69234822632320903</v>
      </c>
      <c r="I6" s="1">
        <f>100*ТЁТЯ[[#This Row],[Column8]]</f>
        <v>69.234822632320899</v>
      </c>
      <c r="K6">
        <f>100-ТЁТЯ[[#This Row],[Column4]]</f>
        <v>28.055725097656307</v>
      </c>
    </row>
    <row r="7" spans="1:11" x14ac:dyDescent="0.25">
      <c r="A7" s="1" t="s">
        <v>11</v>
      </c>
      <c r="B7" s="1">
        <v>6</v>
      </c>
      <c r="C7" s="1" t="s">
        <v>3</v>
      </c>
      <c r="D7" s="1">
        <v>73.075187683105398</v>
      </c>
      <c r="E7" s="1" t="s">
        <v>9</v>
      </c>
      <c r="F7" s="1">
        <v>74.166641253157493</v>
      </c>
      <c r="G7" s="1" t="s">
        <v>10</v>
      </c>
      <c r="H7" s="1">
        <v>0.67693846376887601</v>
      </c>
      <c r="I7" s="1">
        <f>100*ТЁТЯ[[#This Row],[Column8]]</f>
        <v>67.693846376887606</v>
      </c>
      <c r="K7">
        <f>100-ТЁТЯ[[#This Row],[Column4]]</f>
        <v>26.924812316894602</v>
      </c>
    </row>
    <row r="8" spans="1:11" x14ac:dyDescent="0.25">
      <c r="A8" s="1" t="s">
        <v>11</v>
      </c>
      <c r="B8" s="1">
        <v>7</v>
      </c>
      <c r="C8" s="1" t="s">
        <v>3</v>
      </c>
      <c r="D8" s="1">
        <v>74.273307800292898</v>
      </c>
      <c r="E8" s="1" t="s">
        <v>9</v>
      </c>
      <c r="F8" s="1">
        <v>73.627663603141698</v>
      </c>
      <c r="G8" s="1" t="s">
        <v>10</v>
      </c>
      <c r="H8" s="1">
        <v>0.66480858838454704</v>
      </c>
      <c r="I8" s="1">
        <f>100*ТЁТЯ[[#This Row],[Column8]]</f>
        <v>66.480858838454708</v>
      </c>
      <c r="K8">
        <f>100-ТЁТЯ[[#This Row],[Column4]]</f>
        <v>25.726692199707102</v>
      </c>
    </row>
    <row r="9" spans="1:11" x14ac:dyDescent="0.25">
      <c r="A9" s="1" t="s">
        <v>11</v>
      </c>
      <c r="B9" s="1">
        <v>8</v>
      </c>
      <c r="C9" s="1" t="s">
        <v>3</v>
      </c>
      <c r="D9" s="1">
        <v>74.189636230468693</v>
      </c>
      <c r="E9" s="1" t="s">
        <v>9</v>
      </c>
      <c r="F9" s="1">
        <v>73.1441711637314</v>
      </c>
      <c r="G9" s="1" t="s">
        <v>10</v>
      </c>
      <c r="H9" s="1">
        <v>0.65445762382024797</v>
      </c>
      <c r="I9" s="1">
        <f>100*ТЁТЯ[[#This Row],[Column8]]</f>
        <v>65.445762382024796</v>
      </c>
      <c r="K9">
        <f>100-ТЁТЯ[[#This Row],[Column4]]</f>
        <v>25.810363769531307</v>
      </c>
    </row>
    <row r="10" spans="1:11" x14ac:dyDescent="0.25">
      <c r="A10" s="1" t="s">
        <v>11</v>
      </c>
      <c r="B10" s="1">
        <v>9</v>
      </c>
      <c r="C10" s="1" t="s">
        <v>3</v>
      </c>
      <c r="D10" s="1">
        <v>74.452171325683594</v>
      </c>
      <c r="E10" s="1" t="s">
        <v>9</v>
      </c>
      <c r="F10" s="1">
        <v>72.736031459601804</v>
      </c>
      <c r="G10" s="1" t="s">
        <v>10</v>
      </c>
      <c r="H10" s="1">
        <v>0.64701271218095902</v>
      </c>
      <c r="I10" s="1">
        <f>100*ТЁТЯ[[#This Row],[Column8]]</f>
        <v>64.701271218095897</v>
      </c>
      <c r="K10">
        <f>100-ТЁТЯ[[#This Row],[Column4]]</f>
        <v>25.547828674316406</v>
      </c>
    </row>
    <row r="11" spans="1:11" x14ac:dyDescent="0.25">
      <c r="A11" s="1" t="s">
        <v>11</v>
      </c>
      <c r="B11" s="1">
        <v>10</v>
      </c>
      <c r="C11" s="1" t="s">
        <v>3</v>
      </c>
      <c r="D11" s="1">
        <v>75.425064086914006</v>
      </c>
      <c r="E11" s="1" t="s">
        <v>9</v>
      </c>
      <c r="F11" s="1">
        <v>72.369474431971199</v>
      </c>
      <c r="G11" s="1" t="s">
        <v>10</v>
      </c>
      <c r="H11" s="1">
        <v>0.64005035522785103</v>
      </c>
      <c r="I11" s="1">
        <f>100*ТЁТЯ[[#This Row],[Column8]]</f>
        <v>64.005035522785107</v>
      </c>
      <c r="K11">
        <f>100-ТЁТЯ[[#This Row],[Column4]]</f>
        <v>24.574935913085994</v>
      </c>
    </row>
    <row r="12" spans="1:11" x14ac:dyDescent="0.25">
      <c r="A12" s="1" t="s">
        <v>11</v>
      </c>
      <c r="B12" s="1">
        <v>11</v>
      </c>
      <c r="C12" s="1" t="s">
        <v>3</v>
      </c>
      <c r="D12" s="1">
        <v>76.598533630371094</v>
      </c>
      <c r="E12" s="1" t="s">
        <v>9</v>
      </c>
      <c r="F12" s="1">
        <v>72.045884659162198</v>
      </c>
      <c r="G12" s="1" t="s">
        <v>10</v>
      </c>
      <c r="H12" s="1">
        <v>0.63498914454580402</v>
      </c>
      <c r="I12" s="1">
        <f>100*ТЁТЯ[[#This Row],[Column8]]</f>
        <v>63.498914454580401</v>
      </c>
      <c r="K12">
        <f>100-ТЁТЯ[[#This Row],[Column4]]</f>
        <v>23.401466369628906</v>
      </c>
    </row>
    <row r="13" spans="1:11" x14ac:dyDescent="0.25">
      <c r="A13" s="1" t="s">
        <v>11</v>
      </c>
      <c r="B13" s="1">
        <v>12</v>
      </c>
      <c r="C13" s="1" t="s">
        <v>3</v>
      </c>
      <c r="D13" s="1">
        <v>77.9307861328125</v>
      </c>
      <c r="E13" s="1" t="s">
        <v>9</v>
      </c>
      <c r="F13" s="1">
        <v>71.748960222582994</v>
      </c>
      <c r="G13" s="1" t="s">
        <v>10</v>
      </c>
      <c r="H13" s="1">
        <v>0.62982873892697999</v>
      </c>
      <c r="I13" s="1">
        <f>100*ТЁТЯ[[#This Row],[Column8]]</f>
        <v>62.982873892698002</v>
      </c>
      <c r="K13">
        <f>100-ТЁТЯ[[#This Row],[Column4]]</f>
        <v>22.0692138671875</v>
      </c>
    </row>
    <row r="14" spans="1:11" x14ac:dyDescent="0.25">
      <c r="A14" s="1" t="s">
        <v>11</v>
      </c>
      <c r="B14" s="1">
        <v>13</v>
      </c>
      <c r="C14" s="1" t="s">
        <v>3</v>
      </c>
      <c r="D14" s="1">
        <v>78.1778564453125</v>
      </c>
      <c r="E14" s="1" t="s">
        <v>9</v>
      </c>
      <c r="F14" s="1">
        <v>71.489039819603803</v>
      </c>
      <c r="G14" s="1" t="s">
        <v>10</v>
      </c>
      <c r="H14" s="1">
        <v>0.62605651549387398</v>
      </c>
      <c r="I14" s="1">
        <f>100*ТЁТЯ[[#This Row],[Column8]]</f>
        <v>62.605651549387396</v>
      </c>
      <c r="K14">
        <f>100-ТЁТЯ[[#This Row],[Column4]]</f>
        <v>21.8221435546875</v>
      </c>
    </row>
    <row r="15" spans="1:11" x14ac:dyDescent="0.25">
      <c r="A15" s="1" t="s">
        <v>11</v>
      </c>
      <c r="B15" s="1">
        <v>14</v>
      </c>
      <c r="C15" s="1" t="s">
        <v>3</v>
      </c>
      <c r="D15" s="1">
        <v>78.291717529296804</v>
      </c>
      <c r="E15" s="1" t="s">
        <v>9</v>
      </c>
      <c r="F15" s="1">
        <v>71.2492685323854</v>
      </c>
      <c r="G15" s="1" t="s">
        <v>10</v>
      </c>
      <c r="H15" s="1">
        <v>0.62223819979728301</v>
      </c>
      <c r="I15" s="1">
        <f>100*ТЁТЯ[[#This Row],[Column8]]</f>
        <v>62.223819979728304</v>
      </c>
      <c r="K15">
        <f>100-ТЁТЯ[[#This Row],[Column4]]</f>
        <v>21.708282470703196</v>
      </c>
    </row>
    <row r="16" spans="1:11" x14ac:dyDescent="0.25">
      <c r="A16" s="1" t="s">
        <v>11</v>
      </c>
      <c r="B16" s="1">
        <v>15</v>
      </c>
      <c r="C16" s="1" t="s">
        <v>3</v>
      </c>
      <c r="D16" s="1">
        <v>78.458740234375</v>
      </c>
      <c r="E16" s="1" t="s">
        <v>9</v>
      </c>
      <c r="F16" s="1">
        <v>71.031373333697204</v>
      </c>
      <c r="G16" s="1" t="s">
        <v>10</v>
      </c>
      <c r="H16" s="1">
        <v>0.61887437503236298</v>
      </c>
      <c r="I16" s="1">
        <f>100*ТЁТЯ[[#This Row],[Column8]]</f>
        <v>61.887437503236299</v>
      </c>
      <c r="K16">
        <f>100-ТЁТЯ[[#This Row],[Column4]]</f>
        <v>21.541259765625</v>
      </c>
    </row>
    <row r="17" spans="1:11" x14ac:dyDescent="0.25">
      <c r="A17" s="1" t="s">
        <v>11</v>
      </c>
      <c r="B17" s="1">
        <v>16</v>
      </c>
      <c r="C17" s="1" t="s">
        <v>3</v>
      </c>
      <c r="D17" s="1">
        <v>78.155441284179602</v>
      </c>
      <c r="E17" s="1" t="s">
        <v>9</v>
      </c>
      <c r="F17" s="1">
        <v>70.843244266086501</v>
      </c>
      <c r="G17" s="1" t="s">
        <v>10</v>
      </c>
      <c r="H17" s="1">
        <v>0.61650302073835805</v>
      </c>
      <c r="I17" s="1">
        <f>100*ТЁТЯ[[#This Row],[Column8]]</f>
        <v>61.650302073835803</v>
      </c>
      <c r="K17">
        <f>100-ТЁТЯ[[#This Row],[Column4]]</f>
        <v>21.844558715820398</v>
      </c>
    </row>
    <row r="18" spans="1:11" x14ac:dyDescent="0.25">
      <c r="A18" s="1" t="s">
        <v>11</v>
      </c>
      <c r="B18" s="1">
        <v>17</v>
      </c>
      <c r="C18" s="1" t="s">
        <v>3</v>
      </c>
      <c r="D18" s="1">
        <v>78.7396240234375</v>
      </c>
      <c r="E18" s="1" t="s">
        <v>9</v>
      </c>
      <c r="F18" s="1">
        <v>70.6582958991943</v>
      </c>
      <c r="G18" s="1" t="s">
        <v>10</v>
      </c>
      <c r="H18" s="1">
        <v>0.61393293336943899</v>
      </c>
      <c r="I18" s="1">
        <f>100*ТЁТЯ[[#This Row],[Column8]]</f>
        <v>61.393293336943898</v>
      </c>
      <c r="K18">
        <f>100-ТЁТЯ[[#This Row],[Column4]]</f>
        <v>21.2603759765625</v>
      </c>
    </row>
    <row r="19" spans="1:11" x14ac:dyDescent="0.25">
      <c r="A19" s="1" t="s">
        <v>11</v>
      </c>
      <c r="B19" s="1">
        <v>18</v>
      </c>
      <c r="C19" s="1" t="s">
        <v>3</v>
      </c>
      <c r="D19" s="1">
        <v>79.500816345214801</v>
      </c>
      <c r="E19" s="1" t="s">
        <v>9</v>
      </c>
      <c r="F19" s="1">
        <v>70.494124893318101</v>
      </c>
      <c r="G19" s="1" t="s">
        <v>10</v>
      </c>
      <c r="H19" s="1">
        <v>0.61188369949930699</v>
      </c>
      <c r="I19" s="1">
        <f>100*ТЁТЯ[[#This Row],[Column8]]</f>
        <v>61.188369949930696</v>
      </c>
      <c r="K19">
        <f>100-ТЁТЯ[[#This Row],[Column4]]</f>
        <v>20.499183654785199</v>
      </c>
    </row>
    <row r="20" spans="1:11" x14ac:dyDescent="0.25">
      <c r="A20" s="1" t="s">
        <v>11</v>
      </c>
      <c r="B20" s="1">
        <v>19</v>
      </c>
      <c r="C20" s="1" t="s">
        <v>3</v>
      </c>
      <c r="D20" s="1">
        <v>81.156387329101506</v>
      </c>
      <c r="E20" s="1" t="s">
        <v>9</v>
      </c>
      <c r="F20" s="1">
        <v>70.331028952725902</v>
      </c>
      <c r="G20" s="1" t="s">
        <v>10</v>
      </c>
      <c r="H20" s="1">
        <v>0.60965776155933704</v>
      </c>
      <c r="I20" s="1">
        <f>100*ТЁТЯ[[#This Row],[Column8]]</f>
        <v>60.965776155933703</v>
      </c>
      <c r="K20">
        <f>100-ТЁТЯ[[#This Row],[Column4]]</f>
        <v>18.843612670898494</v>
      </c>
    </row>
    <row r="21" spans="1:11" x14ac:dyDescent="0.25">
      <c r="A21" s="1" t="s">
        <v>11</v>
      </c>
      <c r="B21" s="1">
        <v>20</v>
      </c>
      <c r="C21" s="1" t="s">
        <v>3</v>
      </c>
      <c r="D21" s="1">
        <v>79.345504760742102</v>
      </c>
      <c r="E21" s="1" t="s">
        <v>9</v>
      </c>
      <c r="F21" s="1">
        <v>70.197214105079695</v>
      </c>
      <c r="G21" s="1" t="s">
        <v>10</v>
      </c>
      <c r="H21" s="1">
        <v>0.60819743908004997</v>
      </c>
      <c r="I21" s="1">
        <f>100*ТЁТЯ[[#This Row],[Column8]]</f>
        <v>60.819743908004995</v>
      </c>
      <c r="K21">
        <f>100-ТЁТЯ[[#This Row],[Column4]]</f>
        <v>20.654495239257898</v>
      </c>
    </row>
    <row r="22" spans="1:11" x14ac:dyDescent="0.25">
      <c r="A22" s="1" t="s">
        <v>11</v>
      </c>
      <c r="B22" s="1">
        <v>21</v>
      </c>
      <c r="C22" s="1" t="s">
        <v>3</v>
      </c>
      <c r="D22" s="1">
        <v>79.292022705078097</v>
      </c>
      <c r="E22" s="1" t="s">
        <v>9</v>
      </c>
      <c r="F22" s="1">
        <v>70.055186862216104</v>
      </c>
      <c r="G22" s="1" t="s">
        <v>10</v>
      </c>
      <c r="H22" s="1">
        <v>0.60612356229119302</v>
      </c>
      <c r="I22" s="1">
        <f>100*ТЁТЯ[[#This Row],[Column8]]</f>
        <v>60.6123562291193</v>
      </c>
      <c r="K22">
        <f>100-ТЁТЯ[[#This Row],[Column4]]</f>
        <v>20.707977294921903</v>
      </c>
    </row>
    <row r="23" spans="1:11" x14ac:dyDescent="0.25">
      <c r="A23" s="1" t="s">
        <v>11</v>
      </c>
      <c r="B23" s="1">
        <v>22</v>
      </c>
      <c r="C23" s="1" t="s">
        <v>3</v>
      </c>
      <c r="D23" s="1">
        <v>77.977165222167898</v>
      </c>
      <c r="E23" s="1" t="s">
        <v>9</v>
      </c>
      <c r="F23" s="1">
        <v>69.926719198913503</v>
      </c>
      <c r="G23" s="1" t="s">
        <v>10</v>
      </c>
      <c r="H23" s="1">
        <v>0.60482938743641601</v>
      </c>
      <c r="I23" s="1">
        <f>100*ТЁТЯ[[#This Row],[Column8]]</f>
        <v>60.482938743641604</v>
      </c>
      <c r="K23">
        <f>100-ТЁТЯ[[#This Row],[Column4]]</f>
        <v>22.022834777832102</v>
      </c>
    </row>
    <row r="24" spans="1:11" x14ac:dyDescent="0.25">
      <c r="A24" s="1" t="s">
        <v>11</v>
      </c>
      <c r="B24" s="1">
        <v>23</v>
      </c>
      <c r="C24" s="1" t="s">
        <v>3</v>
      </c>
      <c r="D24" s="1">
        <v>80.611610412597599</v>
      </c>
      <c r="E24" s="1" t="s">
        <v>9</v>
      </c>
      <c r="F24" s="1">
        <v>69.806316220789597</v>
      </c>
      <c r="G24" s="1" t="s">
        <v>10</v>
      </c>
      <c r="H24" s="1">
        <v>0.60353446477918804</v>
      </c>
      <c r="I24" s="1">
        <f>100*ТЁТЯ[[#This Row],[Column8]]</f>
        <v>60.353446477918801</v>
      </c>
      <c r="K24">
        <f>100-ТЁТЯ[[#This Row],[Column4]]</f>
        <v>19.388389587402401</v>
      </c>
    </row>
    <row r="25" spans="1:11" x14ac:dyDescent="0.25">
      <c r="A25" s="1" t="s">
        <v>11</v>
      </c>
      <c r="B25" s="1">
        <v>24</v>
      </c>
      <c r="C25" s="1" t="s">
        <v>3</v>
      </c>
      <c r="D25" s="1">
        <v>79.012672424316406</v>
      </c>
      <c r="E25" s="1" t="s">
        <v>9</v>
      </c>
      <c r="F25" s="1">
        <v>69.687171645703202</v>
      </c>
      <c r="G25" s="1" t="s">
        <v>10</v>
      </c>
      <c r="H25" s="1">
        <v>0.60199472355961403</v>
      </c>
      <c r="I25" s="1">
        <f>100*ТЁТЯ[[#This Row],[Column8]]</f>
        <v>60.199472355961404</v>
      </c>
      <c r="K25">
        <f>100-ТЁТЯ[[#This Row],[Column4]]</f>
        <v>20.987327575683594</v>
      </c>
    </row>
    <row r="26" spans="1:11" x14ac:dyDescent="0.25">
      <c r="A26" s="1" t="s">
        <v>11</v>
      </c>
      <c r="B26" s="1">
        <v>25</v>
      </c>
      <c r="C26" s="1" t="s">
        <v>3</v>
      </c>
      <c r="D26" s="1">
        <v>79.936973571777301</v>
      </c>
      <c r="E26" s="1" t="s">
        <v>9</v>
      </c>
      <c r="F26" s="1">
        <v>69.574844066172403</v>
      </c>
      <c r="G26" s="1" t="s">
        <v>10</v>
      </c>
      <c r="H26" s="1">
        <v>0.60078235937131896</v>
      </c>
      <c r="I26" s="1">
        <f>100*ТЁТЯ[[#This Row],[Column8]]</f>
        <v>60.078235937131893</v>
      </c>
      <c r="K26">
        <f>100-ТЁТЯ[[#This Row],[Column4]]</f>
        <v>20.063026428222699</v>
      </c>
    </row>
    <row r="27" spans="1:11" x14ac:dyDescent="0.25">
      <c r="A27" s="1" t="s">
        <v>11</v>
      </c>
      <c r="B27" s="1">
        <v>26</v>
      </c>
      <c r="C27" s="1" t="s">
        <v>3</v>
      </c>
      <c r="D27" s="1">
        <v>78.925796508789006</v>
      </c>
      <c r="E27" s="1" t="s">
        <v>9</v>
      </c>
      <c r="F27" s="1">
        <v>69.473816082417201</v>
      </c>
      <c r="G27" s="1" t="s">
        <v>10</v>
      </c>
      <c r="H27" s="1">
        <v>0.60008366723522999</v>
      </c>
      <c r="I27" s="1">
        <f>100*ТЁТЯ[[#This Row],[Column8]]</f>
        <v>60.008366723522997</v>
      </c>
      <c r="K27">
        <f>100-ТЁТЯ[[#This Row],[Column4]]</f>
        <v>21.074203491210994</v>
      </c>
    </row>
    <row r="28" spans="1:11" x14ac:dyDescent="0.25">
      <c r="A28" s="1" t="s">
        <v>11</v>
      </c>
      <c r="B28" s="1">
        <v>27</v>
      </c>
      <c r="C28" s="1" t="s">
        <v>3</v>
      </c>
      <c r="D28" s="1">
        <v>79.032890319824205</v>
      </c>
      <c r="E28" s="1" t="s">
        <v>9</v>
      </c>
      <c r="F28" s="1">
        <v>69.373033398357094</v>
      </c>
      <c r="G28" s="1" t="s">
        <v>10</v>
      </c>
      <c r="H28" s="1">
        <v>0.59889372291251797</v>
      </c>
      <c r="I28" s="1">
        <f>100*ТЁТЯ[[#This Row],[Column8]]</f>
        <v>59.889372291251796</v>
      </c>
      <c r="K28">
        <f>100-ТЁТЯ[[#This Row],[Column4]]</f>
        <v>20.967109680175795</v>
      </c>
    </row>
    <row r="29" spans="1:11" x14ac:dyDescent="0.25">
      <c r="A29" s="1" t="s">
        <v>11</v>
      </c>
      <c r="B29" s="1">
        <v>28</v>
      </c>
      <c r="C29" s="1" t="s">
        <v>3</v>
      </c>
      <c r="D29" s="1">
        <v>79.212509155273395</v>
      </c>
      <c r="E29" s="1" t="s">
        <v>9</v>
      </c>
      <c r="F29" s="1">
        <v>69.281837004519303</v>
      </c>
      <c r="G29" s="1" t="s">
        <v>10</v>
      </c>
      <c r="H29" s="1">
        <v>0.59781538930220302</v>
      </c>
      <c r="I29" s="1">
        <f>100*ТЁТЯ[[#This Row],[Column8]]</f>
        <v>59.7815389302203</v>
      </c>
      <c r="K29">
        <f>100-ТЁТЯ[[#This Row],[Column4]]</f>
        <v>20.787490844726605</v>
      </c>
    </row>
    <row r="30" spans="1:11" x14ac:dyDescent="0.25">
      <c r="A30" s="1" t="s">
        <v>11</v>
      </c>
      <c r="B30" s="1">
        <v>29</v>
      </c>
      <c r="C30" s="1" t="s">
        <v>3</v>
      </c>
      <c r="D30" s="1">
        <v>77.390838623046804</v>
      </c>
      <c r="E30" s="1" t="s">
        <v>9</v>
      </c>
      <c r="F30" s="1">
        <v>69.185660684348903</v>
      </c>
      <c r="G30" s="1" t="s">
        <v>10</v>
      </c>
      <c r="H30" s="1">
        <v>0.59696648344161896</v>
      </c>
      <c r="I30" s="1">
        <f>100*ТЁТЯ[[#This Row],[Column8]]</f>
        <v>59.696648344161893</v>
      </c>
      <c r="K30">
        <f>100-ТЁТЯ[[#This Row],[Column4]]</f>
        <v>22.609161376953196</v>
      </c>
    </row>
    <row r="31" spans="1:11" x14ac:dyDescent="0.25">
      <c r="A31" s="1" t="s">
        <v>11</v>
      </c>
      <c r="B31" s="1">
        <v>30</v>
      </c>
      <c r="C31" s="1" t="s">
        <v>3</v>
      </c>
      <c r="D31" s="1">
        <v>76.806053161621094</v>
      </c>
      <c r="E31" s="1" t="s">
        <v>9</v>
      </c>
      <c r="F31" s="1">
        <v>69.100641885417005</v>
      </c>
      <c r="G31" s="1" t="s">
        <v>10</v>
      </c>
      <c r="H31" s="1">
        <v>0.59624531732727504</v>
      </c>
      <c r="I31" s="1">
        <f>100*ТЁТЯ[[#This Row],[Column8]]</f>
        <v>59.624531732727505</v>
      </c>
      <c r="K31">
        <f>100-ТЁТЯ[[#This Row],[Column4]]</f>
        <v>23.193946838378906</v>
      </c>
    </row>
    <row r="32" spans="1:11" x14ac:dyDescent="0.25">
      <c r="A32" s="1" t="s">
        <v>11</v>
      </c>
      <c r="B32" s="1">
        <v>31</v>
      </c>
      <c r="C32" s="1" t="s">
        <v>3</v>
      </c>
      <c r="D32" s="1">
        <v>76.398406982421804</v>
      </c>
      <c r="E32" s="1" t="s">
        <v>9</v>
      </c>
      <c r="F32" s="1">
        <v>69.011743507259894</v>
      </c>
      <c r="G32" s="1" t="s">
        <v>10</v>
      </c>
      <c r="H32" s="1">
        <v>0.59539468145826602</v>
      </c>
      <c r="I32" s="1">
        <f>100*ТЁТЯ[[#This Row],[Column8]]</f>
        <v>59.539468145826604</v>
      </c>
      <c r="K32">
        <f>100-ТЁТЯ[[#This Row],[Column4]]</f>
        <v>23.601593017578196</v>
      </c>
    </row>
    <row r="33" spans="1:11" x14ac:dyDescent="0.25">
      <c r="A33" s="1" t="s">
        <v>11</v>
      </c>
      <c r="B33" s="1">
        <v>32</v>
      </c>
      <c r="C33" s="1" t="s">
        <v>3</v>
      </c>
      <c r="D33" s="1">
        <v>75.603721618652301</v>
      </c>
      <c r="E33" s="1" t="s">
        <v>9</v>
      </c>
      <c r="F33" s="1">
        <v>68.929108798696006</v>
      </c>
      <c r="G33" s="1" t="s">
        <v>10</v>
      </c>
      <c r="H33" s="1">
        <v>0.59465586330948605</v>
      </c>
      <c r="I33" s="1">
        <f>100*ТЁТЯ[[#This Row],[Column8]]</f>
        <v>59.465586330948604</v>
      </c>
      <c r="K33">
        <f>100-ТЁТЯ[[#This Row],[Column4]]</f>
        <v>24.396278381347699</v>
      </c>
    </row>
    <row r="34" spans="1:11" x14ac:dyDescent="0.25">
      <c r="A34" s="1" t="s">
        <v>11</v>
      </c>
      <c r="B34" s="1">
        <v>33</v>
      </c>
      <c r="C34" s="1" t="s">
        <v>3</v>
      </c>
      <c r="D34" s="1">
        <v>74.148811340332003</v>
      </c>
      <c r="E34" s="1" t="s">
        <v>9</v>
      </c>
      <c r="F34" s="1">
        <v>68.8521692512832</v>
      </c>
      <c r="G34" s="1" t="s">
        <v>10</v>
      </c>
      <c r="H34" s="1">
        <v>0.59401211743336202</v>
      </c>
      <c r="I34" s="1">
        <f>100*ТЁТЯ[[#This Row],[Column8]]</f>
        <v>59.401211743336205</v>
      </c>
      <c r="K34">
        <f>100-ТЁТЯ[[#This Row],[Column4]]</f>
        <v>25.851188659667997</v>
      </c>
    </row>
    <row r="35" spans="1:11" x14ac:dyDescent="0.25">
      <c r="A35" s="1" t="s">
        <v>11</v>
      </c>
      <c r="B35" s="1">
        <v>34</v>
      </c>
      <c r="C35" s="1" t="s">
        <v>3</v>
      </c>
      <c r="D35" s="1">
        <v>74.311637878417898</v>
      </c>
      <c r="E35" s="1" t="s">
        <v>9</v>
      </c>
      <c r="F35" s="1">
        <v>68.772537369245299</v>
      </c>
      <c r="G35" s="1" t="s">
        <v>10</v>
      </c>
      <c r="H35" s="1">
        <v>0.59330181463502996</v>
      </c>
      <c r="I35" s="1">
        <f>100*ТЁТЯ[[#This Row],[Column8]]</f>
        <v>59.330181463502996</v>
      </c>
      <c r="K35">
        <f>100-ТЁТЯ[[#This Row],[Column4]]</f>
        <v>25.688362121582102</v>
      </c>
    </row>
    <row r="36" spans="1:11" x14ac:dyDescent="0.25">
      <c r="A36" s="1" t="s">
        <v>11</v>
      </c>
      <c r="B36" s="1">
        <v>35</v>
      </c>
      <c r="C36" s="1" t="s">
        <v>3</v>
      </c>
      <c r="D36" s="1">
        <v>73.210182189941406</v>
      </c>
      <c r="E36" s="1" t="s">
        <v>9</v>
      </c>
      <c r="F36" s="1">
        <v>68.694502785730805</v>
      </c>
      <c r="G36" s="1" t="s">
        <v>10</v>
      </c>
      <c r="H36" s="1">
        <v>0.59216657565667596</v>
      </c>
      <c r="I36" s="1">
        <f>100*ТЁТЯ[[#This Row],[Column8]]</f>
        <v>59.216657565667596</v>
      </c>
      <c r="K36">
        <f>100-ТЁТЯ[[#This Row],[Column4]]</f>
        <v>26.789817810058594</v>
      </c>
    </row>
    <row r="37" spans="1:11" x14ac:dyDescent="0.25">
      <c r="A37" s="1" t="s">
        <v>11</v>
      </c>
      <c r="B37" s="1">
        <v>36</v>
      </c>
      <c r="C37" s="1" t="s">
        <v>3</v>
      </c>
      <c r="D37" s="1">
        <v>71.979377746582003</v>
      </c>
      <c r="E37" s="1" t="s">
        <v>9</v>
      </c>
      <c r="F37" s="1">
        <v>68.621611760434405</v>
      </c>
      <c r="G37" s="1" t="s">
        <v>10</v>
      </c>
      <c r="H37" s="1">
        <v>0.59164758798167905</v>
      </c>
      <c r="I37" s="1">
        <f>100*ТЁТЯ[[#This Row],[Column8]]</f>
        <v>59.164758798167902</v>
      </c>
      <c r="K37">
        <f>100-ТЁТЯ[[#This Row],[Column4]]</f>
        <v>28.020622253417997</v>
      </c>
    </row>
    <row r="38" spans="1:11" x14ac:dyDescent="0.25">
      <c r="A38" s="1" t="s">
        <v>11</v>
      </c>
      <c r="B38" s="1">
        <v>37</v>
      </c>
      <c r="C38" s="1" t="s">
        <v>3</v>
      </c>
      <c r="D38" s="1">
        <v>73.051483154296804</v>
      </c>
      <c r="E38" s="1" t="s">
        <v>9</v>
      </c>
      <c r="F38" s="1">
        <v>68.556572618565198</v>
      </c>
      <c r="G38" s="1" t="s">
        <v>10</v>
      </c>
      <c r="H38" s="1">
        <v>0.59105881156711904</v>
      </c>
      <c r="I38" s="1">
        <f>100*ТЁТЯ[[#This Row],[Column8]]</f>
        <v>59.105881156711902</v>
      </c>
      <c r="K38">
        <f>100-ТЁТЯ[[#This Row],[Column4]]</f>
        <v>26.948516845703196</v>
      </c>
    </row>
    <row r="39" spans="1:11" x14ac:dyDescent="0.25">
      <c r="A39" s="1" t="s">
        <v>11</v>
      </c>
      <c r="B39" s="1">
        <v>38</v>
      </c>
      <c r="C39" s="1" t="s">
        <v>3</v>
      </c>
      <c r="D39" s="1">
        <v>72.419601440429602</v>
      </c>
      <c r="E39" s="1" t="s">
        <v>9</v>
      </c>
      <c r="F39" s="1">
        <v>68.489752774104403</v>
      </c>
      <c r="G39" s="1" t="s">
        <v>10</v>
      </c>
      <c r="H39" s="1">
        <v>0.59034552980148502</v>
      </c>
      <c r="I39" s="1">
        <f>100*ТЁТЯ[[#This Row],[Column8]]</f>
        <v>59.034552980148504</v>
      </c>
      <c r="K39">
        <f>100-ТЁТЯ[[#This Row],[Column4]]</f>
        <v>27.580398559570398</v>
      </c>
    </row>
    <row r="40" spans="1:11" x14ac:dyDescent="0.25">
      <c r="A40" s="1" t="s">
        <v>11</v>
      </c>
      <c r="B40" s="1">
        <v>39</v>
      </c>
      <c r="C40" s="1" t="s">
        <v>3</v>
      </c>
      <c r="D40" s="1">
        <v>70.231315612792898</v>
      </c>
      <c r="E40" s="1" t="s">
        <v>9</v>
      </c>
      <c r="F40" s="1">
        <v>68.423433106578898</v>
      </c>
      <c r="G40" s="1" t="s">
        <v>10</v>
      </c>
      <c r="H40" s="1">
        <v>0.58985082735093697</v>
      </c>
      <c r="I40" s="1">
        <f>100*ТЁТЯ[[#This Row],[Column8]]</f>
        <v>58.985082735093698</v>
      </c>
      <c r="K40">
        <f>100-ТЁТЯ[[#This Row],[Column4]]</f>
        <v>29.768684387207102</v>
      </c>
    </row>
    <row r="41" spans="1:11" x14ac:dyDescent="0.25">
      <c r="A41" s="1" t="s">
        <v>11</v>
      </c>
      <c r="B41" s="1">
        <v>40</v>
      </c>
      <c r="C41" s="1" t="s">
        <v>3</v>
      </c>
      <c r="D41" s="1">
        <v>71.188621520996094</v>
      </c>
      <c r="E41" s="1" t="s">
        <v>9</v>
      </c>
      <c r="F41" s="1">
        <v>68.359354135256496</v>
      </c>
      <c r="G41" s="1" t="s">
        <v>10</v>
      </c>
      <c r="H41" s="1">
        <v>0.58914007763551601</v>
      </c>
      <c r="I41" s="1">
        <f>100*ТЁТЯ[[#This Row],[Column8]]</f>
        <v>58.914007763551602</v>
      </c>
      <c r="K41">
        <f>100-ТЁТЯ[[#This Row],[Column4]]</f>
        <v>28.811378479003906</v>
      </c>
    </row>
    <row r="42" spans="1:11" x14ac:dyDescent="0.25">
      <c r="A42" s="1" t="s">
        <v>11</v>
      </c>
      <c r="B42" s="1">
        <v>41</v>
      </c>
      <c r="C42" s="1" t="s">
        <v>3</v>
      </c>
      <c r="D42" s="1">
        <v>70.7802734375</v>
      </c>
      <c r="E42" s="1" t="s">
        <v>9</v>
      </c>
      <c r="F42" s="1">
        <v>68.303116843899303</v>
      </c>
      <c r="G42" s="1" t="s">
        <v>10</v>
      </c>
      <c r="H42" s="1">
        <v>0.58873057082259295</v>
      </c>
      <c r="I42" s="1">
        <f>100*ТЁТЯ[[#This Row],[Column8]]</f>
        <v>58.873057082259294</v>
      </c>
      <c r="K42">
        <f>100-ТЁТЯ[[#This Row],[Column4]]</f>
        <v>29.2197265625</v>
      </c>
    </row>
    <row r="43" spans="1:11" x14ac:dyDescent="0.25">
      <c r="A43" s="1" t="s">
        <v>11</v>
      </c>
      <c r="B43" s="1">
        <v>42</v>
      </c>
      <c r="C43" s="1" t="s">
        <v>3</v>
      </c>
      <c r="D43" s="1">
        <v>70.582939147949205</v>
      </c>
      <c r="E43" s="1" t="s">
        <v>9</v>
      </c>
      <c r="F43" s="1">
        <v>68.243145879727294</v>
      </c>
      <c r="G43" s="1" t="s">
        <v>10</v>
      </c>
      <c r="H43" s="1">
        <v>0.58804616078139405</v>
      </c>
      <c r="I43" s="1">
        <f>100*ТЁТЯ[[#This Row],[Column8]]</f>
        <v>58.804616078139404</v>
      </c>
      <c r="K43">
        <f>100-ТЁТЯ[[#This Row],[Column4]]</f>
        <v>29.417060852050795</v>
      </c>
    </row>
    <row r="44" spans="1:11" x14ac:dyDescent="0.25">
      <c r="A44" s="1" t="s">
        <v>11</v>
      </c>
      <c r="B44" s="1">
        <v>43</v>
      </c>
      <c r="C44" s="1" t="s">
        <v>3</v>
      </c>
      <c r="D44" s="1">
        <v>70.4490966796875</v>
      </c>
      <c r="E44" s="1" t="s">
        <v>9</v>
      </c>
      <c r="F44" s="1">
        <v>68.186023017036604</v>
      </c>
      <c r="G44" s="1" t="s">
        <v>10</v>
      </c>
      <c r="H44" s="1">
        <v>0.58761777133704596</v>
      </c>
      <c r="I44" s="1">
        <f>100*ТЁТЯ[[#This Row],[Column8]]</f>
        <v>58.761777133704598</v>
      </c>
      <c r="K44">
        <f>100-ТЁТЯ[[#This Row],[Column4]]</f>
        <v>29.5509033203125</v>
      </c>
    </row>
    <row r="45" spans="1:11" x14ac:dyDescent="0.25">
      <c r="A45" s="1" t="s">
        <v>11</v>
      </c>
      <c r="B45" s="1">
        <v>44</v>
      </c>
      <c r="C45" s="1" t="s">
        <v>3</v>
      </c>
      <c r="D45" s="1">
        <v>69.729629516601506</v>
      </c>
      <c r="E45" s="1" t="s">
        <v>9</v>
      </c>
      <c r="F45" s="1">
        <v>68.132953300693998</v>
      </c>
      <c r="G45" s="1" t="s">
        <v>10</v>
      </c>
      <c r="H45" s="1">
        <v>0.58695379803645198</v>
      </c>
      <c r="I45" s="1">
        <f>100*ТЁТЯ[[#This Row],[Column8]]</f>
        <v>58.695379803645196</v>
      </c>
      <c r="K45">
        <f>100-ТЁТЯ[[#This Row],[Column4]]</f>
        <v>30.270370483398494</v>
      </c>
    </row>
    <row r="46" spans="1:11" x14ac:dyDescent="0.25">
      <c r="A46" s="1" t="s">
        <v>11</v>
      </c>
      <c r="B46" s="1">
        <v>45</v>
      </c>
      <c r="C46" s="1" t="s">
        <v>3</v>
      </c>
      <c r="D46" s="1">
        <v>69.6463623046875</v>
      </c>
      <c r="E46" s="1" t="s">
        <v>9</v>
      </c>
      <c r="F46" s="1">
        <v>68.079995736567099</v>
      </c>
      <c r="G46" s="1" t="s">
        <v>10</v>
      </c>
      <c r="H46" s="1">
        <v>0.58641696489703599</v>
      </c>
      <c r="I46" s="1">
        <f>100*ТЁТЯ[[#This Row],[Column8]]</f>
        <v>58.641696489703598</v>
      </c>
      <c r="K46">
        <f>100-ТЁТЯ[[#This Row],[Column4]]</f>
        <v>30.3536376953125</v>
      </c>
    </row>
    <row r="47" spans="1:11" x14ac:dyDescent="0.25">
      <c r="A47" s="1" t="s">
        <v>11</v>
      </c>
      <c r="B47" s="1">
        <v>46</v>
      </c>
      <c r="C47" s="1" t="s">
        <v>3</v>
      </c>
      <c r="D47" s="1">
        <v>69.845634460449205</v>
      </c>
      <c r="E47" s="1" t="s">
        <v>9</v>
      </c>
      <c r="F47" s="1">
        <v>68.032121912871105</v>
      </c>
      <c r="G47" s="1" t="s">
        <v>10</v>
      </c>
      <c r="H47" s="1">
        <v>0.58608772749242599</v>
      </c>
      <c r="I47" s="1">
        <f>100*ТЁТЯ[[#This Row],[Column8]]</f>
        <v>58.608772749242597</v>
      </c>
      <c r="K47">
        <f>100-ТЁТЯ[[#This Row],[Column4]]</f>
        <v>30.154365539550795</v>
      </c>
    </row>
    <row r="48" spans="1:11" x14ac:dyDescent="0.25">
      <c r="A48" s="1" t="s">
        <v>11</v>
      </c>
      <c r="B48" s="1">
        <v>47</v>
      </c>
      <c r="C48" s="1" t="s">
        <v>3</v>
      </c>
      <c r="D48" s="1">
        <v>70.012176513671804</v>
      </c>
      <c r="E48" s="1" t="s">
        <v>9</v>
      </c>
      <c r="F48" s="1">
        <v>67.982784447601901</v>
      </c>
      <c r="G48" s="1" t="s">
        <v>10</v>
      </c>
      <c r="H48" s="1">
        <v>0.58550923773644303</v>
      </c>
      <c r="I48" s="1">
        <f>100*ТЁТЯ[[#This Row],[Column8]]</f>
        <v>58.5509237736443</v>
      </c>
      <c r="K48">
        <f>100-ТЁТЯ[[#This Row],[Column4]]</f>
        <v>29.987823486328196</v>
      </c>
    </row>
    <row r="49" spans="1:11" x14ac:dyDescent="0.25">
      <c r="A49" s="1" t="s">
        <v>11</v>
      </c>
      <c r="B49" s="1">
        <v>48</v>
      </c>
      <c r="C49" s="1" t="s">
        <v>3</v>
      </c>
      <c r="D49" s="1">
        <v>69.670799255371094</v>
      </c>
      <c r="E49" s="1" t="s">
        <v>9</v>
      </c>
      <c r="F49" s="1">
        <v>67.938132184403699</v>
      </c>
      <c r="G49" s="1" t="s">
        <v>10</v>
      </c>
      <c r="H49" s="1">
        <v>0.58516439840302004</v>
      </c>
      <c r="I49" s="1">
        <f>100*ТЁТЯ[[#This Row],[Column8]]</f>
        <v>58.516439840302006</v>
      </c>
      <c r="K49">
        <f>100-ТЁТЯ[[#This Row],[Column4]]</f>
        <v>30.329200744628906</v>
      </c>
    </row>
    <row r="50" spans="1:11" x14ac:dyDescent="0.25">
      <c r="A50" s="1" t="s">
        <v>11</v>
      </c>
      <c r="B50" s="1">
        <v>49</v>
      </c>
      <c r="C50" s="1" t="s">
        <v>3</v>
      </c>
      <c r="D50" s="1">
        <v>70.249061584472599</v>
      </c>
      <c r="E50" s="1" t="s">
        <v>9</v>
      </c>
      <c r="F50" s="1">
        <v>67.893941455429896</v>
      </c>
      <c r="G50" s="1" t="s">
        <v>10</v>
      </c>
      <c r="H50" s="1">
        <v>0.58470623997340598</v>
      </c>
      <c r="I50" s="1">
        <f>100*ТЁТЯ[[#This Row],[Column8]]</f>
        <v>58.470623997340596</v>
      </c>
      <c r="K50">
        <f>100-ТЁТЯ[[#This Row],[Column4]]</f>
        <v>29.750938415527401</v>
      </c>
    </row>
    <row r="51" spans="1:11" x14ac:dyDescent="0.25">
      <c r="A51" s="1" t="s">
        <v>11</v>
      </c>
      <c r="B51" s="1">
        <v>50</v>
      </c>
      <c r="C51" s="1" t="s">
        <v>3</v>
      </c>
      <c r="D51" s="1">
        <v>69.450920104980398</v>
      </c>
      <c r="E51" s="1" t="s">
        <v>9</v>
      </c>
      <c r="F51" s="1">
        <v>67.844971253429307</v>
      </c>
      <c r="G51" s="1" t="s">
        <v>10</v>
      </c>
      <c r="H51" s="1">
        <v>0.58415839548120596</v>
      </c>
      <c r="I51" s="1">
        <f>100*ТЁТЯ[[#This Row],[Column8]]</f>
        <v>58.415839548120594</v>
      </c>
      <c r="K51">
        <f>100-ТЁТЯ[[#This Row],[Column4]]</f>
        <v>30.549079895019602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2DE8-8F9C-4975-BD32-DD3B681BC234}">
  <dimension ref="A1:L51"/>
  <sheetViews>
    <sheetView topLeftCell="J12" zoomScale="94" zoomScaleNormal="55" workbookViewId="0">
      <selection activeCell="AB27" sqref="AB27"/>
    </sheetView>
  </sheetViews>
  <sheetFormatPr defaultRowHeight="15" x14ac:dyDescent="0.25"/>
  <cols>
    <col min="1" max="2" width="11.140625" bestFit="1" customWidth="1"/>
    <col min="3" max="3" width="15.7109375" bestFit="1" customWidth="1"/>
    <col min="4" max="4" width="18.42578125" bestFit="1" customWidth="1"/>
    <col min="5" max="5" width="12.7109375" bestFit="1" customWidth="1"/>
    <col min="6" max="6" width="18.42578125" bestFit="1" customWidth="1"/>
    <col min="7" max="7" width="12.28515625" bestFit="1" customWidth="1"/>
    <col min="8" max="8" width="1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K1" t="s">
        <v>14</v>
      </c>
      <c r="L1">
        <v>100</v>
      </c>
    </row>
    <row r="2" spans="1:12" x14ac:dyDescent="0.25">
      <c r="A2" s="1" t="s">
        <v>11</v>
      </c>
      <c r="B2" s="1">
        <v>1</v>
      </c>
      <c r="C2" s="1" t="s">
        <v>3</v>
      </c>
      <c r="D2" s="1">
        <v>40.489982604980398</v>
      </c>
      <c r="E2" s="1" t="s">
        <v>9</v>
      </c>
      <c r="F2" s="1">
        <v>73.864764970495003</v>
      </c>
      <c r="G2" s="1" t="s">
        <v>10</v>
      </c>
      <c r="H2" s="1">
        <v>0.76972939894185399</v>
      </c>
      <c r="I2" s="1">
        <f>100*сигма[[#This Row],[Column8]]</f>
        <v>76.972939894185401</v>
      </c>
      <c r="K2">
        <f>$L$1-сигма[[#This Row],[Column4]]</f>
        <v>59.510017395019602</v>
      </c>
    </row>
    <row r="3" spans="1:12" x14ac:dyDescent="0.25">
      <c r="A3" s="1" t="s">
        <v>11</v>
      </c>
      <c r="B3" s="1">
        <v>2</v>
      </c>
      <c r="C3" s="1" t="s">
        <v>3</v>
      </c>
      <c r="D3" s="1">
        <v>59.413528442382798</v>
      </c>
      <c r="E3" s="1" t="s">
        <v>9</v>
      </c>
      <c r="F3" s="1">
        <v>70.981418108396099</v>
      </c>
      <c r="G3" s="1" t="s">
        <v>10</v>
      </c>
      <c r="H3" s="1">
        <v>0.54218538734294097</v>
      </c>
      <c r="I3" s="1">
        <f>100*сигма[[#This Row],[Column8]]</f>
        <v>54.2185387342941</v>
      </c>
      <c r="K3">
        <f>$L$1-сигма[[#This Row],[Column4]]</f>
        <v>40.586471557617202</v>
      </c>
    </row>
    <row r="4" spans="1:12" x14ac:dyDescent="0.25">
      <c r="A4" s="1" t="s">
        <v>11</v>
      </c>
      <c r="B4" s="1">
        <v>3</v>
      </c>
      <c r="C4" s="1" t="s">
        <v>3</v>
      </c>
      <c r="D4" s="1">
        <v>68.232627868652301</v>
      </c>
      <c r="E4" s="1" t="s">
        <v>9</v>
      </c>
      <c r="F4" s="1">
        <v>70.011304674687295</v>
      </c>
      <c r="G4" s="1" t="s">
        <v>10</v>
      </c>
      <c r="H4" s="1">
        <v>0.44692616289924397</v>
      </c>
      <c r="I4" s="1">
        <f>100*сигма[[#This Row],[Column8]]</f>
        <v>44.692616289924395</v>
      </c>
      <c r="K4">
        <f>$L$1-сигма[[#This Row],[Column4]]</f>
        <v>31.767372131347699</v>
      </c>
    </row>
    <row r="5" spans="1:12" x14ac:dyDescent="0.25">
      <c r="A5" s="1" t="s">
        <v>11</v>
      </c>
      <c r="B5" s="1">
        <v>4</v>
      </c>
      <c r="C5" s="1" t="s">
        <v>3</v>
      </c>
      <c r="D5" s="1">
        <v>68.958740234375</v>
      </c>
      <c r="E5" s="1" t="s">
        <v>9</v>
      </c>
      <c r="F5" s="1">
        <v>69.5025542978168</v>
      </c>
      <c r="G5" s="1" t="s">
        <v>10</v>
      </c>
      <c r="H5" s="1">
        <v>0.40534127355402999</v>
      </c>
      <c r="I5" s="1">
        <f>100*сигма[[#This Row],[Column8]]</f>
        <v>40.534127355403001</v>
      </c>
      <c r="K5">
        <f>$L$1-сигма[[#This Row],[Column4]]</f>
        <v>31.041259765625</v>
      </c>
    </row>
    <row r="6" spans="1:12" x14ac:dyDescent="0.25">
      <c r="A6" s="1" t="s">
        <v>11</v>
      </c>
      <c r="B6" s="1">
        <v>5</v>
      </c>
      <c r="C6" s="1" t="s">
        <v>3</v>
      </c>
      <c r="D6" s="1">
        <v>69.685630798339801</v>
      </c>
      <c r="E6" s="1" t="s">
        <v>9</v>
      </c>
      <c r="F6" s="1">
        <v>69.103247072701194</v>
      </c>
      <c r="G6" s="1" t="s">
        <v>10</v>
      </c>
      <c r="H6" s="1">
        <v>0.37717967137728498</v>
      </c>
      <c r="I6" s="1">
        <f>100*сигма[[#This Row],[Column8]]</f>
        <v>37.7179671377285</v>
      </c>
      <c r="K6">
        <f>$L$1-сигма[[#This Row],[Column4]]</f>
        <v>30.314369201660199</v>
      </c>
    </row>
    <row r="7" spans="1:12" x14ac:dyDescent="0.25">
      <c r="A7" s="1" t="s">
        <v>11</v>
      </c>
      <c r="B7" s="1">
        <v>6</v>
      </c>
      <c r="C7" s="1" t="s">
        <v>3</v>
      </c>
      <c r="D7" s="1">
        <v>70.314178466796804</v>
      </c>
      <c r="E7" s="1" t="s">
        <v>9</v>
      </c>
      <c r="F7" s="1">
        <v>68.815671011270695</v>
      </c>
      <c r="G7" s="1" t="s">
        <v>10</v>
      </c>
      <c r="H7" s="1">
        <v>0.36311558660598497</v>
      </c>
      <c r="I7" s="1">
        <f>100*сигма[[#This Row],[Column8]]</f>
        <v>36.3115586605985</v>
      </c>
      <c r="K7">
        <f>$L$1-сигма[[#This Row],[Column4]]</f>
        <v>29.685821533203196</v>
      </c>
    </row>
    <row r="8" spans="1:12" x14ac:dyDescent="0.25">
      <c r="A8" s="1" t="s">
        <v>11</v>
      </c>
      <c r="B8" s="1">
        <v>7</v>
      </c>
      <c r="C8" s="1" t="s">
        <v>3</v>
      </c>
      <c r="D8" s="1">
        <v>71.751235961914006</v>
      </c>
      <c r="E8" s="1" t="s">
        <v>9</v>
      </c>
      <c r="F8" s="1">
        <v>68.571246197280303</v>
      </c>
      <c r="G8" s="1" t="s">
        <v>10</v>
      </c>
      <c r="H8" s="1">
        <v>0.35212764053239898</v>
      </c>
      <c r="I8" s="1">
        <f>100*сигма[[#This Row],[Column8]]</f>
        <v>35.212764053239894</v>
      </c>
      <c r="K8">
        <f>$L$1-сигма[[#This Row],[Column4]]</f>
        <v>28.248764038085994</v>
      </c>
    </row>
    <row r="9" spans="1:12" x14ac:dyDescent="0.25">
      <c r="A9" s="1" t="s">
        <v>11</v>
      </c>
      <c r="B9" s="1">
        <v>8</v>
      </c>
      <c r="C9" s="1" t="s">
        <v>3</v>
      </c>
      <c r="D9" s="1">
        <v>71.971862792968693</v>
      </c>
      <c r="E9" s="1" t="s">
        <v>9</v>
      </c>
      <c r="F9" s="1">
        <v>68.349389010374693</v>
      </c>
      <c r="G9" s="1" t="s">
        <v>10</v>
      </c>
      <c r="H9" s="1">
        <v>0.34397889136003301</v>
      </c>
      <c r="I9" s="1">
        <f>100*сигма[[#This Row],[Column8]]</f>
        <v>34.3978891360033</v>
      </c>
      <c r="K9">
        <f>$L$1-сигма[[#This Row],[Column4]]</f>
        <v>28.028137207031307</v>
      </c>
    </row>
    <row r="10" spans="1:12" x14ac:dyDescent="0.25">
      <c r="A10" s="1" t="s">
        <v>11</v>
      </c>
      <c r="B10" s="1">
        <v>9</v>
      </c>
      <c r="C10" s="1" t="s">
        <v>3</v>
      </c>
      <c r="D10" s="1">
        <v>72.035652160644503</v>
      </c>
      <c r="E10" s="1" t="s">
        <v>9</v>
      </c>
      <c r="F10" s="1">
        <v>68.175246115544496</v>
      </c>
      <c r="G10" s="1" t="s">
        <v>10</v>
      </c>
      <c r="H10" s="1">
        <v>0.34059919853739201</v>
      </c>
      <c r="I10" s="1">
        <f>100*сигма[[#This Row],[Column8]]</f>
        <v>34.059919853739203</v>
      </c>
      <c r="K10">
        <f>$L$1-сигма[[#This Row],[Column4]]</f>
        <v>27.964347839355497</v>
      </c>
    </row>
    <row r="11" spans="1:12" x14ac:dyDescent="0.25">
      <c r="A11" s="1" t="s">
        <v>11</v>
      </c>
      <c r="B11" s="1">
        <v>10</v>
      </c>
      <c r="C11" s="1" t="s">
        <v>3</v>
      </c>
      <c r="D11" s="1">
        <v>72.1929931640625</v>
      </c>
      <c r="E11" s="1" t="s">
        <v>9</v>
      </c>
      <c r="F11" s="1">
        <v>68.004117252486097</v>
      </c>
      <c r="G11" s="1" t="s">
        <v>10</v>
      </c>
      <c r="H11" s="1">
        <v>0.33559704470346102</v>
      </c>
      <c r="I11" s="1">
        <f>100*сигма[[#This Row],[Column8]]</f>
        <v>33.559704470346105</v>
      </c>
      <c r="K11">
        <f>$L$1-сигма[[#This Row],[Column4]]</f>
        <v>27.8070068359375</v>
      </c>
    </row>
    <row r="12" spans="1:12" x14ac:dyDescent="0.25">
      <c r="A12" s="1" t="s">
        <v>11</v>
      </c>
      <c r="B12" s="1">
        <v>11</v>
      </c>
      <c r="C12" s="1" t="s">
        <v>3</v>
      </c>
      <c r="D12" s="1">
        <v>73.326583862304602</v>
      </c>
      <c r="E12" s="1" t="s">
        <v>9</v>
      </c>
      <c r="F12" s="1">
        <v>67.861359075371894</v>
      </c>
      <c r="G12" s="1" t="s">
        <v>10</v>
      </c>
      <c r="H12" s="1">
        <v>0.33442020927585298</v>
      </c>
      <c r="I12" s="1">
        <f>100*сигма[[#This Row],[Column8]]</f>
        <v>33.442020927585297</v>
      </c>
      <c r="K12">
        <f>$L$1-сигма[[#This Row],[Column4]]</f>
        <v>26.673416137695398</v>
      </c>
    </row>
    <row r="13" spans="1:12" x14ac:dyDescent="0.25">
      <c r="A13" s="1" t="s">
        <v>11</v>
      </c>
      <c r="B13" s="1">
        <v>12</v>
      </c>
      <c r="C13" s="1" t="s">
        <v>3</v>
      </c>
      <c r="D13" s="1">
        <v>71.817680358886705</v>
      </c>
      <c r="E13" s="1" t="s">
        <v>9</v>
      </c>
      <c r="F13" s="1">
        <v>67.715373854227096</v>
      </c>
      <c r="G13" s="1" t="s">
        <v>10</v>
      </c>
      <c r="H13" s="1">
        <v>0.331574543358232</v>
      </c>
      <c r="I13" s="1">
        <f>100*сигма[[#This Row],[Column8]]</f>
        <v>33.157454335823203</v>
      </c>
      <c r="K13">
        <f>$L$1-сигма[[#This Row],[Column4]]</f>
        <v>28.182319641113295</v>
      </c>
    </row>
    <row r="14" spans="1:12" x14ac:dyDescent="0.25">
      <c r="A14" s="1" t="s">
        <v>11</v>
      </c>
      <c r="B14" s="1">
        <v>13</v>
      </c>
      <c r="C14" s="1" t="s">
        <v>3</v>
      </c>
      <c r="D14" s="1">
        <v>72.809310913085895</v>
      </c>
      <c r="E14" s="1" t="s">
        <v>9</v>
      </c>
      <c r="F14" s="1">
        <v>67.589645546387402</v>
      </c>
      <c r="G14" s="1" t="s">
        <v>10</v>
      </c>
      <c r="H14" s="1">
        <v>0.330844183330328</v>
      </c>
      <c r="I14" s="1">
        <f>100*сигма[[#This Row],[Column8]]</f>
        <v>33.084418333032801</v>
      </c>
      <c r="K14">
        <f>$L$1-сигма[[#This Row],[Column4]]</f>
        <v>27.190689086914105</v>
      </c>
    </row>
    <row r="15" spans="1:12" x14ac:dyDescent="0.25">
      <c r="A15" s="1" t="s">
        <v>11</v>
      </c>
      <c r="B15" s="1">
        <v>14</v>
      </c>
      <c r="C15" s="1" t="s">
        <v>3</v>
      </c>
      <c r="D15" s="1">
        <v>71.639732360839801</v>
      </c>
      <c r="E15" s="1" t="s">
        <v>9</v>
      </c>
      <c r="F15" s="1">
        <v>67.461406335350603</v>
      </c>
      <c r="G15" s="1" t="s">
        <v>10</v>
      </c>
      <c r="H15" s="1">
        <v>0.329592179180691</v>
      </c>
      <c r="I15" s="1">
        <f>100*сигма[[#This Row],[Column8]]</f>
        <v>32.959217918069101</v>
      </c>
      <c r="K15">
        <f>$L$1-сигма[[#This Row],[Column4]]</f>
        <v>28.360267639160199</v>
      </c>
    </row>
    <row r="16" spans="1:12" x14ac:dyDescent="0.25">
      <c r="A16" s="1" t="s">
        <v>11</v>
      </c>
      <c r="B16" s="1">
        <v>15</v>
      </c>
      <c r="C16" s="1" t="s">
        <v>3</v>
      </c>
      <c r="D16" s="1">
        <v>71.520530700683594</v>
      </c>
      <c r="E16" s="1" t="s">
        <v>9</v>
      </c>
      <c r="F16" s="1">
        <v>67.339483981491298</v>
      </c>
      <c r="G16" s="1" t="s">
        <v>10</v>
      </c>
      <c r="H16" s="1">
        <v>0.32747287516829798</v>
      </c>
      <c r="I16" s="1">
        <f>100*сигма[[#This Row],[Column8]]</f>
        <v>32.7472875168298</v>
      </c>
      <c r="K16">
        <f>$L$1-сигма[[#This Row],[Column4]]</f>
        <v>28.479469299316406</v>
      </c>
    </row>
    <row r="17" spans="1:11" x14ac:dyDescent="0.25">
      <c r="A17" s="1" t="s">
        <v>11</v>
      </c>
      <c r="B17" s="1">
        <v>16</v>
      </c>
      <c r="C17" s="1" t="s">
        <v>3</v>
      </c>
      <c r="D17" s="1">
        <v>72.375671386718693</v>
      </c>
      <c r="E17" s="1" t="s">
        <v>9</v>
      </c>
      <c r="F17" s="1">
        <v>67.232108286900896</v>
      </c>
      <c r="G17" s="1" t="s">
        <v>10</v>
      </c>
      <c r="H17" s="1">
        <v>0.32733834580986898</v>
      </c>
      <c r="I17" s="1">
        <f>100*сигма[[#This Row],[Column8]]</f>
        <v>32.733834580986901</v>
      </c>
      <c r="K17">
        <f>$L$1-сигма[[#This Row],[Column4]]</f>
        <v>27.624328613281307</v>
      </c>
    </row>
    <row r="18" spans="1:11" x14ac:dyDescent="0.25">
      <c r="A18" s="1" t="s">
        <v>11</v>
      </c>
      <c r="B18" s="1">
        <v>17</v>
      </c>
      <c r="C18" s="1" t="s">
        <v>3</v>
      </c>
      <c r="D18" s="1">
        <v>73.5396728515625</v>
      </c>
      <c r="E18" s="1" t="s">
        <v>9</v>
      </c>
      <c r="F18" s="1">
        <v>67.123057623767096</v>
      </c>
      <c r="G18" s="1" t="s">
        <v>10</v>
      </c>
      <c r="H18" s="1">
        <v>0.32665047189746699</v>
      </c>
      <c r="I18" s="1">
        <f>100*сигма[[#This Row],[Column8]]</f>
        <v>32.665047189746701</v>
      </c>
      <c r="K18">
        <f>$L$1-сигма[[#This Row],[Column4]]</f>
        <v>26.4603271484375</v>
      </c>
    </row>
    <row r="19" spans="1:11" x14ac:dyDescent="0.25">
      <c r="A19" s="1" t="s">
        <v>11</v>
      </c>
      <c r="B19" s="1">
        <v>18</v>
      </c>
      <c r="C19" s="1" t="s">
        <v>3</v>
      </c>
      <c r="D19" s="1">
        <v>73.199111938476506</v>
      </c>
      <c r="E19" s="1" t="s">
        <v>9</v>
      </c>
      <c r="F19" s="1">
        <v>67.0227980997158</v>
      </c>
      <c r="G19" s="1" t="s">
        <v>10</v>
      </c>
      <c r="H19" s="1">
        <v>0.32670062813012601</v>
      </c>
      <c r="I19" s="1">
        <f>100*сигма[[#This Row],[Column8]]</f>
        <v>32.670062813012599</v>
      </c>
      <c r="K19">
        <f>$L$1-сигма[[#This Row],[Column4]]</f>
        <v>26.800888061523494</v>
      </c>
    </row>
    <row r="20" spans="1:11" x14ac:dyDescent="0.25">
      <c r="A20" s="1" t="s">
        <v>11</v>
      </c>
      <c r="B20" s="1">
        <v>19</v>
      </c>
      <c r="C20" s="1" t="s">
        <v>3</v>
      </c>
      <c r="D20" s="1">
        <v>72.932640075683594</v>
      </c>
      <c r="E20" s="1" t="s">
        <v>9</v>
      </c>
      <c r="F20" s="1">
        <v>66.9163485503109</v>
      </c>
      <c r="G20" s="1" t="s">
        <v>10</v>
      </c>
      <c r="H20" s="1">
        <v>0.325752697186663</v>
      </c>
      <c r="I20" s="1">
        <f>100*сигма[[#This Row],[Column8]]</f>
        <v>32.575269718666299</v>
      </c>
      <c r="K20">
        <f>$L$1-сигма[[#This Row],[Column4]]</f>
        <v>27.067359924316406</v>
      </c>
    </row>
    <row r="21" spans="1:11" x14ac:dyDescent="0.25">
      <c r="A21" s="1" t="s">
        <v>11</v>
      </c>
      <c r="B21" s="1">
        <v>20</v>
      </c>
      <c r="C21" s="1" t="s">
        <v>3</v>
      </c>
      <c r="D21" s="1">
        <v>72.015090942382798</v>
      </c>
      <c r="E21" s="1" t="s">
        <v>9</v>
      </c>
      <c r="F21" s="1">
        <v>66.833350877510895</v>
      </c>
      <c r="G21" s="1" t="s">
        <v>10</v>
      </c>
      <c r="H21" s="1">
        <v>0.32584258861569299</v>
      </c>
      <c r="I21" s="1">
        <f>100*сигма[[#This Row],[Column8]]</f>
        <v>32.584258861569296</v>
      </c>
      <c r="K21">
        <f>$L$1-сигма[[#This Row],[Column4]]</f>
        <v>27.984909057617202</v>
      </c>
    </row>
    <row r="22" spans="1:11" x14ac:dyDescent="0.25">
      <c r="A22" s="1" t="s">
        <v>11</v>
      </c>
      <c r="B22" s="1">
        <v>21</v>
      </c>
      <c r="C22" s="1" t="s">
        <v>3</v>
      </c>
      <c r="D22" s="1">
        <v>73.578109741210895</v>
      </c>
      <c r="E22" s="1" t="s">
        <v>9</v>
      </c>
      <c r="F22" s="1">
        <v>66.733914002771499</v>
      </c>
      <c r="G22" s="1" t="s">
        <v>10</v>
      </c>
      <c r="H22" s="1">
        <v>0.32415397453287798</v>
      </c>
      <c r="I22" s="1">
        <f>100*сигма[[#This Row],[Column8]]</f>
        <v>32.415397453287795</v>
      </c>
      <c r="K22">
        <f>$L$1-сигма[[#This Row],[Column4]]</f>
        <v>26.421890258789105</v>
      </c>
    </row>
    <row r="23" spans="1:11" x14ac:dyDescent="0.25">
      <c r="A23" s="1" t="s">
        <v>11</v>
      </c>
      <c r="B23" s="1">
        <v>22</v>
      </c>
      <c r="C23" s="1" t="s">
        <v>3</v>
      </c>
      <c r="D23" s="1">
        <v>74.818954467773395</v>
      </c>
      <c r="E23" s="1" t="s">
        <v>9</v>
      </c>
      <c r="F23" s="1">
        <v>66.648799764100303</v>
      </c>
      <c r="G23" s="1" t="s">
        <v>10</v>
      </c>
      <c r="H23" s="1">
        <v>0.32443861818036102</v>
      </c>
      <c r="I23" s="1">
        <f>100*сигма[[#This Row],[Column8]]</f>
        <v>32.443861818036105</v>
      </c>
      <c r="K23">
        <f>$L$1-сигма[[#This Row],[Column4]]</f>
        <v>25.181045532226605</v>
      </c>
    </row>
    <row r="24" spans="1:11" x14ac:dyDescent="0.25">
      <c r="A24" s="1" t="s">
        <v>11</v>
      </c>
      <c r="B24" s="1">
        <v>23</v>
      </c>
      <c r="C24" s="1" t="s">
        <v>3</v>
      </c>
      <c r="D24" s="1">
        <v>74.391670227050696</v>
      </c>
      <c r="E24" s="1" t="s">
        <v>9</v>
      </c>
      <c r="F24" s="1">
        <v>66.569016050742505</v>
      </c>
      <c r="G24" s="1" t="s">
        <v>10</v>
      </c>
      <c r="H24" s="1">
        <v>0.32440543624114798</v>
      </c>
      <c r="I24" s="1">
        <f>100*сигма[[#This Row],[Column8]]</f>
        <v>32.440543624114795</v>
      </c>
      <c r="K24">
        <f>$L$1-сигма[[#This Row],[Column4]]</f>
        <v>25.608329772949304</v>
      </c>
    </row>
    <row r="25" spans="1:11" x14ac:dyDescent="0.25">
      <c r="A25" s="1" t="s">
        <v>11</v>
      </c>
      <c r="B25" s="1">
        <v>24</v>
      </c>
      <c r="C25" s="1" t="s">
        <v>3</v>
      </c>
      <c r="D25" s="1">
        <v>75.262771606445298</v>
      </c>
      <c r="E25" s="1" t="s">
        <v>9</v>
      </c>
      <c r="F25" s="1">
        <v>66.483333455717798</v>
      </c>
      <c r="G25" s="1" t="s">
        <v>10</v>
      </c>
      <c r="H25" s="1">
        <v>0.323729526282032</v>
      </c>
      <c r="I25" s="1">
        <f>100*сигма[[#This Row],[Column8]]</f>
        <v>32.372952628203201</v>
      </c>
      <c r="K25">
        <f>$L$1-сигма[[#This Row],[Column4]]</f>
        <v>24.737228393554702</v>
      </c>
    </row>
    <row r="26" spans="1:11" x14ac:dyDescent="0.25">
      <c r="A26" s="1" t="s">
        <v>11</v>
      </c>
      <c r="B26" s="1">
        <v>25</v>
      </c>
      <c r="C26" s="1" t="s">
        <v>3</v>
      </c>
      <c r="D26" s="1">
        <v>75.215377807617102</v>
      </c>
      <c r="E26" s="1" t="s">
        <v>9</v>
      </c>
      <c r="F26" s="1">
        <v>66.4043868198995</v>
      </c>
      <c r="G26" s="1" t="s">
        <v>10</v>
      </c>
      <c r="H26" s="1">
        <v>0.32336229371852998</v>
      </c>
      <c r="I26" s="1">
        <f>100*сигма[[#This Row],[Column8]]</f>
        <v>32.336229371853001</v>
      </c>
      <c r="K26">
        <f>$L$1-сигма[[#This Row],[Column4]]</f>
        <v>24.784622192382898</v>
      </c>
    </row>
    <row r="27" spans="1:11" x14ac:dyDescent="0.25">
      <c r="A27" s="1" t="s">
        <v>11</v>
      </c>
      <c r="B27" s="1">
        <v>26</v>
      </c>
      <c r="C27" s="1" t="s">
        <v>3</v>
      </c>
      <c r="D27" s="1">
        <v>76.838455200195298</v>
      </c>
      <c r="E27" s="1" t="s">
        <v>9</v>
      </c>
      <c r="F27" s="1">
        <v>66.337851106818505</v>
      </c>
      <c r="G27" s="1" t="s">
        <v>10</v>
      </c>
      <c r="H27" s="1">
        <v>0.32382114138354701</v>
      </c>
      <c r="I27" s="1">
        <f>100*сигма[[#This Row],[Column8]]</f>
        <v>32.382114138354702</v>
      </c>
      <c r="K27">
        <f>$L$1-сигма[[#This Row],[Column4]]</f>
        <v>23.161544799804702</v>
      </c>
    </row>
    <row r="28" spans="1:11" x14ac:dyDescent="0.25">
      <c r="A28" s="1" t="s">
        <v>11</v>
      </c>
      <c r="B28" s="1">
        <v>27</v>
      </c>
      <c r="C28" s="1" t="s">
        <v>3</v>
      </c>
      <c r="D28" s="1">
        <v>74.455795288085895</v>
      </c>
      <c r="E28" s="1" t="s">
        <v>9</v>
      </c>
      <c r="F28" s="1">
        <v>66.269081745386103</v>
      </c>
      <c r="G28" s="1" t="s">
        <v>10</v>
      </c>
      <c r="H28" s="1">
        <v>0.32371909140267802</v>
      </c>
      <c r="I28" s="1">
        <f>100*сигма[[#This Row],[Column8]]</f>
        <v>32.371909140267803</v>
      </c>
      <c r="K28">
        <f>$L$1-сигма[[#This Row],[Column4]]</f>
        <v>25.544204711914105</v>
      </c>
    </row>
    <row r="29" spans="1:11" x14ac:dyDescent="0.25">
      <c r="A29" s="1" t="s">
        <v>11</v>
      </c>
      <c r="B29" s="1">
        <v>28</v>
      </c>
      <c r="C29" s="1" t="s">
        <v>3</v>
      </c>
      <c r="D29" s="1">
        <v>76.067543029785099</v>
      </c>
      <c r="E29" s="1" t="s">
        <v>9</v>
      </c>
      <c r="F29" s="1">
        <v>66.204819930680102</v>
      </c>
      <c r="G29" s="1" t="s">
        <v>10</v>
      </c>
      <c r="H29" s="1">
        <v>0.32313850412969503</v>
      </c>
      <c r="I29" s="1">
        <f>100*сигма[[#This Row],[Column8]]</f>
        <v>32.313850412969501</v>
      </c>
      <c r="K29">
        <f>$L$1-сигма[[#This Row],[Column4]]</f>
        <v>23.932456970214901</v>
      </c>
    </row>
    <row r="30" spans="1:11" x14ac:dyDescent="0.25">
      <c r="A30" s="1" t="s">
        <v>11</v>
      </c>
      <c r="B30" s="1">
        <v>29</v>
      </c>
      <c r="C30" s="1" t="s">
        <v>3</v>
      </c>
      <c r="D30" s="1">
        <v>77.547294616699205</v>
      </c>
      <c r="E30" s="1" t="s">
        <v>9</v>
      </c>
      <c r="F30" s="1">
        <v>66.1404638550827</v>
      </c>
      <c r="G30" s="1" t="s">
        <v>10</v>
      </c>
      <c r="H30" s="1">
        <v>0.323487565762556</v>
      </c>
      <c r="I30" s="1">
        <f>100*сигма[[#This Row],[Column8]]</f>
        <v>32.348756576255596</v>
      </c>
      <c r="K30">
        <f>$L$1-сигма[[#This Row],[Column4]]</f>
        <v>22.452705383300795</v>
      </c>
    </row>
    <row r="31" spans="1:11" x14ac:dyDescent="0.25">
      <c r="A31" s="1" t="s">
        <v>11</v>
      </c>
      <c r="B31" s="1">
        <v>30</v>
      </c>
      <c r="C31" s="1" t="s">
        <v>3</v>
      </c>
      <c r="D31" s="1">
        <v>74.943771362304602</v>
      </c>
      <c r="E31" s="1" t="s">
        <v>9</v>
      </c>
      <c r="F31" s="1">
        <v>66.082875039407298</v>
      </c>
      <c r="G31" s="1" t="s">
        <v>10</v>
      </c>
      <c r="H31" s="1">
        <v>0.32360993620818401</v>
      </c>
      <c r="I31" s="1">
        <f>100*сигма[[#This Row],[Column8]]</f>
        <v>32.360993620818398</v>
      </c>
      <c r="K31">
        <f>$L$1-сигма[[#This Row],[Column4]]</f>
        <v>25.056228637695398</v>
      </c>
    </row>
    <row r="32" spans="1:11" x14ac:dyDescent="0.25">
      <c r="A32" s="1" t="s">
        <v>11</v>
      </c>
      <c r="B32" s="1">
        <v>31</v>
      </c>
      <c r="C32" s="1" t="s">
        <v>3</v>
      </c>
      <c r="D32" s="1">
        <v>76.140213012695298</v>
      </c>
      <c r="E32" s="1" t="s">
        <v>9</v>
      </c>
      <c r="F32" s="1">
        <v>66.021845118414404</v>
      </c>
      <c r="G32" s="1" t="s">
        <v>10</v>
      </c>
      <c r="H32" s="1">
        <v>0.323673724110765</v>
      </c>
      <c r="I32" s="1">
        <f>100*сигма[[#This Row],[Column8]]</f>
        <v>32.367372411076502</v>
      </c>
      <c r="K32">
        <f>$L$1-сигма[[#This Row],[Column4]]</f>
        <v>23.859786987304702</v>
      </c>
    </row>
    <row r="33" spans="1:11" x14ac:dyDescent="0.25">
      <c r="A33" s="1" t="s">
        <v>11</v>
      </c>
      <c r="B33" s="1">
        <v>32</v>
      </c>
      <c r="C33" s="1" t="s">
        <v>3</v>
      </c>
      <c r="D33" s="1">
        <v>75.206504821777301</v>
      </c>
      <c r="E33" s="1" t="s">
        <v>9</v>
      </c>
      <c r="F33" s="1">
        <v>65.965115728039194</v>
      </c>
      <c r="G33" s="1" t="s">
        <v>10</v>
      </c>
      <c r="H33" s="1">
        <v>0.32356413092377401</v>
      </c>
      <c r="I33" s="1">
        <f>100*сигма[[#This Row],[Column8]]</f>
        <v>32.356413092377402</v>
      </c>
      <c r="K33">
        <f>$L$1-сигма[[#This Row],[Column4]]</f>
        <v>24.793495178222699</v>
      </c>
    </row>
    <row r="34" spans="1:11" x14ac:dyDescent="0.25">
      <c r="A34" s="1" t="s">
        <v>11</v>
      </c>
      <c r="B34" s="1">
        <v>33</v>
      </c>
      <c r="C34" s="1" t="s">
        <v>3</v>
      </c>
      <c r="D34" s="1">
        <v>77.992935180664006</v>
      </c>
      <c r="E34" s="1" t="s">
        <v>9</v>
      </c>
      <c r="F34" s="1">
        <v>65.912900687703697</v>
      </c>
      <c r="G34" s="1" t="s">
        <v>10</v>
      </c>
      <c r="H34" s="1">
        <v>0.323696033553245</v>
      </c>
      <c r="I34" s="1">
        <f>100*сигма[[#This Row],[Column8]]</f>
        <v>32.3696033553245</v>
      </c>
      <c r="K34">
        <f>$L$1-сигма[[#This Row],[Column4]]</f>
        <v>22.007064819335994</v>
      </c>
    </row>
    <row r="35" spans="1:11" x14ac:dyDescent="0.25">
      <c r="A35" s="1" t="s">
        <v>11</v>
      </c>
      <c r="B35" s="1">
        <v>34</v>
      </c>
      <c r="C35" s="1" t="s">
        <v>3</v>
      </c>
      <c r="D35" s="1">
        <v>76.606643676757798</v>
      </c>
      <c r="E35" s="1" t="s">
        <v>9</v>
      </c>
      <c r="F35" s="1">
        <v>65.857073026478901</v>
      </c>
      <c r="G35" s="1" t="s">
        <v>10</v>
      </c>
      <c r="H35" s="1">
        <v>0.32373547876988801</v>
      </c>
      <c r="I35" s="1">
        <f>100*сигма[[#This Row],[Column8]]</f>
        <v>32.373547876988802</v>
      </c>
      <c r="K35">
        <f>$L$1-сигма[[#This Row],[Column4]]</f>
        <v>23.393356323242202</v>
      </c>
    </row>
    <row r="36" spans="1:11" x14ac:dyDescent="0.25">
      <c r="A36" s="1" t="s">
        <v>11</v>
      </c>
      <c r="B36" s="1">
        <v>35</v>
      </c>
      <c r="C36" s="1" t="s">
        <v>3</v>
      </c>
      <c r="D36" s="1">
        <v>77.077957153320298</v>
      </c>
      <c r="E36" s="1" t="s">
        <v>9</v>
      </c>
      <c r="F36" s="1">
        <v>65.800823792507202</v>
      </c>
      <c r="G36" s="1" t="s">
        <v>10</v>
      </c>
      <c r="H36" s="1">
        <v>0.32274339501680799</v>
      </c>
      <c r="I36" s="1">
        <f>100*сигма[[#This Row],[Column8]]</f>
        <v>32.274339501680799</v>
      </c>
      <c r="K36">
        <f>$L$1-сигма[[#This Row],[Column4]]</f>
        <v>22.922042846679702</v>
      </c>
    </row>
    <row r="37" spans="1:11" x14ac:dyDescent="0.25">
      <c r="A37" s="1" t="s">
        <v>11</v>
      </c>
      <c r="B37" s="1">
        <v>36</v>
      </c>
      <c r="C37" s="1" t="s">
        <v>3</v>
      </c>
      <c r="D37" s="1">
        <v>76.347206115722599</v>
      </c>
      <c r="E37" s="1" t="s">
        <v>9</v>
      </c>
      <c r="F37" s="1">
        <v>65.747974104837098</v>
      </c>
      <c r="G37" s="1" t="s">
        <v>10</v>
      </c>
      <c r="H37" s="1">
        <v>0.322888858173421</v>
      </c>
      <c r="I37" s="1">
        <f>100*сигма[[#This Row],[Column8]]</f>
        <v>32.288885817342099</v>
      </c>
      <c r="K37">
        <f>$L$1-сигма[[#This Row],[Column4]]</f>
        <v>23.652793884277401</v>
      </c>
    </row>
    <row r="38" spans="1:11" x14ac:dyDescent="0.25">
      <c r="A38" s="1" t="s">
        <v>11</v>
      </c>
      <c r="B38" s="1">
        <v>37</v>
      </c>
      <c r="C38" s="1" t="s">
        <v>3</v>
      </c>
      <c r="D38" s="1">
        <v>76.43505859375</v>
      </c>
      <c r="E38" s="1" t="s">
        <v>9</v>
      </c>
      <c r="F38" s="1">
        <v>65.704892786912296</v>
      </c>
      <c r="G38" s="1" t="s">
        <v>10</v>
      </c>
      <c r="H38" s="1">
        <v>0.32295590139084002</v>
      </c>
      <c r="I38" s="1">
        <f>100*сигма[[#This Row],[Column8]]</f>
        <v>32.295590139083998</v>
      </c>
      <c r="K38">
        <f>$L$1-сигма[[#This Row],[Column4]]</f>
        <v>23.56494140625</v>
      </c>
    </row>
    <row r="39" spans="1:11" x14ac:dyDescent="0.25">
      <c r="A39" s="1" t="s">
        <v>11</v>
      </c>
      <c r="B39" s="1">
        <v>38</v>
      </c>
      <c r="C39" s="1" t="s">
        <v>3</v>
      </c>
      <c r="D39" s="1">
        <v>76.177978515625</v>
      </c>
      <c r="E39" s="1" t="s">
        <v>9</v>
      </c>
      <c r="F39" s="1">
        <v>65.655981024349998</v>
      </c>
      <c r="G39" s="1" t="s">
        <v>10</v>
      </c>
      <c r="H39" s="1">
        <v>0.32309070132875001</v>
      </c>
      <c r="I39" s="1">
        <f>100*сигма[[#This Row],[Column8]]</f>
        <v>32.309070132875</v>
      </c>
      <c r="K39">
        <f>$L$1-сигма[[#This Row],[Column4]]</f>
        <v>23.822021484375</v>
      </c>
    </row>
    <row r="40" spans="1:11" x14ac:dyDescent="0.25">
      <c r="A40" s="1" t="s">
        <v>11</v>
      </c>
      <c r="B40" s="1">
        <v>39</v>
      </c>
      <c r="C40" s="1" t="s">
        <v>3</v>
      </c>
      <c r="D40" s="1">
        <v>75.761177062988196</v>
      </c>
      <c r="E40" s="1" t="s">
        <v>9</v>
      </c>
      <c r="F40" s="1">
        <v>65.610245017343502</v>
      </c>
      <c r="G40" s="1" t="s">
        <v>10</v>
      </c>
      <c r="H40" s="1">
        <v>0.32332028345522401</v>
      </c>
      <c r="I40" s="1">
        <f>100*сигма[[#This Row],[Column8]]</f>
        <v>32.332028345522403</v>
      </c>
      <c r="K40">
        <f>$L$1-сигма[[#This Row],[Column4]]</f>
        <v>24.238822937011804</v>
      </c>
    </row>
    <row r="41" spans="1:11" x14ac:dyDescent="0.25">
      <c r="A41" s="1" t="s">
        <v>11</v>
      </c>
      <c r="B41" s="1">
        <v>40</v>
      </c>
      <c r="C41" s="1" t="s">
        <v>3</v>
      </c>
      <c r="D41" s="1">
        <v>77.140823364257798</v>
      </c>
      <c r="E41" s="1" t="s">
        <v>9</v>
      </c>
      <c r="F41" s="1">
        <v>65.560467073986302</v>
      </c>
      <c r="G41" s="1" t="s">
        <v>10</v>
      </c>
      <c r="H41" s="1">
        <v>0.32321505448083698</v>
      </c>
      <c r="I41" s="1">
        <f>100*сигма[[#This Row],[Column8]]</f>
        <v>32.321505448083698</v>
      </c>
      <c r="K41">
        <f>$L$1-сигма[[#This Row],[Column4]]</f>
        <v>22.859176635742202</v>
      </c>
    </row>
    <row r="42" spans="1:11" x14ac:dyDescent="0.25">
      <c r="A42" s="1" t="s">
        <v>11</v>
      </c>
      <c r="B42" s="1">
        <v>41</v>
      </c>
      <c r="C42" s="1" t="s">
        <v>3</v>
      </c>
      <c r="D42" s="1">
        <v>76.941368103027301</v>
      </c>
      <c r="E42" s="1" t="s">
        <v>9</v>
      </c>
      <c r="F42" s="1">
        <v>65.519426426248401</v>
      </c>
      <c r="G42" s="1" t="s">
        <v>10</v>
      </c>
      <c r="H42" s="1">
        <v>0.32323356133957398</v>
      </c>
      <c r="I42" s="1">
        <f>100*сигма[[#This Row],[Column8]]</f>
        <v>32.323356133957397</v>
      </c>
      <c r="K42">
        <f>$L$1-сигма[[#This Row],[Column4]]</f>
        <v>23.058631896972699</v>
      </c>
    </row>
    <row r="43" spans="1:11" x14ac:dyDescent="0.25">
      <c r="A43" s="1" t="s">
        <v>11</v>
      </c>
      <c r="B43" s="1">
        <v>42</v>
      </c>
      <c r="C43" s="1" t="s">
        <v>3</v>
      </c>
      <c r="D43" s="1">
        <v>77.079345703125</v>
      </c>
      <c r="E43" s="1" t="s">
        <v>9</v>
      </c>
      <c r="F43" s="1">
        <v>65.476421771415005</v>
      </c>
      <c r="G43" s="1" t="s">
        <v>10</v>
      </c>
      <c r="H43" s="1">
        <v>0.32348657554190702</v>
      </c>
      <c r="I43" s="1">
        <f>100*сигма[[#This Row],[Column8]]</f>
        <v>32.348657554190702</v>
      </c>
      <c r="K43">
        <f>$L$1-сигма[[#This Row],[Column4]]</f>
        <v>22.920654296875</v>
      </c>
    </row>
    <row r="44" spans="1:11" x14ac:dyDescent="0.25">
      <c r="A44" s="1" t="s">
        <v>11</v>
      </c>
      <c r="B44" s="1">
        <v>43</v>
      </c>
      <c r="C44" s="1" t="s">
        <v>3</v>
      </c>
      <c r="D44" s="1">
        <v>79.264793395996094</v>
      </c>
      <c r="E44" s="1" t="s">
        <v>9</v>
      </c>
      <c r="F44" s="1">
        <v>65.430036556714896</v>
      </c>
      <c r="G44" s="1" t="s">
        <v>10</v>
      </c>
      <c r="H44" s="1">
        <v>0.32356714177488199</v>
      </c>
      <c r="I44" s="1">
        <f>100*сигма[[#This Row],[Column8]]</f>
        <v>32.3567141774882</v>
      </c>
      <c r="K44">
        <f>$L$1-сигма[[#This Row],[Column4]]</f>
        <v>20.735206604003906</v>
      </c>
    </row>
    <row r="45" spans="1:11" x14ac:dyDescent="0.25">
      <c r="A45" s="1" t="s">
        <v>11</v>
      </c>
      <c r="B45" s="1">
        <v>44</v>
      </c>
      <c r="C45" s="1" t="s">
        <v>3</v>
      </c>
      <c r="D45" s="1">
        <v>78.089759826660099</v>
      </c>
      <c r="E45" s="1" t="s">
        <v>9</v>
      </c>
      <c r="F45" s="1">
        <v>65.385408557803601</v>
      </c>
      <c r="G45" s="1" t="s">
        <v>10</v>
      </c>
      <c r="H45" s="1">
        <v>0.322920665735007</v>
      </c>
      <c r="I45" s="1">
        <f>100*сигма[[#This Row],[Column8]]</f>
        <v>32.292066573500698</v>
      </c>
      <c r="K45">
        <f>$L$1-сигма[[#This Row],[Column4]]</f>
        <v>21.910240173339901</v>
      </c>
    </row>
    <row r="46" spans="1:11" x14ac:dyDescent="0.25">
      <c r="A46" s="1" t="s">
        <v>11</v>
      </c>
      <c r="B46" s="1">
        <v>45</v>
      </c>
      <c r="C46" s="1" t="s">
        <v>3</v>
      </c>
      <c r="D46" s="1">
        <v>77.117561340332003</v>
      </c>
      <c r="E46" s="1" t="s">
        <v>9</v>
      </c>
      <c r="F46" s="1">
        <v>65.345559396309596</v>
      </c>
      <c r="G46" s="1" t="s">
        <v>10</v>
      </c>
      <c r="H46" s="1">
        <v>0.32324914696128298</v>
      </c>
      <c r="I46" s="1">
        <f>100*сигма[[#This Row],[Column8]]</f>
        <v>32.324914696128296</v>
      </c>
      <c r="K46">
        <f>$L$1-сигма[[#This Row],[Column4]]</f>
        <v>22.882438659667997</v>
      </c>
    </row>
    <row r="47" spans="1:11" x14ac:dyDescent="0.25">
      <c r="A47" s="1" t="s">
        <v>11</v>
      </c>
      <c r="B47" s="1">
        <v>46</v>
      </c>
      <c r="C47" s="1" t="s">
        <v>3</v>
      </c>
      <c r="D47" s="1">
        <v>77.832603454589801</v>
      </c>
      <c r="E47" s="1" t="s">
        <v>9</v>
      </c>
      <c r="F47" s="1">
        <v>65.305298149106406</v>
      </c>
      <c r="G47" s="1" t="s">
        <v>10</v>
      </c>
      <c r="H47" s="1">
        <v>0.32336559521011399</v>
      </c>
      <c r="I47" s="1">
        <f>100*сигма[[#This Row],[Column8]]</f>
        <v>32.336559521011395</v>
      </c>
      <c r="K47">
        <f>$L$1-сигма[[#This Row],[Column4]]</f>
        <v>22.167396545410199</v>
      </c>
    </row>
    <row r="48" spans="1:11" x14ac:dyDescent="0.25">
      <c r="A48" s="1" t="s">
        <v>11</v>
      </c>
      <c r="B48" s="1">
        <v>47</v>
      </c>
      <c r="C48" s="1" t="s">
        <v>3</v>
      </c>
      <c r="D48" s="1">
        <v>79.065605163574205</v>
      </c>
      <c r="E48" s="1" t="s">
        <v>9</v>
      </c>
      <c r="F48" s="1">
        <v>65.264094559909196</v>
      </c>
      <c r="G48" s="1" t="s">
        <v>10</v>
      </c>
      <c r="H48" s="1">
        <v>0.32326016336108998</v>
      </c>
      <c r="I48" s="1">
        <f>100*сигма[[#This Row],[Column8]]</f>
        <v>32.326016336108999</v>
      </c>
      <c r="K48">
        <f>$L$1-сигма[[#This Row],[Column4]]</f>
        <v>20.934394836425795</v>
      </c>
    </row>
    <row r="49" spans="1:11" x14ac:dyDescent="0.25">
      <c r="A49" s="1" t="s">
        <v>11</v>
      </c>
      <c r="B49" s="1">
        <v>48</v>
      </c>
      <c r="C49" s="1" t="s">
        <v>3</v>
      </c>
      <c r="D49" s="1">
        <v>79.823539733886705</v>
      </c>
      <c r="E49" s="1" t="s">
        <v>9</v>
      </c>
      <c r="F49" s="1">
        <v>65.225608551527003</v>
      </c>
      <c r="G49" s="1" t="s">
        <v>10</v>
      </c>
      <c r="H49" s="1">
        <v>0.32328094906699401</v>
      </c>
      <c r="I49" s="1">
        <f>100*сигма[[#This Row],[Column8]]</f>
        <v>32.328094906699398</v>
      </c>
      <c r="K49">
        <f>$L$1-сигма[[#This Row],[Column4]]</f>
        <v>20.176460266113295</v>
      </c>
    </row>
    <row r="50" spans="1:11" x14ac:dyDescent="0.25">
      <c r="A50" s="1" t="s">
        <v>11</v>
      </c>
      <c r="B50" s="1">
        <v>49</v>
      </c>
      <c r="C50" s="1" t="s">
        <v>3</v>
      </c>
      <c r="D50" s="1">
        <v>81.622428894042898</v>
      </c>
      <c r="E50" s="1" t="s">
        <v>9</v>
      </c>
      <c r="F50" s="1">
        <v>65.191200403905597</v>
      </c>
      <c r="G50" s="1" t="s">
        <v>10</v>
      </c>
      <c r="H50" s="1">
        <v>0.32337984088543398</v>
      </c>
      <c r="I50" s="1">
        <f>100*сигма[[#This Row],[Column8]]</f>
        <v>32.337984088543401</v>
      </c>
      <c r="K50">
        <f>$L$1-сигма[[#This Row],[Column4]]</f>
        <v>18.377571105957102</v>
      </c>
    </row>
    <row r="51" spans="1:11" x14ac:dyDescent="0.25">
      <c r="A51" s="1" t="s">
        <v>11</v>
      </c>
      <c r="B51" s="1">
        <v>50</v>
      </c>
      <c r="C51" s="1" t="s">
        <v>3</v>
      </c>
      <c r="D51" s="1">
        <v>81.985458374023395</v>
      </c>
      <c r="E51" s="1" t="s">
        <v>9</v>
      </c>
      <c r="F51" s="1">
        <v>65.145136186090795</v>
      </c>
      <c r="G51" s="1" t="s">
        <v>10</v>
      </c>
      <c r="H51" s="1">
        <v>0.32327501755466198</v>
      </c>
      <c r="I51" s="1">
        <f>100*сигма[[#This Row],[Column8]]</f>
        <v>32.327501755466201</v>
      </c>
      <c r="K51">
        <f>$L$1-сигма[[#This Row],[Column4]]</f>
        <v>18.014541625976605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E736-BFA5-48F2-8FEB-12C3A333E6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7E51A-A31F-487E-B948-0ECD62C3AB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корабль перец-шум (все)</vt:lpstr>
      <vt:lpstr>КОМПРЕССИЯ КОРАБЛЬ</vt:lpstr>
      <vt:lpstr>корабль сигма (2)</vt:lpstr>
      <vt:lpstr>Лист2</vt:lpstr>
      <vt:lpstr>сжатие</vt:lpstr>
      <vt:lpstr>1перец-соль</vt:lpstr>
      <vt:lpstr>перец-соль</vt:lpstr>
      <vt:lpstr>тётя сигма</vt:lpstr>
      <vt:lpstr>корабль сигма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 S</cp:lastModifiedBy>
  <dcterms:created xsi:type="dcterms:W3CDTF">2023-11-21T06:06:20Z</dcterms:created>
  <dcterms:modified xsi:type="dcterms:W3CDTF">2023-11-23T03:20:45Z</dcterms:modified>
</cp:coreProperties>
</file>