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T75" i="1"/>
  <c r="U75" i="1"/>
  <c r="V75" i="1"/>
  <c r="W75" i="1"/>
  <c r="T76" i="1"/>
  <c r="U76" i="1"/>
  <c r="V76" i="1"/>
  <c r="W76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62" i="1"/>
  <c r="D62" i="1"/>
  <c r="E62" i="1"/>
  <c r="F62" i="1"/>
  <c r="G62" i="1"/>
  <c r="H62" i="1"/>
  <c r="I62" i="1"/>
  <c r="J62" i="1"/>
  <c r="K62" i="1"/>
  <c r="L62" i="1"/>
  <c r="I44" i="1"/>
  <c r="J44" i="1"/>
  <c r="K44" i="1"/>
  <c r="L44" i="1"/>
  <c r="I45" i="1"/>
  <c r="J45" i="1"/>
  <c r="K45" i="1"/>
  <c r="L45" i="1"/>
  <c r="BT12" i="1"/>
  <c r="BU12" i="1"/>
  <c r="BV12" i="1"/>
  <c r="BW12" i="1"/>
  <c r="BT13" i="1"/>
  <c r="BU13" i="1"/>
  <c r="BV13" i="1"/>
  <c r="BW13" i="1"/>
  <c r="AF13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<sst xmlns="http://schemas.openxmlformats.org/spreadsheetml/2006/main" count="1181" uniqueCount="109">
  <si>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</si>
  <si>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</si>
  <si>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</si>
  <si>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</si>
  <si>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</si>
  <si>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</si>
  <si>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</si>
  <si>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</si>
  <si>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</si>
  <si>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</si>
  <si>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</si>
  <si>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</si>
  <si>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</si>
  <si>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</si>
  <si>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</si>
  <si>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</si>
  <si>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</si>
  <si>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</si>
  <si>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</si>
  <si>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</si>
  <si>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</si>
  <si>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</si>
  <si>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</si>
  <si>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</si>
  <si>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</si>
  <si>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</si>
  <si>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</si>
  <si>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</si>
  <si>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</si>
  <si>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</si>
  <si>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</si>
  <si>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</si>
  <si>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</si>
  <si>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</si>
  <si>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</si>
  <si>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</si>
  <si>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</si>
  <si>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</si>
  <si>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</si>
  <si>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</si>
  <si>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</si>
  <si>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</si>
  <si>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</si>
  <si>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</si>
  <si>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</si>
  <si>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</si>
  <si>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</si>
  <si>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</si>
  <si>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</si>
  <si>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</si>
  <si>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</si>
  <si>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</si>
  <si>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</si>
  <si>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</si>
  <si>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</si>
  <si>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</si>
  <si>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</si>
  <si>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</si>
  <si>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</si>
  <si>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</si>
  <si>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</si>
  <si>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</si>
  <si>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</si>
  <si>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</si>
  <si>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</si>
  <si>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</si>
  <si>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</si>
  <si>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</si>
  <si>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</si>
  <si>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</si>
  <si>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</si>
  <si>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</si>
  <si>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</si>
  <si>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</si>
  <si>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</si>
  <si>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</si>
  <si>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</si>
  <si>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</si>
  <si>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</si>
  <si>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</si>
  <si>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</si>
  <si>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</si>
  <si>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</si>
  <si>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</si>
  <si>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</si>
  <si>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</si>
  <si>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</si>
  <si>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</si>
  <si>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</si>
  <si>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</si>
  <si>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</si>
  <si>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</si>
  <si>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</si>
  <si>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</si>
  <si>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</si>
  <si>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</si>
  <si>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</si>
  <si>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</si>
  <si>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</si>
  <si>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</si>
  <si>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</si>
  <si>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</si>
  <si>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</si>
  <si>
    <t>Surin</t>
  </si>
  <si>
    <t xml:space="preserve">10.1063/1.2222065 </t>
  </si>
  <si>
    <t>10-20 nm</t>
  </si>
  <si>
    <t>1mm</t>
  </si>
  <si>
    <t>10µm</t>
  </si>
  <si>
    <t>10.1063/1.2222065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</si>
</sst>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  <xf numFmtId="0" fontId="0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"/>
                  <c:y val="0.196668767609544"/>
                </c:manualLayout>
              </c:layout>
              <c:numFmt formatCode="General" sourceLinked="0"/>
            </c:trendlineLbl>
          </c:trendline>
          <c:xVal>
            <c:numRef>
              <c:f>Sheet1!$I$5:$BS$5</c:f>
              <c:numCache>
                <c:formatCode>General</c:formatCode>
                <c:ptCount val="63"/>
                <c:pt idx="0">
                  <c:v>10.8</c:v>
                </c:pt>
                <c:pt idx="1">
                  <c:v>27.0</c:v>
                </c:pt>
                <c:pt idx="2">
                  <c:v>3.2</c:v>
                </c:pt>
                <c:pt idx="3">
                  <c:v>9.0</c:v>
                </c:pt>
                <c:pt idx="4">
                  <c:v>31.1</c:v>
                </c:pt>
                <c:pt idx="5">
                  <c:v>3.2</c:v>
                </c:pt>
                <c:pt idx="6">
                  <c:v>9.0</c:v>
                </c:pt>
                <c:pt idx="7">
                  <c:v>31.1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4.0</c:v>
                </c:pt>
                <c:pt idx="12">
                  <c:v>9.0</c:v>
                </c:pt>
                <c:pt idx="13">
                  <c:v>11.6</c:v>
                </c:pt>
                <c:pt idx="14">
                  <c:v>33.8</c:v>
                </c:pt>
                <c:pt idx="15">
                  <c:v>4.6</c:v>
                </c:pt>
                <c:pt idx="16">
                  <c:v>13.4</c:v>
                </c:pt>
                <c:pt idx="17">
                  <c:v>29.8</c:v>
                </c:pt>
                <c:pt idx="18">
                  <c:v>36.5</c:v>
                </c:pt>
                <c:pt idx="19">
                  <c:v>3.2</c:v>
                </c:pt>
                <c:pt idx="20">
                  <c:v>16.2</c:v>
                </c:pt>
                <c:pt idx="21">
                  <c:v>31.1</c:v>
                </c:pt>
                <c:pt idx="22">
                  <c:v>40.3</c:v>
                </c:pt>
                <c:pt idx="23">
                  <c:v>40.3</c:v>
                </c:pt>
                <c:pt idx="24">
                  <c:v>40.3</c:v>
                </c:pt>
                <c:pt idx="25">
                  <c:v>40.3</c:v>
                </c:pt>
                <c:pt idx="26">
                  <c:v>40.3</c:v>
                </c:pt>
                <c:pt idx="27">
                  <c:v>40.3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19.0</c:v>
                </c:pt>
                <c:pt idx="40">
                  <c:v>19.0</c:v>
                </c:pt>
                <c:pt idx="41">
                  <c:v>13.8</c:v>
                </c:pt>
                <c:pt idx="42">
                  <c:v>13.8</c:v>
                </c:pt>
                <c:pt idx="43">
                  <c:v>5.6</c:v>
                </c:pt>
                <c:pt idx="44">
                  <c:v>5.6</c:v>
                </c:pt>
                <c:pt idx="45">
                  <c:v>2.2</c:v>
                </c:pt>
                <c:pt idx="46">
                  <c:v>2.2</c:v>
                </c:pt>
                <c:pt idx="47">
                  <c:v>15.4</c:v>
                </c:pt>
                <c:pt idx="48">
                  <c:v>20.0</c:v>
                </c:pt>
                <c:pt idx="49">
                  <c:v>22.0</c:v>
                </c:pt>
                <c:pt idx="50">
                  <c:v>29.0</c:v>
                </c:pt>
                <c:pt idx="51">
                  <c:v>42.0</c:v>
                </c:pt>
                <c:pt idx="52">
                  <c:v>52.0</c:v>
                </c:pt>
                <c:pt idx="53">
                  <c:v>76.0</c:v>
                </c:pt>
                <c:pt idx="54">
                  <c:v>270.0</c:v>
                </c:pt>
                <c:pt idx="55">
                  <c:v>15.4</c:v>
                </c:pt>
                <c:pt idx="56">
                  <c:v>20.0</c:v>
                </c:pt>
                <c:pt idx="57">
                  <c:v>22.0</c:v>
                </c:pt>
                <c:pt idx="58">
                  <c:v>29.0</c:v>
                </c:pt>
                <c:pt idx="59">
                  <c:v>42.0</c:v>
                </c:pt>
                <c:pt idx="60">
                  <c:v>52.0</c:v>
                </c:pt>
                <c:pt idx="61">
                  <c:v>76.0</c:v>
                </c:pt>
                <c:pt idx="62">
                  <c:v>270.0</c:v>
                </c:pt>
              </c:numCache>
            </c:numRef>
          </c:xVal>
          <c:yVal>
            <c:numRef>
              <c:f>Sheet1!$I$30:$BS$30</c:f>
              <c:numCache>
                <c:formatCode>General</c:formatCode>
                <c:ptCount val="63"/>
                <c:pt idx="0" formatCode="0.00E+00">
                  <c:v>0.00399</c:v>
                </c:pt>
                <c:pt idx="1">
                  <c:v>0.0229</c:v>
                </c:pt>
                <c:pt idx="2" formatCode="0.00E+00">
                  <c:v>0.0001921</c:v>
                </c:pt>
                <c:pt idx="3" formatCode="0.00E+00">
                  <c:v>0.000516</c:v>
                </c:pt>
                <c:pt idx="4" formatCode="0.00E+00">
                  <c:v>0.00615</c:v>
                </c:pt>
                <c:pt idx="5" formatCode="0.00E+00">
                  <c:v>1.686E-6</c:v>
                </c:pt>
                <c:pt idx="6" formatCode="0.00E+00">
                  <c:v>0.00067</c:v>
                </c:pt>
                <c:pt idx="7" formatCode="0.00E+00">
                  <c:v>0.00783</c:v>
                </c:pt>
                <c:pt idx="8" formatCode="0.00E+00">
                  <c:v>7.014E-5</c:v>
                </c:pt>
                <c:pt idx="9" formatCode="0.00E+00">
                  <c:v>0.0009827</c:v>
                </c:pt>
                <c:pt idx="10">
                  <c:v>0.0284</c:v>
                </c:pt>
                <c:pt idx="11" formatCode="0.00E+00">
                  <c:v>5.43E-6</c:v>
                </c:pt>
                <c:pt idx="12" formatCode="0.00E+00">
                  <c:v>0.0003558</c:v>
                </c:pt>
                <c:pt idx="13" formatCode="0.00E+00">
                  <c:v>0.000735</c:v>
                </c:pt>
                <c:pt idx="14" formatCode="0.00E+00">
                  <c:v>0.00748</c:v>
                </c:pt>
                <c:pt idx="15" formatCode="0.00E+00">
                  <c:v>1.61E-5</c:v>
                </c:pt>
                <c:pt idx="16" formatCode="0.00E+00">
                  <c:v>0.0005366</c:v>
                </c:pt>
                <c:pt idx="17" formatCode="0.00E+00">
                  <c:v>0.00419</c:v>
                </c:pt>
                <c:pt idx="18" formatCode="0.00E+00">
                  <c:v>0.00908</c:v>
                </c:pt>
                <c:pt idx="19" formatCode="0.00E+00">
                  <c:v>1.744E-6</c:v>
                </c:pt>
                <c:pt idx="20" formatCode="0.00E+00">
                  <c:v>0.00785</c:v>
                </c:pt>
                <c:pt idx="21" formatCode="0.00E+00">
                  <c:v>0.00767</c:v>
                </c:pt>
                <c:pt idx="22" formatCode="0.00E+00">
                  <c:v>0.00423</c:v>
                </c:pt>
                <c:pt idx="23" formatCode="0.00E+00">
                  <c:v>0.00793</c:v>
                </c:pt>
                <c:pt idx="24">
                  <c:v>0.0107</c:v>
                </c:pt>
                <c:pt idx="25">
                  <c:v>0.0165</c:v>
                </c:pt>
                <c:pt idx="26">
                  <c:v>0.0101</c:v>
                </c:pt>
                <c:pt idx="27" formatCode="0.00E+00">
                  <c:v>0.00892</c:v>
                </c:pt>
                <c:pt idx="28" formatCode="0.00E+00">
                  <c:v>0.0047</c:v>
                </c:pt>
                <c:pt idx="29" formatCode="0.00E+00">
                  <c:v>0.00406</c:v>
                </c:pt>
                <c:pt idx="30" formatCode="0.00E+00">
                  <c:v>0.00214</c:v>
                </c:pt>
                <c:pt idx="31" formatCode="0.00E+00">
                  <c:v>0.00228</c:v>
                </c:pt>
                <c:pt idx="32" formatCode="0.00E+00">
                  <c:v>0.00279</c:v>
                </c:pt>
                <c:pt idx="33" formatCode="0.00E+00">
                  <c:v>0.000556</c:v>
                </c:pt>
                <c:pt idx="34" formatCode="0.00E+00">
                  <c:v>0.000413</c:v>
                </c:pt>
                <c:pt idx="35" formatCode="0.00E+00">
                  <c:v>0.000426</c:v>
                </c:pt>
                <c:pt idx="36" formatCode="0.00E+00">
                  <c:v>0.000254</c:v>
                </c:pt>
                <c:pt idx="37" formatCode="0.00E+00">
                  <c:v>0.000309</c:v>
                </c:pt>
                <c:pt idx="38" formatCode="0.00E+00">
                  <c:v>0.000377</c:v>
                </c:pt>
                <c:pt idx="39" formatCode="0.00E+00">
                  <c:v>0.0026</c:v>
                </c:pt>
                <c:pt idx="40" formatCode="0.00E+00">
                  <c:v>0.0042</c:v>
                </c:pt>
                <c:pt idx="41" formatCode="0.00E+00">
                  <c:v>0.0013</c:v>
                </c:pt>
                <c:pt idx="42" formatCode="0.00E+00">
                  <c:v>0.00047</c:v>
                </c:pt>
                <c:pt idx="43" formatCode="0.00E+00">
                  <c:v>1.6E-5</c:v>
                </c:pt>
                <c:pt idx="44" formatCode="0.00E+00">
                  <c:v>4.3E-5</c:v>
                </c:pt>
                <c:pt idx="45" formatCode="0.00E+00">
                  <c:v>5.5E-7</c:v>
                </c:pt>
                <c:pt idx="46" formatCode="0.00E+00">
                  <c:v>2.5E-6</c:v>
                </c:pt>
                <c:pt idx="47" formatCode="0.00E+00">
                  <c:v>0.0076</c:v>
                </c:pt>
                <c:pt idx="48" formatCode="0.00E+00">
                  <c:v>0.00496</c:v>
                </c:pt>
                <c:pt idx="49" formatCode="0.00E+00">
                  <c:v>0.00948</c:v>
                </c:pt>
                <c:pt idx="50">
                  <c:v>0.012</c:v>
                </c:pt>
                <c:pt idx="51" formatCode="0.00E+00">
                  <c:v>0.00529</c:v>
                </c:pt>
                <c:pt idx="52" formatCode="0.00E+00">
                  <c:v>0.00554</c:v>
                </c:pt>
                <c:pt idx="53" formatCode="0.00E+00">
                  <c:v>0.00299</c:v>
                </c:pt>
                <c:pt idx="54" formatCode="0.00E+00">
                  <c:v>0.0081</c:v>
                </c:pt>
                <c:pt idx="55" formatCode="0.00E+00">
                  <c:v>0.0017</c:v>
                </c:pt>
                <c:pt idx="56" formatCode="0.00E+00">
                  <c:v>0.00149</c:v>
                </c:pt>
                <c:pt idx="57">
                  <c:v>0.0305</c:v>
                </c:pt>
                <c:pt idx="58">
                  <c:v>0.0631</c:v>
                </c:pt>
                <c:pt idx="59">
                  <c:v>0.0775</c:v>
                </c:pt>
                <c:pt idx="60">
                  <c:v>0.0982</c:v>
                </c:pt>
                <c:pt idx="61">
                  <c:v>0.1226</c:v>
                </c:pt>
                <c:pt idx="62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16696"/>
        <c:axId val="2070460552"/>
      </c:scatterChart>
      <c:valAx>
        <c:axId val="20707166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0460552"/>
        <c:crosses val="autoZero"/>
        <c:crossBetween val="midCat"/>
      </c:valAx>
      <c:valAx>
        <c:axId val="207046055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70716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03320"/>
        <c:axId val="2070506312"/>
      </c:scatterChart>
      <c:valAx>
        <c:axId val="20705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06312"/>
        <c:crosses val="autoZero"/>
        <c:crossBetween val="midCat"/>
      </c:valAx>
      <c:valAx>
        <c:axId val="207050631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0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84408"/>
        <c:axId val="2070787400"/>
      </c:scatterChart>
      <c:valAx>
        <c:axId val="20707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787400"/>
        <c:crosses val="autoZero"/>
        <c:crossBetween val="midCat"/>
      </c:valAx>
      <c:valAx>
        <c:axId val="2070787400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70784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Sheet1!$AP$13:$AU$13</c:f>
              <c:numCache>
                <c:formatCode>General</c:formatCode>
                <c:ptCount val="6"/>
                <c:pt idx="0">
                  <c:v>6.882999999999999</c:v>
                </c:pt>
                <c:pt idx="1">
                  <c:v>6.908210249999995</c:v>
                </c:pt>
                <c:pt idx="2">
                  <c:v>6.938981</c:v>
                </c:pt>
                <c:pt idx="3">
                  <c:v>7.017203999999999</c:v>
                </c:pt>
                <c:pt idx="4">
                  <c:v>7.117668999999998</c:v>
                </c:pt>
                <c:pt idx="5">
                  <c:v>7.385324999999986</c:v>
                </c:pt>
              </c:numCache>
            </c:numRef>
          </c:xVal>
          <c:yVal>
            <c:numRef>
              <c:f>Sheet1!$AP$30:$AU$30</c:f>
              <c:numCache>
                <c:formatCode>0.00E+00</c:formatCode>
                <c:ptCount val="6"/>
                <c:pt idx="0">
                  <c:v>0.000556</c:v>
                </c:pt>
                <c:pt idx="1">
                  <c:v>0.000413</c:v>
                </c:pt>
                <c:pt idx="2">
                  <c:v>0.000426</c:v>
                </c:pt>
                <c:pt idx="3">
                  <c:v>0.000254</c:v>
                </c:pt>
                <c:pt idx="4">
                  <c:v>0.000309</c:v>
                </c:pt>
                <c:pt idx="5">
                  <c:v>0.000377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10120"/>
        <c:axId val="2070813208"/>
      </c:scatterChart>
      <c:valAx>
        <c:axId val="207081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13208"/>
        <c:crosses val="autoZero"/>
        <c:crossBetween val="midCat"/>
      </c:valAx>
      <c:valAx>
        <c:axId val="2070813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081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Sheet1!$AK$13:$AO$13</c:f>
              <c:numCache>
                <c:formatCode>General</c:formatCode>
                <c:ptCount val="5"/>
                <c:pt idx="0">
                  <c:v>13.28439349999996</c:v>
                </c:pt>
                <c:pt idx="1">
                  <c:v>13.39757399999998</c:v>
                </c:pt>
                <c:pt idx="2">
                  <c:v>13.63529599999998</c:v>
                </c:pt>
                <c:pt idx="3">
                  <c:v>13.88816599999998</c:v>
                </c:pt>
                <c:pt idx="4">
                  <c:v>14.43934999999997</c:v>
                </c:pt>
              </c:numCache>
            </c:numRef>
          </c:xVal>
          <c:yVal>
            <c:numRef>
              <c:f>Sheet1!$AK$30:$AO$30</c:f>
              <c:numCache>
                <c:formatCode>0.00E+00</c:formatCode>
                <c:ptCount val="5"/>
                <c:pt idx="0">
                  <c:v>0.0047</c:v>
                </c:pt>
                <c:pt idx="1">
                  <c:v>0.00406</c:v>
                </c:pt>
                <c:pt idx="2">
                  <c:v>0.00214</c:v>
                </c:pt>
                <c:pt idx="3">
                  <c:v>0.00228</c:v>
                </c:pt>
                <c:pt idx="4">
                  <c:v>0.00279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37032"/>
        <c:axId val="2070840056"/>
      </c:scatterChart>
      <c:valAx>
        <c:axId val="20708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40056"/>
        <c:crosses val="autoZero"/>
        <c:crossBetween val="midCat"/>
      </c:valAx>
      <c:valAx>
        <c:axId val="2070840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083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Sheet1!$AE$13:$AJ$13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13.34322349999995</c:v>
                </c:pt>
                <c:pt idx="2">
                  <c:v>13.51525399999998</c:v>
                </c:pt>
                <c:pt idx="3">
                  <c:v>13.87073600000002</c:v>
                </c:pt>
                <c:pt idx="4">
                  <c:v>14.24144599999997</c:v>
                </c:pt>
                <c:pt idx="5">
                  <c:v>15.02854999999996</c:v>
                </c:pt>
              </c:numCache>
            </c:numRef>
          </c:xVal>
          <c:yVal>
            <c:numRef>
              <c:f>Sheet1!$AE$30:$AJ$30</c:f>
              <c:numCache>
                <c:formatCode>0.00E+00</c:formatCode>
                <c:ptCount val="6"/>
                <c:pt idx="0">
                  <c:v>0.00423</c:v>
                </c:pt>
                <c:pt idx="1">
                  <c:v>0.00793</c:v>
                </c:pt>
                <c:pt idx="2" formatCode="General">
                  <c:v>0.0107</c:v>
                </c:pt>
                <c:pt idx="3" formatCode="General">
                  <c:v>0.0165</c:v>
                </c:pt>
                <c:pt idx="4" formatCode="General">
                  <c:v>0.0101</c:v>
                </c:pt>
                <c:pt idx="5">
                  <c:v>0.00892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63992"/>
        <c:axId val="2070866952"/>
      </c:scatterChart>
      <c:valAx>
        <c:axId val="207086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66952"/>
        <c:crosses val="autoZero"/>
        <c:crossBetween val="midCat"/>
      </c:valAx>
      <c:valAx>
        <c:axId val="2070866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086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171450</xdr:colOff>
      <xdr:row>31</xdr:row>
      <xdr:rowOff>514350</xdr:rowOff>
    </xdr:from>
    <xdr:to>
      <xdr:col>47</xdr:col>
      <xdr:colOff>31750</xdr:colOff>
      <xdr:row>44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171450</xdr:colOff>
      <xdr:row>31</xdr:row>
      <xdr:rowOff>450850</xdr:rowOff>
    </xdr:from>
    <xdr:to>
      <xdr:col>40</xdr:col>
      <xdr:colOff>31750</xdr:colOff>
      <xdr:row>44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184150</xdr:colOff>
      <xdr:row>31</xdr:row>
      <xdr:rowOff>323850</xdr:rowOff>
    </xdr:from>
    <xdr:to>
      <xdr:col>33</xdr:col>
      <xdr:colOff>44450</xdr:colOff>
      <xdr:row>43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topLeftCell="A78" workbookViewId="0">
      <pane xSplit="4080" topLeftCell="F1" activePane="topRight"/>
      <selection activeCell="B3" sqref="B3:B30"/>
      <selection pane="topRight" activeCell="U73" sqref="U73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31</v>
      </c>
      <c r="AF2" t="s">
        <v>31</v>
      </c>
      <c r="AG2" t="s">
        <v>31</v>
      </c>
      <c r="AH2" t="s">
        <v>31</v>
      </c>
      <c r="AI2" t="s">
        <v>31</v>
      </c>
      <c r="AJ2" t="s">
        <v>31</v>
      </c>
      <c r="AK2" t="s">
        <v>31</v>
      </c>
      <c r="AL2" t="s">
        <v>31</v>
      </c>
      <c r="AM2" t="s">
        <v>31</v>
      </c>
      <c r="AN2" t="s">
        <v>31</v>
      </c>
      <c r="AO2" t="s">
        <v>31</v>
      </c>
      <c r="AP2" t="s">
        <v>31</v>
      </c>
      <c r="AQ2" t="s">
        <v>31</v>
      </c>
      <c r="AR2" t="s">
        <v>31</v>
      </c>
      <c r="AS2" t="s">
        <v>31</v>
      </c>
      <c r="AT2" t="s">
        <v>31</v>
      </c>
      <c r="AU2" t="s">
        <v>31</v>
      </c>
      <c r="AV2" t="s">
        <v>36</v>
      </c>
      <c r="AW2" t="s">
        <v>36</v>
      </c>
      <c r="AX2" t="s">
        <v>36</v>
      </c>
      <c r="AY2" t="s">
        <v>36</v>
      </c>
      <c r="AZ2" t="s">
        <v>36</v>
      </c>
      <c r="BA2" t="s">
        <v>36</v>
      </c>
      <c r="BB2" t="s">
        <v>36</v>
      </c>
      <c r="BC2" t="s">
        <v>36</v>
      </c>
      <c r="BD2" t="s">
        <v>31</v>
      </c>
      <c r="BE2" t="s">
        <v>31</v>
      </c>
      <c r="BF2" t="s">
        <v>31</v>
      </c>
      <c r="BG2" t="s">
        <v>31</v>
      </c>
      <c r="BH2" t="s">
        <v>31</v>
      </c>
      <c r="BI2" t="s">
        <v>31</v>
      </c>
      <c r="BJ2" t="s">
        <v>31</v>
      </c>
      <c r="BK2" t="s">
        <v>31</v>
      </c>
      <c r="BL2" t="s">
        <v>31</v>
      </c>
      <c r="BM2" t="s">
        <v>31</v>
      </c>
      <c r="BN2" t="s">
        <v>31</v>
      </c>
      <c r="BO2" t="s">
        <v>31</v>
      </c>
      <c r="BP2" t="s">
        <v>31</v>
      </c>
      <c r="BQ2" t="s">
        <v>31</v>
      </c>
      <c r="BR2" t="s">
        <v>31</v>
      </c>
      <c r="BS2" t="s">
        <v>31</v>
      </c>
      <c r="BT2" s="16" t="s">
        <v>103</v>
      </c>
      <c r="BU2" s="16" t="s">
        <v>103</v>
      </c>
      <c r="BV2" s="16" t="s">
        <v>103</v>
      </c>
      <c r="BW2" s="16" t="s">
        <v>103</v>
      </c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  <c r="BT3">
        <v>2006</v>
      </c>
      <c r="BU3">
        <v>2006</v>
      </c>
      <c r="BV3">
        <v>2006</v>
      </c>
      <c r="BW3">
        <v>2006</v>
      </c>
    </row>
    <row r="4" spans="1:75">
      <c r="B4" t="s">
        <v>39</v>
      </c>
      <c r="D4" t="s">
        <v>12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47</v>
      </c>
      <c r="U4" t="s">
        <v>47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49</v>
      </c>
      <c r="AT4" t="s">
        <v>49</v>
      </c>
      <c r="AU4" t="s">
        <v>49</v>
      </c>
      <c r="AV4" t="s">
        <v>50</v>
      </c>
      <c r="AW4" t="s">
        <v>50</v>
      </c>
      <c r="AX4" t="s">
        <v>51</v>
      </c>
      <c r="AY4" t="s">
        <v>51</v>
      </c>
      <c r="AZ4" t="s">
        <v>51</v>
      </c>
      <c r="BA4" t="s">
        <v>51</v>
      </c>
      <c r="BB4" t="s">
        <v>51</v>
      </c>
      <c r="BC4" t="s">
        <v>51</v>
      </c>
      <c r="BD4" t="s">
        <v>52</v>
      </c>
      <c r="BE4" t="s">
        <v>52</v>
      </c>
      <c r="BF4" t="s">
        <v>52</v>
      </c>
      <c r="BG4" t="s">
        <v>52</v>
      </c>
      <c r="BH4" t="s">
        <v>52</v>
      </c>
      <c r="BI4" t="s">
        <v>52</v>
      </c>
      <c r="BJ4" t="s">
        <v>52</v>
      </c>
      <c r="BK4" t="s">
        <v>52</v>
      </c>
      <c r="BL4" t="s">
        <v>52</v>
      </c>
      <c r="BM4" t="s">
        <v>52</v>
      </c>
      <c r="BN4" t="s">
        <v>52</v>
      </c>
      <c r="BO4" t="s">
        <v>52</v>
      </c>
      <c r="BP4" t="s">
        <v>52</v>
      </c>
      <c r="BQ4" t="s">
        <v>52</v>
      </c>
      <c r="BR4" t="s">
        <v>52</v>
      </c>
      <c r="BS4" t="s">
        <v>52</v>
      </c>
      <c r="BT4" t="s">
        <v>104</v>
      </c>
      <c r="BU4" t="s">
        <v>104</v>
      </c>
      <c r="BV4" t="s">
        <v>108</v>
      </c>
      <c r="BW4" t="s">
        <v>108</v>
      </c>
    </row>
    <row r="5" spans="1:75" s="4" customFormat="1">
      <c r="B5" s="4" t="s">
        <v>71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  <c r="BT5" s="4">
        <v>25.5</v>
      </c>
      <c r="BU5" s="4">
        <v>25.5</v>
      </c>
      <c r="BV5" s="4">
        <v>25.5</v>
      </c>
      <c r="BW5" s="4">
        <v>25.5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  <c r="BT6" s="4">
        <v>1.48</v>
      </c>
      <c r="BU6" s="4">
        <v>1.48</v>
      </c>
      <c r="BV6" s="4">
        <v>1.48</v>
      </c>
      <c r="BW6" s="4">
        <v>1.48</v>
      </c>
    </row>
    <row r="7" spans="1:75" s="4" customFormat="1">
      <c r="B7" s="4" t="s">
        <v>72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59</v>
      </c>
      <c r="AW7" s="4" t="s">
        <v>59</v>
      </c>
      <c r="AX7" s="4" t="s">
        <v>59</v>
      </c>
      <c r="AY7" s="4" t="s">
        <v>59</v>
      </c>
      <c r="AZ7" s="4" t="s">
        <v>59</v>
      </c>
      <c r="BA7" s="4" t="s">
        <v>59</v>
      </c>
      <c r="BB7" s="4" t="s">
        <v>59</v>
      </c>
      <c r="BC7" s="4" t="s">
        <v>59</v>
      </c>
      <c r="BD7" s="4" t="s">
        <v>58</v>
      </c>
      <c r="BE7" s="4" t="s">
        <v>58</v>
      </c>
      <c r="BF7" s="4" t="s">
        <v>58</v>
      </c>
      <c r="BG7" s="4" t="s">
        <v>58</v>
      </c>
      <c r="BH7" s="4" t="s">
        <v>58</v>
      </c>
      <c r="BI7" s="4" t="s">
        <v>58</v>
      </c>
      <c r="BJ7" s="4" t="s">
        <v>58</v>
      </c>
      <c r="BK7" s="4" t="s">
        <v>58</v>
      </c>
      <c r="BL7" s="4" t="s">
        <v>58</v>
      </c>
      <c r="BM7" s="4" t="s">
        <v>58</v>
      </c>
      <c r="BN7" s="4" t="s">
        <v>58</v>
      </c>
      <c r="BO7" s="4" t="s">
        <v>58</v>
      </c>
      <c r="BP7" s="4" t="s">
        <v>58</v>
      </c>
      <c r="BQ7" s="4" t="s">
        <v>58</v>
      </c>
      <c r="BR7" s="4" t="s">
        <v>58</v>
      </c>
      <c r="BS7" s="4" t="s">
        <v>58</v>
      </c>
      <c r="BT7" s="4">
        <v>98.5</v>
      </c>
      <c r="BU7" s="4">
        <v>98.5</v>
      </c>
      <c r="BV7" s="4">
        <v>98.5</v>
      </c>
      <c r="BW7" s="4">
        <v>98.5</v>
      </c>
    </row>
    <row r="8" spans="1:75" s="5" customFormat="1">
      <c r="B8" s="5" t="s">
        <v>89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  <c r="BT8" s="5">
        <v>1</v>
      </c>
      <c r="BU8" s="5">
        <v>1</v>
      </c>
      <c r="BV8" s="5">
        <v>1</v>
      </c>
      <c r="BW8" s="5">
        <v>1</v>
      </c>
    </row>
    <row r="9" spans="1:75" s="5" customFormat="1">
      <c r="B9" s="5" t="s">
        <v>90</v>
      </c>
      <c r="C9" s="5" t="s">
        <v>66</v>
      </c>
      <c r="D9" s="5" t="s">
        <v>66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68</v>
      </c>
      <c r="R9" s="5" t="s">
        <v>68</v>
      </c>
      <c r="S9" s="5" t="s">
        <v>68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67</v>
      </c>
      <c r="AQ9" s="5" t="s">
        <v>67</v>
      </c>
      <c r="AR9" s="5" t="s">
        <v>67</v>
      </c>
      <c r="AS9" s="5" t="s">
        <v>67</v>
      </c>
      <c r="AT9" s="5" t="s">
        <v>67</v>
      </c>
      <c r="AU9" s="5" t="s">
        <v>67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57</v>
      </c>
      <c r="BM9" s="5" t="s">
        <v>57</v>
      </c>
      <c r="BN9" s="5" t="s">
        <v>57</v>
      </c>
      <c r="BO9" s="5" t="s">
        <v>57</v>
      </c>
      <c r="BP9" s="5" t="s">
        <v>57</v>
      </c>
      <c r="BQ9" s="5" t="s">
        <v>57</v>
      </c>
      <c r="BR9" s="5" t="s">
        <v>57</v>
      </c>
      <c r="BS9" s="5" t="s">
        <v>57</v>
      </c>
      <c r="BT9" s="5" t="s">
        <v>57</v>
      </c>
      <c r="BU9" s="5" t="s">
        <v>68</v>
      </c>
      <c r="BV9" s="5" t="s">
        <v>13</v>
      </c>
      <c r="BW9" s="5" t="s">
        <v>13</v>
      </c>
    </row>
    <row r="10" spans="1:75" s="5" customFormat="1">
      <c r="B10" s="5" t="s">
        <v>91</v>
      </c>
      <c r="AF10" s="5" t="s">
        <v>32</v>
      </c>
      <c r="AG10" s="5" t="s">
        <v>32</v>
      </c>
      <c r="AH10" s="5" t="s">
        <v>32</v>
      </c>
      <c r="AI10" s="5" t="s">
        <v>32</v>
      </c>
      <c r="AJ10" s="5" t="s">
        <v>32</v>
      </c>
      <c r="AK10" s="5" t="s">
        <v>33</v>
      </c>
      <c r="AL10" s="5" t="s">
        <v>33</v>
      </c>
      <c r="AM10" s="5" t="s">
        <v>33</v>
      </c>
      <c r="AN10" s="5" t="s">
        <v>33</v>
      </c>
      <c r="AO10" s="5" t="s">
        <v>33</v>
      </c>
      <c r="AQ10" s="5" t="s">
        <v>32</v>
      </c>
      <c r="AR10" s="5" t="s">
        <v>32</v>
      </c>
      <c r="AS10" s="5" t="s">
        <v>32</v>
      </c>
      <c r="AT10" s="5" t="s">
        <v>32</v>
      </c>
      <c r="AU10" s="5" t="s">
        <v>32</v>
      </c>
    </row>
    <row r="11" spans="1:75" s="5" customFormat="1">
      <c r="B11" s="5" t="s">
        <v>92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69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  <c r="BT12" s="5">
        <f t="shared" ref="BT12:BW12" si="2">IF(ISBLANK(BT10),LOOKUP(BT9,$A$100:$A$108,$F$100:$F$108),BT11*LOOKUP(BT9,$A$100:$A$108,$F$100:$F$108)+(1-BT11)*LOOKUP(BT10,$A$100:$A$108,$F$100:$F$108))</f>
        <v>487</v>
      </c>
      <c r="BU12" s="5">
        <f t="shared" si="2"/>
        <v>411</v>
      </c>
      <c r="BV12" s="5">
        <f t="shared" si="2"/>
        <v>334</v>
      </c>
      <c r="BW12" s="5">
        <f t="shared" si="2"/>
        <v>334</v>
      </c>
    </row>
    <row r="13" spans="1:75" s="14" customFormat="1">
      <c r="B13" s="14" t="s">
        <v>73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3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3"/>
        <v>13.174999999999979</v>
      </c>
      <c r="H13" s="14">
        <f t="shared" si="3"/>
        <v>13.174999999999979</v>
      </c>
      <c r="I13" s="14">
        <f t="shared" si="3"/>
        <v>13.174999999999979</v>
      </c>
      <c r="J13" s="14">
        <f t="shared" si="3"/>
        <v>13.174999999999979</v>
      </c>
      <c r="K13" s="14">
        <f t="shared" si="3"/>
        <v>13.174999999999979</v>
      </c>
      <c r="L13" s="14">
        <f t="shared" si="3"/>
        <v>13.174999999999979</v>
      </c>
      <c r="M13" s="14">
        <f t="shared" si="3"/>
        <v>13.174999999999979</v>
      </c>
      <c r="N13" s="14">
        <f t="shared" si="3"/>
        <v>13.174999999999979</v>
      </c>
      <c r="O13" s="14">
        <f t="shared" si="3"/>
        <v>13.174999999999979</v>
      </c>
      <c r="P13" s="14">
        <f t="shared" si="3"/>
        <v>13.174999999999979</v>
      </c>
      <c r="Q13" s="14">
        <f t="shared" si="3"/>
        <v>19.586999999999971</v>
      </c>
      <c r="R13" s="14">
        <f t="shared" si="3"/>
        <v>19.586999999999971</v>
      </c>
      <c r="S13" s="14">
        <f t="shared" si="3"/>
        <v>19.586999999999971</v>
      </c>
      <c r="T13" s="14">
        <f t="shared" si="3"/>
        <v>13.174999999999979</v>
      </c>
      <c r="U13" s="14">
        <f t="shared" si="3"/>
        <v>13.174999999999979</v>
      </c>
      <c r="V13" s="14">
        <f t="shared" si="3"/>
        <v>13.174999999999979</v>
      </c>
      <c r="W13" s="14">
        <f t="shared" si="3"/>
        <v>13.174999999999979</v>
      </c>
      <c r="X13" s="14">
        <f t="shared" si="3"/>
        <v>13.174999999999979</v>
      </c>
      <c r="Y13" s="14">
        <f t="shared" si="3"/>
        <v>13.174999999999979</v>
      </c>
      <c r="Z13" s="14">
        <f t="shared" si="3"/>
        <v>13.174999999999979</v>
      </c>
      <c r="AA13" s="14">
        <f t="shared" si="3"/>
        <v>13.174999999999979</v>
      </c>
      <c r="AB13" s="14">
        <f t="shared" si="3"/>
        <v>13.174999999999979</v>
      </c>
      <c r="AC13" s="14">
        <f t="shared" si="3"/>
        <v>13.174999999999979</v>
      </c>
      <c r="AD13" s="14">
        <f t="shared" si="3"/>
        <v>13.174999999999979</v>
      </c>
      <c r="AE13" s="14">
        <f t="shared" si="3"/>
        <v>13.174999999999979</v>
      </c>
      <c r="AF13" s="14">
        <f>IF(ISBLANK(AF10), 4*(LOOKUP(AF9,$A$101:$A$108,$B$101:$B$108)-$B$100)^2+(LOOKUP(AF9,$A$101:$A$108,$C$101:$C$108)-$C$100)^2+(LOOKUP(AF9,$A$101:$A$108,$D$101:$D$108)-$D$100)^2,4*((AF11*LOOKUP(AF9,$A$101:$A$108,$B$101:$B$108)+(1-AF11)*LOOKUP(AF10,$A$101:$A$108,$B$101:$B$108))-$B$100)^2+((AF11*LOOKUP(AF9,$A$101:$A$108,$C$101:$C$108)+(1-AF11)*LOOKUP(AF10,$A$101:$A$108,$C$101:$C$108))-$C$100)^2+((AF11*LOOKUP(AF9,$A$101:$A$108,$D$101:$D$108)+(1-AF11)*LOOKUP(AF10,$A$101:$A$108,$D$101:$D$108))-$D$100)^2)</f>
        <v>13.343223499999954</v>
      </c>
      <c r="AG13" s="14">
        <f t="shared" si="3"/>
        <v>13.515253999999976</v>
      </c>
      <c r="AH13" s="14">
        <f t="shared" si="3"/>
        <v>13.870736000000022</v>
      </c>
      <c r="AI13" s="14">
        <f t="shared" si="3"/>
        <v>14.241445999999968</v>
      </c>
      <c r="AJ13" s="14">
        <f t="shared" si="3"/>
        <v>15.02854999999996</v>
      </c>
      <c r="AK13" s="14">
        <f t="shared" si="3"/>
        <v>13.284393499999956</v>
      </c>
      <c r="AL13" s="14">
        <f t="shared" si="3"/>
        <v>13.397573999999979</v>
      </c>
      <c r="AM13" s="14">
        <f t="shared" si="3"/>
        <v>13.635295999999977</v>
      </c>
      <c r="AN13" s="14">
        <f t="shared" si="3"/>
        <v>13.888165999999975</v>
      </c>
      <c r="AO13" s="14">
        <f t="shared" si="3"/>
        <v>14.439349999999973</v>
      </c>
      <c r="AP13" s="14">
        <f t="shared" si="3"/>
        <v>6.8829999999999991</v>
      </c>
      <c r="AQ13" s="14">
        <f t="shared" si="3"/>
        <v>6.9082102499999953</v>
      </c>
      <c r="AR13" s="14">
        <f t="shared" si="3"/>
        <v>6.9389810000000001</v>
      </c>
      <c r="AS13" s="14">
        <f t="shared" si="3"/>
        <v>7.0172039999999987</v>
      </c>
      <c r="AT13" s="14">
        <f t="shared" si="3"/>
        <v>7.1176689999999976</v>
      </c>
      <c r="AU13" s="14">
        <f t="shared" si="3"/>
        <v>7.3853249999999857</v>
      </c>
      <c r="AV13" s="14">
        <f t="shared" si="3"/>
        <v>13.174999999999979</v>
      </c>
      <c r="AW13" s="14">
        <f t="shared" si="3"/>
        <v>13.174999999999979</v>
      </c>
      <c r="AX13" s="14">
        <f t="shared" si="3"/>
        <v>13.174999999999979</v>
      </c>
      <c r="AY13" s="14">
        <f t="shared" si="3"/>
        <v>13.174999999999979</v>
      </c>
      <c r="AZ13" s="14">
        <f t="shared" si="3"/>
        <v>13.174999999999979</v>
      </c>
      <c r="BA13" s="14">
        <f t="shared" si="3"/>
        <v>13.174999999999979</v>
      </c>
      <c r="BB13" s="14">
        <f t="shared" si="3"/>
        <v>13.174999999999979</v>
      </c>
      <c r="BC13" s="14">
        <f t="shared" si="3"/>
        <v>13.174999999999979</v>
      </c>
      <c r="BD13" s="14">
        <f t="shared" si="3"/>
        <v>13.174999999999979</v>
      </c>
      <c r="BE13" s="14">
        <f t="shared" si="3"/>
        <v>13.174999999999979</v>
      </c>
      <c r="BF13" s="14">
        <f t="shared" si="3"/>
        <v>13.174999999999979</v>
      </c>
      <c r="BG13" s="14">
        <f t="shared" si="3"/>
        <v>13.174999999999979</v>
      </c>
      <c r="BH13" s="14">
        <f t="shared" si="3"/>
        <v>13.174999999999979</v>
      </c>
      <c r="BI13" s="14">
        <f t="shared" si="3"/>
        <v>13.174999999999979</v>
      </c>
      <c r="BJ13" s="14">
        <f t="shared" si="3"/>
        <v>13.174999999999979</v>
      </c>
      <c r="BK13" s="14">
        <f t="shared" si="3"/>
        <v>13.174999999999979</v>
      </c>
      <c r="BL13" s="14">
        <f t="shared" si="3"/>
        <v>11.239000000000001</v>
      </c>
      <c r="BM13" s="14">
        <f t="shared" si="3"/>
        <v>11.239000000000001</v>
      </c>
      <c r="BN13" s="14">
        <f t="shared" si="3"/>
        <v>11.239000000000001</v>
      </c>
      <c r="BO13" s="14">
        <f t="shared" si="3"/>
        <v>11.239000000000001</v>
      </c>
      <c r="BP13" s="14">
        <f t="shared" ref="BP13:BR13" si="4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4"/>
        <v>11.239000000000001</v>
      </c>
      <c r="BR13" s="14">
        <f t="shared" si="4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  <c r="BT13" s="14">
        <f t="shared" ref="BT13:BW13" si="5">IF(ISBLANK(BT10), 4*(LOOKUP(BT9,$A$101:$A$108,$B$101:$B$108)-$B$100)^2+(LOOKUP(BT9,$A$101:$A$108,$C$101:$C$108)-$C$100)^2+(LOOKUP(BT9,$A$101:$A$108,$D$101:$D$108)-$D$100)^2,4*((BT11*LOOKUP(BT9,$A$101:$A$108,$B$101:$B$108)+(1-BT11)*LOOKUP(BT10,$A$101:$A$108,$B$101:$B$108))-$B$100)^2+((BT11*LOOKUP(BT9,$A$101:$A$108,$C$101:$C$108)+(1-BT11)*LOOKUP(BT10,$A$101:$A$108,$C$101:$C$108))-$C$100)^2+((BT11*LOOKUP(BT9,$A$101:$A$108,$D$101:$D$108)+(1-BT11)*LOOKUP(BT10,$A$101:$A$108,$D$101:$D$108))-$D$100)^2)</f>
        <v>11.239000000000001</v>
      </c>
      <c r="BU13" s="14">
        <f t="shared" si="5"/>
        <v>19.586999999999971</v>
      </c>
      <c r="BV13" s="14">
        <f t="shared" si="5"/>
        <v>13.174999999999979</v>
      </c>
      <c r="BW13" s="14">
        <f t="shared" si="5"/>
        <v>13.174999999999979</v>
      </c>
    </row>
    <row r="14" spans="1:75" s="5" customFormat="1">
      <c r="B14" s="5" t="s">
        <v>74</v>
      </c>
      <c r="BD14" s="5" t="s">
        <v>53</v>
      </c>
      <c r="BE14" s="5" t="s">
        <v>53</v>
      </c>
      <c r="BF14" s="5" t="s">
        <v>53</v>
      </c>
      <c r="BG14" s="5" t="s">
        <v>53</v>
      </c>
      <c r="BH14" s="5" t="s">
        <v>53</v>
      </c>
      <c r="BI14" s="5" t="s">
        <v>53</v>
      </c>
      <c r="BJ14" s="5" t="s">
        <v>53</v>
      </c>
      <c r="BK14" s="5" t="s">
        <v>53</v>
      </c>
      <c r="BL14" s="5" t="s">
        <v>53</v>
      </c>
      <c r="BM14" s="5" t="s">
        <v>53</v>
      </c>
      <c r="BN14" s="5" t="s">
        <v>53</v>
      </c>
      <c r="BO14" s="5" t="s">
        <v>53</v>
      </c>
      <c r="BP14" s="5" t="s">
        <v>53</v>
      </c>
      <c r="BQ14" s="5" t="s">
        <v>53</v>
      </c>
      <c r="BR14" s="5" t="s">
        <v>53</v>
      </c>
      <c r="BS14" s="5" t="s">
        <v>53</v>
      </c>
    </row>
    <row r="15" spans="1:75" s="5" customFormat="1">
      <c r="B15" s="5" t="s">
        <v>75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76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77</v>
      </c>
      <c r="C17" s="6" t="s">
        <v>17</v>
      </c>
      <c r="D17" s="6" t="s">
        <v>17</v>
      </c>
      <c r="E17" s="6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  <c r="R17" s="6" t="s">
        <v>18</v>
      </c>
      <c r="S17" s="6" t="s">
        <v>18</v>
      </c>
      <c r="T17" s="6" t="s">
        <v>18</v>
      </c>
      <c r="U17" s="6" t="s">
        <v>18</v>
      </c>
      <c r="V17" s="6" t="s">
        <v>18</v>
      </c>
      <c r="W17" s="6" t="s">
        <v>18</v>
      </c>
      <c r="X17" s="6" t="s">
        <v>18</v>
      </c>
      <c r="Y17" s="6" t="s">
        <v>18</v>
      </c>
      <c r="Z17" s="6" t="s">
        <v>18</v>
      </c>
      <c r="AA17" s="6" t="s">
        <v>18</v>
      </c>
      <c r="AB17" s="6" t="s">
        <v>18</v>
      </c>
      <c r="AC17" s="6" t="s">
        <v>18</v>
      </c>
      <c r="AD17" s="6" t="s">
        <v>18</v>
      </c>
      <c r="AV17" s="6" t="s">
        <v>18</v>
      </c>
      <c r="AW17" s="6" t="s">
        <v>18</v>
      </c>
      <c r="AX17" s="6" t="s">
        <v>18</v>
      </c>
      <c r="AY17" s="6" t="s">
        <v>18</v>
      </c>
      <c r="AZ17" s="6" t="s">
        <v>18</v>
      </c>
      <c r="BA17" s="6" t="s">
        <v>18</v>
      </c>
      <c r="BB17" s="6" t="s">
        <v>18</v>
      </c>
      <c r="BC17" s="6" t="s">
        <v>18</v>
      </c>
      <c r="BD17" s="6" t="s">
        <v>18</v>
      </c>
      <c r="BE17" s="6" t="s">
        <v>18</v>
      </c>
      <c r="BF17" s="6" t="s">
        <v>18</v>
      </c>
      <c r="BG17" s="6" t="s">
        <v>18</v>
      </c>
      <c r="BH17" s="6" t="s">
        <v>18</v>
      </c>
      <c r="BI17" s="6" t="s">
        <v>18</v>
      </c>
      <c r="BJ17" s="6" t="s">
        <v>18</v>
      </c>
      <c r="BK17" s="6" t="s">
        <v>18</v>
      </c>
      <c r="BL17" s="6" t="s">
        <v>18</v>
      </c>
      <c r="BM17" s="6" t="s">
        <v>18</v>
      </c>
      <c r="BN17" s="6" t="s">
        <v>18</v>
      </c>
      <c r="BO17" s="6" t="s">
        <v>18</v>
      </c>
      <c r="BP17" s="6" t="s">
        <v>18</v>
      </c>
      <c r="BQ17" s="6" t="s">
        <v>18</v>
      </c>
      <c r="BR17" s="6" t="s">
        <v>18</v>
      </c>
      <c r="BS17" s="6" t="s">
        <v>18</v>
      </c>
      <c r="BW17" s="6" t="s">
        <v>18</v>
      </c>
    </row>
    <row r="18" spans="2:75" s="7" customFormat="1">
      <c r="B18" s="7" t="s">
        <v>78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34</v>
      </c>
      <c r="AF18" s="7" t="s">
        <v>34</v>
      </c>
      <c r="AG18" s="7" t="s">
        <v>34</v>
      </c>
      <c r="AH18" s="7" t="s">
        <v>34</v>
      </c>
      <c r="AI18" s="7" t="s">
        <v>34</v>
      </c>
      <c r="AJ18" s="7" t="s">
        <v>34</v>
      </c>
      <c r="AK18" s="7" t="s">
        <v>34</v>
      </c>
      <c r="AL18" s="7" t="s">
        <v>34</v>
      </c>
      <c r="AM18" s="7" t="s">
        <v>34</v>
      </c>
      <c r="AN18" s="7" t="s">
        <v>34</v>
      </c>
      <c r="AO18" s="7" t="s">
        <v>34</v>
      </c>
      <c r="AP18" s="7" t="s">
        <v>34</v>
      </c>
      <c r="AQ18" s="7" t="s">
        <v>34</v>
      </c>
      <c r="AR18" s="7" t="s">
        <v>34</v>
      </c>
      <c r="AS18" s="7" t="s">
        <v>34</v>
      </c>
      <c r="AT18" s="7" t="s">
        <v>34</v>
      </c>
      <c r="AU18" s="7" t="s">
        <v>34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  <c r="BT18" s="7" t="s">
        <v>0</v>
      </c>
      <c r="BU18" s="7" t="s">
        <v>0</v>
      </c>
      <c r="BV18" s="7" t="s">
        <v>0</v>
      </c>
      <c r="BW18" s="7" t="s">
        <v>0</v>
      </c>
    </row>
    <row r="19" spans="2:75" s="7" customFormat="1">
      <c r="B19" s="7" t="s">
        <v>79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  <c r="BT19" s="7">
        <v>4000</v>
      </c>
      <c r="BU19" s="7">
        <v>4000</v>
      </c>
      <c r="BV19" s="7">
        <v>4000</v>
      </c>
      <c r="BW19" s="7">
        <v>4000</v>
      </c>
    </row>
    <row r="20" spans="2:75" s="7" customFormat="1">
      <c r="B20" s="7" t="s">
        <v>80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35</v>
      </c>
      <c r="AF20" s="7" t="s">
        <v>35</v>
      </c>
      <c r="AG20" s="7" t="s">
        <v>35</v>
      </c>
      <c r="AH20" s="7" t="s">
        <v>35</v>
      </c>
      <c r="AI20" s="7" t="s">
        <v>35</v>
      </c>
      <c r="AJ20" s="7" t="s">
        <v>35</v>
      </c>
      <c r="AK20" s="7" t="s">
        <v>35</v>
      </c>
      <c r="AL20" s="7" t="s">
        <v>35</v>
      </c>
      <c r="AM20" s="7" t="s">
        <v>35</v>
      </c>
      <c r="AN20" s="7" t="s">
        <v>35</v>
      </c>
      <c r="AO20" s="7" t="s">
        <v>35</v>
      </c>
      <c r="AP20" s="7" t="s">
        <v>35</v>
      </c>
      <c r="AQ20" s="7" t="s">
        <v>35</v>
      </c>
      <c r="AR20" s="7" t="s">
        <v>35</v>
      </c>
      <c r="AS20" s="7" t="s">
        <v>35</v>
      </c>
      <c r="AT20" s="7" t="s">
        <v>35</v>
      </c>
      <c r="AU20" s="7" t="s">
        <v>35</v>
      </c>
      <c r="BT20" s="7">
        <v>60</v>
      </c>
      <c r="BU20" s="7">
        <v>60</v>
      </c>
      <c r="BV20" s="7">
        <v>60</v>
      </c>
      <c r="BW20" s="7">
        <v>60</v>
      </c>
    </row>
    <row r="21" spans="2:75" s="7" customFormat="1">
      <c r="B21" s="7" t="s">
        <v>81</v>
      </c>
      <c r="E21" s="7" t="s">
        <v>24</v>
      </c>
      <c r="F21" s="7" t="s">
        <v>24</v>
      </c>
      <c r="G21" s="7" t="s">
        <v>24</v>
      </c>
      <c r="H21" s="7" t="s">
        <v>24</v>
      </c>
      <c r="I21" s="7" t="s">
        <v>24</v>
      </c>
      <c r="J21" s="7" t="s">
        <v>24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27</v>
      </c>
      <c r="U21" s="7" t="s">
        <v>27</v>
      </c>
      <c r="V21" s="7" t="s">
        <v>27</v>
      </c>
      <c r="W21" s="7" t="s">
        <v>27</v>
      </c>
      <c r="X21" s="7" t="s">
        <v>27</v>
      </c>
      <c r="Y21" s="7" t="s">
        <v>27</v>
      </c>
      <c r="Z21" s="7" t="s">
        <v>27</v>
      </c>
      <c r="AA21" s="7" t="s">
        <v>27</v>
      </c>
      <c r="AB21" s="7" t="s">
        <v>27</v>
      </c>
      <c r="AC21" s="7" t="s">
        <v>27</v>
      </c>
      <c r="AD21" s="7" t="s">
        <v>27</v>
      </c>
      <c r="AV21" s="7" t="s">
        <v>27</v>
      </c>
      <c r="AW21" s="7" t="s">
        <v>27</v>
      </c>
      <c r="AX21" s="7" t="s">
        <v>27</v>
      </c>
      <c r="AY21" s="7" t="s">
        <v>27</v>
      </c>
      <c r="AZ21" s="7" t="s">
        <v>27</v>
      </c>
      <c r="BA21" s="7" t="s">
        <v>27</v>
      </c>
      <c r="BB21" s="7" t="s">
        <v>27</v>
      </c>
      <c r="BC21" s="7" t="s">
        <v>27</v>
      </c>
      <c r="BD21" s="7" t="s">
        <v>23</v>
      </c>
      <c r="BE21" s="7" t="s">
        <v>23</v>
      </c>
      <c r="BF21" s="7" t="s">
        <v>23</v>
      </c>
      <c r="BG21" s="7" t="s">
        <v>23</v>
      </c>
      <c r="BH21" s="7" t="s">
        <v>23</v>
      </c>
      <c r="BI21" s="7" t="s">
        <v>23</v>
      </c>
      <c r="BJ21" s="7" t="s">
        <v>23</v>
      </c>
      <c r="BK21" s="7" t="s">
        <v>23</v>
      </c>
      <c r="BL21" s="7" t="s">
        <v>23</v>
      </c>
      <c r="BM21" s="7" t="s">
        <v>23</v>
      </c>
      <c r="BN21" s="7" t="s">
        <v>23</v>
      </c>
      <c r="BO21" s="7" t="s">
        <v>23</v>
      </c>
      <c r="BP21" s="7" t="s">
        <v>23</v>
      </c>
      <c r="BQ21" s="7" t="s">
        <v>23</v>
      </c>
      <c r="BR21" s="7" t="s">
        <v>23</v>
      </c>
      <c r="BS21" s="7" t="s">
        <v>23</v>
      </c>
      <c r="BT21" s="7" t="s">
        <v>105</v>
      </c>
      <c r="BU21" s="7" t="s">
        <v>105</v>
      </c>
      <c r="BV21" s="7" t="s">
        <v>105</v>
      </c>
      <c r="BW21" s="7" t="s">
        <v>105</v>
      </c>
    </row>
    <row r="22" spans="2:75">
      <c r="B22" t="s">
        <v>82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83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84</v>
      </c>
      <c r="K24" t="s">
        <v>25</v>
      </c>
      <c r="L24" t="s">
        <v>25</v>
      </c>
      <c r="M24" t="s">
        <v>25</v>
      </c>
      <c r="AV24" s="12"/>
      <c r="AW24" s="12" t="s">
        <v>38</v>
      </c>
      <c r="AY24" s="13" t="s">
        <v>38</v>
      </c>
      <c r="BA24" s="13" t="s">
        <v>38</v>
      </c>
      <c r="BC24" s="13" t="s">
        <v>38</v>
      </c>
    </row>
    <row r="25" spans="2:75" s="8" customFormat="1">
      <c r="B25" s="8" t="s">
        <v>85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  <c r="BT25" s="8" t="s">
        <v>0</v>
      </c>
      <c r="BU25" s="8" t="s">
        <v>0</v>
      </c>
      <c r="BV25" s="8" t="s">
        <v>0</v>
      </c>
      <c r="BW25" s="8" t="s">
        <v>0</v>
      </c>
    </row>
    <row r="26" spans="2:75" s="8" customFormat="1">
      <c r="B26" s="8" t="s">
        <v>95</v>
      </c>
      <c r="C26" s="8" t="s">
        <v>2</v>
      </c>
      <c r="D26" s="8" t="s">
        <v>2</v>
      </c>
      <c r="E26" s="8" t="s">
        <v>22</v>
      </c>
      <c r="F26" s="8" t="s">
        <v>22</v>
      </c>
      <c r="G26" s="8" t="s">
        <v>22</v>
      </c>
      <c r="H26" s="8" t="s">
        <v>22</v>
      </c>
      <c r="I26" s="8" t="s">
        <v>22</v>
      </c>
      <c r="J26" s="8" t="s">
        <v>22</v>
      </c>
      <c r="K26" s="8" t="s">
        <v>22</v>
      </c>
      <c r="L26" s="8" t="s">
        <v>22</v>
      </c>
      <c r="M26" s="8" t="s">
        <v>22</v>
      </c>
      <c r="N26" s="8" t="s">
        <v>22</v>
      </c>
      <c r="O26" s="8" t="s">
        <v>22</v>
      </c>
      <c r="P26" s="8" t="s">
        <v>22</v>
      </c>
      <c r="Q26" s="8" t="s">
        <v>22</v>
      </c>
      <c r="R26" s="8" t="s">
        <v>22</v>
      </c>
      <c r="S26" s="8" t="s">
        <v>22</v>
      </c>
      <c r="T26" s="8" t="s">
        <v>22</v>
      </c>
      <c r="U26" s="8" t="s">
        <v>22</v>
      </c>
      <c r="V26" s="8" t="s">
        <v>22</v>
      </c>
      <c r="W26" s="8" t="s">
        <v>22</v>
      </c>
      <c r="X26" s="8" t="s">
        <v>22</v>
      </c>
      <c r="Y26" s="8" t="s">
        <v>22</v>
      </c>
      <c r="Z26" s="8" t="s">
        <v>22</v>
      </c>
      <c r="AA26" s="8" t="s">
        <v>22</v>
      </c>
      <c r="AB26" s="8" t="s">
        <v>22</v>
      </c>
      <c r="AC26" s="8" t="s">
        <v>22</v>
      </c>
      <c r="AD26" s="8" t="s">
        <v>22</v>
      </c>
      <c r="AE26" s="8" t="s">
        <v>22</v>
      </c>
      <c r="AF26" s="8" t="s">
        <v>22</v>
      </c>
      <c r="AG26" s="8" t="s">
        <v>22</v>
      </c>
      <c r="AH26" s="8" t="s">
        <v>22</v>
      </c>
      <c r="AI26" s="8" t="s">
        <v>22</v>
      </c>
      <c r="AJ26" s="8" t="s">
        <v>22</v>
      </c>
      <c r="AK26" s="8" t="s">
        <v>22</v>
      </c>
      <c r="AL26" s="8" t="s">
        <v>22</v>
      </c>
      <c r="AM26" s="8" t="s">
        <v>22</v>
      </c>
      <c r="AN26" s="8" t="s">
        <v>22</v>
      </c>
      <c r="AO26" s="8" t="s">
        <v>22</v>
      </c>
      <c r="AP26" s="8" t="s">
        <v>22</v>
      </c>
      <c r="AQ26" s="8" t="s">
        <v>22</v>
      </c>
      <c r="AR26" s="8" t="s">
        <v>22</v>
      </c>
      <c r="AS26" s="8" t="s">
        <v>22</v>
      </c>
      <c r="AT26" s="8" t="s">
        <v>22</v>
      </c>
      <c r="AU26" s="8" t="s">
        <v>22</v>
      </c>
      <c r="AV26" s="8" t="s">
        <v>22</v>
      </c>
      <c r="AW26" s="8" t="s">
        <v>22</v>
      </c>
      <c r="AX26" s="8" t="s">
        <v>22</v>
      </c>
      <c r="AY26" s="8" t="s">
        <v>22</v>
      </c>
      <c r="AZ26" s="8" t="s">
        <v>22</v>
      </c>
      <c r="BA26" s="8" t="s">
        <v>22</v>
      </c>
      <c r="BB26" s="8" t="s">
        <v>22</v>
      </c>
      <c r="BC26" s="8" t="s">
        <v>22</v>
      </c>
      <c r="BD26" s="8" t="s">
        <v>22</v>
      </c>
      <c r="BE26" s="8" t="s">
        <v>22</v>
      </c>
      <c r="BF26" s="8" t="s">
        <v>22</v>
      </c>
      <c r="BG26" s="8" t="s">
        <v>22</v>
      </c>
      <c r="BH26" s="8" t="s">
        <v>22</v>
      </c>
      <c r="BI26" s="8" t="s">
        <v>22</v>
      </c>
      <c r="BJ26" s="8" t="s">
        <v>22</v>
      </c>
      <c r="BK26" s="8" t="s">
        <v>22</v>
      </c>
      <c r="BL26" s="8" t="s">
        <v>22</v>
      </c>
      <c r="BM26" s="8" t="s">
        <v>22</v>
      </c>
      <c r="BN26" s="8" t="s">
        <v>22</v>
      </c>
      <c r="BO26" s="8" t="s">
        <v>22</v>
      </c>
      <c r="BP26" s="8" t="s">
        <v>22</v>
      </c>
      <c r="BQ26" s="8" t="s">
        <v>22</v>
      </c>
      <c r="BR26" s="8" t="s">
        <v>22</v>
      </c>
      <c r="BS26" s="8" t="s">
        <v>22</v>
      </c>
      <c r="BT26" s="8" t="s">
        <v>22</v>
      </c>
      <c r="BU26" s="8" t="s">
        <v>22</v>
      </c>
      <c r="BV26" s="8" t="s">
        <v>22</v>
      </c>
      <c r="BW26" s="8" t="s">
        <v>22</v>
      </c>
    </row>
    <row r="27" spans="2:75" s="8" customFormat="1">
      <c r="B27" s="8" t="s">
        <v>96</v>
      </c>
      <c r="E27" s="8" t="s">
        <v>19</v>
      </c>
      <c r="F27" s="8" t="s">
        <v>19</v>
      </c>
      <c r="G27" s="8" t="s">
        <v>19</v>
      </c>
      <c r="H27" s="8" t="s">
        <v>19</v>
      </c>
      <c r="I27" s="8" t="s">
        <v>19</v>
      </c>
      <c r="J27" s="8" t="s">
        <v>19</v>
      </c>
      <c r="K27" s="8" t="s">
        <v>19</v>
      </c>
      <c r="L27" s="8" t="s">
        <v>19</v>
      </c>
      <c r="M27" s="8" t="s">
        <v>19</v>
      </c>
      <c r="N27" s="8" t="s">
        <v>19</v>
      </c>
      <c r="O27" s="8" t="s">
        <v>19</v>
      </c>
      <c r="P27" s="8" t="s">
        <v>19</v>
      </c>
      <c r="Q27" s="8" t="s">
        <v>19</v>
      </c>
      <c r="R27" s="8" t="s">
        <v>19</v>
      </c>
      <c r="S27" s="8" t="s">
        <v>19</v>
      </c>
      <c r="T27" s="8" t="s">
        <v>19</v>
      </c>
      <c r="U27" s="8" t="s">
        <v>19</v>
      </c>
      <c r="V27" s="8" t="s">
        <v>19</v>
      </c>
      <c r="W27" s="8" t="s">
        <v>19</v>
      </c>
      <c r="X27" s="8" t="s">
        <v>19</v>
      </c>
      <c r="Y27" s="8" t="s">
        <v>19</v>
      </c>
      <c r="Z27" s="8" t="s">
        <v>19</v>
      </c>
      <c r="AA27" s="8" t="s">
        <v>19</v>
      </c>
      <c r="AB27" s="8" t="s">
        <v>19</v>
      </c>
      <c r="AC27" s="8" t="s">
        <v>19</v>
      </c>
      <c r="AD27" s="8" t="s">
        <v>19</v>
      </c>
      <c r="AE27" s="8" t="s">
        <v>19</v>
      </c>
      <c r="AF27" s="8" t="s">
        <v>19</v>
      </c>
      <c r="AG27" s="8" t="s">
        <v>19</v>
      </c>
      <c r="AH27" s="8" t="s">
        <v>19</v>
      </c>
      <c r="AI27" s="8" t="s">
        <v>19</v>
      </c>
      <c r="AJ27" s="8" t="s">
        <v>19</v>
      </c>
      <c r="AK27" s="8" t="s">
        <v>19</v>
      </c>
      <c r="AL27" s="8" t="s">
        <v>19</v>
      </c>
      <c r="AM27" s="8" t="s">
        <v>19</v>
      </c>
      <c r="AN27" s="8" t="s">
        <v>19</v>
      </c>
      <c r="AO27" s="8" t="s">
        <v>19</v>
      </c>
      <c r="AP27" s="8" t="s">
        <v>19</v>
      </c>
      <c r="AQ27" s="8" t="s">
        <v>19</v>
      </c>
      <c r="AR27" s="8" t="s">
        <v>19</v>
      </c>
      <c r="AS27" s="8" t="s">
        <v>19</v>
      </c>
      <c r="AT27" s="8" t="s">
        <v>19</v>
      </c>
      <c r="AU27" s="8" t="s">
        <v>19</v>
      </c>
      <c r="AV27" s="8" t="s">
        <v>37</v>
      </c>
      <c r="AW27" s="8" t="s">
        <v>37</v>
      </c>
      <c r="AX27" s="8" t="s">
        <v>37</v>
      </c>
      <c r="AY27" s="8" t="s">
        <v>37</v>
      </c>
      <c r="AZ27" s="8" t="s">
        <v>37</v>
      </c>
      <c r="BA27" s="8" t="s">
        <v>37</v>
      </c>
      <c r="BB27" s="8" t="s">
        <v>37</v>
      </c>
      <c r="BC27" s="8" t="s">
        <v>37</v>
      </c>
      <c r="BD27" s="8" t="s">
        <v>19</v>
      </c>
      <c r="BE27" s="8" t="s">
        <v>19</v>
      </c>
      <c r="BF27" s="8" t="s">
        <v>19</v>
      </c>
      <c r="BG27" s="8" t="s">
        <v>19</v>
      </c>
      <c r="BH27" s="8" t="s">
        <v>19</v>
      </c>
      <c r="BI27" s="8" t="s">
        <v>19</v>
      </c>
      <c r="BJ27" s="8" t="s">
        <v>19</v>
      </c>
      <c r="BK27" s="8" t="s">
        <v>19</v>
      </c>
      <c r="BL27" s="8" t="s">
        <v>19</v>
      </c>
      <c r="BM27" s="8" t="s">
        <v>19</v>
      </c>
      <c r="BN27" s="8" t="s">
        <v>19</v>
      </c>
      <c r="BO27" s="8" t="s">
        <v>19</v>
      </c>
      <c r="BP27" s="8" t="s">
        <v>19</v>
      </c>
      <c r="BQ27" s="8" t="s">
        <v>19</v>
      </c>
      <c r="BR27" s="8" t="s">
        <v>19</v>
      </c>
      <c r="BS27" s="8" t="s">
        <v>19</v>
      </c>
      <c r="BT27" s="8" t="s">
        <v>19</v>
      </c>
      <c r="BU27" s="8" t="s">
        <v>19</v>
      </c>
      <c r="BV27" s="8" t="s">
        <v>19</v>
      </c>
      <c r="BW27" s="8" t="s">
        <v>19</v>
      </c>
    </row>
    <row r="28" spans="2:75" s="8" customFormat="1">
      <c r="B28" s="8" t="s">
        <v>86</v>
      </c>
      <c r="BD28" s="8" t="s">
        <v>54</v>
      </c>
      <c r="BE28" s="8" t="s">
        <v>54</v>
      </c>
      <c r="BF28" s="8" t="s">
        <v>54</v>
      </c>
      <c r="BG28" s="8" t="s">
        <v>54</v>
      </c>
      <c r="BH28" s="8" t="s">
        <v>54</v>
      </c>
      <c r="BI28" s="8" t="s">
        <v>54</v>
      </c>
      <c r="BJ28" s="8" t="s">
        <v>54</v>
      </c>
      <c r="BK28" s="8" t="s">
        <v>54</v>
      </c>
      <c r="BL28" s="8" t="s">
        <v>54</v>
      </c>
      <c r="BM28" s="8" t="s">
        <v>54</v>
      </c>
      <c r="BN28" s="8" t="s">
        <v>54</v>
      </c>
      <c r="BO28" s="8" t="s">
        <v>54</v>
      </c>
      <c r="BP28" s="8" t="s">
        <v>54</v>
      </c>
      <c r="BQ28" s="8" t="s">
        <v>54</v>
      </c>
      <c r="BR28" s="8" t="s">
        <v>54</v>
      </c>
      <c r="BS28" s="8" t="s">
        <v>54</v>
      </c>
      <c r="BT28" s="8" t="s">
        <v>107</v>
      </c>
      <c r="BU28" s="8" t="s">
        <v>107</v>
      </c>
      <c r="BV28" s="8" t="s">
        <v>107</v>
      </c>
      <c r="BW28" s="8" t="s">
        <v>107</v>
      </c>
    </row>
    <row r="29" spans="2:75" s="8" customFormat="1">
      <c r="B29" s="8" t="s">
        <v>87</v>
      </c>
      <c r="BD29" s="8" t="s">
        <v>55</v>
      </c>
      <c r="BE29" s="8" t="s">
        <v>55</v>
      </c>
      <c r="BF29" s="8" t="s">
        <v>55</v>
      </c>
      <c r="BG29" s="8" t="s">
        <v>55</v>
      </c>
      <c r="BH29" s="8" t="s">
        <v>55</v>
      </c>
      <c r="BI29" s="8" t="s">
        <v>55</v>
      </c>
      <c r="BJ29" s="8" t="s">
        <v>55</v>
      </c>
      <c r="BK29" s="8" t="s">
        <v>55</v>
      </c>
      <c r="BL29" s="8" t="s">
        <v>55</v>
      </c>
      <c r="BM29" s="8" t="s">
        <v>55</v>
      </c>
      <c r="BN29" s="8" t="s">
        <v>55</v>
      </c>
      <c r="BO29" s="8" t="s">
        <v>55</v>
      </c>
      <c r="BP29" s="8" t="s">
        <v>55</v>
      </c>
      <c r="BQ29" s="8" t="s">
        <v>55</v>
      </c>
      <c r="BR29" s="8" t="s">
        <v>55</v>
      </c>
      <c r="BS29" s="8" t="s">
        <v>55</v>
      </c>
      <c r="BT29" s="8" t="s">
        <v>106</v>
      </c>
      <c r="BU29" s="8" t="s">
        <v>106</v>
      </c>
      <c r="BV29" s="8" t="s">
        <v>106</v>
      </c>
      <c r="BW29" s="8" t="s">
        <v>106</v>
      </c>
    </row>
    <row r="30" spans="2:75" s="8" customFormat="1">
      <c r="B30" s="8" t="s">
        <v>88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>
        <v>2.3E-2</v>
      </c>
      <c r="BU30" s="9">
        <v>1.4999999999999999E-2</v>
      </c>
      <c r="BV30" s="9">
        <v>1.1000000000000001E-3</v>
      </c>
      <c r="BW30" s="9">
        <v>1.6000000000000001E-3</v>
      </c>
    </row>
    <row r="31" spans="2:75">
      <c r="C31">
        <v>1</v>
      </c>
      <c r="D31">
        <f>C31+1</f>
        <v>2</v>
      </c>
      <c r="E31">
        <f t="shared" ref="E31:BP31" si="6">D31+1</f>
        <v>3</v>
      </c>
      <c r="F31">
        <f t="shared" si="6"/>
        <v>4</v>
      </c>
      <c r="G31">
        <f t="shared" si="6"/>
        <v>5</v>
      </c>
      <c r="H31">
        <f t="shared" si="6"/>
        <v>6</v>
      </c>
      <c r="I31">
        <f t="shared" si="6"/>
        <v>7</v>
      </c>
      <c r="J31">
        <f t="shared" si="6"/>
        <v>8</v>
      </c>
      <c r="K31">
        <f t="shared" si="6"/>
        <v>9</v>
      </c>
      <c r="L31">
        <f t="shared" si="6"/>
        <v>10</v>
      </c>
      <c r="M31">
        <f t="shared" si="6"/>
        <v>11</v>
      </c>
      <c r="N31">
        <f t="shared" si="6"/>
        <v>12</v>
      </c>
      <c r="O31">
        <f t="shared" si="6"/>
        <v>13</v>
      </c>
      <c r="P31">
        <f t="shared" si="6"/>
        <v>14</v>
      </c>
      <c r="Q31">
        <f t="shared" si="6"/>
        <v>15</v>
      </c>
      <c r="R31">
        <f t="shared" si="6"/>
        <v>16</v>
      </c>
      <c r="S31">
        <f t="shared" si="6"/>
        <v>17</v>
      </c>
      <c r="T31">
        <f t="shared" si="6"/>
        <v>18</v>
      </c>
      <c r="U31">
        <f t="shared" si="6"/>
        <v>19</v>
      </c>
      <c r="V31">
        <f t="shared" si="6"/>
        <v>20</v>
      </c>
      <c r="W31">
        <f t="shared" si="6"/>
        <v>21</v>
      </c>
      <c r="X31">
        <f t="shared" si="6"/>
        <v>22</v>
      </c>
      <c r="Y31">
        <f t="shared" si="6"/>
        <v>23</v>
      </c>
      <c r="Z31">
        <f t="shared" si="6"/>
        <v>24</v>
      </c>
      <c r="AA31">
        <f t="shared" si="6"/>
        <v>25</v>
      </c>
      <c r="AB31">
        <f t="shared" si="6"/>
        <v>26</v>
      </c>
      <c r="AC31">
        <f t="shared" si="6"/>
        <v>27</v>
      </c>
      <c r="AD31">
        <f t="shared" si="6"/>
        <v>28</v>
      </c>
      <c r="AE31">
        <f t="shared" si="6"/>
        <v>29</v>
      </c>
      <c r="AF31">
        <f t="shared" si="6"/>
        <v>30</v>
      </c>
      <c r="AG31">
        <f t="shared" si="6"/>
        <v>31</v>
      </c>
      <c r="AH31">
        <f t="shared" si="6"/>
        <v>32</v>
      </c>
      <c r="AI31">
        <f t="shared" si="6"/>
        <v>33</v>
      </c>
      <c r="AJ31">
        <f t="shared" si="6"/>
        <v>34</v>
      </c>
      <c r="AK31">
        <f t="shared" si="6"/>
        <v>35</v>
      </c>
      <c r="AL31">
        <f t="shared" si="6"/>
        <v>36</v>
      </c>
      <c r="AM31">
        <f t="shared" si="6"/>
        <v>37</v>
      </c>
      <c r="AN31">
        <f t="shared" si="6"/>
        <v>38</v>
      </c>
      <c r="AO31">
        <f t="shared" si="6"/>
        <v>39</v>
      </c>
      <c r="AP31">
        <f t="shared" si="6"/>
        <v>40</v>
      </c>
      <c r="AQ31">
        <f t="shared" si="6"/>
        <v>41</v>
      </c>
      <c r="AR31">
        <f t="shared" si="6"/>
        <v>42</v>
      </c>
      <c r="AS31">
        <f t="shared" si="6"/>
        <v>43</v>
      </c>
      <c r="AT31">
        <f t="shared" si="6"/>
        <v>44</v>
      </c>
      <c r="AU31">
        <f t="shared" si="6"/>
        <v>45</v>
      </c>
      <c r="AV31">
        <f t="shared" si="6"/>
        <v>46</v>
      </c>
      <c r="AW31">
        <f t="shared" si="6"/>
        <v>47</v>
      </c>
      <c r="AX31">
        <f t="shared" si="6"/>
        <v>48</v>
      </c>
      <c r="AY31">
        <f t="shared" si="6"/>
        <v>49</v>
      </c>
      <c r="AZ31">
        <f t="shared" si="6"/>
        <v>50</v>
      </c>
      <c r="BA31">
        <f t="shared" si="6"/>
        <v>51</v>
      </c>
      <c r="BB31">
        <f t="shared" si="6"/>
        <v>52</v>
      </c>
      <c r="BC31">
        <f t="shared" si="6"/>
        <v>53</v>
      </c>
      <c r="BD31">
        <f t="shared" si="6"/>
        <v>54</v>
      </c>
      <c r="BE31">
        <f t="shared" si="6"/>
        <v>55</v>
      </c>
      <c r="BF31">
        <f t="shared" si="6"/>
        <v>56</v>
      </c>
      <c r="BG31">
        <f t="shared" si="6"/>
        <v>57</v>
      </c>
      <c r="BH31">
        <f t="shared" si="6"/>
        <v>58</v>
      </c>
      <c r="BI31">
        <f t="shared" si="6"/>
        <v>59</v>
      </c>
      <c r="BJ31">
        <f t="shared" si="6"/>
        <v>60</v>
      </c>
      <c r="BK31">
        <f t="shared" si="6"/>
        <v>61</v>
      </c>
      <c r="BL31">
        <f t="shared" si="6"/>
        <v>62</v>
      </c>
      <c r="BM31">
        <f t="shared" si="6"/>
        <v>63</v>
      </c>
      <c r="BN31">
        <f t="shared" si="6"/>
        <v>64</v>
      </c>
      <c r="BO31">
        <f t="shared" si="6"/>
        <v>65</v>
      </c>
      <c r="BP31">
        <f t="shared" si="6"/>
        <v>66</v>
      </c>
      <c r="BQ31">
        <f t="shared" ref="BQ31:BS31" si="7">BP31+1</f>
        <v>67</v>
      </c>
      <c r="BR31">
        <f t="shared" si="7"/>
        <v>68</v>
      </c>
      <c r="BS31">
        <f t="shared" si="7"/>
        <v>69</v>
      </c>
      <c r="BT31">
        <v>70</v>
      </c>
      <c r="BU31">
        <v>71</v>
      </c>
      <c r="BV31">
        <v>72</v>
      </c>
      <c r="BW31">
        <v>73</v>
      </c>
    </row>
    <row r="32" spans="2:75" s="2" customFormat="1" ht="78" customHeight="1">
      <c r="B32" s="2" t="s">
        <v>11</v>
      </c>
      <c r="E32" s="3"/>
      <c r="T32" s="2" t="s">
        <v>28</v>
      </c>
      <c r="X32" s="2" t="s">
        <v>29</v>
      </c>
      <c r="AB32" s="2" t="s">
        <v>30</v>
      </c>
    </row>
    <row r="33" spans="1:12">
      <c r="C33" t="s">
        <v>20</v>
      </c>
    </row>
    <row r="34" spans="1:12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6" t="s">
        <v>103</v>
      </c>
      <c r="J34" s="16" t="s">
        <v>103</v>
      </c>
      <c r="K34" s="16" t="s">
        <v>103</v>
      </c>
      <c r="L34" s="16" t="s">
        <v>103</v>
      </c>
    </row>
    <row r="35" spans="1:12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  <c r="I35">
        <v>2006</v>
      </c>
      <c r="J35">
        <v>2006</v>
      </c>
      <c r="K35">
        <v>2006</v>
      </c>
      <c r="L35">
        <v>2006</v>
      </c>
    </row>
    <row r="36" spans="1:12">
      <c r="B36" t="s">
        <v>39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104</v>
      </c>
      <c r="J36" t="s">
        <v>104</v>
      </c>
      <c r="K36" t="s">
        <v>108</v>
      </c>
      <c r="L36" t="s">
        <v>108</v>
      </c>
    </row>
    <row r="37" spans="1:12" s="4" customFormat="1">
      <c r="B37" s="4" t="s">
        <v>71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  <c r="I37" s="4">
        <v>25.5</v>
      </c>
      <c r="J37" s="4">
        <v>25.5</v>
      </c>
      <c r="K37" s="4">
        <v>25.5</v>
      </c>
      <c r="L37" s="4">
        <v>25.5</v>
      </c>
    </row>
    <row r="38" spans="1:12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  <c r="I38" s="4">
        <v>1.48</v>
      </c>
      <c r="J38" s="4">
        <v>1.48</v>
      </c>
      <c r="K38" s="4">
        <v>1.48</v>
      </c>
      <c r="L38" s="4">
        <v>1.48</v>
      </c>
    </row>
    <row r="39" spans="1:12" s="4" customFormat="1">
      <c r="B39" s="4" t="s">
        <v>72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  <c r="I39" s="4">
        <v>98.5</v>
      </c>
      <c r="J39" s="4">
        <v>98.5</v>
      </c>
      <c r="K39" s="4">
        <v>98.5</v>
      </c>
      <c r="L39" s="4">
        <v>98.5</v>
      </c>
    </row>
    <row r="40" spans="1:12" s="5" customFormat="1">
      <c r="B40" s="5" t="s">
        <v>89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</row>
    <row r="41" spans="1:12" s="5" customFormat="1">
      <c r="B41" s="5" t="s">
        <v>90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57</v>
      </c>
      <c r="J41" s="5" t="s">
        <v>68</v>
      </c>
      <c r="K41" s="5" t="s">
        <v>13</v>
      </c>
      <c r="L41" s="5" t="s">
        <v>13</v>
      </c>
    </row>
    <row r="42" spans="1:12" s="5" customFormat="1">
      <c r="B42" s="5" t="s">
        <v>91</v>
      </c>
    </row>
    <row r="43" spans="1:12" s="5" customFormat="1">
      <c r="B43" s="5" t="s">
        <v>92</v>
      </c>
    </row>
    <row r="44" spans="1:12" s="5" customFormat="1">
      <c r="B44" s="5" t="s">
        <v>69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8">IF(ISBLANK(D42),LOOKUP(D41,$A$100:$A$108,$F$100:$F$108),D43*LOOKUP(D41,$A$100:$A$108,$F$100:$F$108)+(1-D43)*LOOKUP(D42,$A$100:$A$108,$F$100:$F$108))</f>
        <v>334</v>
      </c>
      <c r="E44" s="5">
        <f t="shared" si="8"/>
        <v>334</v>
      </c>
      <c r="F44" s="5">
        <f t="shared" ref="F44:G44" si="9">IF(ISBLANK(F42),LOOKUP(F41,$A$100:$A$108,$F$100:$F$108),F43*LOOKUP(F41,$A$100:$A$108,$F$100:$F$108)+(1-F43)*LOOKUP(F42,$A$100:$A$108,$F$100:$F$108))</f>
        <v>334</v>
      </c>
      <c r="G44" s="5">
        <f t="shared" si="9"/>
        <v>334</v>
      </c>
      <c r="H44" s="5">
        <f t="shared" ref="H44:I44" si="10">IF(ISBLANK(H42),LOOKUP(H41,$A$100:$A$108,$F$100:$F$108),H43*LOOKUP(H41,$A$100:$A$108,$F$100:$F$108)+(1-H43)*LOOKUP(H42,$A$100:$A$108,$F$100:$F$108))</f>
        <v>334</v>
      </c>
      <c r="I44" s="5">
        <f t="shared" si="10"/>
        <v>487</v>
      </c>
      <c r="J44" s="5">
        <f t="shared" ref="J44:L44" si="11">IF(ISBLANK(J42),LOOKUP(J41,$A$100:$A$108,$F$100:$F$108),J43*LOOKUP(J41,$A$100:$A$108,$F$100:$F$108)+(1-J43)*LOOKUP(J42,$A$100:$A$108,$F$100:$F$108))</f>
        <v>411</v>
      </c>
      <c r="K44" s="5">
        <f t="shared" si="11"/>
        <v>334</v>
      </c>
      <c r="L44" s="5">
        <f t="shared" si="11"/>
        <v>334</v>
      </c>
    </row>
    <row r="45" spans="1:12" s="14" customFormat="1">
      <c r="B45" s="14" t="s">
        <v>73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12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12"/>
        <v>13.174999999999979</v>
      </c>
      <c r="F45" s="14">
        <f t="shared" si="12"/>
        <v>13.174999999999979</v>
      </c>
      <c r="G45" s="14">
        <f t="shared" si="12"/>
        <v>13.174999999999979</v>
      </c>
      <c r="H45" s="14">
        <f t="shared" si="12"/>
        <v>13.174999999999979</v>
      </c>
      <c r="I45" s="14">
        <f t="shared" ref="I45:L45" si="13">IF(ISBLANK(I42), 4*(LOOKUP(I41,$A$101:$A$108,$B$101:$B$108)-$B$100)^2+(LOOKUP(I41,$A$101:$A$108,$C$101:$C$108)-$C$100)^2+(LOOKUP(I41,$A$101:$A$108,$D$101:$D$108)-$D$100)^2,4*((I43*LOOKUP(I41,$A$101:$A$108,$B$101:$B$108)+(1-I43)*LOOKUP(I42,$A$101:$A$108,$B$101:$B$108))-$B$100)^2+((I43*LOOKUP(I41,$A$101:$A$108,$C$101:$C$108)+(1-I43)*LOOKUP(I42,$A$101:$A$108,$C$101:$C$108))-$C$100)^2+((I43*LOOKUP(I41,$A$101:$A$108,$D$101:$D$108)+(1-I43)*LOOKUP(I42,$A$101:$A$108,$D$101:$D$108))-$D$100)^2)</f>
        <v>11.239000000000001</v>
      </c>
      <c r="J45" s="14">
        <f t="shared" si="13"/>
        <v>19.586999999999971</v>
      </c>
      <c r="K45" s="14">
        <f t="shared" si="13"/>
        <v>13.174999999999979</v>
      </c>
      <c r="L45" s="14">
        <f t="shared" si="13"/>
        <v>13.174999999999979</v>
      </c>
    </row>
    <row r="46" spans="1:12" s="5" customFormat="1">
      <c r="B46" s="10" t="s">
        <v>74</v>
      </c>
    </row>
    <row r="47" spans="1:12" s="5" customFormat="1">
      <c r="B47" s="5" t="s">
        <v>75</v>
      </c>
    </row>
    <row r="48" spans="1:12" s="5" customFormat="1">
      <c r="B48" s="5" t="s">
        <v>76</v>
      </c>
    </row>
    <row r="49" spans="2:12" s="6" customFormat="1">
      <c r="B49" s="6" t="s">
        <v>77</v>
      </c>
      <c r="L49" s="6" t="s">
        <v>18</v>
      </c>
    </row>
    <row r="50" spans="2:12" s="7" customFormat="1">
      <c r="B50" s="7" t="s">
        <v>78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0</v>
      </c>
      <c r="J50" s="7" t="s">
        <v>0</v>
      </c>
      <c r="K50" s="7" t="s">
        <v>0</v>
      </c>
      <c r="L50" s="7" t="s">
        <v>0</v>
      </c>
    </row>
    <row r="51" spans="2:12" s="7" customFormat="1">
      <c r="B51" s="7" t="s">
        <v>93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  <c r="I51" s="7">
        <v>1</v>
      </c>
      <c r="J51" s="7">
        <v>1</v>
      </c>
      <c r="K51" s="7">
        <v>1</v>
      </c>
      <c r="L51" s="7">
        <v>1</v>
      </c>
    </row>
    <row r="52" spans="2:12" s="7" customFormat="1">
      <c r="B52" s="7" t="s">
        <v>81</v>
      </c>
      <c r="C52" s="7" t="s">
        <v>15</v>
      </c>
      <c r="D52" s="7" t="s">
        <v>15</v>
      </c>
      <c r="E52" s="7" t="s">
        <v>15</v>
      </c>
      <c r="F52" s="7" t="s">
        <v>15</v>
      </c>
      <c r="G52" s="7" t="s">
        <v>15</v>
      </c>
      <c r="H52" s="7" t="s">
        <v>15</v>
      </c>
      <c r="I52" s="7" t="s">
        <v>105</v>
      </c>
      <c r="J52" s="7" t="s">
        <v>105</v>
      </c>
      <c r="K52" s="7" t="s">
        <v>105</v>
      </c>
      <c r="L52" s="7" t="s">
        <v>105</v>
      </c>
    </row>
    <row r="53" spans="2:12">
      <c r="B53" t="s">
        <v>82</v>
      </c>
    </row>
    <row r="54" spans="2:12">
      <c r="B54" t="s">
        <v>83</v>
      </c>
    </row>
    <row r="55" spans="2:12">
      <c r="B55" t="s">
        <v>84</v>
      </c>
    </row>
    <row r="56" spans="2:12" s="8" customFormat="1">
      <c r="B56" s="8" t="s">
        <v>85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8" t="s">
        <v>0</v>
      </c>
      <c r="L56" s="8" t="s">
        <v>0</v>
      </c>
    </row>
    <row r="57" spans="2:12" s="8" customFormat="1">
      <c r="B57" s="8" t="s">
        <v>95</v>
      </c>
      <c r="C57" s="8" t="s">
        <v>22</v>
      </c>
      <c r="D57" s="8" t="s">
        <v>22</v>
      </c>
      <c r="E57" s="8" t="s">
        <v>22</v>
      </c>
      <c r="F57" s="8" t="s">
        <v>22</v>
      </c>
      <c r="G57" s="8" t="s">
        <v>22</v>
      </c>
      <c r="H57" s="8" t="s">
        <v>22</v>
      </c>
      <c r="I57" s="8" t="s">
        <v>22</v>
      </c>
      <c r="J57" s="8" t="s">
        <v>22</v>
      </c>
      <c r="K57" s="8" t="s">
        <v>22</v>
      </c>
      <c r="L57" s="8" t="s">
        <v>22</v>
      </c>
    </row>
    <row r="58" spans="2:12" s="8" customFormat="1">
      <c r="B58" s="8" t="s">
        <v>96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8" t="s">
        <v>19</v>
      </c>
      <c r="I58" s="8" t="s">
        <v>19</v>
      </c>
      <c r="J58" s="8" t="s">
        <v>19</v>
      </c>
      <c r="K58" s="8" t="s">
        <v>19</v>
      </c>
      <c r="L58" s="8" t="s">
        <v>19</v>
      </c>
    </row>
    <row r="59" spans="2:12" s="8" customFormat="1">
      <c r="B59" s="8" t="s">
        <v>86</v>
      </c>
      <c r="I59" s="8" t="s">
        <v>107</v>
      </c>
      <c r="J59" s="8" t="s">
        <v>107</v>
      </c>
      <c r="K59" s="8" t="s">
        <v>107</v>
      </c>
      <c r="L59" s="8" t="s">
        <v>107</v>
      </c>
    </row>
    <row r="60" spans="2:12" s="8" customFormat="1">
      <c r="B60" s="8" t="s">
        <v>87</v>
      </c>
      <c r="I60" s="8" t="s">
        <v>106</v>
      </c>
      <c r="J60" s="8" t="s">
        <v>106</v>
      </c>
      <c r="K60" s="8" t="s">
        <v>106</v>
      </c>
      <c r="L60" s="8" t="s">
        <v>106</v>
      </c>
    </row>
    <row r="61" spans="2:12" s="8" customFormat="1">
      <c r="B61" s="8" t="s">
        <v>88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>
        <v>2.3999999999999998E-3</v>
      </c>
      <c r="J61" s="9">
        <v>1.4999999999999999E-2</v>
      </c>
      <c r="K61" s="9">
        <v>8.5000000000000006E-2</v>
      </c>
      <c r="L61" s="9">
        <v>0.15</v>
      </c>
    </row>
    <row r="62" spans="2:12">
      <c r="C62">
        <f>BW31+1</f>
        <v>74</v>
      </c>
      <c r="D62">
        <f>C62+1</f>
        <v>75</v>
      </c>
      <c r="E62">
        <f t="shared" ref="E62:H62" si="14">D62+1</f>
        <v>76</v>
      </c>
      <c r="F62">
        <f t="shared" si="14"/>
        <v>77</v>
      </c>
      <c r="G62">
        <f t="shared" si="14"/>
        <v>78</v>
      </c>
      <c r="H62">
        <f t="shared" si="14"/>
        <v>79</v>
      </c>
      <c r="I62">
        <f t="shared" ref="I62" si="15">H62+1</f>
        <v>80</v>
      </c>
      <c r="J62">
        <f t="shared" ref="J62" si="16">I62+1</f>
        <v>81</v>
      </c>
      <c r="K62">
        <f t="shared" ref="K62" si="17">J62+1</f>
        <v>82</v>
      </c>
      <c r="L62">
        <f t="shared" ref="L62" si="18">K62+1</f>
        <v>83</v>
      </c>
    </row>
    <row r="63" spans="2:12">
      <c r="B63" t="s">
        <v>11</v>
      </c>
    </row>
    <row r="65" spans="1:23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21</v>
      </c>
      <c r="J65" t="s">
        <v>21</v>
      </c>
      <c r="K65" t="s">
        <v>21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s="16" t="s">
        <v>103</v>
      </c>
      <c r="U65" s="16" t="s">
        <v>103</v>
      </c>
      <c r="V65" s="16" t="s">
        <v>103</v>
      </c>
      <c r="W65" s="16" t="s">
        <v>103</v>
      </c>
    </row>
    <row r="66" spans="1:23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  <c r="T66">
        <v>2006</v>
      </c>
      <c r="U66">
        <v>2006</v>
      </c>
      <c r="V66">
        <v>2006</v>
      </c>
      <c r="W66">
        <v>2006</v>
      </c>
    </row>
    <row r="67" spans="1:23">
      <c r="B67" t="s">
        <v>39</v>
      </c>
      <c r="C67" t="s">
        <v>41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  <c r="I67" t="s">
        <v>46</v>
      </c>
      <c r="J67" t="s">
        <v>46</v>
      </c>
      <c r="K67" t="s">
        <v>46</v>
      </c>
      <c r="L67" t="s">
        <v>52</v>
      </c>
      <c r="M67" t="s">
        <v>52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104</v>
      </c>
      <c r="U67" t="s">
        <v>104</v>
      </c>
      <c r="V67" t="s">
        <v>108</v>
      </c>
      <c r="W67" t="s">
        <v>108</v>
      </c>
    </row>
    <row r="68" spans="1:23" s="4" customFormat="1">
      <c r="B68" s="4" t="s">
        <v>71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  <c r="T68" s="4">
        <v>25.5</v>
      </c>
      <c r="U68" s="4">
        <v>25.5</v>
      </c>
      <c r="V68" s="4">
        <v>25.5</v>
      </c>
      <c r="W68" s="4">
        <v>25.5</v>
      </c>
    </row>
    <row r="69" spans="1:23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  <c r="T69" s="4">
        <v>1.48</v>
      </c>
      <c r="U69" s="4">
        <v>1.48</v>
      </c>
      <c r="V69" s="4">
        <v>1.48</v>
      </c>
      <c r="W69" s="4">
        <v>1.48</v>
      </c>
    </row>
    <row r="70" spans="1:23" s="4" customFormat="1">
      <c r="B70" s="4" t="s">
        <v>72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58</v>
      </c>
      <c r="M70" s="4" t="s">
        <v>58</v>
      </c>
      <c r="N70" s="4" t="s">
        <v>58</v>
      </c>
      <c r="O70" s="4" t="s">
        <v>58</v>
      </c>
      <c r="P70" s="4" t="s">
        <v>58</v>
      </c>
      <c r="Q70" s="4" t="s">
        <v>58</v>
      </c>
      <c r="R70" s="4" t="s">
        <v>58</v>
      </c>
      <c r="S70" s="4" t="s">
        <v>58</v>
      </c>
      <c r="T70" s="4">
        <v>98.5</v>
      </c>
      <c r="U70" s="4">
        <v>98.5</v>
      </c>
      <c r="V70" s="4">
        <v>98.5</v>
      </c>
      <c r="W70" s="4">
        <v>98.5</v>
      </c>
    </row>
    <row r="71" spans="1:23" s="5" customFormat="1">
      <c r="B71" s="5" t="s">
        <v>89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  <c r="T71" s="5">
        <v>0.1</v>
      </c>
      <c r="U71" s="5">
        <v>0.1</v>
      </c>
      <c r="V71" s="5">
        <v>0.1</v>
      </c>
      <c r="W71" s="5">
        <v>0.1</v>
      </c>
    </row>
    <row r="72" spans="1:23" s="5" customFormat="1">
      <c r="B72" s="5" t="s">
        <v>90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  <c r="T72" s="5" t="s">
        <v>57</v>
      </c>
      <c r="U72" s="5" t="s">
        <v>68</v>
      </c>
      <c r="V72" s="5" t="s">
        <v>13</v>
      </c>
      <c r="W72" s="5" t="s">
        <v>13</v>
      </c>
    </row>
    <row r="73" spans="1:23" s="5" customFormat="1">
      <c r="B73" s="5" t="s">
        <v>91</v>
      </c>
      <c r="C73" s="5" t="s">
        <v>16</v>
      </c>
      <c r="D73" s="5" t="s">
        <v>16</v>
      </c>
      <c r="E73" s="5" t="s">
        <v>16</v>
      </c>
      <c r="F73" s="5" t="s">
        <v>16</v>
      </c>
      <c r="G73" s="5" t="s">
        <v>16</v>
      </c>
      <c r="H73" s="5" t="s">
        <v>16</v>
      </c>
    </row>
    <row r="74" spans="1:23" s="5" customFormat="1">
      <c r="B74" s="5" t="s">
        <v>92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3" s="5" customFormat="1">
      <c r="B75" s="5" t="s">
        <v>69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9">IF(ISBLANK(D73),LOOKUP(D72,$A$100:$A$108,$F$100:$F$108),D74*LOOKUP(D72,$A$100:$A$108,$F$100:$F$108)+(1-D74)*LOOKUP(D73,$A$100:$A$108,$F$100:$F$108))</f>
        <v>334.88</v>
      </c>
      <c r="E75" s="5">
        <f t="shared" si="19"/>
        <v>334.88</v>
      </c>
      <c r="F75" s="5">
        <f t="shared" ref="F75:G75" si="20">IF(ISBLANK(F73),LOOKUP(F72,$A$100:$A$108,$F$100:$F$108),F74*LOOKUP(F72,$A$100:$A$108,$F$100:$F$108)+(1-F74)*LOOKUP(F73,$A$100:$A$108,$F$100:$F$108))</f>
        <v>334.88</v>
      </c>
      <c r="G75" s="5">
        <f t="shared" si="20"/>
        <v>334.88</v>
      </c>
      <c r="H75" s="5">
        <f t="shared" ref="H75:I75" si="21">IF(ISBLANK(H73),LOOKUP(H72,$A$100:$A$108,$F$100:$F$108),H74*LOOKUP(H72,$A$100:$A$108,$F$100:$F$108)+(1-H74)*LOOKUP(H73,$A$100:$A$108,$F$100:$F$108))</f>
        <v>334.88</v>
      </c>
      <c r="I75" s="5">
        <f t="shared" si="21"/>
        <v>334</v>
      </c>
      <c r="J75" s="5">
        <f t="shared" ref="J75:K75" si="22">IF(ISBLANK(J73),LOOKUP(J72,$A$100:$A$108,$F$100:$F$108),J74*LOOKUP(J72,$A$100:$A$108,$F$100:$F$108)+(1-J74)*LOOKUP(J73,$A$100:$A$108,$F$100:$F$108))</f>
        <v>334</v>
      </c>
      <c r="K75" s="5">
        <f t="shared" si="22"/>
        <v>334</v>
      </c>
      <c r="L75" s="5">
        <f t="shared" ref="L75:M75" si="23">IF(ISBLANK(L73),LOOKUP(L72,$A$100:$A$108,$F$100:$F$108),L74*LOOKUP(L72,$A$100:$A$108,$F$100:$F$108)+(1-L74)*LOOKUP(L73,$A$100:$A$108,$F$100:$F$108))</f>
        <v>334</v>
      </c>
      <c r="M75" s="5">
        <f t="shared" si="23"/>
        <v>334</v>
      </c>
      <c r="N75" s="5">
        <f t="shared" ref="N75:O75" si="24">IF(ISBLANK(N73),LOOKUP(N72,$A$100:$A$108,$F$100:$F$108),N74*LOOKUP(N72,$A$100:$A$108,$F$100:$F$108)+(1-N74)*LOOKUP(N73,$A$100:$A$108,$F$100:$F$108))</f>
        <v>334</v>
      </c>
      <c r="O75" s="5">
        <f t="shared" si="24"/>
        <v>334</v>
      </c>
      <c r="P75" s="5">
        <f t="shared" ref="P75:Q75" si="25">IF(ISBLANK(P73),LOOKUP(P72,$A$100:$A$108,$F$100:$F$108),P74*LOOKUP(P72,$A$100:$A$108,$F$100:$F$108)+(1-P74)*LOOKUP(P73,$A$100:$A$108,$F$100:$F$108))</f>
        <v>334</v>
      </c>
      <c r="Q75" s="5">
        <f t="shared" si="25"/>
        <v>334</v>
      </c>
      <c r="R75" s="5">
        <f t="shared" ref="R75:S75" si="26">IF(ISBLANK(R73),LOOKUP(R72,$A$100:$A$108,$F$100:$F$108),R74*LOOKUP(R72,$A$100:$A$108,$F$100:$F$108)+(1-R74)*LOOKUP(R73,$A$100:$A$108,$F$100:$F$108))</f>
        <v>334</v>
      </c>
      <c r="S75" s="5">
        <f t="shared" si="26"/>
        <v>334</v>
      </c>
      <c r="T75" s="5">
        <f t="shared" ref="T75:W75" si="27">IF(ISBLANK(T73),LOOKUP(T72,$A$100:$A$108,$F$100:$F$108),T74*LOOKUP(T72,$A$100:$A$108,$F$100:$F$108)+(1-T74)*LOOKUP(T73,$A$100:$A$108,$F$100:$F$108))</f>
        <v>487</v>
      </c>
      <c r="U75" s="5">
        <f t="shared" si="27"/>
        <v>411</v>
      </c>
      <c r="V75" s="5">
        <f t="shared" si="27"/>
        <v>334</v>
      </c>
      <c r="W75" s="5">
        <f t="shared" si="27"/>
        <v>334</v>
      </c>
    </row>
    <row r="76" spans="1:23" s="14" customFormat="1">
      <c r="B76" s="14" t="s">
        <v>73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28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28"/>
        <v>17.073470400000005</v>
      </c>
      <c r="F76" s="14">
        <f t="shared" si="28"/>
        <v>17.073470400000005</v>
      </c>
      <c r="G76" s="14">
        <f t="shared" si="28"/>
        <v>17.073470400000005</v>
      </c>
      <c r="H76" s="14">
        <f t="shared" si="28"/>
        <v>17.073470400000005</v>
      </c>
      <c r="I76" s="14">
        <f t="shared" si="28"/>
        <v>13.174999999999979</v>
      </c>
      <c r="J76" s="14">
        <f t="shared" si="28"/>
        <v>13.174999999999979</v>
      </c>
      <c r="K76" s="14">
        <f t="shared" si="28"/>
        <v>13.174999999999979</v>
      </c>
      <c r="L76" s="14">
        <f t="shared" si="28"/>
        <v>13.174999999999979</v>
      </c>
      <c r="M76" s="14">
        <f t="shared" si="28"/>
        <v>13.174999999999979</v>
      </c>
      <c r="N76" s="14">
        <f t="shared" si="28"/>
        <v>13.174999999999979</v>
      </c>
      <c r="O76" s="14">
        <f t="shared" si="28"/>
        <v>13.174999999999979</v>
      </c>
      <c r="P76" s="14">
        <f t="shared" si="28"/>
        <v>13.174999999999979</v>
      </c>
      <c r="Q76" s="14">
        <f t="shared" si="28"/>
        <v>13.174999999999979</v>
      </c>
      <c r="R76" s="14">
        <f t="shared" si="28"/>
        <v>13.174999999999979</v>
      </c>
      <c r="S76" s="14">
        <f t="shared" si="28"/>
        <v>13.174999999999979</v>
      </c>
      <c r="T76" s="14">
        <f t="shared" ref="T76:W76" si="29">IF(ISBLANK(T73), 4*(LOOKUP(T72,$A$101:$A$108,$B$101:$B$108)-$B$100)^2+(LOOKUP(T72,$A$101:$A$108,$C$101:$C$108)-$C$100)^2+(LOOKUP(T72,$A$101:$A$108,$D$101:$D$108)-$D$100)^2,4*((T74*LOOKUP(T72,$A$101:$A$108,$B$101:$B$108)+(1-T74)*LOOKUP(T73,$A$101:$A$108,$B$101:$B$108))-$B$100)^2+((T74*LOOKUP(T72,$A$101:$A$108,$C$101:$C$108)+(1-T74)*LOOKUP(T73,$A$101:$A$108,$C$101:$C$108))-$C$100)^2+((T74*LOOKUP(T72,$A$101:$A$108,$D$101:$D$108)+(1-T74)*LOOKUP(T73,$A$101:$A$108,$D$101:$D$108))-$D$100)^2)</f>
        <v>11.239000000000001</v>
      </c>
      <c r="U76" s="14">
        <f t="shared" si="29"/>
        <v>19.586999999999971</v>
      </c>
      <c r="V76" s="14">
        <f t="shared" si="29"/>
        <v>13.174999999999979</v>
      </c>
      <c r="W76" s="14">
        <f t="shared" si="29"/>
        <v>13.174999999999979</v>
      </c>
    </row>
    <row r="77" spans="1:23" s="5" customFormat="1">
      <c r="B77" s="5" t="s">
        <v>74</v>
      </c>
      <c r="C77" s="11"/>
      <c r="D77" s="11"/>
      <c r="E77" s="11"/>
      <c r="F77" s="11"/>
      <c r="G77" s="11"/>
      <c r="H77" s="11"/>
      <c r="L77" s="5" t="s">
        <v>53</v>
      </c>
      <c r="M77" s="5" t="s">
        <v>53</v>
      </c>
      <c r="N77" s="5" t="s">
        <v>53</v>
      </c>
      <c r="O77" s="5" t="s">
        <v>53</v>
      </c>
      <c r="P77" s="5" t="s">
        <v>53</v>
      </c>
      <c r="Q77" s="5" t="s">
        <v>53</v>
      </c>
      <c r="R77" s="5" t="s">
        <v>53</v>
      </c>
      <c r="S77" s="5" t="s">
        <v>53</v>
      </c>
    </row>
    <row r="78" spans="1:23" s="5" customFormat="1">
      <c r="B78" s="5" t="s">
        <v>75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3" s="5" customFormat="1">
      <c r="B79" s="5" t="s">
        <v>76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3" s="6" customFormat="1">
      <c r="B80" s="6" t="s">
        <v>77</v>
      </c>
      <c r="C80" s="6" t="s">
        <v>18</v>
      </c>
      <c r="D80" s="6" t="s">
        <v>18</v>
      </c>
      <c r="E80" s="6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6" t="s">
        <v>18</v>
      </c>
      <c r="K80" s="6" t="s">
        <v>18</v>
      </c>
      <c r="L80" s="6" t="s">
        <v>18</v>
      </c>
      <c r="M80" s="6" t="s">
        <v>18</v>
      </c>
      <c r="N80" s="6" t="s">
        <v>18</v>
      </c>
      <c r="O80" s="6" t="s">
        <v>18</v>
      </c>
      <c r="P80" s="6" t="s">
        <v>18</v>
      </c>
      <c r="Q80" s="6" t="s">
        <v>18</v>
      </c>
      <c r="R80" s="6" t="s">
        <v>18</v>
      </c>
      <c r="S80" s="6" t="s">
        <v>18</v>
      </c>
      <c r="W80" s="6" t="s">
        <v>18</v>
      </c>
    </row>
    <row r="81" spans="1:23" s="7" customFormat="1">
      <c r="B81" s="7" t="s">
        <v>78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  <c r="T81" s="7" t="s">
        <v>0</v>
      </c>
      <c r="U81" s="7" t="s">
        <v>0</v>
      </c>
      <c r="V81" s="7" t="s">
        <v>0</v>
      </c>
      <c r="W81" s="7" t="s">
        <v>0</v>
      </c>
    </row>
    <row r="82" spans="1:23" s="7" customFormat="1">
      <c r="B82" s="7" t="s">
        <v>94</v>
      </c>
      <c r="I82" s="7" t="s">
        <v>26</v>
      </c>
      <c r="J82" s="7" t="s">
        <v>26</v>
      </c>
      <c r="K82" s="7" t="s">
        <v>26</v>
      </c>
    </row>
    <row r="83" spans="1:23" s="7" customFormat="1">
      <c r="B83" s="7" t="s">
        <v>81</v>
      </c>
      <c r="C83" s="7" t="s">
        <v>15</v>
      </c>
      <c r="D83" s="7" t="s">
        <v>15</v>
      </c>
      <c r="E83" s="7" t="s">
        <v>15</v>
      </c>
      <c r="F83" s="7" t="s">
        <v>15</v>
      </c>
      <c r="G83" s="7" t="s">
        <v>15</v>
      </c>
      <c r="H83" s="7" t="s">
        <v>15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23</v>
      </c>
      <c r="N83" s="7" t="s">
        <v>23</v>
      </c>
      <c r="O83" s="7" t="s">
        <v>23</v>
      </c>
      <c r="P83" s="7" t="s">
        <v>23</v>
      </c>
      <c r="Q83" s="7" t="s">
        <v>23</v>
      </c>
      <c r="R83" s="7" t="s">
        <v>23</v>
      </c>
      <c r="S83" s="7" t="s">
        <v>23</v>
      </c>
      <c r="T83" s="7" t="s">
        <v>105</v>
      </c>
      <c r="U83" s="7" t="s">
        <v>105</v>
      </c>
      <c r="V83" s="7" t="s">
        <v>105</v>
      </c>
      <c r="W83" s="7" t="s">
        <v>105</v>
      </c>
    </row>
    <row r="84" spans="1:23">
      <c r="B84" t="s">
        <v>82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3">
      <c r="B85" t="s">
        <v>83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3">
      <c r="B86" s="12" t="s">
        <v>84</v>
      </c>
      <c r="L86" s="12"/>
      <c r="M86" s="12"/>
      <c r="N86" s="12"/>
      <c r="O86" s="12"/>
      <c r="P86" s="12"/>
      <c r="Q86" s="12"/>
      <c r="R86" s="12"/>
      <c r="S86" s="12"/>
    </row>
    <row r="87" spans="1:23" s="8" customFormat="1">
      <c r="B87" s="8" t="s">
        <v>85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8" t="s">
        <v>0</v>
      </c>
    </row>
    <row r="88" spans="1:23" s="8" customFormat="1">
      <c r="B88" s="8" t="s">
        <v>95</v>
      </c>
      <c r="C88" s="8" t="s">
        <v>22</v>
      </c>
      <c r="D88" s="8" t="s">
        <v>22</v>
      </c>
      <c r="E88" s="8" t="s">
        <v>22</v>
      </c>
      <c r="F88" s="8" t="s">
        <v>22</v>
      </c>
      <c r="G88" s="8" t="s">
        <v>22</v>
      </c>
      <c r="H88" s="8" t="s">
        <v>22</v>
      </c>
      <c r="I88" s="8" t="s">
        <v>22</v>
      </c>
      <c r="J88" s="8" t="s">
        <v>22</v>
      </c>
      <c r="K88" s="8" t="s">
        <v>22</v>
      </c>
      <c r="L88" s="8" t="s">
        <v>22</v>
      </c>
      <c r="M88" s="8" t="s">
        <v>22</v>
      </c>
      <c r="N88" s="8" t="s">
        <v>22</v>
      </c>
      <c r="O88" s="8" t="s">
        <v>22</v>
      </c>
      <c r="P88" s="8" t="s">
        <v>22</v>
      </c>
      <c r="Q88" s="8" t="s">
        <v>22</v>
      </c>
      <c r="R88" s="8" t="s">
        <v>22</v>
      </c>
      <c r="S88" s="8" t="s">
        <v>22</v>
      </c>
      <c r="T88" s="8" t="s">
        <v>22</v>
      </c>
      <c r="U88" s="8" t="s">
        <v>22</v>
      </c>
      <c r="V88" s="8" t="s">
        <v>22</v>
      </c>
      <c r="W88" s="8" t="s">
        <v>22</v>
      </c>
    </row>
    <row r="89" spans="1:23" s="8" customFormat="1">
      <c r="B89" s="8" t="s">
        <v>96</v>
      </c>
      <c r="C89" s="8" t="s">
        <v>19</v>
      </c>
      <c r="D89" s="8" t="s">
        <v>19</v>
      </c>
      <c r="E89" s="8" t="s">
        <v>19</v>
      </c>
      <c r="F89" s="8" t="s">
        <v>19</v>
      </c>
      <c r="G89" s="8" t="s">
        <v>19</v>
      </c>
      <c r="H89" s="8" t="s">
        <v>19</v>
      </c>
      <c r="I89" s="8" t="s">
        <v>19</v>
      </c>
      <c r="J89" s="8" t="s">
        <v>19</v>
      </c>
      <c r="K89" s="8" t="s">
        <v>19</v>
      </c>
      <c r="L89" s="8" t="s">
        <v>19</v>
      </c>
      <c r="M89" s="8" t="s">
        <v>19</v>
      </c>
      <c r="N89" s="8" t="s">
        <v>19</v>
      </c>
      <c r="O89" s="8" t="s">
        <v>19</v>
      </c>
      <c r="P89" s="8" t="s">
        <v>19</v>
      </c>
      <c r="Q89" s="8" t="s">
        <v>19</v>
      </c>
      <c r="R89" s="8" t="s">
        <v>19</v>
      </c>
      <c r="S89" s="8" t="s">
        <v>19</v>
      </c>
      <c r="T89" s="8" t="s">
        <v>19</v>
      </c>
      <c r="U89" s="8" t="s">
        <v>19</v>
      </c>
      <c r="V89" s="8" t="s">
        <v>19</v>
      </c>
      <c r="W89" s="8" t="s">
        <v>19</v>
      </c>
    </row>
    <row r="90" spans="1:23" s="8" customFormat="1">
      <c r="B90" s="8" t="s">
        <v>86</v>
      </c>
      <c r="L90" s="8" t="s">
        <v>54</v>
      </c>
      <c r="M90" s="8" t="s">
        <v>54</v>
      </c>
      <c r="N90" s="8" t="s">
        <v>54</v>
      </c>
      <c r="O90" s="8" t="s">
        <v>54</v>
      </c>
      <c r="P90" s="8" t="s">
        <v>54</v>
      </c>
      <c r="Q90" s="8" t="s">
        <v>54</v>
      </c>
      <c r="R90" s="8" t="s">
        <v>54</v>
      </c>
      <c r="S90" s="8" t="s">
        <v>54</v>
      </c>
      <c r="T90" s="8" t="s">
        <v>107</v>
      </c>
      <c r="U90" s="8" t="s">
        <v>107</v>
      </c>
      <c r="V90" s="8" t="s">
        <v>107</v>
      </c>
      <c r="W90" s="8" t="s">
        <v>107</v>
      </c>
    </row>
    <row r="91" spans="1:23" s="8" customFormat="1">
      <c r="B91" s="8" t="s">
        <v>87</v>
      </c>
      <c r="L91" s="8" t="s">
        <v>56</v>
      </c>
      <c r="M91" s="8" t="s">
        <v>56</v>
      </c>
      <c r="N91" s="8" t="s">
        <v>56</v>
      </c>
      <c r="O91" s="8" t="s">
        <v>56</v>
      </c>
      <c r="P91" s="8" t="s">
        <v>56</v>
      </c>
      <c r="Q91" s="8" t="s">
        <v>56</v>
      </c>
      <c r="R91" s="8" t="s">
        <v>56</v>
      </c>
      <c r="S91" s="8" t="s">
        <v>56</v>
      </c>
      <c r="T91" s="8" t="s">
        <v>106</v>
      </c>
      <c r="U91" s="8" t="s">
        <v>106</v>
      </c>
      <c r="V91" s="8" t="s">
        <v>106</v>
      </c>
      <c r="W91" s="8" t="s">
        <v>106</v>
      </c>
    </row>
    <row r="92" spans="1:23" s="8" customFormat="1">
      <c r="B92" s="8" t="s">
        <v>88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>
        <v>1.4999999999999999E-4</v>
      </c>
      <c r="U92" s="9">
        <v>1.4E-3</v>
      </c>
      <c r="V92" s="9">
        <v>2.1000000000000001E-2</v>
      </c>
      <c r="W92" s="9">
        <v>2.3E-3</v>
      </c>
    </row>
    <row r="93" spans="1:23">
      <c r="C93">
        <f>L62+1</f>
        <v>84</v>
      </c>
      <c r="D93">
        <f>C93+1</f>
        <v>85</v>
      </c>
      <c r="E93">
        <f t="shared" ref="E93:S93" si="30">D93+1</f>
        <v>86</v>
      </c>
      <c r="F93">
        <f t="shared" si="30"/>
        <v>87</v>
      </c>
      <c r="G93">
        <f t="shared" si="30"/>
        <v>88</v>
      </c>
      <c r="H93">
        <f t="shared" si="30"/>
        <v>89</v>
      </c>
      <c r="I93">
        <f t="shared" si="30"/>
        <v>90</v>
      </c>
      <c r="J93">
        <f t="shared" si="30"/>
        <v>91</v>
      </c>
      <c r="K93">
        <f t="shared" si="30"/>
        <v>92</v>
      </c>
      <c r="L93">
        <f t="shared" si="30"/>
        <v>93</v>
      </c>
      <c r="M93">
        <f t="shared" si="30"/>
        <v>94</v>
      </c>
      <c r="N93">
        <f t="shared" si="30"/>
        <v>95</v>
      </c>
      <c r="O93">
        <f t="shared" si="30"/>
        <v>96</v>
      </c>
      <c r="P93">
        <f t="shared" si="30"/>
        <v>97</v>
      </c>
      <c r="Q93">
        <f t="shared" si="30"/>
        <v>98</v>
      </c>
      <c r="R93">
        <f t="shared" si="30"/>
        <v>99</v>
      </c>
      <c r="S93">
        <f t="shared" si="30"/>
        <v>100</v>
      </c>
      <c r="T93">
        <f t="shared" ref="T93" si="31">S93+1</f>
        <v>101</v>
      </c>
      <c r="U93">
        <f t="shared" ref="U93" si="32">T93+1</f>
        <v>102</v>
      </c>
      <c r="V93">
        <f t="shared" ref="V93" si="33">U93+1</f>
        <v>103</v>
      </c>
      <c r="W93">
        <f t="shared" ref="W93" si="34">V93+1</f>
        <v>104</v>
      </c>
    </row>
    <row r="94" spans="1:23">
      <c r="B94" t="s">
        <v>11</v>
      </c>
      <c r="L94" s="12"/>
    </row>
    <row r="95" spans="1:23">
      <c r="L95" s="12"/>
    </row>
    <row r="96" spans="1:23">
      <c r="A96" s="1" t="s">
        <v>60</v>
      </c>
    </row>
    <row r="98" spans="1:6">
      <c r="B98" s="1" t="s">
        <v>61</v>
      </c>
    </row>
    <row r="99" spans="1:6">
      <c r="B99" s="1" t="s">
        <v>62</v>
      </c>
      <c r="C99" s="1" t="s">
        <v>63</v>
      </c>
      <c r="D99" s="1" t="s">
        <v>64</v>
      </c>
      <c r="E99" s="1" t="s">
        <v>70</v>
      </c>
      <c r="F99" s="1" t="s">
        <v>69</v>
      </c>
    </row>
    <row r="100" spans="1:6">
      <c r="A100" t="s">
        <v>65</v>
      </c>
      <c r="B100">
        <v>19.45</v>
      </c>
      <c r="C100">
        <v>3.17</v>
      </c>
      <c r="D100">
        <v>4.1900000000000004</v>
      </c>
    </row>
    <row r="101" spans="1:6">
      <c r="A101" t="s">
        <v>33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32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67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66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68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57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16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97</v>
      </c>
      <c r="C110" t="s">
        <v>99</v>
      </c>
      <c r="D110" t="s">
        <v>100</v>
      </c>
    </row>
    <row r="111" spans="1:6">
      <c r="A111" s="15" t="s">
        <v>98</v>
      </c>
    </row>
    <row r="112" spans="1:6">
      <c r="A112" s="4" t="s">
        <v>13</v>
      </c>
      <c r="B112">
        <v>0.37</v>
      </c>
      <c r="C112" t="s">
        <v>101</v>
      </c>
      <c r="D112">
        <v>303</v>
      </c>
    </row>
    <row r="113" spans="1:4">
      <c r="A113" s="4"/>
      <c r="B113">
        <v>0.27</v>
      </c>
      <c r="C113" t="s">
        <v>102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2015-01-05T07:47:52Z</dcterms:modified>
</cp:coreProperties>
</file>