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h-flow" sheetId="1" r:id="rId4"/>
    <sheet state="visible" name="Income statement" sheetId="2" r:id="rId5"/>
    <sheet state="visible" name="Balance sheet" sheetId="3" r:id="rId6"/>
  </sheets>
  <definedNames/>
  <calcPr/>
  <extLst>
    <ext uri="GoogleSheetsCustomDataVersion1">
      <go:sheetsCustomData xmlns:go="http://customooxmlschemas.google.com/" r:id="rId7" roundtripDataSignature="AMtx7mg+jpaum8H4n0eDaDWrDw8VDa38WQ=="/>
    </ext>
  </extLst>
</workbook>
</file>

<file path=xl/sharedStrings.xml><?xml version="1.0" encoding="utf-8"?>
<sst xmlns="http://schemas.openxmlformats.org/spreadsheetml/2006/main" count="129" uniqueCount="125">
  <si>
    <t>Statement of Cash Flows</t>
  </si>
  <si>
    <t>© www.excel-skills.com</t>
  </si>
  <si>
    <t>0.5m users</t>
  </si>
  <si>
    <t>2.5m users</t>
  </si>
  <si>
    <t>5m users</t>
  </si>
  <si>
    <t>7m users</t>
  </si>
  <si>
    <t>8m users</t>
  </si>
  <si>
    <t>Cash flows from operating activities</t>
  </si>
  <si>
    <t>Profit before taxation</t>
  </si>
  <si>
    <t>Adjustments for:</t>
  </si>
  <si>
    <t>Depreciation</t>
  </si>
  <si>
    <t>Investment income</t>
  </si>
  <si>
    <t>Interest expense</t>
  </si>
  <si>
    <t>Profit / (Loss) on the sale of property, plant &amp; equipment</t>
  </si>
  <si>
    <t>Working capital changes:</t>
  </si>
  <si>
    <t>(Increase) / Decrease in trade and other receivables</t>
  </si>
  <si>
    <t>(Increase) / (Decrease) in inventories</t>
  </si>
  <si>
    <t>Increase / (Decrease) in trade payables</t>
  </si>
  <si>
    <t>Cash generated from operations</t>
  </si>
  <si>
    <t>Interest paid</t>
  </si>
  <si>
    <t>Income taxes paid</t>
  </si>
  <si>
    <t>Dividends paid</t>
  </si>
  <si>
    <t>Net cash from operating activities</t>
  </si>
  <si>
    <t>Cash flows from investing activities</t>
  </si>
  <si>
    <t>Business acquisitions, net of cash acquired</t>
  </si>
  <si>
    <t>Purchase of property, plant and equipment</t>
  </si>
  <si>
    <t>Proceeds from sale of equipment</t>
  </si>
  <si>
    <t>Acquisition of portfolio investments</t>
  </si>
  <si>
    <t>Net cash used in investing activities</t>
  </si>
  <si>
    <t>Cash flows from financing activities</t>
  </si>
  <si>
    <t>Proceeds from issue of share capital</t>
  </si>
  <si>
    <t>Proceeds from long-term borrowings</t>
  </si>
  <si>
    <t>Payment of long-term borrowings</t>
  </si>
  <si>
    <t>Net cash used in financing activities</t>
  </si>
  <si>
    <t>Net increase in cash and cash equivalents</t>
  </si>
  <si>
    <t>Cash and cash equivalents at beginning of period</t>
  </si>
  <si>
    <t>Cash and cash equivalents at end of period</t>
  </si>
  <si>
    <t>Sales</t>
  </si>
  <si>
    <t>Other revenue</t>
  </si>
  <si>
    <t>Cost of goods sold</t>
  </si>
  <si>
    <t>Distribution expenses</t>
  </si>
  <si>
    <t>Marketing and administration expenses</t>
  </si>
  <si>
    <t xml:space="preserve">Research and development costs </t>
  </si>
  <si>
    <t>Salarios:</t>
  </si>
  <si>
    <t>Cantidad</t>
  </si>
  <si>
    <t>€ (monthly)</t>
  </si>
  <si>
    <t>€( yearly)</t>
  </si>
  <si>
    <t>To all</t>
  </si>
  <si>
    <t>Other trading income</t>
  </si>
  <si>
    <t>Limpieza</t>
  </si>
  <si>
    <t>Other trading expenses</t>
  </si>
  <si>
    <t>H. Limpieza</t>
  </si>
  <si>
    <t>Gross profit</t>
  </si>
  <si>
    <t>Programadores</t>
  </si>
  <si>
    <t>H. Programadores</t>
  </si>
  <si>
    <t>Seguridad</t>
  </si>
  <si>
    <t>Other operating expenses</t>
  </si>
  <si>
    <t>H. Seguridad</t>
  </si>
  <si>
    <t>Income from operations EBIT</t>
  </si>
  <si>
    <t>Electricistas</t>
  </si>
  <si>
    <t>H.= head of</t>
  </si>
  <si>
    <t>H. Electricistas</t>
  </si>
  <si>
    <t>Financial income</t>
  </si>
  <si>
    <t>Atencion cliente</t>
  </si>
  <si>
    <t>Financial expense</t>
  </si>
  <si>
    <t>H. Atencion cliente</t>
  </si>
  <si>
    <t>Income before taxes</t>
  </si>
  <si>
    <t>Marketing</t>
  </si>
  <si>
    <t>H. Marketing</t>
  </si>
  <si>
    <t>Taxes</t>
  </si>
  <si>
    <t>Tech support</t>
  </si>
  <si>
    <t>H. tech support</t>
  </si>
  <si>
    <t>Net Income</t>
  </si>
  <si>
    <t>Legal team</t>
  </si>
  <si>
    <t>H. Legal</t>
  </si>
  <si>
    <t>Diseño</t>
  </si>
  <si>
    <t>H. Diseño</t>
  </si>
  <si>
    <t>Recursos humanos</t>
  </si>
  <si>
    <t>H. Recursos humanos</t>
  </si>
  <si>
    <t>Assets</t>
  </si>
  <si>
    <t>Liabilities and equity</t>
  </si>
  <si>
    <t>Current assets</t>
  </si>
  <si>
    <t>Current liabilities</t>
  </si>
  <si>
    <t>Cash and cash equivalents</t>
  </si>
  <si>
    <t>Financial debt</t>
  </si>
  <si>
    <t>Short-term investments</t>
  </si>
  <si>
    <t>Trade and other payables</t>
  </si>
  <si>
    <t>Inventories</t>
  </si>
  <si>
    <t>Accruals and deferred income</t>
  </si>
  <si>
    <t>Trade and other receivables</t>
  </si>
  <si>
    <t>Provisions</t>
  </si>
  <si>
    <t>Prepayments and accrued income</t>
  </si>
  <si>
    <t>Derivative liabilities</t>
  </si>
  <si>
    <t>Derivative assets</t>
  </si>
  <si>
    <t>Current income tax liabilities</t>
  </si>
  <si>
    <t>Current income tax assets</t>
  </si>
  <si>
    <t xml:space="preserve">Liabilities directly associated with assets held for sale </t>
  </si>
  <si>
    <t>Assets held for sale</t>
  </si>
  <si>
    <t>Total current liabilities</t>
  </si>
  <si>
    <t>Total current assets</t>
  </si>
  <si>
    <t>Non-current liabilities</t>
  </si>
  <si>
    <t>Non-current assets</t>
  </si>
  <si>
    <t>Property, plant and equipment</t>
  </si>
  <si>
    <t>Employee benefits liabilities</t>
  </si>
  <si>
    <t>Goodwill</t>
  </si>
  <si>
    <t>Intangible assets</t>
  </si>
  <si>
    <t>Deferred tax liabilities</t>
  </si>
  <si>
    <t>Investments in associates and joint ventures</t>
  </si>
  <si>
    <t>Other payables</t>
  </si>
  <si>
    <t>Financial assets</t>
  </si>
  <si>
    <t>Total non-current liabilities</t>
  </si>
  <si>
    <t>Employee benefits assets</t>
  </si>
  <si>
    <t>Total liabilities</t>
  </si>
  <si>
    <t>Deferred tax assets</t>
  </si>
  <si>
    <t>Total non-current assets</t>
  </si>
  <si>
    <t>Equity</t>
  </si>
  <si>
    <t xml:space="preserve">Share capital </t>
  </si>
  <si>
    <t>Total assets</t>
  </si>
  <si>
    <t xml:space="preserve">Treasury shares </t>
  </si>
  <si>
    <t>Other reserves</t>
  </si>
  <si>
    <t>Retained earnings</t>
  </si>
  <si>
    <t>Total equity attributable to shareholders of the parent</t>
  </si>
  <si>
    <t>Non-controlling interests</t>
  </si>
  <si>
    <t>Total equity</t>
  </si>
  <si>
    <t>Total liabilities and equity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</si>
</sst>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[$€-1]_);\(#,##0.00\ [$€-1]\)"/>
    <numFmt numFmtId="165" formatCode="#,##0.00\ [$€-1]"/>
  </numFmts>
  <fonts count="17">
    <font>
      <sz val="12.0"/>
      <color theme="1"/>
      <name val="Arial"/>
    </font>
    <font>
      <sz val="12.0"/>
      <color rgb="FF000000"/>
      <name val="Calibri"/>
    </font>
    <font>
      <color theme="1"/>
      <name val="Calibri"/>
    </font>
    <font>
      <b/>
      <sz val="14.0"/>
      <color theme="1"/>
      <name val="Calibri"/>
    </font>
    <font>
      <sz val="12.0"/>
      <color theme="1"/>
      <name val="Calibri"/>
    </font>
    <font>
      <sz val="12.0"/>
      <color rgb="FFFFFFFF"/>
      <name val="Calibri"/>
    </font>
    <font>
      <b/>
      <sz val="12.0"/>
      <color theme="1"/>
      <name val="Calibri"/>
    </font>
    <font>
      <b/>
      <i/>
      <sz val="12.0"/>
      <color theme="1"/>
      <name val="Calibri"/>
    </font>
    <font>
      <b/>
      <i/>
      <sz val="12.0"/>
      <color rgb="FFFF0000"/>
      <name val="Calibri"/>
    </font>
    <font>
      <sz val="10.0"/>
      <color theme="1"/>
      <name val="Arial"/>
    </font>
    <font>
      <b/>
      <sz val="12.0"/>
      <color rgb="FFFF0000"/>
      <name val="Calibri"/>
    </font>
    <font>
      <b/>
      <sz val="12.0"/>
      <color theme="1"/>
      <name val="Arimo"/>
    </font>
    <font>
      <sz val="12.0"/>
      <color rgb="FF7F7F7F"/>
      <name val="Arimo"/>
    </font>
    <font>
      <b/>
      <sz val="12.0"/>
      <color rgb="FFFF0000"/>
      <name val="Arimo"/>
    </font>
    <font>
      <sz val="12.0"/>
      <color theme="1"/>
      <name val="Arimo"/>
    </font>
    <font>
      <b/>
      <sz val="12.0"/>
      <color rgb="FFC00000"/>
      <name val="Calibri"/>
    </font>
    <font>
      <b/>
      <sz val="12.0"/>
      <color rgb="FF000000"/>
      <name val="Arimo"/>
    </font>
  </fonts>
  <fills count="4">
    <fill>
      <patternFill patternType="none"/>
    </fill>
    <fill>
      <patternFill patternType="lightGray"/>
    </fill>
    <fill>
      <patternFill patternType="solid">
        <fgColor rgb="FFCADCFC"/>
        <bgColor rgb="FFCADCFC"/>
      </patternFill>
    </fill>
    <fill>
      <patternFill patternType="solid">
        <fgColor rgb="FFFFFFFF"/>
        <bgColor rgb="FFFFFFFF"/>
      </patternFill>
    </fill>
  </fills>
  <borders count="2">
    <border/>
    <border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Font="1"/>
    <xf borderId="0" fillId="2" fontId="4" numFmtId="164" xfId="0" applyFont="1" applyNumberFormat="1"/>
    <xf borderId="0" fillId="2" fontId="2" numFmtId="0" xfId="0" applyFont="1"/>
    <xf borderId="0" fillId="0" fontId="5" numFmtId="0" xfId="0" applyFont="1"/>
    <xf borderId="0" fillId="2" fontId="1" numFmtId="164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0" fontId="6" numFmtId="0" xfId="0" applyFont="1"/>
    <xf borderId="0" fillId="0" fontId="4" numFmtId="0" xfId="0" applyFont="1"/>
    <xf borderId="0" fillId="2" fontId="2" numFmtId="165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/>
    </xf>
    <xf borderId="0" fillId="0" fontId="7" numFmtId="0" xfId="0" applyFont="1"/>
    <xf borderId="0" fillId="2" fontId="2" numFmtId="165" xfId="0" applyAlignment="1" applyFont="1" applyNumberFormat="1">
      <alignment horizontal="center"/>
    </xf>
    <xf borderId="0" fillId="2" fontId="2" numFmtId="165" xfId="0" applyAlignment="1" applyFont="1" applyNumberFormat="1">
      <alignment readingOrder="0"/>
    </xf>
    <xf borderId="0" fillId="2" fontId="4" numFmtId="164" xfId="0" applyAlignment="1" applyFont="1" applyNumberFormat="1">
      <alignment horizontal="center"/>
    </xf>
    <xf borderId="0" fillId="2" fontId="4" numFmtId="165" xfId="0" applyAlignment="1" applyFont="1" applyNumberFormat="1">
      <alignment horizontal="center"/>
    </xf>
    <xf borderId="0" fillId="0" fontId="8" numFmtId="0" xfId="0" applyFont="1"/>
    <xf borderId="0" fillId="0" fontId="9" numFmtId="0" xfId="0" applyFont="1"/>
    <xf borderId="0" fillId="2" fontId="1" numFmtId="164" xfId="0" applyAlignment="1" applyFont="1" applyNumberFormat="1">
      <alignment horizontal="center" readingOrder="0"/>
    </xf>
    <xf borderId="0" fillId="0" fontId="4" numFmtId="164" xfId="0" applyFont="1" applyNumberFormat="1"/>
    <xf borderId="0" fillId="0" fontId="4" numFmtId="164" xfId="0" applyAlignment="1" applyFont="1" applyNumberFormat="1">
      <alignment horizontal="center"/>
    </xf>
    <xf borderId="0" fillId="0" fontId="10" numFmtId="0" xfId="0" applyFont="1"/>
    <xf borderId="0" fillId="2" fontId="2" numFmtId="164" xfId="0" applyFont="1" applyNumberFormat="1"/>
    <xf borderId="0" fillId="2" fontId="2" numFmtId="164" xfId="0" applyAlignment="1" applyFont="1" applyNumberFormat="1">
      <alignment horizontal="center"/>
    </xf>
    <xf borderId="0" fillId="3" fontId="2" numFmtId="0" xfId="0" applyAlignment="1" applyFill="1" applyFont="1">
      <alignment horizontal="center"/>
    </xf>
    <xf borderId="0" fillId="2" fontId="4" numFmtId="0" xfId="0" applyAlignment="1" applyFont="1">
      <alignment horizontal="center"/>
    </xf>
    <xf borderId="1" fillId="0" fontId="11" numFmtId="0" xfId="0" applyAlignment="1" applyBorder="1" applyFont="1">
      <alignment vertical="center"/>
    </xf>
    <xf borderId="0" fillId="0" fontId="12" numFmtId="0" xfId="0" applyAlignment="1" applyFont="1">
      <alignment vertical="center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1" fillId="0" fontId="13" numFmtId="0" xfId="0" applyAlignment="1" applyBorder="1" applyFont="1">
      <alignment vertical="center"/>
    </xf>
    <xf borderId="0" fillId="0" fontId="2" numFmtId="0" xfId="0" applyFont="1"/>
    <xf borderId="0" fillId="0" fontId="11" numFmtId="0" xfId="0" applyAlignment="1" applyFont="1">
      <alignment horizontal="left" vertical="center"/>
    </xf>
    <xf borderId="0" fillId="0" fontId="14" numFmtId="0" xfId="0" applyAlignment="1" applyFont="1">
      <alignment horizontal="left" vertical="center"/>
    </xf>
    <xf borderId="0" fillId="0" fontId="12" numFmtId="0" xfId="0" applyAlignment="1" applyFont="1">
      <alignment horizontal="left" vertical="center"/>
    </xf>
    <xf quotePrefix="1" borderId="0" fillId="0" fontId="12" numFmtId="0" xfId="0" applyAlignment="1" applyFont="1">
      <alignment horizontal="left" vertical="center"/>
    </xf>
    <xf borderId="0" fillId="0" fontId="12" numFmtId="0" xfId="0" applyAlignment="1" applyFont="1">
      <alignment horizontal="left" shrinkToFit="0" vertical="center" wrapText="1"/>
    </xf>
    <xf borderId="1" fillId="0" fontId="11" numFmtId="0" xfId="0" applyAlignment="1" applyBorder="1" applyFont="1">
      <alignment horizontal="left" vertical="center"/>
    </xf>
    <xf borderId="0" fillId="2" fontId="1" numFmtId="164" xfId="0" applyAlignment="1" applyFont="1" applyNumberFormat="1">
      <alignment horizontal="center" readingOrder="0" vertical="center"/>
    </xf>
    <xf borderId="1" fillId="0" fontId="13" numFmtId="0" xfId="0" applyAlignment="1" applyBorder="1" applyFont="1">
      <alignment horizontal="left" vertical="center"/>
    </xf>
    <xf borderId="0" fillId="0" fontId="15" numFmtId="37" xfId="0" applyFont="1" applyNumberFormat="1"/>
    <xf borderId="1" fillId="0" fontId="1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1.44"/>
    <col customWidth="1" min="2" max="2" width="10.56"/>
    <col customWidth="1" min="3" max="3" width="13.0"/>
    <col customWidth="1" min="4" max="4" width="10.56"/>
    <col customWidth="1" min="5" max="5" width="14.11"/>
    <col customWidth="1" min="6" max="6" width="10.56"/>
    <col customWidth="1" min="7" max="7" width="13.56"/>
    <col customWidth="1" min="8" max="8" width="10.56"/>
    <col customWidth="1" min="9" max="9" width="12.67"/>
    <col customWidth="1" min="10" max="10" width="10.56"/>
    <col customWidth="1" min="11" max="11" width="13.44"/>
    <col customWidth="1" min="12" max="26" width="10.56"/>
  </cols>
  <sheetData>
    <row r="1" ht="15.75" customHeight="1"/>
    <row r="2" ht="15.75" customHeight="1">
      <c r="C2" s="1">
        <v>2020.0</v>
      </c>
      <c r="E2" s="2">
        <v>2021.0</v>
      </c>
      <c r="F2" s="3"/>
      <c r="G2" s="2">
        <v>2022.0</v>
      </c>
      <c r="H2" s="3"/>
      <c r="I2" s="2">
        <v>2023.0</v>
      </c>
      <c r="J2" s="3"/>
      <c r="K2" s="2">
        <v>2024.0</v>
      </c>
    </row>
    <row r="3" ht="15.75" customHeight="1">
      <c r="A3" s="4" t="s">
        <v>0</v>
      </c>
      <c r="C3" s="5"/>
      <c r="E3" s="6"/>
      <c r="G3" s="6"/>
      <c r="I3" s="6"/>
      <c r="K3" s="6"/>
    </row>
    <row r="4" ht="15.75" customHeight="1">
      <c r="A4" s="7" t="s">
        <v>1</v>
      </c>
      <c r="C4" s="8" t="s">
        <v>2</v>
      </c>
      <c r="E4" s="9" t="s">
        <v>3</v>
      </c>
      <c r="G4" s="9" t="s">
        <v>4</v>
      </c>
      <c r="I4" s="9" t="s">
        <v>5</v>
      </c>
      <c r="K4" s="9" t="s">
        <v>6</v>
      </c>
    </row>
    <row r="5" ht="15.75" customHeight="1">
      <c r="A5" s="10" t="s">
        <v>7</v>
      </c>
      <c r="C5" s="6"/>
      <c r="E5" s="6"/>
      <c r="G5" s="6"/>
      <c r="I5" s="6"/>
      <c r="K5" s="6"/>
    </row>
    <row r="6" ht="15.75" customHeight="1">
      <c r="A6" s="11" t="s">
        <v>8</v>
      </c>
      <c r="C6" s="8">
        <v>500000.0</v>
      </c>
      <c r="E6" s="12">
        <v>3000000.0</v>
      </c>
      <c r="F6" s="13"/>
      <c r="G6" s="12">
        <v>9500000.0</v>
      </c>
      <c r="H6" s="13"/>
      <c r="I6" s="12">
        <v>1.4E7</v>
      </c>
      <c r="J6" s="3"/>
      <c r="K6" s="12">
        <v>1.8E7</v>
      </c>
    </row>
    <row r="7" ht="15.75" customHeight="1">
      <c r="A7" s="14" t="s">
        <v>9</v>
      </c>
      <c r="C7" s="5"/>
      <c r="E7" s="15"/>
      <c r="F7" s="13"/>
      <c r="G7" s="15"/>
      <c r="H7" s="13"/>
      <c r="I7" s="15"/>
      <c r="J7" s="3"/>
      <c r="K7" s="15"/>
    </row>
    <row r="8" ht="15.75" customHeight="1">
      <c r="A8" s="11" t="s">
        <v>10</v>
      </c>
      <c r="C8" s="8">
        <v>30500.0</v>
      </c>
      <c r="E8" s="12">
        <v>20000.0</v>
      </c>
      <c r="F8" s="13"/>
      <c r="G8" s="12">
        <v>17540.0</v>
      </c>
      <c r="H8" s="13"/>
      <c r="I8" s="12">
        <v>25000.0</v>
      </c>
      <c r="J8" s="3"/>
      <c r="K8" s="12">
        <v>22500.0</v>
      </c>
    </row>
    <row r="9" ht="15.75" customHeight="1">
      <c r="A9" s="11" t="s">
        <v>11</v>
      </c>
      <c r="C9" s="8">
        <v>-350000.0</v>
      </c>
      <c r="E9" s="12">
        <v>-300000.0</v>
      </c>
      <c r="F9" s="13"/>
      <c r="G9" s="12">
        <v>-400000.0</v>
      </c>
      <c r="H9" s="13"/>
      <c r="I9" s="12">
        <v>-375000.0</v>
      </c>
      <c r="J9" s="3"/>
      <c r="K9" s="12">
        <v>-400123.0</v>
      </c>
    </row>
    <row r="10" ht="15.75" customHeight="1">
      <c r="A10" s="11" t="s">
        <v>12</v>
      </c>
      <c r="C10" s="8">
        <v>40100.0</v>
      </c>
      <c r="E10" s="12">
        <v>35000.0</v>
      </c>
      <c r="F10" s="13"/>
      <c r="G10" s="12">
        <v>45000.0</v>
      </c>
      <c r="H10" s="13"/>
      <c r="I10" s="12">
        <v>50000.0</v>
      </c>
      <c r="J10" s="3"/>
      <c r="K10" s="12">
        <v>47000.0</v>
      </c>
    </row>
    <row r="11" ht="15.75" customHeight="1">
      <c r="A11" s="11" t="s">
        <v>13</v>
      </c>
      <c r="C11" s="8">
        <v>-20418.34</v>
      </c>
      <c r="E11" s="12">
        <v>-1500.0</v>
      </c>
      <c r="F11" s="13"/>
      <c r="G11" s="12">
        <v>15000.0</v>
      </c>
      <c r="H11" s="13"/>
      <c r="I11" s="12">
        <v>1200.0</v>
      </c>
      <c r="J11" s="3"/>
      <c r="K11" s="12">
        <v>-3000.0</v>
      </c>
    </row>
    <row r="12" ht="15.75" customHeight="1">
      <c r="A12" s="14" t="s">
        <v>14</v>
      </c>
      <c r="C12" s="5"/>
      <c r="E12" s="15"/>
      <c r="F12" s="13"/>
      <c r="G12" s="15"/>
      <c r="H12" s="13"/>
      <c r="I12" s="15"/>
      <c r="J12" s="3"/>
      <c r="K12" s="15"/>
    </row>
    <row r="13" ht="15.75" customHeight="1">
      <c r="A13" s="11" t="s">
        <v>15</v>
      </c>
      <c r="C13" s="8">
        <v>48000.0</v>
      </c>
      <c r="E13" s="12">
        <v>50000.0</v>
      </c>
      <c r="F13" s="13"/>
      <c r="G13" s="12">
        <v>48000.0</v>
      </c>
      <c r="H13" s="13"/>
      <c r="I13" s="12">
        <v>69000.0</v>
      </c>
      <c r="J13" s="3"/>
      <c r="K13" s="12">
        <v>50000.0</v>
      </c>
    </row>
    <row r="14" ht="15.75" customHeight="1">
      <c r="A14" s="11" t="s">
        <v>16</v>
      </c>
      <c r="C14" s="16">
        <v>-25000.0</v>
      </c>
      <c r="E14" s="12">
        <v>-45000.0</v>
      </c>
      <c r="F14" s="13"/>
      <c r="G14" s="12">
        <v>-50000.0</v>
      </c>
      <c r="H14" s="13"/>
      <c r="I14" s="12">
        <v>-55000.0</v>
      </c>
      <c r="J14" s="3"/>
      <c r="K14" s="12">
        <v>-37000.0</v>
      </c>
    </row>
    <row r="15" ht="15.75" customHeight="1">
      <c r="A15" s="11" t="s">
        <v>17</v>
      </c>
      <c r="C15" s="8">
        <v>-100000.0</v>
      </c>
      <c r="E15" s="12">
        <v>-139000.0</v>
      </c>
      <c r="F15" s="13"/>
      <c r="G15" s="12">
        <v>-200000.0</v>
      </c>
      <c r="H15" s="13"/>
      <c r="I15" s="12">
        <v>-150000.0</v>
      </c>
      <c r="J15" s="3"/>
      <c r="K15" s="12">
        <v>-175000.0</v>
      </c>
    </row>
    <row r="16" ht="15.75" customHeight="1">
      <c r="A16" s="10" t="s">
        <v>18</v>
      </c>
      <c r="C16" s="5">
        <f>SUM(C6:C15)</f>
        <v>123181.66</v>
      </c>
      <c r="E16" s="17">
        <f>SUM(E6:E15)</f>
        <v>2619500</v>
      </c>
      <c r="F16" s="13"/>
      <c r="G16" s="17">
        <f>SUM(G6:G15)</f>
        <v>8975540</v>
      </c>
      <c r="H16" s="13"/>
      <c r="I16" s="17">
        <f>SUM(I6:I15)</f>
        <v>13565200</v>
      </c>
      <c r="J16" s="3"/>
      <c r="K16" s="18">
        <f>SUM(K6:K15)</f>
        <v>17504377</v>
      </c>
    </row>
    <row r="17" ht="15.75" customHeight="1">
      <c r="A17" s="11" t="s">
        <v>19</v>
      </c>
      <c r="C17" s="8">
        <v>-58000.66</v>
      </c>
      <c r="E17" s="12">
        <v>-80000.0</v>
      </c>
      <c r="F17" s="13"/>
      <c r="G17" s="12">
        <v>-90000.0</v>
      </c>
      <c r="H17" s="13"/>
      <c r="I17" s="12">
        <v>-95000.0</v>
      </c>
      <c r="J17" s="3"/>
      <c r="K17" s="12">
        <v>-100000.0</v>
      </c>
    </row>
    <row r="18" ht="15.75" customHeight="1">
      <c r="A18" s="11" t="s">
        <v>20</v>
      </c>
      <c r="C18" s="8">
        <v>-1230620.5</v>
      </c>
      <c r="E18" s="12">
        <v>-2582400.42</v>
      </c>
      <c r="F18" s="13"/>
      <c r="G18" s="12">
        <v>-3576854.69</v>
      </c>
      <c r="H18" s="13"/>
      <c r="I18" s="12">
        <v>-4823642.99</v>
      </c>
      <c r="J18" s="3"/>
      <c r="K18" s="12">
        <v>-6846123.22</v>
      </c>
    </row>
    <row r="19" ht="15.75" customHeight="1">
      <c r="A19" s="11" t="s">
        <v>21</v>
      </c>
      <c r="C19" s="8">
        <v>-119000.0</v>
      </c>
      <c r="E19" s="12">
        <v>-150000.0</v>
      </c>
      <c r="F19" s="13"/>
      <c r="G19" s="12">
        <v>-175000.0</v>
      </c>
      <c r="H19" s="13"/>
      <c r="I19" s="12">
        <v>-189663.0</v>
      </c>
      <c r="J19" s="3"/>
      <c r="K19" s="12">
        <v>-300452.0</v>
      </c>
    </row>
    <row r="20" ht="15.75" customHeight="1">
      <c r="A20" s="19" t="s">
        <v>22</v>
      </c>
      <c r="C20" s="5">
        <f>SUM(C16:C19)</f>
        <v>-1284439.5</v>
      </c>
      <c r="E20" s="17">
        <f>SUM(E16:E19)</f>
        <v>-192900.42</v>
      </c>
      <c r="F20" s="13"/>
      <c r="G20" s="17">
        <f>SUM(G16:G19)</f>
        <v>5133685.31</v>
      </c>
      <c r="H20" s="13"/>
      <c r="I20" s="17">
        <f>SUM(I16:I19)</f>
        <v>8456894.01</v>
      </c>
      <c r="J20" s="3"/>
      <c r="K20" s="18">
        <f>SUM(K16:K19)</f>
        <v>10257801.78</v>
      </c>
    </row>
    <row r="21" ht="15.75" customHeight="1">
      <c r="A21" s="20"/>
      <c r="C21" s="5"/>
      <c r="E21" s="15"/>
      <c r="F21" s="13"/>
      <c r="G21" s="15"/>
      <c r="H21" s="13"/>
      <c r="I21" s="15"/>
      <c r="J21" s="3"/>
      <c r="K21" s="15"/>
    </row>
    <row r="22" ht="15.75" customHeight="1">
      <c r="A22" s="10" t="s">
        <v>23</v>
      </c>
      <c r="C22" s="5"/>
      <c r="E22" s="15"/>
      <c r="F22" s="13"/>
      <c r="G22" s="15"/>
      <c r="H22" s="13"/>
      <c r="I22" s="15"/>
      <c r="J22" s="3"/>
      <c r="K22" s="15"/>
    </row>
    <row r="23" ht="15.75" customHeight="1">
      <c r="A23" s="11" t="s">
        <v>24</v>
      </c>
      <c r="C23" s="8">
        <v>0.0</v>
      </c>
      <c r="E23" s="12">
        <v>0.0</v>
      </c>
      <c r="F23" s="13"/>
      <c r="G23" s="12">
        <v>-750000.0</v>
      </c>
      <c r="H23" s="13"/>
      <c r="I23" s="12">
        <v>0.0</v>
      </c>
      <c r="J23" s="3"/>
      <c r="K23" s="12">
        <v>0.0</v>
      </c>
    </row>
    <row r="24" ht="15.75" customHeight="1">
      <c r="A24" s="11" t="s">
        <v>25</v>
      </c>
      <c r="C24" s="8">
        <v>-3850000.0</v>
      </c>
      <c r="E24" s="12">
        <v>-600000.0</v>
      </c>
      <c r="F24" s="13"/>
      <c r="G24" s="12">
        <v>-2400000.0</v>
      </c>
      <c r="H24" s="13"/>
      <c r="I24" s="12">
        <v>-450000.0</v>
      </c>
      <c r="J24" s="3"/>
      <c r="K24" s="12">
        <v>-2030000.0</v>
      </c>
    </row>
    <row r="25" ht="15.75" customHeight="1">
      <c r="A25" s="11" t="s">
        <v>26</v>
      </c>
      <c r="C25" s="5">
        <v>0.0</v>
      </c>
      <c r="E25" s="12">
        <v>15000.0</v>
      </c>
      <c r="F25" s="13"/>
      <c r="G25" s="12">
        <v>0.0</v>
      </c>
      <c r="H25" s="13"/>
      <c r="I25" s="12">
        <v>16450.0</v>
      </c>
      <c r="J25" s="3"/>
      <c r="K25" s="12">
        <v>5634.0</v>
      </c>
    </row>
    <row r="26" ht="15.75" customHeight="1">
      <c r="A26" s="11" t="s">
        <v>27</v>
      </c>
      <c r="C26" s="8">
        <v>-300000.0</v>
      </c>
      <c r="E26" s="12">
        <v>-200000.0</v>
      </c>
      <c r="F26" s="13"/>
      <c r="G26" s="12">
        <v>-250000.0</v>
      </c>
      <c r="H26" s="13"/>
      <c r="I26" s="12">
        <v>-100000.0</v>
      </c>
      <c r="J26" s="3"/>
      <c r="K26" s="12">
        <v>-25000.0</v>
      </c>
    </row>
    <row r="27" ht="15.75" customHeight="1">
      <c r="A27" s="11" t="s">
        <v>11</v>
      </c>
      <c r="C27" s="8">
        <v>50000.0</v>
      </c>
      <c r="E27" s="12">
        <v>50000.0</v>
      </c>
      <c r="F27" s="13"/>
      <c r="G27" s="21">
        <v>75000.0</v>
      </c>
      <c r="H27" s="13"/>
      <c r="I27" s="12">
        <v>80000.0</v>
      </c>
      <c r="J27" s="3"/>
      <c r="K27" s="12">
        <v>86534.0</v>
      </c>
    </row>
    <row r="28" ht="15.75" customHeight="1">
      <c r="A28" s="19" t="s">
        <v>28</v>
      </c>
      <c r="C28" s="5">
        <f>SUM(C23:C27)</f>
        <v>-4100000</v>
      </c>
      <c r="E28" s="17">
        <f>SUM(E23:E27)</f>
        <v>-735000</v>
      </c>
      <c r="F28" s="13"/>
      <c r="G28" s="17">
        <f>SUM(G23:G27)</f>
        <v>-3325000</v>
      </c>
      <c r="H28" s="13"/>
      <c r="I28" s="17">
        <f>SUM(I23:I27)</f>
        <v>-453550</v>
      </c>
      <c r="J28" s="3"/>
      <c r="K28" s="18">
        <f>SUM(K23:K27)</f>
        <v>-1962832</v>
      </c>
    </row>
    <row r="29" ht="15.75" customHeight="1">
      <c r="A29" s="20"/>
      <c r="C29" s="5"/>
      <c r="E29" s="15"/>
      <c r="F29" s="13"/>
      <c r="G29" s="15"/>
      <c r="H29" s="13"/>
      <c r="I29" s="15"/>
      <c r="J29" s="3"/>
      <c r="K29" s="15"/>
    </row>
    <row r="30" ht="15.75" customHeight="1">
      <c r="A30" s="10" t="s">
        <v>29</v>
      </c>
      <c r="C30" s="5"/>
      <c r="E30" s="15"/>
      <c r="F30" s="13"/>
      <c r="G30" s="15"/>
      <c r="H30" s="13"/>
      <c r="I30" s="15"/>
      <c r="J30" s="3"/>
      <c r="K30" s="15"/>
    </row>
    <row r="31" ht="15.75" customHeight="1">
      <c r="A31" s="11" t="s">
        <v>30</v>
      </c>
      <c r="C31" s="8">
        <v>10000.0</v>
      </c>
      <c r="E31" s="12">
        <v>13000.0</v>
      </c>
      <c r="F31" s="13"/>
      <c r="G31" s="12">
        <v>14000.0</v>
      </c>
      <c r="H31" s="13"/>
      <c r="I31" s="12">
        <v>20000.0</v>
      </c>
      <c r="J31" s="3"/>
      <c r="K31" s="12">
        <v>10000.0</v>
      </c>
    </row>
    <row r="32" ht="15.75" customHeight="1">
      <c r="A32" s="11" t="s">
        <v>31</v>
      </c>
      <c r="C32" s="8">
        <v>10000.0</v>
      </c>
      <c r="E32" s="12">
        <v>30000.0</v>
      </c>
      <c r="F32" s="13"/>
      <c r="G32" s="12">
        <v>15000.0</v>
      </c>
      <c r="H32" s="13"/>
      <c r="I32" s="12">
        <v>13000.0</v>
      </c>
      <c r="J32" s="3"/>
      <c r="K32" s="12">
        <v>10000.0</v>
      </c>
    </row>
    <row r="33" ht="15.75" customHeight="1">
      <c r="A33" s="11" t="s">
        <v>32</v>
      </c>
      <c r="C33" s="8">
        <v>-60000.0</v>
      </c>
      <c r="E33" s="12">
        <v>-70000.0</v>
      </c>
      <c r="F33" s="13"/>
      <c r="G33" s="12">
        <v>-100000.0</v>
      </c>
      <c r="H33" s="13"/>
      <c r="I33" s="12">
        <v>-69696.9</v>
      </c>
      <c r="J33" s="3"/>
      <c r="K33" s="12">
        <v>-65000.0</v>
      </c>
    </row>
    <row r="34" ht="15.75" customHeight="1">
      <c r="A34" s="19" t="s">
        <v>33</v>
      </c>
      <c r="C34" s="5">
        <f>SUM(C31:C33)</f>
        <v>-40000</v>
      </c>
      <c r="E34" s="17">
        <f>SUM(E31:E33)</f>
        <v>-27000</v>
      </c>
      <c r="F34" s="13"/>
      <c r="G34" s="17">
        <f>SUM(G31:G33)</f>
        <v>-71000</v>
      </c>
      <c r="H34" s="13"/>
      <c r="I34" s="17">
        <f>SUM(I31:I33)</f>
        <v>-36696.9</v>
      </c>
      <c r="J34" s="3"/>
      <c r="K34" s="18">
        <f>SUM(K31:K33)</f>
        <v>-45000</v>
      </c>
    </row>
    <row r="35" ht="15.75" customHeight="1">
      <c r="A35" s="20"/>
      <c r="C35" s="5"/>
      <c r="E35" s="15"/>
      <c r="F35" s="13"/>
      <c r="G35" s="15"/>
      <c r="H35" s="13"/>
      <c r="I35" s="15"/>
      <c r="J35" s="3"/>
      <c r="K35" s="15"/>
    </row>
    <row r="36" ht="15.75" customHeight="1">
      <c r="A36" s="10" t="s">
        <v>34</v>
      </c>
      <c r="C36" s="5">
        <f>SUM(C34,C28,C20)</f>
        <v>-5424439.5</v>
      </c>
      <c r="D36" s="22"/>
      <c r="E36" s="17">
        <f>SUM(E34,E28,E20)</f>
        <v>-954900.42</v>
      </c>
      <c r="F36" s="23"/>
      <c r="G36" s="17">
        <f>SUM(G34,G28,G20)</f>
        <v>1737685.31</v>
      </c>
      <c r="H36" s="23"/>
      <c r="I36" s="17">
        <f>SUM(I34,I28,I20)</f>
        <v>7966647.11</v>
      </c>
      <c r="J36" s="23"/>
      <c r="K36" s="18">
        <f>SUM(K34,K28,K20)</f>
        <v>8249969.78</v>
      </c>
    </row>
    <row r="37" ht="15.75" customHeight="1">
      <c r="A37" s="10"/>
      <c r="C37" s="5"/>
      <c r="E37" s="15"/>
      <c r="F37" s="13"/>
      <c r="G37" s="15"/>
      <c r="H37" s="13"/>
      <c r="I37" s="15"/>
      <c r="J37" s="3"/>
      <c r="K37" s="15"/>
    </row>
    <row r="38" ht="15.75" customHeight="1">
      <c r="A38" s="10" t="s">
        <v>35</v>
      </c>
      <c r="C38" s="8">
        <v>265000.0</v>
      </c>
      <c r="E38" s="12">
        <v>150000.0</v>
      </c>
      <c r="F38" s="13"/>
      <c r="G38" s="12">
        <v>200000.0</v>
      </c>
      <c r="H38" s="13"/>
      <c r="I38" s="12">
        <v>500000.0</v>
      </c>
      <c r="J38" s="3"/>
      <c r="K38" s="12">
        <v>1000000.0</v>
      </c>
    </row>
    <row r="39" ht="15.75" customHeight="1">
      <c r="C39" s="5"/>
      <c r="E39" s="15"/>
      <c r="F39" s="13"/>
      <c r="G39" s="15"/>
      <c r="H39" s="13"/>
      <c r="I39" s="15"/>
      <c r="J39" s="3"/>
      <c r="K39" s="15"/>
    </row>
    <row r="40" ht="15.75" customHeight="1">
      <c r="A40" s="24" t="s">
        <v>36</v>
      </c>
      <c r="C40" s="25">
        <f>SUM(C36,C38)</f>
        <v>-5159439.5</v>
      </c>
      <c r="E40" s="26">
        <f>SUM(E36,E38)</f>
        <v>-804900.42</v>
      </c>
      <c r="F40" s="3"/>
      <c r="G40" s="26">
        <f>SUM(G36,G38)</f>
        <v>1937685.31</v>
      </c>
      <c r="H40" s="27"/>
      <c r="I40" s="26">
        <f>SUM(I36,I38)</f>
        <v>8466647.11</v>
      </c>
      <c r="J40" s="3"/>
      <c r="K40" s="15">
        <f>SUM(K36,K38)</f>
        <v>9249969.78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8.78"/>
    <col customWidth="1" min="2" max="2" width="10.56"/>
    <col customWidth="1" min="3" max="3" width="12.56"/>
    <col customWidth="1" min="4" max="6" width="10.56"/>
    <col customWidth="1" min="7" max="7" width="17.0"/>
    <col customWidth="1" min="8" max="10" width="10.56"/>
    <col customWidth="1" min="11" max="11" width="14.56"/>
    <col customWidth="1" min="12" max="26" width="10.56"/>
  </cols>
  <sheetData>
    <row r="1" ht="15.75" customHeight="1"/>
    <row r="2" ht="15.75" customHeight="1">
      <c r="C2" s="28">
        <v>2020.0</v>
      </c>
    </row>
    <row r="3" ht="15.75" customHeight="1">
      <c r="A3" s="29" t="s">
        <v>37</v>
      </c>
      <c r="C3" s="8">
        <v>500000.0</v>
      </c>
    </row>
    <row r="4" ht="15.75" customHeight="1">
      <c r="A4" s="30"/>
      <c r="C4" s="5"/>
    </row>
    <row r="5" ht="15.75" customHeight="1">
      <c r="A5" s="30" t="s">
        <v>38</v>
      </c>
      <c r="C5" s="8">
        <v>0.0</v>
      </c>
    </row>
    <row r="6" ht="15.75" customHeight="1">
      <c r="A6" s="30" t="s">
        <v>39</v>
      </c>
      <c r="C6" s="8">
        <v>-3850000.0</v>
      </c>
    </row>
    <row r="7" ht="15.75" customHeight="1">
      <c r="A7" s="30" t="s">
        <v>40</v>
      </c>
      <c r="C7" s="8">
        <v>-25000.0</v>
      </c>
    </row>
    <row r="8" ht="15.75" customHeight="1">
      <c r="A8" s="30" t="s">
        <v>41</v>
      </c>
      <c r="C8" s="8">
        <v>-200000.0</v>
      </c>
    </row>
    <row r="9" ht="15.75" customHeight="1">
      <c r="A9" s="30" t="s">
        <v>42</v>
      </c>
      <c r="C9" s="8">
        <v>-250000.0</v>
      </c>
      <c r="G9" s="31" t="s">
        <v>43</v>
      </c>
      <c r="H9" s="31" t="s">
        <v>44</v>
      </c>
      <c r="I9" s="31" t="s">
        <v>45</v>
      </c>
      <c r="J9" s="31" t="s">
        <v>46</v>
      </c>
      <c r="K9" s="31" t="s">
        <v>47</v>
      </c>
    </row>
    <row r="10" ht="15.75" customHeight="1">
      <c r="A10" s="30" t="s">
        <v>48</v>
      </c>
      <c r="C10" s="8">
        <v>0.0</v>
      </c>
      <c r="E10" s="32">
        <f>SUM(C7:C11)</f>
        <v>-475000</v>
      </c>
      <c r="G10" s="31" t="s">
        <v>49</v>
      </c>
      <c r="H10" s="31">
        <v>4.0</v>
      </c>
      <c r="I10" s="33">
        <v>1000.0</v>
      </c>
      <c r="J10" s="34">
        <f t="shared" ref="J10:J27" si="1">MULTIPLY(I10,L10)</f>
        <v>12000</v>
      </c>
      <c r="K10" s="34">
        <f t="shared" ref="K10:K27" si="2">MULTIPLY(J10,H10)</f>
        <v>48000</v>
      </c>
      <c r="L10" s="31">
        <v>12.0</v>
      </c>
    </row>
    <row r="11" ht="15.75" customHeight="1">
      <c r="A11" s="30" t="s">
        <v>50</v>
      </c>
      <c r="C11" s="8">
        <v>0.0</v>
      </c>
      <c r="G11" s="31" t="s">
        <v>51</v>
      </c>
      <c r="H11" s="31">
        <v>1.0</v>
      </c>
      <c r="I11" s="33">
        <v>1100.0</v>
      </c>
      <c r="J11" s="34">
        <f t="shared" si="1"/>
        <v>13200</v>
      </c>
      <c r="K11" s="34">
        <f t="shared" si="2"/>
        <v>13200</v>
      </c>
      <c r="L11" s="31">
        <v>12.0</v>
      </c>
    </row>
    <row r="12" ht="15.75" customHeight="1">
      <c r="A12" s="29" t="s">
        <v>52</v>
      </c>
      <c r="C12" s="5">
        <f>SUM(C3:C11)</f>
        <v>-3825000</v>
      </c>
      <c r="G12" s="31" t="s">
        <v>53</v>
      </c>
      <c r="H12" s="31">
        <v>8.0</v>
      </c>
      <c r="I12" s="33">
        <v>2000.0</v>
      </c>
      <c r="J12" s="34">
        <f t="shared" si="1"/>
        <v>24000</v>
      </c>
      <c r="K12" s="34">
        <f t="shared" si="2"/>
        <v>192000</v>
      </c>
      <c r="L12" s="31">
        <v>12.0</v>
      </c>
    </row>
    <row r="13" ht="15.75" customHeight="1">
      <c r="A13" s="30"/>
      <c r="C13" s="5"/>
      <c r="G13" s="31" t="s">
        <v>54</v>
      </c>
      <c r="H13" s="31">
        <v>1.0</v>
      </c>
      <c r="I13" s="33">
        <v>2200.0</v>
      </c>
      <c r="J13" s="34">
        <f t="shared" si="1"/>
        <v>26400</v>
      </c>
      <c r="K13" s="34">
        <f t="shared" si="2"/>
        <v>26400</v>
      </c>
      <c r="L13" s="31">
        <v>12.0</v>
      </c>
    </row>
    <row r="14" ht="15.75" customHeight="1">
      <c r="A14" s="30"/>
      <c r="C14" s="5"/>
      <c r="G14" s="31" t="s">
        <v>55</v>
      </c>
      <c r="H14" s="31">
        <v>4.0</v>
      </c>
      <c r="I14" s="33">
        <v>1050.0</v>
      </c>
      <c r="J14" s="34">
        <f t="shared" si="1"/>
        <v>12600</v>
      </c>
      <c r="K14" s="34">
        <f t="shared" si="2"/>
        <v>50400</v>
      </c>
      <c r="L14" s="31">
        <v>12.0</v>
      </c>
    </row>
    <row r="15" ht="15.75" customHeight="1">
      <c r="A15" s="30" t="s">
        <v>56</v>
      </c>
      <c r="C15" s="8">
        <v>-50000.0</v>
      </c>
      <c r="G15" s="31" t="s">
        <v>57</v>
      </c>
      <c r="H15" s="31">
        <v>1.0</v>
      </c>
      <c r="I15" s="33">
        <v>1150.0</v>
      </c>
      <c r="J15" s="34">
        <f t="shared" si="1"/>
        <v>13800</v>
      </c>
      <c r="K15" s="34">
        <f t="shared" si="2"/>
        <v>13800</v>
      </c>
      <c r="L15" s="31">
        <v>12.0</v>
      </c>
    </row>
    <row r="16" ht="15.75" customHeight="1">
      <c r="A16" s="29" t="s">
        <v>58</v>
      </c>
      <c r="C16" s="5">
        <f>SUM(C12:C15)</f>
        <v>-3875000</v>
      </c>
      <c r="G16" s="31" t="s">
        <v>59</v>
      </c>
      <c r="H16" s="31">
        <v>4.0</v>
      </c>
      <c r="I16" s="33">
        <v>1200.0</v>
      </c>
      <c r="J16" s="34">
        <f t="shared" si="1"/>
        <v>14400</v>
      </c>
      <c r="K16" s="34">
        <f t="shared" si="2"/>
        <v>57600</v>
      </c>
      <c r="L16" s="31">
        <v>12.0</v>
      </c>
    </row>
    <row r="17" ht="15.75" customHeight="1">
      <c r="A17" s="30"/>
      <c r="C17" s="5"/>
      <c r="E17" s="31" t="s">
        <v>60</v>
      </c>
      <c r="G17" s="31" t="s">
        <v>61</v>
      </c>
      <c r="H17" s="31">
        <v>1.0</v>
      </c>
      <c r="I17" s="33">
        <v>1300.0</v>
      </c>
      <c r="J17" s="34">
        <f t="shared" si="1"/>
        <v>15600</v>
      </c>
      <c r="K17" s="34">
        <f t="shared" si="2"/>
        <v>15600</v>
      </c>
      <c r="L17" s="31">
        <v>12.0</v>
      </c>
    </row>
    <row r="18" ht="15.75" customHeight="1">
      <c r="A18" s="30" t="s">
        <v>62</v>
      </c>
      <c r="C18" s="8">
        <v>50000.0</v>
      </c>
      <c r="G18" s="31" t="s">
        <v>63</v>
      </c>
      <c r="H18" s="31">
        <v>7.0</v>
      </c>
      <c r="I18" s="33">
        <v>1200.0</v>
      </c>
      <c r="J18" s="34">
        <f t="shared" si="1"/>
        <v>14400</v>
      </c>
      <c r="K18" s="34">
        <f t="shared" si="2"/>
        <v>100800</v>
      </c>
      <c r="L18" s="31">
        <v>12.0</v>
      </c>
    </row>
    <row r="19" ht="15.75" customHeight="1">
      <c r="A19" s="30" t="s">
        <v>64</v>
      </c>
      <c r="C19" s="8">
        <v>-143735.0</v>
      </c>
      <c r="G19" s="31" t="s">
        <v>65</v>
      </c>
      <c r="H19" s="31">
        <v>1.0</v>
      </c>
      <c r="I19" s="33">
        <v>1300.0</v>
      </c>
      <c r="J19" s="34">
        <f t="shared" si="1"/>
        <v>15600</v>
      </c>
      <c r="K19" s="34">
        <f t="shared" si="2"/>
        <v>15600</v>
      </c>
      <c r="L19" s="31">
        <v>12.0</v>
      </c>
    </row>
    <row r="20" ht="15.75" customHeight="1">
      <c r="A20" s="29" t="s">
        <v>66</v>
      </c>
      <c r="C20" s="5">
        <f>SUM(C16:C19)</f>
        <v>-3968735</v>
      </c>
      <c r="G20" s="31" t="s">
        <v>67</v>
      </c>
      <c r="H20" s="31">
        <v>14.0</v>
      </c>
      <c r="I20" s="33">
        <v>1650.0</v>
      </c>
      <c r="J20" s="34">
        <f t="shared" si="1"/>
        <v>19800</v>
      </c>
      <c r="K20" s="34">
        <f t="shared" si="2"/>
        <v>277200</v>
      </c>
      <c r="L20" s="31">
        <v>12.0</v>
      </c>
    </row>
    <row r="21" ht="15.75" customHeight="1">
      <c r="A21" s="30"/>
      <c r="C21" s="5"/>
      <c r="G21" s="31" t="s">
        <v>68</v>
      </c>
      <c r="H21" s="31">
        <v>1.0</v>
      </c>
      <c r="I21" s="33">
        <v>1750.0</v>
      </c>
      <c r="J21" s="34">
        <f t="shared" si="1"/>
        <v>21000</v>
      </c>
      <c r="K21" s="34">
        <f t="shared" si="2"/>
        <v>21000</v>
      </c>
      <c r="L21" s="31">
        <v>12.0</v>
      </c>
    </row>
    <row r="22" ht="15.75" customHeight="1">
      <c r="A22" s="30" t="s">
        <v>69</v>
      </c>
      <c r="C22" s="5">
        <f>MULTIPLY(C20,E22)</f>
        <v>-1190620.5</v>
      </c>
      <c r="E22" s="31">
        <v>0.3</v>
      </c>
      <c r="G22" s="31" t="s">
        <v>70</v>
      </c>
      <c r="H22" s="31">
        <v>14.0</v>
      </c>
      <c r="I22" s="33">
        <v>1800.0</v>
      </c>
      <c r="J22" s="34">
        <f t="shared" si="1"/>
        <v>21600</v>
      </c>
      <c r="K22" s="34">
        <f t="shared" si="2"/>
        <v>302400</v>
      </c>
      <c r="L22" s="31">
        <v>12.0</v>
      </c>
    </row>
    <row r="23" ht="15.75" customHeight="1">
      <c r="A23" s="30"/>
      <c r="C23" s="5"/>
      <c r="G23" s="31" t="s">
        <v>71</v>
      </c>
      <c r="H23" s="31">
        <v>1.0</v>
      </c>
      <c r="I23" s="33">
        <v>1950.0</v>
      </c>
      <c r="J23" s="34">
        <f t="shared" si="1"/>
        <v>23400</v>
      </c>
      <c r="K23" s="34">
        <f t="shared" si="2"/>
        <v>23400</v>
      </c>
      <c r="L23" s="31">
        <v>12.0</v>
      </c>
    </row>
    <row r="24" ht="15.75" customHeight="1">
      <c r="A24" s="35" t="s">
        <v>72</v>
      </c>
      <c r="C24" s="5">
        <f>SUM(C20,C22)</f>
        <v>-5159355.5</v>
      </c>
      <c r="G24" s="31" t="s">
        <v>73</v>
      </c>
      <c r="H24" s="31">
        <v>4.0</v>
      </c>
      <c r="I24" s="33">
        <v>2500.0</v>
      </c>
      <c r="J24" s="34">
        <f t="shared" si="1"/>
        <v>30000</v>
      </c>
      <c r="K24" s="34">
        <f t="shared" si="2"/>
        <v>120000</v>
      </c>
      <c r="L24" s="31">
        <v>12.0</v>
      </c>
    </row>
    <row r="25" ht="15.75" customHeight="1">
      <c r="G25" s="31" t="s">
        <v>74</v>
      </c>
      <c r="H25" s="31">
        <v>1.0</v>
      </c>
      <c r="I25" s="33">
        <v>2600.0</v>
      </c>
      <c r="J25" s="34">
        <f t="shared" si="1"/>
        <v>31200</v>
      </c>
      <c r="K25" s="34">
        <f t="shared" si="2"/>
        <v>31200</v>
      </c>
      <c r="L25" s="31">
        <v>12.0</v>
      </c>
    </row>
    <row r="26" ht="15.75" customHeight="1">
      <c r="G26" s="31" t="s">
        <v>75</v>
      </c>
      <c r="H26" s="31">
        <v>4.0</v>
      </c>
      <c r="I26" s="33">
        <v>1900.0</v>
      </c>
      <c r="J26" s="34">
        <f t="shared" si="1"/>
        <v>22800</v>
      </c>
      <c r="K26" s="34">
        <f t="shared" si="2"/>
        <v>91200</v>
      </c>
      <c r="L26" s="31">
        <v>12.0</v>
      </c>
    </row>
    <row r="27" ht="15.75" customHeight="1">
      <c r="G27" s="31" t="s">
        <v>76</v>
      </c>
      <c r="H27" s="31">
        <v>1.0</v>
      </c>
      <c r="I27" s="33">
        <v>2000.0</v>
      </c>
      <c r="J27" s="34">
        <f t="shared" si="1"/>
        <v>24000</v>
      </c>
      <c r="K27" s="34">
        <f t="shared" si="2"/>
        <v>24000</v>
      </c>
      <c r="L27" s="31">
        <v>12.0</v>
      </c>
    </row>
    <row r="28" ht="15.75" customHeight="1">
      <c r="G28" s="31" t="s">
        <v>77</v>
      </c>
      <c r="H28" s="31">
        <v>10.0</v>
      </c>
      <c r="I28" s="33">
        <v>2000.0</v>
      </c>
    </row>
    <row r="29" ht="15.75" customHeight="1">
      <c r="G29" s="31" t="s">
        <v>78</v>
      </c>
      <c r="H29" s="31">
        <v>1.0</v>
      </c>
      <c r="I29" s="34"/>
    </row>
    <row r="30" ht="15.75" customHeight="1">
      <c r="H30" s="36">
        <f>SUM(H10:H29)</f>
        <v>83</v>
      </c>
      <c r="J30" s="33">
        <f t="shared" ref="J30:K30" si="3">SUM(J10:J27)</f>
        <v>355800</v>
      </c>
      <c r="K30" s="34">
        <f t="shared" si="3"/>
        <v>1423800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3.67"/>
    <col customWidth="1" min="2" max="2" width="10.56"/>
    <col customWidth="1" min="3" max="3" width="13.44"/>
    <col customWidth="1" min="4" max="4" width="10.56"/>
    <col customWidth="1" min="5" max="5" width="25.67"/>
    <col customWidth="1" min="6" max="6" width="10.56"/>
    <col customWidth="1" min="7" max="7" width="12.44"/>
    <col customWidth="1" min="8" max="8" width="10.56"/>
    <col customWidth="1" min="9" max="9" width="37.0"/>
    <col customWidth="1" min="10" max="10" width="10.56"/>
    <col customWidth="1" min="11" max="11" width="12.33"/>
    <col customWidth="1" min="12" max="26" width="10.56"/>
  </cols>
  <sheetData>
    <row r="1" ht="15.75" customHeight="1"/>
    <row r="2" ht="15.75" customHeight="1">
      <c r="C2" s="28">
        <v>2020.0</v>
      </c>
      <c r="G2" s="28">
        <v>2020.0</v>
      </c>
    </row>
    <row r="3" ht="15.75" customHeight="1">
      <c r="A3" s="37" t="s">
        <v>79</v>
      </c>
      <c r="C3" s="6"/>
      <c r="E3" s="37" t="s">
        <v>80</v>
      </c>
      <c r="G3" s="6"/>
    </row>
    <row r="4" ht="15.75" customHeight="1">
      <c r="A4" s="37"/>
      <c r="C4" s="6"/>
      <c r="E4" s="38"/>
      <c r="G4" s="6"/>
    </row>
    <row r="5" ht="15.75" customHeight="1">
      <c r="A5" s="38" t="s">
        <v>81</v>
      </c>
      <c r="C5" s="5"/>
      <c r="E5" s="38" t="s">
        <v>82</v>
      </c>
      <c r="G5" s="5"/>
    </row>
    <row r="6" ht="15.75" customHeight="1">
      <c r="A6" s="39" t="s">
        <v>83</v>
      </c>
      <c r="C6" s="8">
        <v>275000.0</v>
      </c>
      <c r="E6" s="39" t="s">
        <v>84</v>
      </c>
      <c r="G6" s="8">
        <v>50000.0</v>
      </c>
    </row>
    <row r="7" ht="15.75" customHeight="1">
      <c r="A7" s="39" t="s">
        <v>85</v>
      </c>
      <c r="C7" s="8">
        <v>15000.0</v>
      </c>
      <c r="E7" s="39" t="s">
        <v>86</v>
      </c>
      <c r="G7" s="8">
        <v>100000.0</v>
      </c>
    </row>
    <row r="8" ht="15.75" customHeight="1">
      <c r="A8" s="39" t="s">
        <v>87</v>
      </c>
      <c r="C8" s="5">
        <v>25000.0</v>
      </c>
      <c r="E8" s="40" t="s">
        <v>88</v>
      </c>
      <c r="G8" s="8">
        <v>37000.0</v>
      </c>
    </row>
    <row r="9" ht="15.75" customHeight="1">
      <c r="A9" s="39" t="s">
        <v>89</v>
      </c>
      <c r="C9" s="8">
        <v>48000.0</v>
      </c>
      <c r="E9" s="39" t="s">
        <v>90</v>
      </c>
      <c r="G9" s="8">
        <v>70431.0</v>
      </c>
    </row>
    <row r="10" ht="15.75" customHeight="1">
      <c r="A10" s="39" t="s">
        <v>91</v>
      </c>
      <c r="C10" s="8">
        <v>250000.0</v>
      </c>
      <c r="E10" s="39" t="s">
        <v>92</v>
      </c>
      <c r="G10" s="8">
        <v>5900.0</v>
      </c>
    </row>
    <row r="11" ht="15.75" customHeight="1">
      <c r="A11" s="39" t="s">
        <v>93</v>
      </c>
      <c r="C11" s="8">
        <v>150000.0</v>
      </c>
      <c r="E11" s="39" t="s">
        <v>94</v>
      </c>
      <c r="G11" s="8">
        <v>36000.0</v>
      </c>
    </row>
    <row r="12" ht="15.75" customHeight="1">
      <c r="A12" s="39" t="s">
        <v>95</v>
      </c>
      <c r="C12" s="8">
        <v>0.0</v>
      </c>
      <c r="E12" s="41" t="s">
        <v>96</v>
      </c>
      <c r="G12" s="5">
        <v>0.0</v>
      </c>
    </row>
    <row r="13" ht="15.75" customHeight="1">
      <c r="A13" s="39" t="s">
        <v>97</v>
      </c>
      <c r="C13" s="5">
        <v>0.0</v>
      </c>
      <c r="E13" s="42" t="s">
        <v>98</v>
      </c>
      <c r="G13" s="5">
        <f>SUM(G6:G12)</f>
        <v>299331</v>
      </c>
    </row>
    <row r="14" ht="15.75" customHeight="1">
      <c r="A14" s="42" t="s">
        <v>99</v>
      </c>
      <c r="C14" s="5">
        <f>SUM(C6:C13)</f>
        <v>763000</v>
      </c>
      <c r="E14" s="38"/>
      <c r="G14" s="5"/>
    </row>
    <row r="15" ht="15.75" customHeight="1">
      <c r="A15" s="38"/>
      <c r="C15" s="5"/>
      <c r="E15" s="38" t="s">
        <v>100</v>
      </c>
      <c r="G15" s="5"/>
    </row>
    <row r="16" ht="15.75" customHeight="1">
      <c r="A16" s="38" t="s">
        <v>101</v>
      </c>
      <c r="C16" s="5"/>
      <c r="E16" s="39" t="s">
        <v>84</v>
      </c>
      <c r="G16" s="8">
        <v>3850000.0</v>
      </c>
    </row>
    <row r="17" ht="15.75" customHeight="1">
      <c r="A17" s="39" t="s">
        <v>102</v>
      </c>
      <c r="C17" s="8">
        <v>3850000.0</v>
      </c>
      <c r="E17" s="39" t="s">
        <v>103</v>
      </c>
      <c r="G17" s="8">
        <v>100000.0</v>
      </c>
    </row>
    <row r="18" ht="15.75" customHeight="1">
      <c r="A18" s="39" t="s">
        <v>104</v>
      </c>
      <c r="C18" s="16">
        <v>0.0</v>
      </c>
      <c r="E18" s="39" t="s">
        <v>90</v>
      </c>
      <c r="G18" s="8">
        <v>217300.0</v>
      </c>
    </row>
    <row r="19" ht="15.75" customHeight="1">
      <c r="A19" s="39" t="s">
        <v>105</v>
      </c>
      <c r="C19" s="16">
        <v>175000.0</v>
      </c>
      <c r="E19" s="39" t="s">
        <v>106</v>
      </c>
      <c r="G19" s="8">
        <v>67680.0</v>
      </c>
    </row>
    <row r="20" ht="15.75" customHeight="1">
      <c r="A20" s="39" t="s">
        <v>107</v>
      </c>
      <c r="C20" s="8">
        <v>100000.0</v>
      </c>
      <c r="E20" s="39" t="s">
        <v>108</v>
      </c>
      <c r="G20" s="8">
        <v>12569.0</v>
      </c>
    </row>
    <row r="21" ht="15.75" customHeight="1">
      <c r="A21" s="39" t="s">
        <v>109</v>
      </c>
      <c r="C21" s="43">
        <v>157000.0</v>
      </c>
      <c r="E21" s="42" t="s">
        <v>110</v>
      </c>
      <c r="G21" s="5">
        <f>SUM(G16:G20)</f>
        <v>4247549</v>
      </c>
    </row>
    <row r="22" ht="15.75" customHeight="1">
      <c r="A22" s="39" t="s">
        <v>111</v>
      </c>
      <c r="C22" s="8">
        <v>15300.0</v>
      </c>
      <c r="E22" s="37"/>
      <c r="G22" s="5"/>
    </row>
    <row r="23" ht="15.75" customHeight="1">
      <c r="A23" s="39" t="s">
        <v>95</v>
      </c>
      <c r="C23" s="8">
        <v>3000.0</v>
      </c>
      <c r="E23" s="42" t="s">
        <v>112</v>
      </c>
      <c r="G23" s="5">
        <f>SUM(G13,G21)</f>
        <v>4546880</v>
      </c>
    </row>
    <row r="24" ht="15.75" customHeight="1">
      <c r="A24" s="39" t="s">
        <v>113</v>
      </c>
      <c r="C24" s="8">
        <v>38000.0</v>
      </c>
      <c r="E24" s="37"/>
      <c r="G24" s="5"/>
    </row>
    <row r="25" ht="15.75" customHeight="1">
      <c r="A25" s="42" t="s">
        <v>114</v>
      </c>
      <c r="C25" s="5">
        <f>SUM(C17:C24)</f>
        <v>4338300</v>
      </c>
      <c r="E25" s="37" t="s">
        <v>115</v>
      </c>
      <c r="G25" s="5"/>
    </row>
    <row r="26" ht="15.75" customHeight="1">
      <c r="A26" s="38"/>
      <c r="C26" s="5"/>
      <c r="E26" s="39" t="s">
        <v>116</v>
      </c>
      <c r="G26" s="8">
        <v>300000.0</v>
      </c>
    </row>
    <row r="27" ht="15.75" customHeight="1">
      <c r="A27" s="44" t="s">
        <v>117</v>
      </c>
      <c r="C27" s="5">
        <f>SUM(C14,C25)</f>
        <v>5101300</v>
      </c>
      <c r="E27" s="39" t="s">
        <v>118</v>
      </c>
      <c r="G27" s="8">
        <v>-50580.0</v>
      </c>
    </row>
    <row r="28" ht="15.75" customHeight="1">
      <c r="A28" s="45"/>
      <c r="E28" s="39"/>
      <c r="G28" s="5"/>
    </row>
    <row r="29" ht="15.75" customHeight="1">
      <c r="E29" s="39" t="s">
        <v>119</v>
      </c>
      <c r="G29" s="8">
        <v>270000.0</v>
      </c>
    </row>
    <row r="30" ht="15.75" customHeight="1">
      <c r="E30" s="41" t="s">
        <v>120</v>
      </c>
      <c r="G30" s="8">
        <v>0.0</v>
      </c>
    </row>
    <row r="31" ht="15.75" customHeight="1">
      <c r="E31" s="46" t="s">
        <v>121</v>
      </c>
      <c r="G31" s="5">
        <f>SUM(G26:G30)</f>
        <v>519420</v>
      </c>
    </row>
    <row r="32" ht="15.75" customHeight="1">
      <c r="E32" s="39" t="s">
        <v>122</v>
      </c>
      <c r="G32" s="8">
        <v>35000.0</v>
      </c>
    </row>
    <row r="33" ht="15.75" customHeight="1">
      <c r="E33" s="42" t="s">
        <v>123</v>
      </c>
      <c r="G33" s="5">
        <f>SUM(G32,G31)</f>
        <v>554420</v>
      </c>
    </row>
    <row r="34" ht="15.75" customHeight="1">
      <c r="E34" s="38"/>
      <c r="G34" s="5"/>
    </row>
    <row r="35" ht="15.75" customHeight="1">
      <c r="E35" s="44" t="s">
        <v>124</v>
      </c>
      <c r="G35" s="5">
        <f>SUM(G33,G23)</f>
        <v>5101300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2019-11-25T14:41:01Z</dcterms:created>
  <dc:creator>Santiago López</dc:creator>
</cp:coreProperties>
</file>