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Academic\BU EDGE\Project 2\"/>
    </mc:Choice>
  </mc:AlternateContent>
  <xr:revisionPtr revIDLastSave="0" documentId="13_ncr:1_{ABA913AB-C4FA-450D-8143-BFFC56A75244}" xr6:coauthVersionLast="47" xr6:coauthVersionMax="47" xr10:uidLastSave="{00000000-0000-0000-0000-000000000000}"/>
  <bookViews>
    <workbookView xWindow="-110" yWindow="-110" windowWidth="19420" windowHeight="10420" activeTab="5" xr2:uid="{00000000-000D-0000-FFFF-FFFF00000000}"/>
  </bookViews>
  <sheets>
    <sheet name="Sheet1" sheetId="1" r:id="rId1"/>
    <sheet name="Sheet2" sheetId="5" r:id="rId2"/>
    <sheet name="Sheet3" sheetId="6" r:id="rId3"/>
    <sheet name="Sheet4" sheetId="7" r:id="rId4"/>
    <sheet name="Sheet5" sheetId="13" r:id="rId5"/>
    <sheet name="Sheet6" sheetId="17" r:id="rId6"/>
  </sheets>
  <calcPr calcId="191029"/>
  <pivotCaches>
    <pivotCache cacheId="0" r:id="rId7"/>
    <pivotCache cacheId="1" r:id="rId8"/>
    <pivotCache cacheId="2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8" i="1" l="1"/>
  <c r="G27" i="1"/>
  <c r="Q19" i="17"/>
  <c r="Q18" i="17"/>
  <c r="Q17" i="17"/>
  <c r="Q9" i="17"/>
  <c r="T9" i="17" s="1"/>
  <c r="Q8" i="17"/>
  <c r="T8" i="17" s="1"/>
  <c r="Q7" i="17"/>
  <c r="T7" i="17" s="1"/>
  <c r="S9" i="17" l="1"/>
  <c r="S8" i="17"/>
  <c r="S7" i="17"/>
  <c r="W28" i="7" l="1"/>
  <c r="X28" i="7" s="1"/>
  <c r="W29" i="7"/>
  <c r="X29" i="7" s="1"/>
  <c r="W30" i="7"/>
  <c r="X30" i="7" s="1"/>
  <c r="W31" i="7"/>
  <c r="X31" i="7" s="1"/>
  <c r="W32" i="7"/>
  <c r="X32" i="7" s="1"/>
  <c r="W27" i="7"/>
  <c r="X27" i="7" s="1"/>
  <c r="X33" i="7" l="1"/>
  <c r="X34" i="7" s="1"/>
  <c r="R15" i="1"/>
  <c r="R14" i="1"/>
  <c r="R13" i="1"/>
  <c r="R12" i="1"/>
  <c r="R11" i="1"/>
  <c r="R1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80" i="1" s="1"/>
</calcChain>
</file>

<file path=xl/sharedStrings.xml><?xml version="1.0" encoding="utf-8"?>
<sst xmlns="http://schemas.openxmlformats.org/spreadsheetml/2006/main" count="445" uniqueCount="90">
  <si>
    <t>Sales report of XYZ company</t>
  </si>
  <si>
    <t>Date</t>
  </si>
  <si>
    <t>Region</t>
  </si>
  <si>
    <t>Sales Rep</t>
  </si>
  <si>
    <t>Product</t>
  </si>
  <si>
    <t>Quantity</t>
  </si>
  <si>
    <t>Unit Price (BDT)</t>
  </si>
  <si>
    <t>Total Sales (BDT)</t>
  </si>
  <si>
    <t>Barishal</t>
  </si>
  <si>
    <t>Arif Hossain</t>
  </si>
  <si>
    <t>Laptop</t>
  </si>
  <si>
    <t>Chittagong</t>
  </si>
  <si>
    <t>Oishi Das</t>
  </si>
  <si>
    <t>Desktop</t>
  </si>
  <si>
    <t>Khulna</t>
  </si>
  <si>
    <t>Parvez Hasan</t>
  </si>
  <si>
    <t>Tablet</t>
  </si>
  <si>
    <t>Rajshahi</t>
  </si>
  <si>
    <t>Nabila Sultana</t>
  </si>
  <si>
    <t>Smartphone</t>
  </si>
  <si>
    <t>Sylhet</t>
  </si>
  <si>
    <t>Eva Karim</t>
  </si>
  <si>
    <t>Dhaka</t>
  </si>
  <si>
    <t>Farhan Islam</t>
  </si>
  <si>
    <t>Total sell</t>
  </si>
  <si>
    <t>Row Labels</t>
  </si>
  <si>
    <t>Grand Total</t>
  </si>
  <si>
    <t>Sum of Total Sales (BDT)</t>
  </si>
  <si>
    <t>Sum of Quantity</t>
  </si>
  <si>
    <t>Statistics of Sales Representative</t>
  </si>
  <si>
    <t>January</t>
  </si>
  <si>
    <t>ID</t>
  </si>
  <si>
    <t>Name</t>
  </si>
  <si>
    <t>Salary</t>
  </si>
  <si>
    <t>Sales</t>
  </si>
  <si>
    <t>Bonus</t>
  </si>
  <si>
    <t>Total</t>
  </si>
  <si>
    <t xml:space="preserve">Oishi Das </t>
  </si>
  <si>
    <t xml:space="preserve">Eva Karim </t>
  </si>
  <si>
    <t xml:space="preserve">Nabila Sultana </t>
  </si>
  <si>
    <t xml:space="preserve">Parvez Hasan </t>
  </si>
  <si>
    <t>Sum of Salary</t>
  </si>
  <si>
    <t>Sum of Sales</t>
  </si>
  <si>
    <t>Sum of Bonus</t>
  </si>
  <si>
    <t>Sum of Total</t>
  </si>
  <si>
    <t>Ans to the Q. no 1 (a,b,c)</t>
  </si>
  <si>
    <t>Ans to the Q. no 1 (d)</t>
  </si>
  <si>
    <t>Ans to the Q. no 1 (e)</t>
  </si>
  <si>
    <t>Average</t>
  </si>
  <si>
    <t>Round</t>
  </si>
  <si>
    <t>Ans to the Q. no 2 (a,b,c,d)</t>
  </si>
  <si>
    <t>Supporting draft</t>
  </si>
  <si>
    <t>Expense Report of XYZ Company</t>
  </si>
  <si>
    <t>Item</t>
  </si>
  <si>
    <t>Category</t>
  </si>
  <si>
    <t>Unit Price</t>
  </si>
  <si>
    <t>Office rent</t>
  </si>
  <si>
    <t>Rent Expense</t>
  </si>
  <si>
    <t>Adverisement</t>
  </si>
  <si>
    <t>Marketing Expanse</t>
  </si>
  <si>
    <t>Warehouse rent</t>
  </si>
  <si>
    <t>Internet</t>
  </si>
  <si>
    <t>Office Expense</t>
  </si>
  <si>
    <t>Staff salary</t>
  </si>
  <si>
    <t>Operation Expanse</t>
  </si>
  <si>
    <t>Administration</t>
  </si>
  <si>
    <t>Computer Bill</t>
  </si>
  <si>
    <t>Voucher</t>
  </si>
  <si>
    <t>Printing material</t>
  </si>
  <si>
    <t>Additional Cost</t>
  </si>
  <si>
    <t>February</t>
  </si>
  <si>
    <t>March</t>
  </si>
  <si>
    <t>Answer to the Question no 3 (a)</t>
  </si>
  <si>
    <t>Month</t>
  </si>
  <si>
    <t>Expenses</t>
  </si>
  <si>
    <t>Retail Profit</t>
  </si>
  <si>
    <t>Profit/Loss</t>
  </si>
  <si>
    <t>Answer to the Question no 3 (b)</t>
  </si>
  <si>
    <t>Item Under Product</t>
  </si>
  <si>
    <t>Answer to the Question no 4</t>
  </si>
  <si>
    <t>Profit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</si>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</sst>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979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1" xfId="0" applyBorder="1"/>
    <xf numFmtId="0" fontId="1" fillId="0" borderId="1" xfId="0" applyFont="1" applyBorder="1"/>
    <xf numFmtId="0" fontId="1" fillId="0" borderId="0" xfId="0" applyFont="1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/>
    <xf numFmtId="0" fontId="2" fillId="4" borderId="1" xfId="0" applyFont="1" applyFill="1" applyBorder="1"/>
    <xf numFmtId="0" fontId="7" fillId="0" borderId="0" xfId="0" applyFont="1" applyBorder="1" applyAlignment="1">
      <alignment horizontal="justify" vertical="center" wrapText="1"/>
    </xf>
    <xf numFmtId="0" fontId="8" fillId="0" borderId="0" xfId="0" applyFont="1" applyBorder="1" applyAlignment="1">
      <alignment horizontal="justify" vertical="center" wrapText="1"/>
    </xf>
    <xf numFmtId="3" fontId="8" fillId="0" borderId="0" xfId="0" applyNumberFormat="1" applyFont="1" applyBorder="1" applyAlignment="1">
      <alignment horizontal="justify" vertical="center" wrapText="1"/>
    </xf>
    <xf numFmtId="0" fontId="0" fillId="2" borderId="0" xfId="0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6" fillId="5" borderId="5" xfId="0" applyFont="1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</cellXfs>
  <cellStyles count="1">
    <cellStyle name="Normal" xfId="0" builtinId="0"/>
  </cellStyles>
  <dxfs count="7">
    <dxf>
      <font>
        <color rgb="FFFF0000"/>
      </font>
    </dxf>
    <dxf>
      <font>
        <color rgb="FF92D05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FF00"/>
      <color rgb="FFF2F200"/>
      <color rgb="FF9900FF"/>
      <color rgb="FFFF9797"/>
      <color rgb="FFFF4F4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Sheet1!$R$9</c:f>
              <c:strCache>
                <c:ptCount val="1"/>
                <c:pt idx="0">
                  <c:v>Total sell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C83-46BB-AF19-AC00CFEC21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C83-46BB-AF19-AC00CFEC216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C83-46BB-AF19-AC00CFEC216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6C83-46BB-AF19-AC00CFEC216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6C83-46BB-AF19-AC00CFEC216E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6C83-46BB-AF19-AC00CFEC216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Sheet1!$Q$10:$Q$15</c:f>
              <c:strCache>
                <c:ptCount val="6"/>
                <c:pt idx="0">
                  <c:v>Barishal</c:v>
                </c:pt>
                <c:pt idx="1">
                  <c:v>Chittagong</c:v>
                </c:pt>
                <c:pt idx="2">
                  <c:v>Khulna</c:v>
                </c:pt>
                <c:pt idx="3">
                  <c:v>Rajshahi</c:v>
                </c:pt>
                <c:pt idx="4">
                  <c:v>Sylhet</c:v>
                </c:pt>
                <c:pt idx="5">
                  <c:v>Dhaka</c:v>
                </c:pt>
              </c:strCache>
            </c:strRef>
          </c:cat>
          <c:val>
            <c:numRef>
              <c:f>Sheet1!$R$10:$R$15</c:f>
              <c:numCache>
                <c:formatCode>General</c:formatCode>
                <c:ptCount val="6"/>
                <c:pt idx="0">
                  <c:v>5010000</c:v>
                </c:pt>
                <c:pt idx="1">
                  <c:v>4340000</c:v>
                </c:pt>
                <c:pt idx="2">
                  <c:v>4110000</c:v>
                </c:pt>
                <c:pt idx="3">
                  <c:v>4760000</c:v>
                </c:pt>
                <c:pt idx="4">
                  <c:v>4600000</c:v>
                </c:pt>
                <c:pt idx="5">
                  <c:v>5850000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A7-4008-B571-8A1DCF6B5C13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2 Advance.xlsx]Sheet2!PivotTable3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Sheet2!$F$6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Sheet2!$E$7:$E$11</c:f>
              <c:strCache>
                <c:ptCount val="4"/>
                <c:pt idx="0">
                  <c:v>Desktop</c:v>
                </c:pt>
                <c:pt idx="1">
                  <c:v>Laptop</c:v>
                </c:pt>
                <c:pt idx="2">
                  <c:v>Smartphone</c:v>
                </c:pt>
                <c:pt idx="3">
                  <c:v>Tablet</c:v>
                </c:pt>
              </c:strCache>
            </c:strRef>
          </c:cat>
          <c:val>
            <c:numRef>
              <c:f>Sheet2!$F$7:$F$11</c:f>
              <c:numCache>
                <c:formatCode>General</c:formatCode>
                <c:ptCount val="4"/>
                <c:pt idx="0">
                  <c:v>6950000</c:v>
                </c:pt>
                <c:pt idx="1">
                  <c:v>12250000</c:v>
                </c:pt>
                <c:pt idx="2">
                  <c:v>6150000</c:v>
                </c:pt>
                <c:pt idx="3">
                  <c:v>3320000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7B-4092-866B-E454C63792C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212394752"/>
        <c:axId val="212397440"/>
      </c:barChart>
      <c:catAx>
        <c:axId val="212394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97440"/>
        <c:crosses val="autoZero"/>
        <c:auto val="1"/>
        <c:lblAlgn val="ctr"/>
        <c:lblOffset val="100"/>
        <c:noMultiLvlLbl val="0"/>
      </c:catAx>
      <c:valAx>
        <c:axId val="21239744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12394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3"/>
          <c:order val="3"/>
          <c:tx>
            <c:strRef>
              <c:f>Sheet4!$X$26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Sheet4!$S$27:$T$32</c:f>
              <c:multiLvlStrCache>
                <c:ptCount val="6"/>
                <c:lvl>
                  <c:pt idx="0">
                    <c:v>Parvez Hasan </c:v>
                  </c:pt>
                  <c:pt idx="1">
                    <c:v>Arif Hossain</c:v>
                  </c:pt>
                  <c:pt idx="2">
                    <c:v>Nabila Sultana </c:v>
                  </c:pt>
                  <c:pt idx="3">
                    <c:v>Eva Karim </c:v>
                  </c:pt>
                  <c:pt idx="4">
                    <c:v>Oishi Das </c:v>
                  </c:pt>
                  <c:pt idx="5">
                    <c:v>Farhan Islam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</c:lvl>
              </c:multiLvlStrCache>
            </c:multiLvlStrRef>
          </c:cat>
          <c:val>
            <c:numRef>
              <c:f>Sheet4!$X$27:$X$32</c:f>
              <c:numCache>
                <c:formatCode>General</c:formatCode>
                <c:ptCount val="6"/>
                <c:pt idx="0">
                  <c:v>122000</c:v>
                </c:pt>
                <c:pt idx="1">
                  <c:v>170800</c:v>
                </c:pt>
                <c:pt idx="2">
                  <c:v>364000</c:v>
                </c:pt>
                <c:pt idx="3">
                  <c:v>87600</c:v>
                </c:pt>
                <c:pt idx="4">
                  <c:v>80400</c:v>
                </c:pt>
                <c:pt idx="5">
                  <c:v>72000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1CF-47B5-92ED-CC21C0EFABA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322101504"/>
        <c:axId val="32209814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Sheet4!$U$26</c15:sqref>
                        </c15:formulaRef>
                      </c:ext>
                    </c:extLst>
                    <c:strCache>
                      <c:ptCount val="1"/>
                      <c:pt idx="0">
                        <c:v>Salary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uri="{02D57815-91ED-43cb-92C2-25804820EDAC}">
                        <c15:formulaRef>
                          <c15:sqref>Sheet4!$S$27:$T$32</c15:sqref>
                        </c15:formulaRef>
                      </c:ext>
                    </c:extLst>
                    <c:multiLvlStrCache>
                      <c:ptCount val="6"/>
                      <c:lvl>
                        <c:pt idx="0">
                          <c:v>Parvez Hasan </c:v>
                        </c:pt>
                        <c:pt idx="1">
                          <c:v>Arif Hossain</c:v>
                        </c:pt>
                        <c:pt idx="2">
                          <c:v>Nabila Sultana </c:v>
                        </c:pt>
                        <c:pt idx="3">
                          <c:v>Eva Karim </c:v>
                        </c:pt>
                        <c:pt idx="4">
                          <c:v>Oishi Das </c:v>
                        </c:pt>
                        <c:pt idx="5">
                          <c:v>Farhan Islam</c:v>
                        </c:pt>
                      </c:lvl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5</c:v>
                        </c:pt>
                        <c:pt idx="5">
                          <c:v>6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Sheet4!$U$27:$U$32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30000</c:v>
                      </c:pt>
                      <c:pt idx="1">
                        <c:v>30000</c:v>
                      </c:pt>
                      <c:pt idx="2">
                        <c:v>30000</c:v>
                      </c:pt>
                      <c:pt idx="3">
                        <c:v>30000</c:v>
                      </c:pt>
                      <c:pt idx="4">
                        <c:v>30000</c:v>
                      </c:pt>
                      <c:pt idx="5">
                        <c:v>30000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21CF-47B5-92ED-CC21C0EFABA6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Sheet4!$V$26</c15:sqref>
                        </c15:formulaRef>
                      </c:ext>
                    </c:extLst>
                    <c:strCache>
                      <c:ptCount val="1"/>
                      <c:pt idx="0">
                        <c:v>Sales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4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4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4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Sheet4!$S$27:$T$32</c15:sqref>
                        </c15:formulaRef>
                      </c:ext>
                    </c:extLst>
                    <c:multiLvlStrCache>
                      <c:ptCount val="6"/>
                      <c:lvl>
                        <c:pt idx="0">
                          <c:v>Parvez Hasan </c:v>
                        </c:pt>
                        <c:pt idx="1">
                          <c:v>Arif Hossain</c:v>
                        </c:pt>
                        <c:pt idx="2">
                          <c:v>Nabila Sultana </c:v>
                        </c:pt>
                        <c:pt idx="3">
                          <c:v>Eva Karim </c:v>
                        </c:pt>
                        <c:pt idx="4">
                          <c:v>Oishi Das </c:v>
                        </c:pt>
                        <c:pt idx="5">
                          <c:v>Farhan Islam</c:v>
                        </c:pt>
                      </c:lvl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5</c:v>
                        </c:pt>
                        <c:pt idx="5">
                          <c:v>6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Sheet4!$V$27:$V$32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1150000</c:v>
                      </c:pt>
                      <c:pt idx="1">
                        <c:v>1760000</c:v>
                      </c:pt>
                      <c:pt idx="2">
                        <c:v>3340000</c:v>
                      </c:pt>
                      <c:pt idx="3">
                        <c:v>960000</c:v>
                      </c:pt>
                      <c:pt idx="4">
                        <c:v>840000</c:v>
                      </c:pt>
                      <c:pt idx="5">
                        <c:v>700000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21CF-47B5-92ED-CC21C0EFABA6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Sheet4!$W$26</c15:sqref>
                        </c15:formulaRef>
                      </c:ext>
                    </c:extLst>
                    <c:strCache>
                      <c:ptCount val="1"/>
                      <c:pt idx="0">
                        <c:v>Bonus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6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6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6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Sheet4!$S$27:$T$32</c15:sqref>
                        </c15:formulaRef>
                      </c:ext>
                    </c:extLst>
                    <c:multiLvlStrCache>
                      <c:ptCount val="6"/>
                      <c:lvl>
                        <c:pt idx="0">
                          <c:v>Parvez Hasan </c:v>
                        </c:pt>
                        <c:pt idx="1">
                          <c:v>Arif Hossain</c:v>
                        </c:pt>
                        <c:pt idx="2">
                          <c:v>Nabila Sultana </c:v>
                        </c:pt>
                        <c:pt idx="3">
                          <c:v>Eva Karim </c:v>
                        </c:pt>
                        <c:pt idx="4">
                          <c:v>Oishi Das </c:v>
                        </c:pt>
                        <c:pt idx="5">
                          <c:v>Farhan Islam</c:v>
                        </c:pt>
                      </c:lvl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5</c:v>
                        </c:pt>
                        <c:pt idx="5">
                          <c:v>6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Sheet4!$W$27:$W$32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92000</c:v>
                      </c:pt>
                      <c:pt idx="1">
                        <c:v>140800</c:v>
                      </c:pt>
                      <c:pt idx="2">
                        <c:v>334000</c:v>
                      </c:pt>
                      <c:pt idx="3">
                        <c:v>57600</c:v>
                      </c:pt>
                      <c:pt idx="4">
                        <c:v>50400</c:v>
                      </c:pt>
                      <c:pt idx="5">
                        <c:v>42000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21CF-47B5-92ED-CC21C0EFABA6}"/>
                  </c:ext>
                </c:extLst>
              </c15:ser>
            </c15:filteredBarSeries>
          </c:ext>
        </c:extLst>
      </c:barChart>
      <c:catAx>
        <c:axId val="3221015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 Representative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098144"/>
        <c:crosses val="autoZero"/>
        <c:auto val="1"/>
        <c:lblAlgn val="ctr"/>
        <c:lblOffset val="100"/>
        <c:noMultiLvlLbl val="0"/>
      </c:catAx>
      <c:valAx>
        <c:axId val="322098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Salary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101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Yearly Report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Sheet6!$Q$27</c:f>
              <c:strCache>
                <c:ptCount val="1"/>
                <c:pt idx="0">
                  <c:v>Expenses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Sheet6!$P$28:$P$39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Sheet6!$Q$28:$Q$39</c:f>
              <c:numCache>
                <c:formatCode>General</c:formatCode>
                <c:ptCount val="12"/>
                <c:pt idx="0">
                  <c:v>9288500</c:v>
                </c:pt>
                <c:pt idx="1">
                  <c:v>9744300</c:v>
                </c:pt>
                <c:pt idx="2">
                  <c:v>8904700</c:v>
                </c:pt>
                <c:pt idx="3">
                  <c:v>7345200</c:v>
                </c:pt>
                <c:pt idx="4">
                  <c:v>8987000</c:v>
                </c:pt>
                <c:pt idx="5">
                  <c:v>5215400</c:v>
                </c:pt>
                <c:pt idx="6">
                  <c:v>9976500</c:v>
                </c:pt>
                <c:pt idx="7">
                  <c:v>7976700</c:v>
                </c:pt>
                <c:pt idx="8">
                  <c:v>9879000</c:v>
                </c:pt>
                <c:pt idx="9">
                  <c:v>6234800</c:v>
                </c:pt>
                <c:pt idx="10">
                  <c:v>4534800</c:v>
                </c:pt>
                <c:pt idx="11">
                  <c:v>8348700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A4-4C0D-873F-C550358B9479}"/>
            </c:ext>
          </c:extLst>
        </c:ser>
        <c:ser>
          <c:idx val="1"/>
          <c:order val="1"/>
          <c:tx>
            <c:strRef>
              <c:f>Sheet6!$R$27</c:f>
              <c:strCache>
                <c:ptCount val="1"/>
                <c:pt idx="0">
                  <c:v>Sales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Sheet6!$P$28:$P$39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Sheet6!$R$28:$R$39</c:f>
              <c:numCache>
                <c:formatCode>General</c:formatCode>
                <c:ptCount val="12"/>
                <c:pt idx="0">
                  <c:v>8750000</c:v>
                </c:pt>
                <c:pt idx="1">
                  <c:v>9920000</c:v>
                </c:pt>
                <c:pt idx="2">
                  <c:v>10000000</c:v>
                </c:pt>
                <c:pt idx="3">
                  <c:v>7957400</c:v>
                </c:pt>
                <c:pt idx="4">
                  <c:v>9876500</c:v>
                </c:pt>
                <c:pt idx="5">
                  <c:v>5164500</c:v>
                </c:pt>
                <c:pt idx="6">
                  <c:v>11543600</c:v>
                </c:pt>
                <c:pt idx="7">
                  <c:v>8087900</c:v>
                </c:pt>
                <c:pt idx="8">
                  <c:v>9969800</c:v>
                </c:pt>
                <c:pt idx="9">
                  <c:v>7024000</c:v>
                </c:pt>
                <c:pt idx="10">
                  <c:v>4809300</c:v>
                </c:pt>
                <c:pt idx="11">
                  <c:v>8834800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A4-4C0D-873F-C550358B9479}"/>
            </c:ext>
          </c:extLst>
        </c:ser>
        <c:ser>
          <c:idx val="2"/>
          <c:order val="2"/>
          <c:tx>
            <c:strRef>
              <c:f>Sheet6!$S$27</c:f>
              <c:strCache>
                <c:ptCount val="1"/>
                <c:pt idx="0">
                  <c:v>Profit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Sheet6!$P$28:$P$39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Sheet6!$S$28:$S$39</c:f>
              <c:numCache>
                <c:formatCode>General</c:formatCode>
                <c:ptCount val="12"/>
                <c:pt idx="0">
                  <c:v>-538500</c:v>
                </c:pt>
                <c:pt idx="1">
                  <c:v>175700</c:v>
                </c:pt>
                <c:pt idx="2">
                  <c:v>1095300</c:v>
                </c:pt>
                <c:pt idx="3">
                  <c:v>612200</c:v>
                </c:pt>
                <c:pt idx="4">
                  <c:v>889500</c:v>
                </c:pt>
                <c:pt idx="5">
                  <c:v>-50900</c:v>
                </c:pt>
                <c:pt idx="6">
                  <c:v>1567100</c:v>
                </c:pt>
                <c:pt idx="7">
                  <c:v>111200</c:v>
                </c:pt>
                <c:pt idx="8">
                  <c:v>90800</c:v>
                </c:pt>
                <c:pt idx="9">
                  <c:v>789200</c:v>
                </c:pt>
                <c:pt idx="10">
                  <c:v>274500</c:v>
                </c:pt>
                <c:pt idx="11">
                  <c:v>486100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A4-4C0D-873F-C550358B947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120623247"/>
        <c:axId val="1120623727"/>
      </c:barChart>
      <c:catAx>
        <c:axId val="11206232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0623727"/>
        <c:crosses val="autoZero"/>
        <c:auto val="1"/>
        <c:lblAlgn val="ctr"/>
        <c:lblOffset val="100"/>
        <c:noMultiLvlLbl val="0"/>
      </c:catAx>
      <c:valAx>
        <c:axId val="1120623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0623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Yearly Report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Sheet6!$Q$27</c:f>
              <c:strCache>
                <c:ptCount val="1"/>
                <c:pt idx="0">
                  <c:v>Expenses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Sheet6!$P$28:$P$39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Sheet6!$Q$28:$Q$39</c:f>
              <c:numCache>
                <c:formatCode>General</c:formatCode>
                <c:ptCount val="12"/>
                <c:pt idx="0">
                  <c:v>9288500</c:v>
                </c:pt>
                <c:pt idx="1">
                  <c:v>9744300</c:v>
                </c:pt>
                <c:pt idx="2">
                  <c:v>8904700</c:v>
                </c:pt>
                <c:pt idx="3">
                  <c:v>7345200</c:v>
                </c:pt>
                <c:pt idx="4">
                  <c:v>8987000</c:v>
                </c:pt>
                <c:pt idx="5">
                  <c:v>5215400</c:v>
                </c:pt>
                <c:pt idx="6">
                  <c:v>9976500</c:v>
                </c:pt>
                <c:pt idx="7">
                  <c:v>7976700</c:v>
                </c:pt>
                <c:pt idx="8">
                  <c:v>9879000</c:v>
                </c:pt>
                <c:pt idx="9">
                  <c:v>6234800</c:v>
                </c:pt>
                <c:pt idx="10">
                  <c:v>4534800</c:v>
                </c:pt>
                <c:pt idx="11">
                  <c:v>8348700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AA-4E7E-BCCA-AA2B778FE0EE}"/>
            </c:ext>
          </c:extLst>
        </c:ser>
        <c:ser>
          <c:idx val="1"/>
          <c:order val="1"/>
          <c:tx>
            <c:strRef>
              <c:f>Sheet6!$R$27</c:f>
              <c:strCache>
                <c:ptCount val="1"/>
                <c:pt idx="0">
                  <c:v>Sales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Sheet6!$P$28:$P$39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Sheet6!$R$28:$R$39</c:f>
              <c:numCache>
                <c:formatCode>General</c:formatCode>
                <c:ptCount val="12"/>
                <c:pt idx="0">
                  <c:v>8750000</c:v>
                </c:pt>
                <c:pt idx="1">
                  <c:v>9920000</c:v>
                </c:pt>
                <c:pt idx="2">
                  <c:v>10000000</c:v>
                </c:pt>
                <c:pt idx="3">
                  <c:v>7957400</c:v>
                </c:pt>
                <c:pt idx="4">
                  <c:v>9876500</c:v>
                </c:pt>
                <c:pt idx="5">
                  <c:v>5164500</c:v>
                </c:pt>
                <c:pt idx="6">
                  <c:v>11543600</c:v>
                </c:pt>
                <c:pt idx="7">
                  <c:v>8087900</c:v>
                </c:pt>
                <c:pt idx="8">
                  <c:v>9969800</c:v>
                </c:pt>
                <c:pt idx="9">
                  <c:v>7024000</c:v>
                </c:pt>
                <c:pt idx="10">
                  <c:v>4809300</c:v>
                </c:pt>
                <c:pt idx="11">
                  <c:v>8834800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AA-4E7E-BCCA-AA2B778FE0EE}"/>
            </c:ext>
          </c:extLst>
        </c:ser>
        <c:ser>
          <c:idx val="2"/>
          <c:order val="2"/>
          <c:tx>
            <c:strRef>
              <c:f>Sheet6!$S$27</c:f>
              <c:strCache>
                <c:ptCount val="1"/>
                <c:pt idx="0">
                  <c:v>Profit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Sheet6!$P$28:$P$39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Sheet6!$S$28:$S$39</c:f>
              <c:numCache>
                <c:formatCode>General</c:formatCode>
                <c:ptCount val="12"/>
                <c:pt idx="0">
                  <c:v>-538500</c:v>
                </c:pt>
                <c:pt idx="1">
                  <c:v>175700</c:v>
                </c:pt>
                <c:pt idx="2">
                  <c:v>1095300</c:v>
                </c:pt>
                <c:pt idx="3">
                  <c:v>612200</c:v>
                </c:pt>
                <c:pt idx="4">
                  <c:v>889500</c:v>
                </c:pt>
                <c:pt idx="5">
                  <c:v>-50900</c:v>
                </c:pt>
                <c:pt idx="6">
                  <c:v>1567100</c:v>
                </c:pt>
                <c:pt idx="7">
                  <c:v>111200</c:v>
                </c:pt>
                <c:pt idx="8">
                  <c:v>90800</c:v>
                </c:pt>
                <c:pt idx="9">
                  <c:v>789200</c:v>
                </c:pt>
                <c:pt idx="10">
                  <c:v>274500</c:v>
                </c:pt>
                <c:pt idx="11">
                  <c:v>486100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AA-4E7E-BCCA-AA2B778FE0E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99599791"/>
        <c:axId val="999600271"/>
      </c:lineChart>
      <c:catAx>
        <c:axId val="999599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600271"/>
        <c:crosses val="autoZero"/>
        <c:auto val="1"/>
        <c:lblAlgn val="ctr"/>
        <c:lblOffset val="100"/>
        <c:noMultiLvlLbl val="0"/>
      </c:catAx>
      <c:valAx>
        <c:axId val="999600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599791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373647</xdr:colOff>
      <xdr:row>16</xdr:row>
      <xdr:rowOff>126135</xdr:rowOff>
    </xdr:from>
    <xdr:to>
      <xdr:col>21</xdr:col>
      <xdr:colOff>417761</xdr:colOff>
      <xdr:row>33</xdr:row>
      <xdr:rowOff>130898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ADA672-B15F-340F-2F44-F5144C2556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222250</xdr:colOff>
      <xdr:row>12</xdr:row>
      <xdr:rowOff>71437</xdr:rowOff>
    </xdr:from>
    <xdr:to>
      <xdr:col>7</xdr:col>
      <xdr:colOff>190500</xdr:colOff>
      <xdr:row>26</xdr:row>
      <xdr:rowOff>141287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2854A3-DF1E-84DC-134C-94FAC74190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570894</xdr:colOff>
      <xdr:row>35</xdr:row>
      <xdr:rowOff>153987</xdr:rowOff>
    </xdr:from>
    <xdr:to>
      <xdr:col>28</xdr:col>
      <xdr:colOff>30237</xdr:colOff>
      <xdr:row>62</xdr:row>
      <xdr:rowOff>166308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5DEDFA-CEA6-3D8B-6EA5-FAC1BD1F63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481263</xdr:colOff>
      <xdr:row>41</xdr:row>
      <xdr:rowOff>69849</xdr:rowOff>
    </xdr:from>
    <xdr:to>
      <xdr:col>25</xdr:col>
      <xdr:colOff>450942</xdr:colOff>
      <xdr:row>71</xdr:row>
      <xdr:rowOff>27608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BA6EF6-7624-B61C-E6CB-B0B4D704BA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126101</xdr:colOff>
      <xdr:row>74</xdr:row>
      <xdr:rowOff>153848</xdr:rowOff>
    </xdr:from>
    <xdr:to>
      <xdr:col>25</xdr:col>
      <xdr:colOff>73624</xdr:colOff>
      <xdr:row>103</xdr:row>
      <xdr:rowOff>128840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472AB4C-4C66-16AB-B930-668B1F86FD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p\AppData\Local\Microsoft\Windows\INetCache\IE\MF1AZ5Y3\Meraz_Hossen_Cesti,_Excel_Part_of_Project_2%5b1%5d.xlsx%5d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p\AppData\Local\Microsoft\Windows\INetCache\IE\MF1AZ5Y3\Meraz_Hossen_Cesti,_Excel_Part_of_Project_2%5b1%5d.xlsx%5d.xlsx" TargetMode="External"/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p\AppData\Local\Microsoft\Windows\INetCache\IE\MF1AZ5Y3\Meraz_Hossen_Cesti,_Excel_Part_of_Project_2%5b1%5d.xlsx%5d.xlsx" TargetMode="External"/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eya" refreshedDate="45623.869838888888" createdVersion="8" refreshedVersion="8" minRefreshableVersion="3" recordCount="76" xr:uid="{00000000-000A-0000-FFFF-FFFF05000000}">
  <cacheSource type="worksheet">
    <worksheetSource ref="A3:G79" sheet=".xlsx].xlsx]Sheet1" r:id="rId2"/>
  </cacheSource>
  <cacheFields count="7">
    <cacheField name="Date" numFmtId="14">
      <sharedItems containsSemiMixedTypes="0" containsNonDate="0" containsDate="1" containsString="0" minDate="2024-01-05T00:00:00" maxDate="2024-03-31T00:00:00" count="76">
        <d v="2024-01-05T00:00:00"/>
        <d v="2024-01-06T00:00:00"/>
        <d v="2024-01-07T00:00:00"/>
        <d v="2024-01-08T00:00:00"/>
        <d v="2024-01-09T00:00:00"/>
        <d v="2024-01-10T00:00:00"/>
        <d v="2024-01-11T00:00:00"/>
        <d v="2024-01-12T00:00:00"/>
        <d v="2024-01-13T00:00:00"/>
        <d v="2024-01-14T00:00:00"/>
        <d v="2024-01-15T00:00:00"/>
        <d v="2024-01-16T00:00:00"/>
        <d v="2024-01-17T00:00:00"/>
        <d v="2024-01-18T00:00:00"/>
        <d v="2024-01-19T00:00:00"/>
        <d v="2024-01-20T00:00:00"/>
        <d v="2024-01-21T00:00:00"/>
        <d v="2024-01-22T00:00:00"/>
        <d v="2024-01-23T00:00:00"/>
        <d v="2024-01-24T00:00:00"/>
        <d v="2024-01-25T00:00:00"/>
        <d v="2024-01-26T00:00:00"/>
        <d v="2024-01-27T00:00:00"/>
        <d v="2024-01-28T00:00:00"/>
        <d v="2024-01-29T00:00:00"/>
        <d v="2024-02-01T00:00:00"/>
        <d v="2024-02-02T00:00:00"/>
        <d v="2024-02-03T00:00:00"/>
        <d v="2024-02-04T00:00:00"/>
        <d v="2024-02-05T00:00:00"/>
        <d v="2024-02-06T00:00:00"/>
        <d v="2024-02-07T00:00:00"/>
        <d v="2024-02-08T00:00:00"/>
        <d v="2024-02-09T00:00:00"/>
        <d v="2024-02-10T00:00:00"/>
        <d v="2024-02-11T00:00:00"/>
        <d v="2024-02-12T00:00:00"/>
        <d v="2024-02-13T00:00:00"/>
        <d v="2024-02-14T00:00:00"/>
        <d v="2024-02-15T00:00:00"/>
        <d v="2024-02-16T00:00:00"/>
        <d v="2024-02-17T00:00:00"/>
        <d v="2024-02-18T00:00:00"/>
        <d v="2024-02-19T00:00:00"/>
        <d v="2024-02-20T00:00:00"/>
        <d v="2024-02-21T00:00:00"/>
        <d v="2024-02-22T00:00:00"/>
        <d v="2024-02-23T00:00:00"/>
        <d v="2024-02-24T00:00:00"/>
        <d v="2024-02-25T00:00:00"/>
        <d v="2024-03-01T00:00:00"/>
        <d v="2024-03-02T00:00:00"/>
        <d v="2024-03-03T00:00:00"/>
        <d v="2024-03-04T00:00:00"/>
        <d v="2024-03-05T00:00:00"/>
        <d v="2024-03-06T00:00:00"/>
        <d v="2024-03-07T00:00:00"/>
        <d v="2024-03-08T00:00:00"/>
        <d v="2024-03-09T00:00:00"/>
        <d v="2024-03-10T00:00:00"/>
        <d v="2024-03-11T00:00:00"/>
        <d v="2024-03-12T00:00:00"/>
        <d v="2024-03-13T00:00:00"/>
        <d v="2024-03-14T00:00:00"/>
        <d v="2024-03-15T00:00:00"/>
        <d v="2024-03-16T00:00:00"/>
        <d v="2024-03-17T00:00:00"/>
        <d v="2024-03-18T00:00:00"/>
        <d v="2024-03-19T00:00:00"/>
        <d v="2024-03-20T00:00:00"/>
        <d v="2024-03-21T00:00:00"/>
        <d v="2024-03-22T00:00:00"/>
        <d v="2024-03-23T00:00:00"/>
        <d v="2024-03-24T00:00:00"/>
        <d v="2024-03-25T00:00:00"/>
        <d v="2024-03-30T00:00:00"/>
      </sharedItems>
    </cacheField>
    <cacheField name="Region" numFmtId="0">
      <sharedItems/>
    </cacheField>
    <cacheField name="Sales Rep" numFmtId="0">
      <sharedItems count="6">
        <s v="Arif Hossain"/>
        <s v="Oishi Das"/>
        <s v="Parvez Hasan"/>
        <s v="Nabila Sultana"/>
        <s v="Eva Karim"/>
        <s v="Farhan Islam"/>
      </sharedItems>
    </cacheField>
    <cacheField name="Product" numFmtId="0">
      <sharedItems count="4">
        <s v="Laptop"/>
        <s v="Desktop"/>
        <s v="Tablet"/>
        <s v="Smartphone"/>
      </sharedItems>
    </cacheField>
    <cacheField name="Quantity" numFmtId="0">
      <sharedItems containsSemiMixedTypes="0" containsString="0" containsNumber="1" containsInteger="1" minValue="3" maxValue="20" count="14">
        <n v="5"/>
        <n v="10"/>
        <n v="7"/>
        <n v="15"/>
        <n v="3"/>
        <n v="6"/>
        <n v="4"/>
        <n v="8"/>
        <n v="12"/>
        <n v="9"/>
        <n v="11"/>
        <n v="13"/>
        <n v="14"/>
        <n v="20"/>
      </sharedItems>
    </cacheField>
    <cacheField name="Unit Price (BDT)" numFmtId="0">
      <sharedItems containsSemiMixedTypes="0" containsString="0" containsNumber="1" containsInteger="1" minValue="20000" maxValue="70000"/>
    </cacheField>
    <cacheField name="Total Sales (BDT)" numFmtId="0">
      <sharedItems containsSemiMixedTypes="0" containsString="0" containsNumber="1" containsInteger="1" minValue="80000" maxValue="84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OT LAB" refreshedDate="45625.607979513887" createdVersion="4" refreshedVersion="4" minRefreshableVersion="3" recordCount="25" xr:uid="{00000000-000A-0000-FFFF-FFFF09000000}">
  <cacheSource type="worksheet">
    <worksheetSource ref="A3:G28" sheet=".xlsx].xlsx]Sheet1" r:id="rId2"/>
  </cacheSource>
  <cacheFields count="7">
    <cacheField name="Date" numFmtId="14">
      <sharedItems containsSemiMixedTypes="0" containsNonDate="0" containsDate="1" containsString="0" minDate="2024-01-05T00:00:00" maxDate="2024-01-30T00:00:00" count="25">
        <d v="2024-01-05T00:00:00"/>
        <d v="2024-01-06T00:00:00"/>
        <d v="2024-01-07T00:00:00"/>
        <d v="2024-01-08T00:00:00"/>
        <d v="2024-01-09T00:00:00"/>
        <d v="2024-01-10T00:00:00"/>
        <d v="2024-01-11T00:00:00"/>
        <d v="2024-01-12T00:00:00"/>
        <d v="2024-01-13T00:00:00"/>
        <d v="2024-01-14T00:00:00"/>
        <d v="2024-01-15T00:00:00"/>
        <d v="2024-01-16T00:00:00"/>
        <d v="2024-01-17T00:00:00"/>
        <d v="2024-01-18T00:00:00"/>
        <d v="2024-01-19T00:00:00"/>
        <d v="2024-01-20T00:00:00"/>
        <d v="2024-01-21T00:00:00"/>
        <d v="2024-01-22T00:00:00"/>
        <d v="2024-01-23T00:00:00"/>
        <d v="2024-01-24T00:00:00"/>
        <d v="2024-01-25T00:00:00"/>
        <d v="2024-01-26T00:00:00"/>
        <d v="2024-01-27T00:00:00"/>
        <d v="2024-01-28T00:00:00"/>
        <d v="2024-01-29T00:00:00"/>
      </sharedItems>
    </cacheField>
    <cacheField name="Region" numFmtId="0">
      <sharedItems/>
    </cacheField>
    <cacheField name="Sales Rep" numFmtId="0">
      <sharedItems count="6">
        <s v="Arif Hossain"/>
        <s v="Oishi Das"/>
        <s v="Parvez Hasan"/>
        <s v="Nabila Sultana"/>
        <s v="Eva Karim"/>
        <s v="Farhan Islam"/>
      </sharedItems>
    </cacheField>
    <cacheField name="Product" numFmtId="0">
      <sharedItems count="4">
        <s v="Laptop"/>
        <s v="Desktop"/>
        <s v="Tablet"/>
        <s v="Smartphone"/>
      </sharedItems>
    </cacheField>
    <cacheField name="Quantity" numFmtId="0">
      <sharedItems containsSemiMixedTypes="0" containsString="0" containsNumber="1" containsInteger="1" minValue="3" maxValue="15"/>
    </cacheField>
    <cacheField name="Unit Price (BDT)" numFmtId="0">
      <sharedItems containsSemiMixedTypes="0" containsString="0" containsNumber="1" containsInteger="1" minValue="20000" maxValue="70000"/>
    </cacheField>
    <cacheField name="Total Sales (BDT)" numFmtId="0">
      <sharedItems containsSemiMixedTypes="0" containsString="0" containsNumber="1" containsInteger="1" minValue="80000" maxValue="77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OT LAB" refreshedDate="45625.618300462964" createdVersion="4" refreshedVersion="4" minRefreshableVersion="3" recordCount="6" xr:uid="{00000000-000A-0000-FFFF-FFFF0C000000}">
  <cacheSource type="worksheet">
    <worksheetSource ref="L16:Q22" sheet=".xlsx].xlsx]Sheet4" r:id="rId2"/>
  </cacheSource>
  <cacheFields count="6">
    <cacheField name="ID" numFmtId="0">
      <sharedItems containsSemiMixedTypes="0" containsString="0" containsNumber="1" containsInteger="1" minValue="1" maxValue="6"/>
    </cacheField>
    <cacheField name="Name" numFmtId="0">
      <sharedItems count="6">
        <s v="Parvez Hasan "/>
        <s v="Arif Hossain"/>
        <s v="Nabila Sultana "/>
        <s v="Eva Karim "/>
        <s v="Oishi Das "/>
        <s v="Farhan Islam"/>
      </sharedItems>
    </cacheField>
    <cacheField name="Salary" numFmtId="0">
      <sharedItems containsSemiMixedTypes="0" containsString="0" containsNumber="1" containsInteger="1" minValue="30000" maxValue="30000"/>
    </cacheField>
    <cacheField name="Sales" numFmtId="0">
      <sharedItems containsSemiMixedTypes="0" containsString="0" containsNumber="1" containsInteger="1" minValue="700000" maxValue="3340000"/>
    </cacheField>
    <cacheField name="Bonus" numFmtId="0">
      <sharedItems containsSemiMixedTypes="0" containsString="0" containsNumber="1" containsInteger="1" minValue="42000" maxValue="334000"/>
    </cacheField>
    <cacheField name="Total" numFmtId="0">
      <sharedItems containsSemiMixedTypes="0" containsString="0" containsNumber="1" containsInteger="1" minValue="742000" maxValue="3674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6">
  <r>
    <x v="0"/>
    <s v="Barishal"/>
    <x v="0"/>
    <x v="0"/>
    <x v="0"/>
    <n v="70000"/>
    <n v="350000"/>
  </r>
  <r>
    <x v="1"/>
    <s v="Chittagong"/>
    <x v="1"/>
    <x v="1"/>
    <x v="1"/>
    <n v="50000"/>
    <n v="500000"/>
  </r>
  <r>
    <x v="2"/>
    <s v="Khulna"/>
    <x v="2"/>
    <x v="2"/>
    <x v="2"/>
    <n v="20000"/>
    <n v="140000"/>
  </r>
  <r>
    <x v="3"/>
    <s v="Rajshahi"/>
    <x v="3"/>
    <x v="3"/>
    <x v="3"/>
    <n v="30000"/>
    <n v="450000"/>
  </r>
  <r>
    <x v="4"/>
    <s v="Sylhet"/>
    <x v="4"/>
    <x v="0"/>
    <x v="4"/>
    <n v="70000"/>
    <n v="210000"/>
  </r>
  <r>
    <x v="5"/>
    <s v="Dhaka"/>
    <x v="5"/>
    <x v="1"/>
    <x v="5"/>
    <n v="50000"/>
    <n v="300000"/>
  </r>
  <r>
    <x v="6"/>
    <s v="Chittagong"/>
    <x v="2"/>
    <x v="2"/>
    <x v="6"/>
    <n v="20000"/>
    <n v="80000"/>
  </r>
  <r>
    <x v="7"/>
    <s v="Khulna"/>
    <x v="3"/>
    <x v="3"/>
    <x v="1"/>
    <n v="30000"/>
    <n v="300000"/>
  </r>
  <r>
    <x v="8"/>
    <s v="Barishal"/>
    <x v="0"/>
    <x v="0"/>
    <x v="7"/>
    <n v="70000"/>
    <n v="560000"/>
  </r>
  <r>
    <x v="9"/>
    <s v="Sylhet"/>
    <x v="0"/>
    <x v="1"/>
    <x v="8"/>
    <n v="50000"/>
    <n v="600000"/>
  </r>
  <r>
    <x v="10"/>
    <s v="Dhaka"/>
    <x v="1"/>
    <x v="2"/>
    <x v="9"/>
    <n v="20000"/>
    <n v="180000"/>
  </r>
  <r>
    <x v="11"/>
    <s v="Chittagong"/>
    <x v="2"/>
    <x v="3"/>
    <x v="0"/>
    <n v="30000"/>
    <n v="150000"/>
  </r>
  <r>
    <x v="12"/>
    <s v="Khulna"/>
    <x v="3"/>
    <x v="0"/>
    <x v="10"/>
    <n v="70000"/>
    <n v="770000"/>
  </r>
  <r>
    <x v="13"/>
    <s v="Rajshahi"/>
    <x v="4"/>
    <x v="1"/>
    <x v="2"/>
    <n v="50000"/>
    <n v="350000"/>
  </r>
  <r>
    <x v="14"/>
    <s v="Sylhet"/>
    <x v="5"/>
    <x v="2"/>
    <x v="5"/>
    <n v="20000"/>
    <n v="120000"/>
  </r>
  <r>
    <x v="15"/>
    <s v="Dhaka"/>
    <x v="2"/>
    <x v="3"/>
    <x v="11"/>
    <n v="30000"/>
    <n v="390000"/>
  </r>
  <r>
    <x v="16"/>
    <s v="Barishal"/>
    <x v="3"/>
    <x v="0"/>
    <x v="9"/>
    <n v="70000"/>
    <n v="630000"/>
  </r>
  <r>
    <x v="17"/>
    <s v="Khulna"/>
    <x v="4"/>
    <x v="1"/>
    <x v="7"/>
    <n v="50000"/>
    <n v="400000"/>
  </r>
  <r>
    <x v="18"/>
    <s v="Rajshahi"/>
    <x v="5"/>
    <x v="2"/>
    <x v="12"/>
    <n v="20000"/>
    <n v="280000"/>
  </r>
  <r>
    <x v="19"/>
    <s v="Sylhet"/>
    <x v="2"/>
    <x v="3"/>
    <x v="2"/>
    <n v="30000"/>
    <n v="210000"/>
  </r>
  <r>
    <x v="20"/>
    <s v="Dhaka"/>
    <x v="3"/>
    <x v="0"/>
    <x v="1"/>
    <n v="70000"/>
    <n v="700000"/>
  </r>
  <r>
    <x v="21"/>
    <s v="Chittagong"/>
    <x v="0"/>
    <x v="1"/>
    <x v="0"/>
    <n v="50000"/>
    <n v="250000"/>
  </r>
  <r>
    <x v="22"/>
    <s v="Barishal"/>
    <x v="1"/>
    <x v="2"/>
    <x v="7"/>
    <n v="20000"/>
    <n v="160000"/>
  </r>
  <r>
    <x v="23"/>
    <s v="Rajshahi"/>
    <x v="2"/>
    <x v="3"/>
    <x v="5"/>
    <n v="30000"/>
    <n v="180000"/>
  </r>
  <r>
    <x v="24"/>
    <s v="Sylhet"/>
    <x v="3"/>
    <x v="0"/>
    <x v="2"/>
    <n v="70000"/>
    <n v="490000"/>
  </r>
  <r>
    <x v="25"/>
    <s v="Dhaka"/>
    <x v="4"/>
    <x v="0"/>
    <x v="7"/>
    <n v="70000"/>
    <n v="560000"/>
  </r>
  <r>
    <x v="26"/>
    <s v="Chittagong"/>
    <x v="5"/>
    <x v="1"/>
    <x v="5"/>
    <n v="50000"/>
    <n v="300000"/>
  </r>
  <r>
    <x v="27"/>
    <s v="Khulna"/>
    <x v="2"/>
    <x v="2"/>
    <x v="1"/>
    <n v="20000"/>
    <n v="200000"/>
  </r>
  <r>
    <x v="28"/>
    <s v="Rajshahi"/>
    <x v="0"/>
    <x v="3"/>
    <x v="13"/>
    <n v="30000"/>
    <n v="600000"/>
  </r>
  <r>
    <x v="29"/>
    <s v="Barishal"/>
    <x v="4"/>
    <x v="0"/>
    <x v="6"/>
    <n v="70000"/>
    <n v="280000"/>
  </r>
  <r>
    <x v="30"/>
    <s v="Dhaka"/>
    <x v="5"/>
    <x v="1"/>
    <x v="9"/>
    <n v="50000"/>
    <n v="450000"/>
  </r>
  <r>
    <x v="31"/>
    <s v="Chittagong"/>
    <x v="4"/>
    <x v="2"/>
    <x v="0"/>
    <n v="20000"/>
    <n v="100000"/>
  </r>
  <r>
    <x v="32"/>
    <s v="Barishal"/>
    <x v="5"/>
    <x v="3"/>
    <x v="3"/>
    <n v="30000"/>
    <n v="450000"/>
  </r>
  <r>
    <x v="33"/>
    <s v="Rajshahi"/>
    <x v="2"/>
    <x v="0"/>
    <x v="2"/>
    <n v="70000"/>
    <n v="490000"/>
  </r>
  <r>
    <x v="34"/>
    <s v="Sylhet"/>
    <x v="3"/>
    <x v="1"/>
    <x v="10"/>
    <n v="50000"/>
    <n v="550000"/>
  </r>
  <r>
    <x v="35"/>
    <s v="Dhaka"/>
    <x v="0"/>
    <x v="2"/>
    <x v="8"/>
    <n v="20000"/>
    <n v="240000"/>
  </r>
  <r>
    <x v="36"/>
    <s v="Chittagong"/>
    <x v="0"/>
    <x v="3"/>
    <x v="1"/>
    <n v="30000"/>
    <n v="300000"/>
  </r>
  <r>
    <x v="37"/>
    <s v="Khulna"/>
    <x v="1"/>
    <x v="0"/>
    <x v="9"/>
    <n v="70000"/>
    <n v="630000"/>
  </r>
  <r>
    <x v="38"/>
    <s v="Rajshahi"/>
    <x v="2"/>
    <x v="1"/>
    <x v="7"/>
    <n v="50000"/>
    <n v="400000"/>
  </r>
  <r>
    <x v="39"/>
    <s v="Sylhet"/>
    <x v="3"/>
    <x v="2"/>
    <x v="10"/>
    <n v="20000"/>
    <n v="220000"/>
  </r>
  <r>
    <x v="40"/>
    <s v="Barishal"/>
    <x v="4"/>
    <x v="3"/>
    <x v="12"/>
    <n v="30000"/>
    <n v="420000"/>
  </r>
  <r>
    <x v="41"/>
    <s v="Chittagong"/>
    <x v="5"/>
    <x v="0"/>
    <x v="1"/>
    <n v="70000"/>
    <n v="700000"/>
  </r>
  <r>
    <x v="42"/>
    <s v="Khulna"/>
    <x v="2"/>
    <x v="1"/>
    <x v="9"/>
    <n v="50000"/>
    <n v="450000"/>
  </r>
  <r>
    <x v="43"/>
    <s v="Rajshahi"/>
    <x v="3"/>
    <x v="2"/>
    <x v="11"/>
    <n v="20000"/>
    <n v="260000"/>
  </r>
  <r>
    <x v="44"/>
    <s v="Sylhet"/>
    <x v="4"/>
    <x v="3"/>
    <x v="7"/>
    <n v="30000"/>
    <n v="240000"/>
  </r>
  <r>
    <x v="45"/>
    <s v="Dhaka"/>
    <x v="5"/>
    <x v="0"/>
    <x v="8"/>
    <n v="70000"/>
    <n v="840000"/>
  </r>
  <r>
    <x v="46"/>
    <s v="Chittagong"/>
    <x v="2"/>
    <x v="1"/>
    <x v="2"/>
    <n v="50000"/>
    <n v="350000"/>
  </r>
  <r>
    <x v="47"/>
    <s v="Khulna"/>
    <x v="3"/>
    <x v="2"/>
    <x v="9"/>
    <n v="20000"/>
    <n v="180000"/>
  </r>
  <r>
    <x v="48"/>
    <s v="Barishal"/>
    <x v="0"/>
    <x v="3"/>
    <x v="8"/>
    <n v="30000"/>
    <n v="360000"/>
  </r>
  <r>
    <x v="49"/>
    <s v="Sylhet"/>
    <x v="1"/>
    <x v="0"/>
    <x v="0"/>
    <n v="70000"/>
    <n v="350000"/>
  </r>
  <r>
    <x v="50"/>
    <s v="Dhaka"/>
    <x v="0"/>
    <x v="0"/>
    <x v="8"/>
    <n v="70000"/>
    <n v="840000"/>
  </r>
  <r>
    <x v="51"/>
    <s v="Chittagong"/>
    <x v="0"/>
    <x v="1"/>
    <x v="7"/>
    <n v="50000"/>
    <n v="400000"/>
  </r>
  <r>
    <x v="52"/>
    <s v="Khulna"/>
    <x v="4"/>
    <x v="2"/>
    <x v="2"/>
    <n v="20000"/>
    <n v="140000"/>
  </r>
  <r>
    <x v="53"/>
    <s v="Rajshahi"/>
    <x v="5"/>
    <x v="3"/>
    <x v="9"/>
    <n v="30000"/>
    <n v="270000"/>
  </r>
  <r>
    <x v="54"/>
    <s v="Sylhet"/>
    <x v="4"/>
    <x v="0"/>
    <x v="5"/>
    <n v="70000"/>
    <n v="420000"/>
  </r>
  <r>
    <x v="55"/>
    <s v="Barishal"/>
    <x v="5"/>
    <x v="1"/>
    <x v="1"/>
    <n v="50000"/>
    <n v="500000"/>
  </r>
  <r>
    <x v="56"/>
    <s v="Chittagong"/>
    <x v="2"/>
    <x v="2"/>
    <x v="7"/>
    <n v="20000"/>
    <n v="160000"/>
  </r>
  <r>
    <x v="57"/>
    <s v="Barishal"/>
    <x v="3"/>
    <x v="3"/>
    <x v="11"/>
    <n v="30000"/>
    <n v="390000"/>
  </r>
  <r>
    <x v="58"/>
    <s v="Rajshahi"/>
    <x v="0"/>
    <x v="0"/>
    <x v="9"/>
    <n v="70000"/>
    <n v="630000"/>
  </r>
  <r>
    <x v="59"/>
    <s v="Sylhet"/>
    <x v="2"/>
    <x v="1"/>
    <x v="0"/>
    <n v="50000"/>
    <n v="250000"/>
  </r>
  <r>
    <x v="60"/>
    <s v="Dhaka"/>
    <x v="1"/>
    <x v="2"/>
    <x v="10"/>
    <n v="20000"/>
    <n v="220000"/>
  </r>
  <r>
    <x v="61"/>
    <s v="Chittagong"/>
    <x v="2"/>
    <x v="3"/>
    <x v="12"/>
    <n v="30000"/>
    <n v="420000"/>
  </r>
  <r>
    <x v="62"/>
    <s v="Khulna"/>
    <x v="3"/>
    <x v="0"/>
    <x v="1"/>
    <n v="70000"/>
    <n v="700000"/>
  </r>
  <r>
    <x v="63"/>
    <s v="Rajshahi"/>
    <x v="4"/>
    <x v="1"/>
    <x v="5"/>
    <n v="50000"/>
    <n v="300000"/>
  </r>
  <r>
    <x v="64"/>
    <s v="Barishal"/>
    <x v="5"/>
    <x v="2"/>
    <x v="7"/>
    <n v="20000"/>
    <n v="160000"/>
  </r>
  <r>
    <x v="65"/>
    <s v="Dhaka"/>
    <x v="2"/>
    <x v="3"/>
    <x v="8"/>
    <n v="30000"/>
    <n v="360000"/>
  </r>
  <r>
    <x v="66"/>
    <s v="Chittagong"/>
    <x v="3"/>
    <x v="0"/>
    <x v="9"/>
    <n v="70000"/>
    <n v="630000"/>
  </r>
  <r>
    <x v="67"/>
    <s v="Barishal"/>
    <x v="1"/>
    <x v="1"/>
    <x v="2"/>
    <n v="50000"/>
    <n v="350000"/>
  </r>
  <r>
    <x v="68"/>
    <s v="Rajshahi"/>
    <x v="2"/>
    <x v="2"/>
    <x v="12"/>
    <n v="20000"/>
    <n v="280000"/>
  </r>
  <r>
    <x v="69"/>
    <s v="Sylhet"/>
    <x v="3"/>
    <x v="3"/>
    <x v="7"/>
    <n v="30000"/>
    <n v="240000"/>
  </r>
  <r>
    <x v="70"/>
    <s v="Dhaka"/>
    <x v="4"/>
    <x v="0"/>
    <x v="10"/>
    <n v="70000"/>
    <n v="770000"/>
  </r>
  <r>
    <x v="71"/>
    <s v="Barishal"/>
    <x v="5"/>
    <x v="1"/>
    <x v="0"/>
    <n v="50000"/>
    <n v="250000"/>
  </r>
  <r>
    <x v="72"/>
    <s v="Khulna"/>
    <x v="2"/>
    <x v="2"/>
    <x v="1"/>
    <n v="20000"/>
    <n v="200000"/>
  </r>
  <r>
    <x v="73"/>
    <s v="Rajshahi"/>
    <x v="3"/>
    <x v="3"/>
    <x v="9"/>
    <n v="30000"/>
    <n v="270000"/>
  </r>
  <r>
    <x v="74"/>
    <s v="Sylhet"/>
    <x v="5"/>
    <x v="0"/>
    <x v="1"/>
    <n v="70000"/>
    <n v="700000"/>
  </r>
  <r>
    <x v="75"/>
    <s v="Barishal"/>
    <x v="3"/>
    <x v="3"/>
    <x v="0"/>
    <n v="30000"/>
    <n v="1500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">
  <r>
    <x v="0"/>
    <s v="Barishal"/>
    <x v="0"/>
    <x v="0"/>
    <n v="5"/>
    <n v="70000"/>
    <n v="350000"/>
  </r>
  <r>
    <x v="1"/>
    <s v="Chittagong"/>
    <x v="1"/>
    <x v="1"/>
    <n v="10"/>
    <n v="50000"/>
    <n v="500000"/>
  </r>
  <r>
    <x v="2"/>
    <s v="Khulna"/>
    <x v="2"/>
    <x v="2"/>
    <n v="7"/>
    <n v="20000"/>
    <n v="140000"/>
  </r>
  <r>
    <x v="3"/>
    <s v="Rajshahi"/>
    <x v="3"/>
    <x v="3"/>
    <n v="15"/>
    <n v="30000"/>
    <n v="450000"/>
  </r>
  <r>
    <x v="4"/>
    <s v="Sylhet"/>
    <x v="4"/>
    <x v="0"/>
    <n v="3"/>
    <n v="70000"/>
    <n v="210000"/>
  </r>
  <r>
    <x v="5"/>
    <s v="Dhaka"/>
    <x v="5"/>
    <x v="1"/>
    <n v="6"/>
    <n v="50000"/>
    <n v="300000"/>
  </r>
  <r>
    <x v="6"/>
    <s v="Chittagong"/>
    <x v="2"/>
    <x v="2"/>
    <n v="4"/>
    <n v="20000"/>
    <n v="80000"/>
  </r>
  <r>
    <x v="7"/>
    <s v="Khulna"/>
    <x v="3"/>
    <x v="3"/>
    <n v="10"/>
    <n v="30000"/>
    <n v="300000"/>
  </r>
  <r>
    <x v="8"/>
    <s v="Barishal"/>
    <x v="0"/>
    <x v="0"/>
    <n v="8"/>
    <n v="70000"/>
    <n v="560000"/>
  </r>
  <r>
    <x v="9"/>
    <s v="Sylhet"/>
    <x v="0"/>
    <x v="1"/>
    <n v="12"/>
    <n v="50000"/>
    <n v="600000"/>
  </r>
  <r>
    <x v="10"/>
    <s v="Dhaka"/>
    <x v="1"/>
    <x v="2"/>
    <n v="9"/>
    <n v="20000"/>
    <n v="180000"/>
  </r>
  <r>
    <x v="11"/>
    <s v="Chittagong"/>
    <x v="2"/>
    <x v="3"/>
    <n v="5"/>
    <n v="30000"/>
    <n v="150000"/>
  </r>
  <r>
    <x v="12"/>
    <s v="Khulna"/>
    <x v="3"/>
    <x v="0"/>
    <n v="11"/>
    <n v="70000"/>
    <n v="770000"/>
  </r>
  <r>
    <x v="13"/>
    <s v="Rajshahi"/>
    <x v="4"/>
    <x v="1"/>
    <n v="7"/>
    <n v="50000"/>
    <n v="350000"/>
  </r>
  <r>
    <x v="14"/>
    <s v="Sylhet"/>
    <x v="5"/>
    <x v="2"/>
    <n v="6"/>
    <n v="20000"/>
    <n v="120000"/>
  </r>
  <r>
    <x v="15"/>
    <s v="Dhaka"/>
    <x v="2"/>
    <x v="3"/>
    <n v="13"/>
    <n v="30000"/>
    <n v="390000"/>
  </r>
  <r>
    <x v="16"/>
    <s v="Barishal"/>
    <x v="3"/>
    <x v="0"/>
    <n v="9"/>
    <n v="70000"/>
    <n v="630000"/>
  </r>
  <r>
    <x v="17"/>
    <s v="Khulna"/>
    <x v="4"/>
    <x v="1"/>
    <n v="8"/>
    <n v="50000"/>
    <n v="400000"/>
  </r>
  <r>
    <x v="18"/>
    <s v="Rajshahi"/>
    <x v="5"/>
    <x v="2"/>
    <n v="14"/>
    <n v="20000"/>
    <n v="280000"/>
  </r>
  <r>
    <x v="19"/>
    <s v="Sylhet"/>
    <x v="2"/>
    <x v="3"/>
    <n v="7"/>
    <n v="30000"/>
    <n v="210000"/>
  </r>
  <r>
    <x v="20"/>
    <s v="Dhaka"/>
    <x v="3"/>
    <x v="0"/>
    <n v="10"/>
    <n v="70000"/>
    <n v="700000"/>
  </r>
  <r>
    <x v="21"/>
    <s v="Chittagong"/>
    <x v="0"/>
    <x v="1"/>
    <n v="5"/>
    <n v="50000"/>
    <n v="250000"/>
  </r>
  <r>
    <x v="22"/>
    <s v="Barishal"/>
    <x v="1"/>
    <x v="2"/>
    <n v="8"/>
    <n v="20000"/>
    <n v="160000"/>
  </r>
  <r>
    <x v="23"/>
    <s v="Rajshahi"/>
    <x v="2"/>
    <x v="3"/>
    <n v="6"/>
    <n v="30000"/>
    <n v="180000"/>
  </r>
  <r>
    <x v="24"/>
    <s v="Sylhet"/>
    <x v="3"/>
    <x v="0"/>
    <n v="7"/>
    <n v="70000"/>
    <n v="49000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6">
  <r>
    <n v="1"/>
    <x v="0"/>
    <n v="30000"/>
    <n v="1150000"/>
    <n v="92000"/>
    <n v="1242000"/>
  </r>
  <r>
    <n v="2"/>
    <x v="1"/>
    <n v="30000"/>
    <n v="1760000"/>
    <n v="140800"/>
    <n v="1900800"/>
  </r>
  <r>
    <n v="3"/>
    <x v="2"/>
    <n v="30000"/>
    <n v="3340000"/>
    <n v="334000"/>
    <n v="3674000"/>
  </r>
  <r>
    <n v="4"/>
    <x v="3"/>
    <n v="30000"/>
    <n v="960000"/>
    <n v="57600"/>
    <n v="1017600"/>
  </r>
  <r>
    <n v="5"/>
    <x v="4"/>
    <n v="30000"/>
    <n v="840000"/>
    <n v="50400"/>
    <n v="890400"/>
  </r>
  <r>
    <n v="6"/>
    <x v="5"/>
    <n v="30000"/>
    <n v="700000"/>
    <n v="42000"/>
    <n v="742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E6:F11" firstHeaderRow="1" firstDataRow="1" firstDataCol="1"/>
  <pivotFields count="7">
    <pivotField numFmtId="14" showAll="0"/>
    <pivotField showAll="0"/>
    <pivotField showAll="0"/>
    <pivotField axis="axisRow" showAll="0">
      <items count="5">
        <item x="1"/>
        <item x="0"/>
        <item x="3"/>
        <item x="2"/>
        <item t="default"/>
      </items>
    </pivotField>
    <pivotField showAll="0"/>
    <pivotField showAll="0"/>
    <pivotField dataField="1"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Total Sales (BDT)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1000000}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F6:G9" firstHeaderRow="1" firstDataRow="1" firstDataCol="1"/>
  <pivotFields count="7">
    <pivotField numFmtId="14" showAll="0"/>
    <pivotField showAll="0"/>
    <pivotField axis="axisRow" showAll="0">
      <items count="7">
        <item x="0"/>
        <item h="1" x="4"/>
        <item h="1" x="5"/>
        <item h="1" x="3"/>
        <item h="1" x="1"/>
        <item h="1" x="2"/>
        <item t="default"/>
      </items>
    </pivotField>
    <pivotField axis="axisRow" showAll="0">
      <items count="5">
        <item h="1" x="1"/>
        <item h="1" x="0"/>
        <item x="3"/>
        <item h="1" x="2"/>
        <item t="default"/>
      </items>
    </pivotField>
    <pivotField dataField="1" showAll="0">
      <items count="15">
        <item x="4"/>
        <item x="6"/>
        <item x="0"/>
        <item x="5"/>
        <item x="2"/>
        <item x="7"/>
        <item x="9"/>
        <item x="1"/>
        <item x="10"/>
        <item x="8"/>
        <item x="11"/>
        <item x="12"/>
        <item x="3"/>
        <item x="13"/>
        <item t="default"/>
      </items>
    </pivotField>
    <pivotField showAll="0"/>
    <pivotField showAll="0"/>
  </pivotFields>
  <rowFields count="2">
    <field x="2"/>
    <field x="3"/>
  </rowFields>
  <rowItems count="3">
    <i>
      <x/>
    </i>
    <i r="1">
      <x v="2"/>
    </i>
    <i t="grand">
      <x/>
    </i>
  </rowItems>
  <colItems count="1">
    <i/>
  </colItems>
  <dataFields count="1">
    <dataField name="Sum of Quantity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2000000}" name="PivotTable3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F7:G14" firstHeaderRow="1" firstDataRow="1" firstDataCol="1"/>
  <pivotFields count="7">
    <pivotField numFmtId="14" showAll="0"/>
    <pivotField showAll="0"/>
    <pivotField axis="axisRow" showAll="0">
      <items count="7">
        <item x="0"/>
        <item x="4"/>
        <item x="5"/>
        <item x="3"/>
        <item x="1"/>
        <item x="2"/>
        <item t="default"/>
      </items>
    </pivotField>
    <pivotField showAll="0"/>
    <pivotField showAll="0"/>
    <pivotField showAll="0"/>
    <pivotField dataField="1"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Total Sales (BDT)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3000000}" name="PivotTable4" cacheId="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D16:H23" firstHeaderRow="0" firstDataRow="1" firstDataCol="1"/>
  <pivotFields count="6">
    <pivotField showAll="0"/>
    <pivotField axis="axisRow" showAll="0">
      <items count="7">
        <item x="1"/>
        <item x="3"/>
        <item x="5"/>
        <item x="2"/>
        <item x="4"/>
        <item x="0"/>
        <item t="default"/>
      </items>
    </pivotField>
    <pivotField dataField="1" showAll="0"/>
    <pivotField dataField="1" showAll="0"/>
    <pivotField dataField="1" showAll="0"/>
    <pivotField dataField="1"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Salary" fld="2" baseField="0" baseItem="0"/>
    <dataField name="Sum of Sales" fld="3" baseField="0" baseItem="0"/>
    <dataField name="Sum of Bonus" fld="4" baseField="0" baseItem="0"/>
    <dataField name="Sum of Total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80"/>
  <sheetViews>
    <sheetView topLeftCell="B1" zoomScale="56" workbookViewId="0">
      <selection activeCell="R14" sqref="R14"/>
    </sheetView>
  </sheetViews>
  <sheetFormatPr defaultRowHeight="14.5" x14ac:dyDescent="0.35"/>
  <cols>
    <col min="1" max="1" width="12.26953125" customWidth="1"/>
    <col min="2" max="2" width="10.26953125" customWidth="1"/>
    <col min="3" max="3" width="14.54296875" customWidth="1"/>
    <col min="4" max="4" width="12.7265625" customWidth="1"/>
    <col min="7" max="7" width="14.7265625" customWidth="1"/>
    <col min="9" max="9" width="10.81640625" customWidth="1"/>
    <col min="11" max="12" width="11.6328125" customWidth="1"/>
    <col min="14" max="14" width="8.7265625" customWidth="1"/>
  </cols>
  <sheetData>
    <row r="1" spans="1:19" x14ac:dyDescent="0.35">
      <c r="A1" s="17" t="s">
        <v>0</v>
      </c>
      <c r="B1" s="17"/>
      <c r="C1" s="17"/>
      <c r="D1" s="17"/>
      <c r="E1" s="17"/>
      <c r="F1" s="17"/>
      <c r="G1" s="17"/>
    </row>
    <row r="2" spans="1:19" x14ac:dyDescent="0.35">
      <c r="A2" s="17"/>
      <c r="B2" s="17"/>
      <c r="C2" s="17"/>
      <c r="D2" s="17"/>
      <c r="E2" s="17"/>
      <c r="F2" s="17"/>
      <c r="G2" s="17"/>
    </row>
    <row r="3" spans="1:19" ht="43.5" x14ac:dyDescent="0.3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</row>
    <row r="4" spans="1:19" x14ac:dyDescent="0.35">
      <c r="A4" s="2">
        <v>45296</v>
      </c>
      <c r="B4" s="3" t="s">
        <v>8</v>
      </c>
      <c r="C4" s="3" t="s">
        <v>9</v>
      </c>
      <c r="D4" s="3" t="s">
        <v>10</v>
      </c>
      <c r="E4" s="3">
        <v>5</v>
      </c>
      <c r="F4" s="3">
        <v>70000</v>
      </c>
      <c r="G4" s="3">
        <f>E4*F4</f>
        <v>350000</v>
      </c>
    </row>
    <row r="5" spans="1:19" ht="22.5" customHeight="1" x14ac:dyDescent="0.35">
      <c r="A5" s="2">
        <v>45297</v>
      </c>
      <c r="B5" s="3" t="s">
        <v>11</v>
      </c>
      <c r="C5" s="3" t="s">
        <v>12</v>
      </c>
      <c r="D5" s="3" t="s">
        <v>13</v>
      </c>
      <c r="E5" s="3">
        <v>10</v>
      </c>
      <c r="F5" s="3">
        <v>50000</v>
      </c>
      <c r="G5" s="3">
        <f t="shared" ref="G5:G68" si="0">E5*F5</f>
        <v>500000</v>
      </c>
    </row>
    <row r="6" spans="1:19" x14ac:dyDescent="0.35">
      <c r="A6" s="2">
        <v>45298</v>
      </c>
      <c r="B6" s="3" t="s">
        <v>14</v>
      </c>
      <c r="C6" s="3" t="s">
        <v>15</v>
      </c>
      <c r="D6" s="3" t="s">
        <v>16</v>
      </c>
      <c r="E6" s="3">
        <v>7</v>
      </c>
      <c r="F6" s="3">
        <v>20000</v>
      </c>
      <c r="G6" s="3">
        <f t="shared" si="0"/>
        <v>140000</v>
      </c>
    </row>
    <row r="7" spans="1:19" ht="18.5" x14ac:dyDescent="0.45">
      <c r="A7" s="2">
        <v>45299</v>
      </c>
      <c r="B7" s="3" t="s">
        <v>17</v>
      </c>
      <c r="C7" s="3" t="s">
        <v>18</v>
      </c>
      <c r="D7" s="3" t="s">
        <v>19</v>
      </c>
      <c r="E7" s="3">
        <v>15</v>
      </c>
      <c r="F7" s="3">
        <v>30000</v>
      </c>
      <c r="G7" s="3">
        <f t="shared" si="0"/>
        <v>450000</v>
      </c>
      <c r="N7" s="9"/>
      <c r="P7" s="18" t="s">
        <v>45</v>
      </c>
      <c r="Q7" s="19"/>
      <c r="R7" s="19"/>
      <c r="S7" s="20"/>
    </row>
    <row r="8" spans="1:19" x14ac:dyDescent="0.35">
      <c r="A8" s="2">
        <v>45300</v>
      </c>
      <c r="B8" s="3" t="s">
        <v>20</v>
      </c>
      <c r="C8" s="3" t="s">
        <v>21</v>
      </c>
      <c r="D8" s="3" t="s">
        <v>10</v>
      </c>
      <c r="E8" s="3">
        <v>3</v>
      </c>
      <c r="F8" s="3">
        <v>70000</v>
      </c>
      <c r="G8" s="3">
        <f t="shared" si="0"/>
        <v>210000</v>
      </c>
    </row>
    <row r="9" spans="1:19" x14ac:dyDescent="0.35">
      <c r="A9" s="2">
        <v>45301</v>
      </c>
      <c r="B9" s="3" t="s">
        <v>22</v>
      </c>
      <c r="C9" s="3" t="s">
        <v>23</v>
      </c>
      <c r="D9" s="3" t="s">
        <v>13</v>
      </c>
      <c r="E9" s="3">
        <v>6</v>
      </c>
      <c r="F9" s="3">
        <v>50000</v>
      </c>
      <c r="G9" s="3">
        <f t="shared" si="0"/>
        <v>300000</v>
      </c>
      <c r="Q9" s="10" t="s">
        <v>2</v>
      </c>
      <c r="R9" s="10" t="s">
        <v>24</v>
      </c>
      <c r="S9" s="9"/>
    </row>
    <row r="10" spans="1:19" x14ac:dyDescent="0.35">
      <c r="A10" s="2">
        <v>45302</v>
      </c>
      <c r="B10" s="3" t="s">
        <v>11</v>
      </c>
      <c r="C10" s="3" t="s">
        <v>15</v>
      </c>
      <c r="D10" s="3" t="s">
        <v>16</v>
      </c>
      <c r="E10" s="3">
        <v>4</v>
      </c>
      <c r="F10" s="3">
        <v>20000</v>
      </c>
      <c r="G10" s="3">
        <f t="shared" si="0"/>
        <v>80000</v>
      </c>
      <c r="I10" s="3"/>
      <c r="Q10" s="11" t="s">
        <v>8</v>
      </c>
      <c r="R10" s="7">
        <f>SUMIF(B4:B79,B52,G4:G79)</f>
        <v>5010000</v>
      </c>
    </row>
    <row r="11" spans="1:19" x14ac:dyDescent="0.35">
      <c r="A11" s="2">
        <v>45303</v>
      </c>
      <c r="B11" s="3" t="s">
        <v>14</v>
      </c>
      <c r="C11" s="3" t="s">
        <v>18</v>
      </c>
      <c r="D11" s="3" t="s">
        <v>19</v>
      </c>
      <c r="E11" s="3">
        <v>10</v>
      </c>
      <c r="F11" s="3">
        <v>30000</v>
      </c>
      <c r="G11" s="3">
        <f t="shared" si="0"/>
        <v>300000</v>
      </c>
      <c r="Q11" s="7" t="s">
        <v>11</v>
      </c>
      <c r="R11" s="7">
        <f>SUMIF(B4:B79,B5,G4:G79)</f>
        <v>4340000</v>
      </c>
    </row>
    <row r="12" spans="1:19" x14ac:dyDescent="0.35">
      <c r="A12" s="2">
        <v>45304</v>
      </c>
      <c r="B12" s="3" t="s">
        <v>8</v>
      </c>
      <c r="C12" s="3" t="s">
        <v>9</v>
      </c>
      <c r="D12" s="3" t="s">
        <v>10</v>
      </c>
      <c r="E12" s="3">
        <v>8</v>
      </c>
      <c r="F12" s="3">
        <v>70000</v>
      </c>
      <c r="G12" s="3">
        <f t="shared" si="0"/>
        <v>560000</v>
      </c>
      <c r="Q12" s="11" t="s">
        <v>14</v>
      </c>
      <c r="R12" s="7">
        <f>SUMIF(B4:B79,B56,G4:G79)</f>
        <v>4110000</v>
      </c>
    </row>
    <row r="13" spans="1:19" x14ac:dyDescent="0.35">
      <c r="A13" s="2">
        <v>45305</v>
      </c>
      <c r="B13" s="3" t="s">
        <v>20</v>
      </c>
      <c r="C13" s="3" t="s">
        <v>9</v>
      </c>
      <c r="D13" s="3" t="s">
        <v>13</v>
      </c>
      <c r="E13" s="3">
        <v>12</v>
      </c>
      <c r="F13" s="3">
        <v>50000</v>
      </c>
      <c r="G13" s="3">
        <f t="shared" si="0"/>
        <v>600000</v>
      </c>
      <c r="Q13" s="11" t="s">
        <v>17</v>
      </c>
      <c r="R13" s="7">
        <f>SUMIF(B4:B79,B62,G4:G79)</f>
        <v>4760000</v>
      </c>
    </row>
    <row r="14" spans="1:19" x14ac:dyDescent="0.35">
      <c r="A14" s="2">
        <v>45306</v>
      </c>
      <c r="B14" s="3" t="s">
        <v>22</v>
      </c>
      <c r="C14" s="3" t="s">
        <v>12</v>
      </c>
      <c r="D14" s="3" t="s">
        <v>16</v>
      </c>
      <c r="E14" s="3">
        <v>9</v>
      </c>
      <c r="F14" s="3">
        <v>20000</v>
      </c>
      <c r="G14" s="3">
        <f t="shared" si="0"/>
        <v>180000</v>
      </c>
      <c r="Q14" s="11" t="s">
        <v>20</v>
      </c>
      <c r="R14" s="7">
        <f>SUMIF(B4:B79,B58,G4:G79)</f>
        <v>4600000</v>
      </c>
    </row>
    <row r="15" spans="1:19" x14ac:dyDescent="0.35">
      <c r="A15" s="2">
        <v>45307</v>
      </c>
      <c r="B15" s="3" t="s">
        <v>11</v>
      </c>
      <c r="C15" s="3" t="s">
        <v>15</v>
      </c>
      <c r="D15" s="3" t="s">
        <v>19</v>
      </c>
      <c r="E15" s="3">
        <v>5</v>
      </c>
      <c r="F15" s="3">
        <v>30000</v>
      </c>
      <c r="G15" s="3">
        <f t="shared" si="0"/>
        <v>150000</v>
      </c>
      <c r="Q15" s="11" t="s">
        <v>22</v>
      </c>
      <c r="R15" s="7">
        <f>SUMIF(B4:B79,B54,G4:G79)</f>
        <v>5850000</v>
      </c>
    </row>
    <row r="16" spans="1:19" x14ac:dyDescent="0.35">
      <c r="A16" s="2">
        <v>45308</v>
      </c>
      <c r="B16" s="3" t="s">
        <v>14</v>
      </c>
      <c r="C16" s="3" t="s">
        <v>18</v>
      </c>
      <c r="D16" s="3" t="s">
        <v>10</v>
      </c>
      <c r="E16" s="3">
        <v>11</v>
      </c>
      <c r="F16" s="3">
        <v>70000</v>
      </c>
      <c r="G16" s="3">
        <f t="shared" si="0"/>
        <v>770000</v>
      </c>
    </row>
    <row r="17" spans="1:7" x14ac:dyDescent="0.35">
      <c r="A17" s="2">
        <v>45309</v>
      </c>
      <c r="B17" s="3" t="s">
        <v>17</v>
      </c>
      <c r="C17" s="3" t="s">
        <v>21</v>
      </c>
      <c r="D17" s="3" t="s">
        <v>13</v>
      </c>
      <c r="E17" s="3">
        <v>7</v>
      </c>
      <c r="F17" s="3">
        <v>50000</v>
      </c>
      <c r="G17" s="3">
        <f t="shared" si="0"/>
        <v>350000</v>
      </c>
    </row>
    <row r="18" spans="1:7" x14ac:dyDescent="0.35">
      <c r="A18" s="2">
        <v>45310</v>
      </c>
      <c r="B18" s="3" t="s">
        <v>20</v>
      </c>
      <c r="C18" s="3" t="s">
        <v>23</v>
      </c>
      <c r="D18" s="3" t="s">
        <v>16</v>
      </c>
      <c r="E18" s="3">
        <v>6</v>
      </c>
      <c r="F18" s="3">
        <v>20000</v>
      </c>
      <c r="G18" s="3">
        <f t="shared" si="0"/>
        <v>120000</v>
      </c>
    </row>
    <row r="19" spans="1:7" x14ac:dyDescent="0.35">
      <c r="A19" s="2">
        <v>45311</v>
      </c>
      <c r="B19" s="3" t="s">
        <v>22</v>
      </c>
      <c r="C19" s="3" t="s">
        <v>15</v>
      </c>
      <c r="D19" s="3" t="s">
        <v>19</v>
      </c>
      <c r="E19" s="3">
        <v>13</v>
      </c>
      <c r="F19" s="3">
        <v>30000</v>
      </c>
      <c r="G19" s="3">
        <f t="shared" si="0"/>
        <v>390000</v>
      </c>
    </row>
    <row r="20" spans="1:7" x14ac:dyDescent="0.35">
      <c r="A20" s="2">
        <v>45312</v>
      </c>
      <c r="B20" s="3" t="s">
        <v>8</v>
      </c>
      <c r="C20" s="3" t="s">
        <v>18</v>
      </c>
      <c r="D20" s="3" t="s">
        <v>10</v>
      </c>
      <c r="E20" s="3">
        <v>9</v>
      </c>
      <c r="F20" s="3">
        <v>70000</v>
      </c>
      <c r="G20" s="3">
        <f t="shared" si="0"/>
        <v>630000</v>
      </c>
    </row>
    <row r="21" spans="1:7" x14ac:dyDescent="0.35">
      <c r="A21" s="2">
        <v>45313</v>
      </c>
      <c r="B21" s="3" t="s">
        <v>14</v>
      </c>
      <c r="C21" s="3" t="s">
        <v>21</v>
      </c>
      <c r="D21" s="3" t="s">
        <v>13</v>
      </c>
      <c r="E21" s="3">
        <v>8</v>
      </c>
      <c r="F21" s="3">
        <v>50000</v>
      </c>
      <c r="G21" s="3">
        <f t="shared" si="0"/>
        <v>400000</v>
      </c>
    </row>
    <row r="22" spans="1:7" x14ac:dyDescent="0.35">
      <c r="A22" s="2">
        <v>45314</v>
      </c>
      <c r="B22" s="3" t="s">
        <v>17</v>
      </c>
      <c r="C22" s="3" t="s">
        <v>23</v>
      </c>
      <c r="D22" s="3" t="s">
        <v>16</v>
      </c>
      <c r="E22" s="3">
        <v>14</v>
      </c>
      <c r="F22" s="3">
        <v>20000</v>
      </c>
      <c r="G22" s="3">
        <f t="shared" si="0"/>
        <v>280000</v>
      </c>
    </row>
    <row r="23" spans="1:7" x14ac:dyDescent="0.35">
      <c r="A23" s="2">
        <v>45315</v>
      </c>
      <c r="B23" s="3" t="s">
        <v>20</v>
      </c>
      <c r="C23" s="3" t="s">
        <v>15</v>
      </c>
      <c r="D23" s="3" t="s">
        <v>19</v>
      </c>
      <c r="E23" s="3">
        <v>7</v>
      </c>
      <c r="F23" s="3">
        <v>30000</v>
      </c>
      <c r="G23" s="3">
        <f t="shared" si="0"/>
        <v>210000</v>
      </c>
    </row>
    <row r="24" spans="1:7" x14ac:dyDescent="0.35">
      <c r="A24" s="2">
        <v>45316</v>
      </c>
      <c r="B24" s="3" t="s">
        <v>22</v>
      </c>
      <c r="C24" s="3" t="s">
        <v>18</v>
      </c>
      <c r="D24" s="3" t="s">
        <v>10</v>
      </c>
      <c r="E24" s="3">
        <v>10</v>
      </c>
      <c r="F24" s="3">
        <v>70000</v>
      </c>
      <c r="G24" s="3">
        <f t="shared" si="0"/>
        <v>700000</v>
      </c>
    </row>
    <row r="25" spans="1:7" x14ac:dyDescent="0.35">
      <c r="A25" s="2">
        <v>45317</v>
      </c>
      <c r="B25" s="3" t="s">
        <v>11</v>
      </c>
      <c r="C25" s="3" t="s">
        <v>9</v>
      </c>
      <c r="D25" s="3" t="s">
        <v>13</v>
      </c>
      <c r="E25" s="3">
        <v>5</v>
      </c>
      <c r="F25" s="3">
        <v>50000</v>
      </c>
      <c r="G25" s="3">
        <f t="shared" si="0"/>
        <v>250000</v>
      </c>
    </row>
    <row r="26" spans="1:7" x14ac:dyDescent="0.35">
      <c r="A26" s="2">
        <v>45318</v>
      </c>
      <c r="B26" s="3" t="s">
        <v>8</v>
      </c>
      <c r="C26" s="3" t="s">
        <v>12</v>
      </c>
      <c r="D26" s="3" t="s">
        <v>16</v>
      </c>
      <c r="E26" s="3">
        <v>8</v>
      </c>
      <c r="F26" s="3">
        <v>20000</v>
      </c>
      <c r="G26" s="3">
        <f t="shared" si="0"/>
        <v>160000</v>
      </c>
    </row>
    <row r="27" spans="1:7" x14ac:dyDescent="0.35">
      <c r="A27" s="2">
        <v>45319</v>
      </c>
      <c r="B27" s="3" t="s">
        <v>17</v>
      </c>
      <c r="C27" s="3" t="s">
        <v>15</v>
      </c>
      <c r="D27" s="3" t="s">
        <v>19</v>
      </c>
      <c r="E27" s="3">
        <v>6</v>
      </c>
      <c r="F27" s="3">
        <v>30000</v>
      </c>
      <c r="G27" s="3">
        <f>E27*F27</f>
        <v>180000</v>
      </c>
    </row>
    <row r="28" spans="1:7" x14ac:dyDescent="0.35">
      <c r="A28" s="2">
        <v>45320</v>
      </c>
      <c r="B28" s="3" t="s">
        <v>20</v>
      </c>
      <c r="C28" s="3" t="s">
        <v>18</v>
      </c>
      <c r="D28" s="3" t="s">
        <v>10</v>
      </c>
      <c r="E28" s="3">
        <v>7</v>
      </c>
      <c r="F28" s="3">
        <v>70000</v>
      </c>
      <c r="G28" s="3">
        <f>F28*E28</f>
        <v>490000</v>
      </c>
    </row>
    <row r="29" spans="1:7" x14ac:dyDescent="0.35">
      <c r="A29" s="2">
        <v>45323</v>
      </c>
      <c r="B29" s="3" t="s">
        <v>22</v>
      </c>
      <c r="C29" s="3" t="s">
        <v>21</v>
      </c>
      <c r="D29" s="3" t="s">
        <v>10</v>
      </c>
      <c r="E29" s="3">
        <v>8</v>
      </c>
      <c r="F29" s="3">
        <v>70000</v>
      </c>
      <c r="G29" s="3">
        <f t="shared" si="0"/>
        <v>560000</v>
      </c>
    </row>
    <row r="30" spans="1:7" x14ac:dyDescent="0.35">
      <c r="A30" s="2">
        <v>45324</v>
      </c>
      <c r="B30" s="3" t="s">
        <v>11</v>
      </c>
      <c r="C30" s="3" t="s">
        <v>23</v>
      </c>
      <c r="D30" s="3" t="s">
        <v>13</v>
      </c>
      <c r="E30" s="3">
        <v>6</v>
      </c>
      <c r="F30" s="3">
        <v>50000</v>
      </c>
      <c r="G30" s="3">
        <f t="shared" si="0"/>
        <v>300000</v>
      </c>
    </row>
    <row r="31" spans="1:7" x14ac:dyDescent="0.35">
      <c r="A31" s="2">
        <v>45325</v>
      </c>
      <c r="B31" s="3" t="s">
        <v>14</v>
      </c>
      <c r="C31" s="3" t="s">
        <v>15</v>
      </c>
      <c r="D31" s="3" t="s">
        <v>16</v>
      </c>
      <c r="E31" s="3">
        <v>10</v>
      </c>
      <c r="F31" s="3">
        <v>20000</v>
      </c>
      <c r="G31" s="3">
        <f t="shared" si="0"/>
        <v>200000</v>
      </c>
    </row>
    <row r="32" spans="1:7" x14ac:dyDescent="0.35">
      <c r="A32" s="2">
        <v>45326</v>
      </c>
      <c r="B32" s="3" t="s">
        <v>17</v>
      </c>
      <c r="C32" s="3" t="s">
        <v>9</v>
      </c>
      <c r="D32" s="3" t="s">
        <v>19</v>
      </c>
      <c r="E32" s="3">
        <v>20</v>
      </c>
      <c r="F32" s="3">
        <v>30000</v>
      </c>
      <c r="G32" s="3">
        <f t="shared" si="0"/>
        <v>600000</v>
      </c>
    </row>
    <row r="33" spans="1:7" x14ac:dyDescent="0.35">
      <c r="A33" s="2">
        <v>45327</v>
      </c>
      <c r="B33" s="3" t="s">
        <v>8</v>
      </c>
      <c r="C33" s="3" t="s">
        <v>21</v>
      </c>
      <c r="D33" s="3" t="s">
        <v>10</v>
      </c>
      <c r="E33" s="3">
        <v>4</v>
      </c>
      <c r="F33" s="3">
        <v>70000</v>
      </c>
      <c r="G33" s="3">
        <f t="shared" si="0"/>
        <v>280000</v>
      </c>
    </row>
    <row r="34" spans="1:7" x14ac:dyDescent="0.35">
      <c r="A34" s="2">
        <v>45328</v>
      </c>
      <c r="B34" s="3" t="s">
        <v>22</v>
      </c>
      <c r="C34" s="3" t="s">
        <v>23</v>
      </c>
      <c r="D34" s="3" t="s">
        <v>13</v>
      </c>
      <c r="E34" s="3">
        <v>9</v>
      </c>
      <c r="F34" s="3">
        <v>50000</v>
      </c>
      <c r="G34" s="3">
        <f t="shared" si="0"/>
        <v>450000</v>
      </c>
    </row>
    <row r="35" spans="1:7" x14ac:dyDescent="0.35">
      <c r="A35" s="2">
        <v>45329</v>
      </c>
      <c r="B35" s="3" t="s">
        <v>11</v>
      </c>
      <c r="C35" s="3" t="s">
        <v>21</v>
      </c>
      <c r="D35" s="3" t="s">
        <v>16</v>
      </c>
      <c r="E35" s="3">
        <v>5</v>
      </c>
      <c r="F35" s="3">
        <v>20000</v>
      </c>
      <c r="G35" s="3">
        <f t="shared" si="0"/>
        <v>100000</v>
      </c>
    </row>
    <row r="36" spans="1:7" x14ac:dyDescent="0.35">
      <c r="A36" s="2">
        <v>45330</v>
      </c>
      <c r="B36" s="3" t="s">
        <v>8</v>
      </c>
      <c r="C36" s="3" t="s">
        <v>23</v>
      </c>
      <c r="D36" s="3" t="s">
        <v>19</v>
      </c>
      <c r="E36" s="3">
        <v>15</v>
      </c>
      <c r="F36" s="3">
        <v>30000</v>
      </c>
      <c r="G36" s="3">
        <f t="shared" si="0"/>
        <v>450000</v>
      </c>
    </row>
    <row r="37" spans="1:7" x14ac:dyDescent="0.35">
      <c r="A37" s="2">
        <v>45331</v>
      </c>
      <c r="B37" s="3" t="s">
        <v>17</v>
      </c>
      <c r="C37" s="3" t="s">
        <v>15</v>
      </c>
      <c r="D37" s="3" t="s">
        <v>10</v>
      </c>
      <c r="E37" s="3">
        <v>7</v>
      </c>
      <c r="F37" s="3">
        <v>70000</v>
      </c>
      <c r="G37" s="3">
        <f t="shared" si="0"/>
        <v>490000</v>
      </c>
    </row>
    <row r="38" spans="1:7" x14ac:dyDescent="0.35">
      <c r="A38" s="2">
        <v>45332</v>
      </c>
      <c r="B38" s="3" t="s">
        <v>20</v>
      </c>
      <c r="C38" s="3" t="s">
        <v>18</v>
      </c>
      <c r="D38" s="3" t="s">
        <v>13</v>
      </c>
      <c r="E38" s="3">
        <v>11</v>
      </c>
      <c r="F38" s="3">
        <v>50000</v>
      </c>
      <c r="G38" s="3">
        <f t="shared" si="0"/>
        <v>550000</v>
      </c>
    </row>
    <row r="39" spans="1:7" x14ac:dyDescent="0.35">
      <c r="A39" s="2">
        <v>45333</v>
      </c>
      <c r="B39" s="3" t="s">
        <v>22</v>
      </c>
      <c r="C39" s="3" t="s">
        <v>9</v>
      </c>
      <c r="D39" s="3" t="s">
        <v>16</v>
      </c>
      <c r="E39" s="3">
        <v>12</v>
      </c>
      <c r="F39" s="3">
        <v>20000</v>
      </c>
      <c r="G39" s="3">
        <f t="shared" si="0"/>
        <v>240000</v>
      </c>
    </row>
    <row r="40" spans="1:7" x14ac:dyDescent="0.35">
      <c r="A40" s="2">
        <v>45334</v>
      </c>
      <c r="B40" s="3" t="s">
        <v>11</v>
      </c>
      <c r="C40" s="3" t="s">
        <v>9</v>
      </c>
      <c r="D40" s="3" t="s">
        <v>19</v>
      </c>
      <c r="E40" s="3">
        <v>10</v>
      </c>
      <c r="F40" s="3">
        <v>30000</v>
      </c>
      <c r="G40" s="3">
        <f t="shared" si="0"/>
        <v>300000</v>
      </c>
    </row>
    <row r="41" spans="1:7" x14ac:dyDescent="0.35">
      <c r="A41" s="2">
        <v>45335</v>
      </c>
      <c r="B41" s="3" t="s">
        <v>14</v>
      </c>
      <c r="C41" s="3" t="s">
        <v>12</v>
      </c>
      <c r="D41" s="3" t="s">
        <v>10</v>
      </c>
      <c r="E41" s="3">
        <v>9</v>
      </c>
      <c r="F41" s="3">
        <v>70000</v>
      </c>
      <c r="G41" s="3">
        <f t="shared" si="0"/>
        <v>630000</v>
      </c>
    </row>
    <row r="42" spans="1:7" x14ac:dyDescent="0.35">
      <c r="A42" s="2">
        <v>45336</v>
      </c>
      <c r="B42" s="3" t="s">
        <v>17</v>
      </c>
      <c r="C42" s="3" t="s">
        <v>15</v>
      </c>
      <c r="D42" s="3" t="s">
        <v>13</v>
      </c>
      <c r="E42" s="3">
        <v>8</v>
      </c>
      <c r="F42" s="3">
        <v>50000</v>
      </c>
      <c r="G42" s="3">
        <f t="shared" si="0"/>
        <v>400000</v>
      </c>
    </row>
    <row r="43" spans="1:7" x14ac:dyDescent="0.35">
      <c r="A43" s="2">
        <v>45337</v>
      </c>
      <c r="B43" s="3" t="s">
        <v>20</v>
      </c>
      <c r="C43" s="3" t="s">
        <v>18</v>
      </c>
      <c r="D43" s="3" t="s">
        <v>16</v>
      </c>
      <c r="E43" s="3">
        <v>11</v>
      </c>
      <c r="F43" s="3">
        <v>20000</v>
      </c>
      <c r="G43" s="3">
        <f t="shared" si="0"/>
        <v>220000</v>
      </c>
    </row>
    <row r="44" spans="1:7" x14ac:dyDescent="0.35">
      <c r="A44" s="2">
        <v>45338</v>
      </c>
      <c r="B44" s="3" t="s">
        <v>8</v>
      </c>
      <c r="C44" s="3" t="s">
        <v>21</v>
      </c>
      <c r="D44" s="3" t="s">
        <v>19</v>
      </c>
      <c r="E44" s="3">
        <v>14</v>
      </c>
      <c r="F44" s="3">
        <v>30000</v>
      </c>
      <c r="G44" s="3">
        <f t="shared" si="0"/>
        <v>420000</v>
      </c>
    </row>
    <row r="45" spans="1:7" x14ac:dyDescent="0.35">
      <c r="A45" s="2">
        <v>45339</v>
      </c>
      <c r="B45" s="3" t="s">
        <v>11</v>
      </c>
      <c r="C45" s="3" t="s">
        <v>23</v>
      </c>
      <c r="D45" s="3" t="s">
        <v>10</v>
      </c>
      <c r="E45" s="3">
        <v>10</v>
      </c>
      <c r="F45" s="3">
        <v>70000</v>
      </c>
      <c r="G45" s="3">
        <f t="shared" si="0"/>
        <v>700000</v>
      </c>
    </row>
    <row r="46" spans="1:7" x14ac:dyDescent="0.35">
      <c r="A46" s="2">
        <v>45340</v>
      </c>
      <c r="B46" s="3" t="s">
        <v>14</v>
      </c>
      <c r="C46" s="3" t="s">
        <v>15</v>
      </c>
      <c r="D46" s="3" t="s">
        <v>13</v>
      </c>
      <c r="E46" s="3">
        <v>9</v>
      </c>
      <c r="F46" s="3">
        <v>50000</v>
      </c>
      <c r="G46" s="3">
        <f t="shared" si="0"/>
        <v>450000</v>
      </c>
    </row>
    <row r="47" spans="1:7" x14ac:dyDescent="0.35">
      <c r="A47" s="2">
        <v>45341</v>
      </c>
      <c r="B47" s="3" t="s">
        <v>17</v>
      </c>
      <c r="C47" s="3" t="s">
        <v>18</v>
      </c>
      <c r="D47" s="3" t="s">
        <v>16</v>
      </c>
      <c r="E47" s="3">
        <v>13</v>
      </c>
      <c r="F47" s="3">
        <v>20000</v>
      </c>
      <c r="G47" s="3">
        <f t="shared" si="0"/>
        <v>260000</v>
      </c>
    </row>
    <row r="48" spans="1:7" x14ac:dyDescent="0.35">
      <c r="A48" s="2">
        <v>45342</v>
      </c>
      <c r="B48" s="3" t="s">
        <v>20</v>
      </c>
      <c r="C48" s="3" t="s">
        <v>21</v>
      </c>
      <c r="D48" s="3" t="s">
        <v>19</v>
      </c>
      <c r="E48" s="3">
        <v>8</v>
      </c>
      <c r="F48" s="3">
        <v>30000</v>
      </c>
      <c r="G48" s="3">
        <f t="shared" si="0"/>
        <v>240000</v>
      </c>
    </row>
    <row r="49" spans="1:7" x14ac:dyDescent="0.35">
      <c r="A49" s="2">
        <v>45343</v>
      </c>
      <c r="B49" s="3" t="s">
        <v>22</v>
      </c>
      <c r="C49" s="3" t="s">
        <v>23</v>
      </c>
      <c r="D49" s="3" t="s">
        <v>10</v>
      </c>
      <c r="E49" s="3">
        <v>12</v>
      </c>
      <c r="F49" s="3">
        <v>70000</v>
      </c>
      <c r="G49" s="3">
        <f t="shared" si="0"/>
        <v>840000</v>
      </c>
    </row>
    <row r="50" spans="1:7" x14ac:dyDescent="0.35">
      <c r="A50" s="2">
        <v>45344</v>
      </c>
      <c r="B50" s="3" t="s">
        <v>11</v>
      </c>
      <c r="C50" s="3" t="s">
        <v>15</v>
      </c>
      <c r="D50" s="3" t="s">
        <v>13</v>
      </c>
      <c r="E50" s="3">
        <v>7</v>
      </c>
      <c r="F50" s="3">
        <v>50000</v>
      </c>
      <c r="G50" s="3">
        <f t="shared" si="0"/>
        <v>350000</v>
      </c>
    </row>
    <row r="51" spans="1:7" x14ac:dyDescent="0.35">
      <c r="A51" s="2">
        <v>45345</v>
      </c>
      <c r="B51" s="3" t="s">
        <v>14</v>
      </c>
      <c r="C51" s="3" t="s">
        <v>18</v>
      </c>
      <c r="D51" s="3" t="s">
        <v>16</v>
      </c>
      <c r="E51" s="3">
        <v>9</v>
      </c>
      <c r="F51" s="3">
        <v>20000</v>
      </c>
      <c r="G51" s="3">
        <f t="shared" si="0"/>
        <v>180000</v>
      </c>
    </row>
    <row r="52" spans="1:7" x14ac:dyDescent="0.35">
      <c r="A52" s="2">
        <v>45346</v>
      </c>
      <c r="B52" s="3" t="s">
        <v>8</v>
      </c>
      <c r="C52" s="3" t="s">
        <v>9</v>
      </c>
      <c r="D52" s="3" t="s">
        <v>19</v>
      </c>
      <c r="E52" s="3">
        <v>12</v>
      </c>
      <c r="F52" s="3">
        <v>30000</v>
      </c>
      <c r="G52" s="3">
        <f t="shared" si="0"/>
        <v>360000</v>
      </c>
    </row>
    <row r="53" spans="1:7" x14ac:dyDescent="0.35">
      <c r="A53" s="2">
        <v>45347</v>
      </c>
      <c r="B53" s="3" t="s">
        <v>20</v>
      </c>
      <c r="C53" s="3" t="s">
        <v>12</v>
      </c>
      <c r="D53" s="3" t="s">
        <v>10</v>
      </c>
      <c r="E53" s="3">
        <v>5</v>
      </c>
      <c r="F53" s="3">
        <v>70000</v>
      </c>
      <c r="G53" s="3">
        <f t="shared" si="0"/>
        <v>350000</v>
      </c>
    </row>
    <row r="54" spans="1:7" x14ac:dyDescent="0.35">
      <c r="A54" s="2">
        <v>45352</v>
      </c>
      <c r="B54" s="3" t="s">
        <v>22</v>
      </c>
      <c r="C54" s="3" t="s">
        <v>9</v>
      </c>
      <c r="D54" s="3" t="s">
        <v>10</v>
      </c>
      <c r="E54" s="3">
        <v>12</v>
      </c>
      <c r="F54" s="3">
        <v>70000</v>
      </c>
      <c r="G54" s="3">
        <f t="shared" si="0"/>
        <v>840000</v>
      </c>
    </row>
    <row r="55" spans="1:7" x14ac:dyDescent="0.35">
      <c r="A55" s="2">
        <v>45353</v>
      </c>
      <c r="B55" s="3" t="s">
        <v>11</v>
      </c>
      <c r="C55" s="3" t="s">
        <v>9</v>
      </c>
      <c r="D55" s="3" t="s">
        <v>13</v>
      </c>
      <c r="E55" s="3">
        <v>8</v>
      </c>
      <c r="F55" s="3">
        <v>50000</v>
      </c>
      <c r="G55" s="3">
        <f t="shared" si="0"/>
        <v>400000</v>
      </c>
    </row>
    <row r="56" spans="1:7" x14ac:dyDescent="0.35">
      <c r="A56" s="2">
        <v>45354</v>
      </c>
      <c r="B56" s="3" t="s">
        <v>14</v>
      </c>
      <c r="C56" s="3" t="s">
        <v>21</v>
      </c>
      <c r="D56" s="3" t="s">
        <v>16</v>
      </c>
      <c r="E56" s="3">
        <v>7</v>
      </c>
      <c r="F56" s="3">
        <v>20000</v>
      </c>
      <c r="G56" s="3">
        <f t="shared" si="0"/>
        <v>140000</v>
      </c>
    </row>
    <row r="57" spans="1:7" x14ac:dyDescent="0.35">
      <c r="A57" s="2">
        <v>45355</v>
      </c>
      <c r="B57" s="3" t="s">
        <v>17</v>
      </c>
      <c r="C57" s="3" t="s">
        <v>23</v>
      </c>
      <c r="D57" s="3" t="s">
        <v>19</v>
      </c>
      <c r="E57" s="3">
        <v>9</v>
      </c>
      <c r="F57" s="3">
        <v>30000</v>
      </c>
      <c r="G57" s="3">
        <f t="shared" si="0"/>
        <v>270000</v>
      </c>
    </row>
    <row r="58" spans="1:7" x14ac:dyDescent="0.35">
      <c r="A58" s="2">
        <v>45356</v>
      </c>
      <c r="B58" s="3" t="s">
        <v>20</v>
      </c>
      <c r="C58" s="3" t="s">
        <v>21</v>
      </c>
      <c r="D58" s="3" t="s">
        <v>10</v>
      </c>
      <c r="E58" s="3">
        <v>6</v>
      </c>
      <c r="F58" s="3">
        <v>70000</v>
      </c>
      <c r="G58" s="3">
        <f t="shared" si="0"/>
        <v>420000</v>
      </c>
    </row>
    <row r="59" spans="1:7" x14ac:dyDescent="0.35">
      <c r="A59" s="2">
        <v>45357</v>
      </c>
      <c r="B59" s="3" t="s">
        <v>8</v>
      </c>
      <c r="C59" s="3" t="s">
        <v>23</v>
      </c>
      <c r="D59" s="3" t="s">
        <v>13</v>
      </c>
      <c r="E59" s="3">
        <v>10</v>
      </c>
      <c r="F59" s="3">
        <v>50000</v>
      </c>
      <c r="G59" s="3">
        <f t="shared" si="0"/>
        <v>500000</v>
      </c>
    </row>
    <row r="60" spans="1:7" x14ac:dyDescent="0.35">
      <c r="A60" s="2">
        <v>45358</v>
      </c>
      <c r="B60" s="3" t="s">
        <v>11</v>
      </c>
      <c r="C60" s="3" t="s">
        <v>15</v>
      </c>
      <c r="D60" s="3" t="s">
        <v>16</v>
      </c>
      <c r="E60" s="3">
        <v>8</v>
      </c>
      <c r="F60" s="3">
        <v>20000</v>
      </c>
      <c r="G60" s="3">
        <f t="shared" si="0"/>
        <v>160000</v>
      </c>
    </row>
    <row r="61" spans="1:7" x14ac:dyDescent="0.35">
      <c r="A61" s="2">
        <v>45359</v>
      </c>
      <c r="B61" s="3" t="s">
        <v>8</v>
      </c>
      <c r="C61" s="3" t="s">
        <v>18</v>
      </c>
      <c r="D61" s="3" t="s">
        <v>19</v>
      </c>
      <c r="E61" s="3">
        <v>13</v>
      </c>
      <c r="F61" s="3">
        <v>30000</v>
      </c>
      <c r="G61" s="3">
        <f t="shared" si="0"/>
        <v>390000</v>
      </c>
    </row>
    <row r="62" spans="1:7" x14ac:dyDescent="0.35">
      <c r="A62" s="2">
        <v>45360</v>
      </c>
      <c r="B62" s="3" t="s">
        <v>17</v>
      </c>
      <c r="C62" s="3" t="s">
        <v>9</v>
      </c>
      <c r="D62" s="3" t="s">
        <v>10</v>
      </c>
      <c r="E62" s="3">
        <v>9</v>
      </c>
      <c r="F62" s="3">
        <v>70000</v>
      </c>
      <c r="G62" s="3">
        <f t="shared" si="0"/>
        <v>630000</v>
      </c>
    </row>
    <row r="63" spans="1:7" x14ac:dyDescent="0.35">
      <c r="A63" s="2">
        <v>45361</v>
      </c>
      <c r="B63" s="3" t="s">
        <v>20</v>
      </c>
      <c r="C63" s="3" t="s">
        <v>15</v>
      </c>
      <c r="D63" s="3" t="s">
        <v>13</v>
      </c>
      <c r="E63" s="3">
        <v>5</v>
      </c>
      <c r="F63" s="3">
        <v>50000</v>
      </c>
      <c r="G63" s="3">
        <f t="shared" si="0"/>
        <v>250000</v>
      </c>
    </row>
    <row r="64" spans="1:7" x14ac:dyDescent="0.35">
      <c r="A64" s="2">
        <v>45362</v>
      </c>
      <c r="B64" s="3" t="s">
        <v>22</v>
      </c>
      <c r="C64" s="3" t="s">
        <v>12</v>
      </c>
      <c r="D64" s="3" t="s">
        <v>16</v>
      </c>
      <c r="E64" s="3">
        <v>11</v>
      </c>
      <c r="F64" s="3">
        <v>20000</v>
      </c>
      <c r="G64" s="3">
        <f t="shared" si="0"/>
        <v>220000</v>
      </c>
    </row>
    <row r="65" spans="1:12" x14ac:dyDescent="0.35">
      <c r="A65" s="2">
        <v>45363</v>
      </c>
      <c r="B65" s="3" t="s">
        <v>11</v>
      </c>
      <c r="C65" s="3" t="s">
        <v>15</v>
      </c>
      <c r="D65" s="3" t="s">
        <v>19</v>
      </c>
      <c r="E65" s="3">
        <v>14</v>
      </c>
      <c r="F65" s="3">
        <v>30000</v>
      </c>
      <c r="G65" s="3">
        <f t="shared" si="0"/>
        <v>420000</v>
      </c>
    </row>
    <row r="66" spans="1:12" x14ac:dyDescent="0.35">
      <c r="A66" s="2">
        <v>45364</v>
      </c>
      <c r="B66" s="3" t="s">
        <v>14</v>
      </c>
      <c r="C66" s="3" t="s">
        <v>18</v>
      </c>
      <c r="D66" s="3" t="s">
        <v>10</v>
      </c>
      <c r="E66" s="3">
        <v>10</v>
      </c>
      <c r="F66" s="3">
        <v>70000</v>
      </c>
      <c r="G66" s="3">
        <f t="shared" si="0"/>
        <v>700000</v>
      </c>
    </row>
    <row r="67" spans="1:12" x14ac:dyDescent="0.35">
      <c r="A67" s="2">
        <v>45365</v>
      </c>
      <c r="B67" s="3" t="s">
        <v>17</v>
      </c>
      <c r="C67" s="3" t="s">
        <v>21</v>
      </c>
      <c r="D67" s="3" t="s">
        <v>13</v>
      </c>
      <c r="E67" s="3">
        <v>6</v>
      </c>
      <c r="F67" s="3">
        <v>50000</v>
      </c>
      <c r="G67" s="3">
        <f t="shared" si="0"/>
        <v>300000</v>
      </c>
    </row>
    <row r="68" spans="1:12" x14ac:dyDescent="0.35">
      <c r="A68" s="2">
        <v>45366</v>
      </c>
      <c r="B68" s="3" t="s">
        <v>8</v>
      </c>
      <c r="C68" s="3" t="s">
        <v>23</v>
      </c>
      <c r="D68" s="3" t="s">
        <v>16</v>
      </c>
      <c r="E68" s="3">
        <v>8</v>
      </c>
      <c r="F68" s="3">
        <v>20000</v>
      </c>
      <c r="G68" s="3">
        <f t="shared" si="0"/>
        <v>160000</v>
      </c>
    </row>
    <row r="69" spans="1:12" x14ac:dyDescent="0.35">
      <c r="A69" s="2">
        <v>45367</v>
      </c>
      <c r="B69" s="3" t="s">
        <v>22</v>
      </c>
      <c r="C69" s="3" t="s">
        <v>15</v>
      </c>
      <c r="D69" s="3" t="s">
        <v>19</v>
      </c>
      <c r="E69" s="3">
        <v>12</v>
      </c>
      <c r="F69" s="3">
        <v>30000</v>
      </c>
      <c r="G69" s="3">
        <f t="shared" ref="G69:G79" si="1">E69*F69</f>
        <v>360000</v>
      </c>
    </row>
    <row r="70" spans="1:12" x14ac:dyDescent="0.35">
      <c r="A70" s="2">
        <v>45368</v>
      </c>
      <c r="B70" s="3" t="s">
        <v>11</v>
      </c>
      <c r="C70" s="3" t="s">
        <v>18</v>
      </c>
      <c r="D70" s="3" t="s">
        <v>10</v>
      </c>
      <c r="E70" s="3">
        <v>9</v>
      </c>
      <c r="F70" s="3">
        <v>70000</v>
      </c>
      <c r="G70" s="3">
        <f t="shared" si="1"/>
        <v>630000</v>
      </c>
    </row>
    <row r="71" spans="1:12" ht="17.5" x14ac:dyDescent="0.35">
      <c r="A71" s="2">
        <v>45369</v>
      </c>
      <c r="B71" s="3" t="s">
        <v>8</v>
      </c>
      <c r="C71" s="3" t="s">
        <v>12</v>
      </c>
      <c r="D71" s="3" t="s">
        <v>13</v>
      </c>
      <c r="E71" s="3">
        <v>7</v>
      </c>
      <c r="F71" s="3">
        <v>50000</v>
      </c>
      <c r="G71" s="3">
        <f t="shared" si="1"/>
        <v>350000</v>
      </c>
      <c r="I71" s="14"/>
      <c r="J71" s="14"/>
      <c r="K71" s="14"/>
      <c r="L71" s="14"/>
    </row>
    <row r="72" spans="1:12" ht="18" x14ac:dyDescent="0.35">
      <c r="A72" s="2">
        <v>45370</v>
      </c>
      <c r="B72" s="3" t="s">
        <v>17</v>
      </c>
      <c r="C72" s="3" t="s">
        <v>15</v>
      </c>
      <c r="D72" s="3" t="s">
        <v>16</v>
      </c>
      <c r="E72" s="3">
        <v>14</v>
      </c>
      <c r="F72" s="3">
        <v>20000</v>
      </c>
      <c r="G72" s="3">
        <f>E72*F72</f>
        <v>280000</v>
      </c>
      <c r="I72" s="15"/>
      <c r="J72" s="15"/>
      <c r="K72" s="16"/>
      <c r="L72" s="16"/>
    </row>
    <row r="73" spans="1:12" ht="18" x14ac:dyDescent="0.35">
      <c r="A73" s="2">
        <v>45371</v>
      </c>
      <c r="B73" s="3" t="s">
        <v>20</v>
      </c>
      <c r="C73" s="3" t="s">
        <v>18</v>
      </c>
      <c r="D73" s="3" t="s">
        <v>19</v>
      </c>
      <c r="E73" s="3">
        <v>8</v>
      </c>
      <c r="F73" s="3">
        <v>30000</v>
      </c>
      <c r="G73" s="3">
        <f t="shared" si="1"/>
        <v>240000</v>
      </c>
      <c r="I73" s="15"/>
      <c r="J73" s="15"/>
      <c r="K73" s="16"/>
      <c r="L73" s="16"/>
    </row>
    <row r="74" spans="1:12" ht="18" x14ac:dyDescent="0.35">
      <c r="A74" s="2">
        <v>45372</v>
      </c>
      <c r="B74" s="3" t="s">
        <v>22</v>
      </c>
      <c r="C74" s="3" t="s">
        <v>21</v>
      </c>
      <c r="D74" s="3" t="s">
        <v>10</v>
      </c>
      <c r="E74" s="3">
        <v>11</v>
      </c>
      <c r="F74" s="3">
        <v>70000</v>
      </c>
      <c r="G74" s="3">
        <f t="shared" si="1"/>
        <v>770000</v>
      </c>
      <c r="I74" s="15"/>
      <c r="J74" s="15"/>
      <c r="K74" s="16"/>
      <c r="L74" s="16"/>
    </row>
    <row r="75" spans="1:12" ht="18" x14ac:dyDescent="0.35">
      <c r="A75" s="2">
        <v>45373</v>
      </c>
      <c r="B75" s="3" t="s">
        <v>8</v>
      </c>
      <c r="C75" s="3" t="s">
        <v>23</v>
      </c>
      <c r="D75" s="3" t="s">
        <v>13</v>
      </c>
      <c r="E75" s="3">
        <v>5</v>
      </c>
      <c r="F75" s="3">
        <v>50000</v>
      </c>
      <c r="G75" s="3">
        <f t="shared" si="1"/>
        <v>250000</v>
      </c>
      <c r="I75" s="15"/>
      <c r="J75" s="15"/>
      <c r="K75" s="16"/>
      <c r="L75" s="16"/>
    </row>
    <row r="76" spans="1:12" x14ac:dyDescent="0.35">
      <c r="A76" s="2">
        <v>45374</v>
      </c>
      <c r="B76" s="3" t="s">
        <v>14</v>
      </c>
      <c r="C76" s="3" t="s">
        <v>15</v>
      </c>
      <c r="D76" s="3" t="s">
        <v>16</v>
      </c>
      <c r="E76" s="3">
        <v>10</v>
      </c>
      <c r="F76" s="3">
        <v>20000</v>
      </c>
      <c r="G76" s="3">
        <f t="shared" si="1"/>
        <v>200000</v>
      </c>
    </row>
    <row r="77" spans="1:12" x14ac:dyDescent="0.35">
      <c r="A77" s="2">
        <v>45375</v>
      </c>
      <c r="B77" s="3" t="s">
        <v>17</v>
      </c>
      <c r="C77" s="3" t="s">
        <v>18</v>
      </c>
      <c r="D77" s="3" t="s">
        <v>19</v>
      </c>
      <c r="E77" s="3">
        <v>9</v>
      </c>
      <c r="F77" s="3">
        <v>30000</v>
      </c>
      <c r="G77" s="3">
        <f t="shared" si="1"/>
        <v>270000</v>
      </c>
    </row>
    <row r="78" spans="1:12" x14ac:dyDescent="0.35">
      <c r="A78" s="2">
        <v>45376</v>
      </c>
      <c r="B78" s="3" t="s">
        <v>20</v>
      </c>
      <c r="C78" s="3" t="s">
        <v>23</v>
      </c>
      <c r="D78" s="3" t="s">
        <v>10</v>
      </c>
      <c r="E78" s="3">
        <v>10</v>
      </c>
      <c r="F78" s="3">
        <v>70000</v>
      </c>
      <c r="G78" s="3">
        <f t="shared" si="1"/>
        <v>700000</v>
      </c>
    </row>
    <row r="79" spans="1:12" x14ac:dyDescent="0.35">
      <c r="A79" s="2">
        <v>45381</v>
      </c>
      <c r="B79" s="3" t="s">
        <v>8</v>
      </c>
      <c r="C79" s="3" t="s">
        <v>18</v>
      </c>
      <c r="D79" s="3" t="s">
        <v>19</v>
      </c>
      <c r="E79" s="3">
        <v>5</v>
      </c>
      <c r="F79" s="3">
        <v>30000</v>
      </c>
      <c r="G79" s="3">
        <f t="shared" si="1"/>
        <v>150000</v>
      </c>
    </row>
    <row r="80" spans="1:12" x14ac:dyDescent="0.35">
      <c r="F80" t="s">
        <v>24</v>
      </c>
      <c r="G80" s="3">
        <f>SUM(G4:G79)</f>
        <v>28670000</v>
      </c>
    </row>
  </sheetData>
  <mergeCells count="2">
    <mergeCell ref="A1:G2"/>
    <mergeCell ref="P7:S7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D3:G11"/>
  <sheetViews>
    <sheetView zoomScale="44" workbookViewId="0">
      <selection activeCell="F29" sqref="F29"/>
    </sheetView>
  </sheetViews>
  <sheetFormatPr defaultRowHeight="14.5" x14ac:dyDescent="0.35"/>
  <cols>
    <col min="1" max="1" width="13.1796875" bestFit="1" customWidth="1"/>
    <col min="2" max="2" width="22.7265625" bestFit="1" customWidth="1"/>
    <col min="5" max="5" width="22.08984375" customWidth="1"/>
    <col min="6" max="6" width="26.36328125" customWidth="1"/>
  </cols>
  <sheetData>
    <row r="3" spans="4:7" ht="18.5" x14ac:dyDescent="0.45">
      <c r="D3" s="18" t="s">
        <v>46</v>
      </c>
      <c r="E3" s="19"/>
      <c r="F3" s="19"/>
      <c r="G3" s="20"/>
    </row>
    <row r="6" spans="4:7" x14ac:dyDescent="0.35">
      <c r="E6" s="4" t="s">
        <v>25</v>
      </c>
      <c r="F6" t="s">
        <v>27</v>
      </c>
    </row>
    <row r="7" spans="4:7" x14ac:dyDescent="0.35">
      <c r="E7" s="5" t="s">
        <v>13</v>
      </c>
      <c r="F7">
        <v>6950000</v>
      </c>
    </row>
    <row r="8" spans="4:7" x14ac:dyDescent="0.35">
      <c r="E8" s="5" t="s">
        <v>10</v>
      </c>
      <c r="F8">
        <v>12250000</v>
      </c>
    </row>
    <row r="9" spans="4:7" x14ac:dyDescent="0.35">
      <c r="E9" s="5" t="s">
        <v>19</v>
      </c>
      <c r="F9">
        <v>6150000</v>
      </c>
    </row>
    <row r="10" spans="4:7" x14ac:dyDescent="0.35">
      <c r="E10" s="5" t="s">
        <v>16</v>
      </c>
      <c r="F10">
        <v>3320000</v>
      </c>
    </row>
    <row r="11" spans="4:7" x14ac:dyDescent="0.35">
      <c r="E11" s="5" t="s">
        <v>26</v>
      </c>
      <c r="F11">
        <v>28670000</v>
      </c>
    </row>
  </sheetData>
  <mergeCells count="1">
    <mergeCell ref="D3:G3"/>
  </mergeCell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E4:H9"/>
  <sheetViews>
    <sheetView zoomScale="36" workbookViewId="0">
      <selection activeCell="D12" sqref="D12"/>
    </sheetView>
  </sheetViews>
  <sheetFormatPr defaultRowHeight="14.5" x14ac:dyDescent="0.35"/>
  <cols>
    <col min="1" max="1" width="15.7265625" customWidth="1"/>
    <col min="2" max="2" width="15.453125" bestFit="1" customWidth="1"/>
    <col min="6" max="6" width="16.81640625" customWidth="1"/>
    <col min="7" max="7" width="16.7265625" customWidth="1"/>
  </cols>
  <sheetData>
    <row r="4" spans="5:8" ht="18.5" x14ac:dyDescent="0.45">
      <c r="E4" s="18" t="s">
        <v>47</v>
      </c>
      <c r="F4" s="19"/>
      <c r="G4" s="19"/>
      <c r="H4" s="20"/>
    </row>
    <row r="6" spans="5:8" x14ac:dyDescent="0.35">
      <c r="F6" s="4" t="s">
        <v>25</v>
      </c>
      <c r="G6" t="s">
        <v>28</v>
      </c>
    </row>
    <row r="7" spans="5:8" x14ac:dyDescent="0.35">
      <c r="F7" s="5" t="s">
        <v>9</v>
      </c>
      <c r="G7">
        <v>42</v>
      </c>
    </row>
    <row r="8" spans="5:8" x14ac:dyDescent="0.35">
      <c r="F8" s="6" t="s">
        <v>19</v>
      </c>
      <c r="G8">
        <v>42</v>
      </c>
    </row>
    <row r="9" spans="5:8" x14ac:dyDescent="0.35">
      <c r="F9" s="5" t="s">
        <v>26</v>
      </c>
      <c r="G9">
        <v>42</v>
      </c>
    </row>
  </sheetData>
  <mergeCells count="1">
    <mergeCell ref="E4:H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E5:X34"/>
  <sheetViews>
    <sheetView topLeftCell="A14" zoomScale="32" workbookViewId="0">
      <selection activeCell="Y10" sqref="Y10"/>
    </sheetView>
  </sheetViews>
  <sheetFormatPr defaultRowHeight="14.5" x14ac:dyDescent="0.35"/>
  <cols>
    <col min="6" max="6" width="14.453125" customWidth="1"/>
    <col min="13" max="13" width="13.453125" customWidth="1"/>
    <col min="17" max="17" width="10.08984375" customWidth="1"/>
  </cols>
  <sheetData>
    <row r="5" spans="5:10" x14ac:dyDescent="0.35">
      <c r="E5" s="21" t="s">
        <v>29</v>
      </c>
      <c r="F5" s="22"/>
      <c r="G5" s="22"/>
      <c r="H5" s="22"/>
      <c r="I5" s="22"/>
      <c r="J5" s="23"/>
    </row>
    <row r="6" spans="5:10" x14ac:dyDescent="0.35">
      <c r="E6" s="21" t="s">
        <v>30</v>
      </c>
      <c r="F6" s="22"/>
      <c r="G6" s="22"/>
      <c r="H6" s="22"/>
      <c r="I6" s="22"/>
      <c r="J6" s="23"/>
    </row>
    <row r="7" spans="5:10" x14ac:dyDescent="0.35">
      <c r="E7" s="7" t="s">
        <v>31</v>
      </c>
      <c r="F7" s="7" t="s">
        <v>32</v>
      </c>
      <c r="G7" s="7" t="s">
        <v>33</v>
      </c>
      <c r="H7" s="7" t="s">
        <v>34</v>
      </c>
      <c r="I7" s="7" t="s">
        <v>35</v>
      </c>
      <c r="J7" s="7" t="s">
        <v>36</v>
      </c>
    </row>
    <row r="8" spans="5:10" x14ac:dyDescent="0.35">
      <c r="E8" s="7">
        <v>2</v>
      </c>
      <c r="F8" s="7" t="s">
        <v>9</v>
      </c>
      <c r="G8" s="7">
        <v>30000</v>
      </c>
      <c r="H8" s="7"/>
      <c r="I8" s="7"/>
      <c r="J8" s="7"/>
    </row>
    <row r="9" spans="5:10" x14ac:dyDescent="0.35">
      <c r="E9" s="7">
        <v>5</v>
      </c>
      <c r="F9" s="7" t="s">
        <v>12</v>
      </c>
      <c r="G9" s="7">
        <v>30000</v>
      </c>
      <c r="H9" s="7"/>
      <c r="I9" s="7"/>
      <c r="J9" s="7"/>
    </row>
    <row r="10" spans="5:10" x14ac:dyDescent="0.35">
      <c r="E10" s="7">
        <v>1</v>
      </c>
      <c r="F10" s="7" t="s">
        <v>15</v>
      </c>
      <c r="G10" s="7">
        <v>30000</v>
      </c>
      <c r="H10" s="7"/>
      <c r="I10" s="7"/>
      <c r="J10" s="7"/>
    </row>
    <row r="11" spans="5:10" x14ac:dyDescent="0.35">
      <c r="E11" s="7">
        <v>3</v>
      </c>
      <c r="F11" s="7" t="s">
        <v>18</v>
      </c>
      <c r="G11" s="7">
        <v>30000</v>
      </c>
      <c r="H11" s="7"/>
      <c r="I11" s="7"/>
      <c r="J11" s="7"/>
    </row>
    <row r="12" spans="5:10" x14ac:dyDescent="0.35">
      <c r="E12" s="7">
        <v>4</v>
      </c>
      <c r="F12" s="7" t="s">
        <v>21</v>
      </c>
      <c r="G12" s="7">
        <v>30000</v>
      </c>
      <c r="H12" s="7"/>
      <c r="I12" s="7"/>
      <c r="J12" s="7"/>
    </row>
    <row r="13" spans="5:10" x14ac:dyDescent="0.35">
      <c r="E13" s="7">
        <v>6</v>
      </c>
      <c r="F13" s="7" t="s">
        <v>23</v>
      </c>
      <c r="G13" s="7">
        <v>30000</v>
      </c>
      <c r="H13" s="7"/>
      <c r="I13" s="7"/>
      <c r="J13" s="7"/>
    </row>
    <row r="22" spans="19:24" ht="18.5" x14ac:dyDescent="0.45">
      <c r="T22" s="18" t="s">
        <v>50</v>
      </c>
      <c r="U22" s="19"/>
      <c r="V22" s="19"/>
      <c r="W22" s="20"/>
    </row>
    <row r="24" spans="19:24" x14ac:dyDescent="0.35">
      <c r="S24" s="21" t="s">
        <v>29</v>
      </c>
      <c r="T24" s="22"/>
      <c r="U24" s="22"/>
      <c r="V24" s="22"/>
      <c r="W24" s="22"/>
      <c r="X24" s="23"/>
    </row>
    <row r="25" spans="19:24" x14ac:dyDescent="0.35">
      <c r="S25" s="21" t="s">
        <v>30</v>
      </c>
      <c r="T25" s="22"/>
      <c r="U25" s="22"/>
      <c r="V25" s="22"/>
      <c r="W25" s="22"/>
      <c r="X25" s="23"/>
    </row>
    <row r="26" spans="19:24" x14ac:dyDescent="0.35">
      <c r="S26" s="7" t="s">
        <v>31</v>
      </c>
      <c r="T26" s="7" t="s">
        <v>32</v>
      </c>
      <c r="U26" s="7" t="s">
        <v>33</v>
      </c>
      <c r="V26" s="12" t="s">
        <v>34</v>
      </c>
      <c r="W26" s="7" t="s">
        <v>35</v>
      </c>
      <c r="X26" s="7" t="s">
        <v>36</v>
      </c>
    </row>
    <row r="27" spans="19:24" x14ac:dyDescent="0.35">
      <c r="S27" s="7">
        <v>1</v>
      </c>
      <c r="T27" s="7" t="s">
        <v>40</v>
      </c>
      <c r="U27" s="7">
        <v>30000</v>
      </c>
      <c r="V27" s="12">
        <v>1150000</v>
      </c>
      <c r="W27" s="7">
        <f>IF(V27&gt;=2000000,V27*10%,IF(V27&lt;1000000,V27*6%,V27*8%))</f>
        <v>92000</v>
      </c>
      <c r="X27" s="7">
        <f>SUM(U27+W27)</f>
        <v>122000</v>
      </c>
    </row>
    <row r="28" spans="19:24" x14ac:dyDescent="0.35">
      <c r="S28" s="7">
        <v>2</v>
      </c>
      <c r="T28" s="7" t="s">
        <v>9</v>
      </c>
      <c r="U28" s="7">
        <v>30000</v>
      </c>
      <c r="V28" s="12">
        <v>1760000</v>
      </c>
      <c r="W28" s="7">
        <f t="shared" ref="W28:W32" si="0">IF(V28&gt;=2000000,V28*10%,IF(V28&lt;1000000,V28*6%,V28*8%))</f>
        <v>140800</v>
      </c>
      <c r="X28" s="7">
        <f t="shared" ref="X28:X31" si="1">SUM(U28+W28)</f>
        <v>170800</v>
      </c>
    </row>
    <row r="29" spans="19:24" x14ac:dyDescent="0.35">
      <c r="S29" s="7">
        <v>3</v>
      </c>
      <c r="T29" s="7" t="s">
        <v>39</v>
      </c>
      <c r="U29" s="7">
        <v>30000</v>
      </c>
      <c r="V29" s="12">
        <v>3340000</v>
      </c>
      <c r="W29" s="7">
        <f t="shared" si="0"/>
        <v>334000</v>
      </c>
      <c r="X29" s="7">
        <f t="shared" si="1"/>
        <v>364000</v>
      </c>
    </row>
    <row r="30" spans="19:24" x14ac:dyDescent="0.35">
      <c r="S30" s="7">
        <v>4</v>
      </c>
      <c r="T30" s="7" t="s">
        <v>38</v>
      </c>
      <c r="U30" s="7">
        <v>30000</v>
      </c>
      <c r="V30" s="12">
        <v>960000</v>
      </c>
      <c r="W30" s="7">
        <f t="shared" si="0"/>
        <v>57600</v>
      </c>
      <c r="X30" s="7">
        <f t="shared" si="1"/>
        <v>87600</v>
      </c>
    </row>
    <row r="31" spans="19:24" x14ac:dyDescent="0.35">
      <c r="S31" s="7">
        <v>5</v>
      </c>
      <c r="T31" s="7" t="s">
        <v>37</v>
      </c>
      <c r="U31" s="7">
        <v>30000</v>
      </c>
      <c r="V31" s="12">
        <v>840000</v>
      </c>
      <c r="W31" s="7">
        <f t="shared" si="0"/>
        <v>50400</v>
      </c>
      <c r="X31" s="7">
        <f t="shared" si="1"/>
        <v>80400</v>
      </c>
    </row>
    <row r="32" spans="19:24" x14ac:dyDescent="0.35">
      <c r="S32" s="7">
        <v>6</v>
      </c>
      <c r="T32" s="7" t="s">
        <v>23</v>
      </c>
      <c r="U32" s="7">
        <v>30000</v>
      </c>
      <c r="V32" s="12">
        <v>700000</v>
      </c>
      <c r="W32" s="7">
        <f t="shared" si="0"/>
        <v>42000</v>
      </c>
      <c r="X32" s="7">
        <f>SUM(U32+W32)</f>
        <v>72000</v>
      </c>
    </row>
    <row r="33" spans="23:24" x14ac:dyDescent="0.35">
      <c r="W33" s="7" t="s">
        <v>48</v>
      </c>
      <c r="X33" s="7">
        <f>AVERAGE(X27:X32)</f>
        <v>149466.66666666666</v>
      </c>
    </row>
    <row r="34" spans="23:24" x14ac:dyDescent="0.35">
      <c r="W34" s="7" t="s">
        <v>49</v>
      </c>
      <c r="X34" s="7">
        <f>INT(X33)</f>
        <v>149466</v>
      </c>
    </row>
  </sheetData>
  <mergeCells count="5">
    <mergeCell ref="E5:J5"/>
    <mergeCell ref="E6:J6"/>
    <mergeCell ref="S24:X24"/>
    <mergeCell ref="S25:X25"/>
    <mergeCell ref="T22:W2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D4:H23"/>
  <sheetViews>
    <sheetView zoomScale="70" workbookViewId="0">
      <selection activeCell="F29" sqref="F29"/>
    </sheetView>
  </sheetViews>
  <sheetFormatPr defaultRowHeight="14.5" x14ac:dyDescent="0.35"/>
  <cols>
    <col min="1" max="1" width="14.26953125" customWidth="1"/>
    <col min="2" max="2" width="12.81640625" customWidth="1"/>
    <col min="3" max="3" width="12.1796875" customWidth="1"/>
    <col min="4" max="4" width="13.1796875" customWidth="1"/>
    <col min="5" max="5" width="12" customWidth="1"/>
    <col min="6" max="6" width="21.90625" customWidth="1"/>
    <col min="7" max="7" width="22.6328125" customWidth="1"/>
    <col min="8" max="8" width="20.81640625" customWidth="1"/>
  </cols>
  <sheetData>
    <row r="4" spans="4:8" x14ac:dyDescent="0.35">
      <c r="E4" s="25" t="s">
        <v>51</v>
      </c>
      <c r="F4" s="26"/>
      <c r="G4" s="26"/>
      <c r="H4" s="27"/>
    </row>
    <row r="5" spans="4:8" x14ac:dyDescent="0.35">
      <c r="E5" s="28"/>
      <c r="F5" s="29"/>
      <c r="G5" s="29"/>
      <c r="H5" s="30"/>
    </row>
    <row r="7" spans="4:8" x14ac:dyDescent="0.35">
      <c r="F7" s="4" t="s">
        <v>25</v>
      </c>
      <c r="G7" t="s">
        <v>27</v>
      </c>
    </row>
    <row r="8" spans="4:8" x14ac:dyDescent="0.35">
      <c r="F8" s="5" t="s">
        <v>9</v>
      </c>
      <c r="G8">
        <v>1760000</v>
      </c>
    </row>
    <row r="9" spans="4:8" x14ac:dyDescent="0.35">
      <c r="F9" s="5" t="s">
        <v>21</v>
      </c>
      <c r="G9">
        <v>960000</v>
      </c>
    </row>
    <row r="10" spans="4:8" x14ac:dyDescent="0.35">
      <c r="F10" s="5" t="s">
        <v>23</v>
      </c>
      <c r="G10">
        <v>700000</v>
      </c>
    </row>
    <row r="11" spans="4:8" x14ac:dyDescent="0.35">
      <c r="F11" s="5" t="s">
        <v>18</v>
      </c>
      <c r="G11">
        <v>3340000</v>
      </c>
    </row>
    <row r="12" spans="4:8" x14ac:dyDescent="0.35">
      <c r="F12" s="5" t="s">
        <v>12</v>
      </c>
      <c r="G12">
        <v>840000</v>
      </c>
    </row>
    <row r="13" spans="4:8" x14ac:dyDescent="0.35">
      <c r="F13" s="5" t="s">
        <v>15</v>
      </c>
      <c r="G13">
        <v>1150000</v>
      </c>
    </row>
    <row r="14" spans="4:8" x14ac:dyDescent="0.35">
      <c r="F14" s="5" t="s">
        <v>26</v>
      </c>
      <c r="G14">
        <v>8750000</v>
      </c>
    </row>
    <row r="16" spans="4:8" x14ac:dyDescent="0.35">
      <c r="D16" s="4" t="s">
        <v>25</v>
      </c>
      <c r="E16" t="s">
        <v>41</v>
      </c>
      <c r="F16" t="s">
        <v>42</v>
      </c>
      <c r="G16" t="s">
        <v>43</v>
      </c>
      <c r="H16" t="s">
        <v>44</v>
      </c>
    </row>
    <row r="17" spans="4:8" x14ac:dyDescent="0.35">
      <c r="D17" s="5" t="s">
        <v>9</v>
      </c>
      <c r="E17">
        <v>30000</v>
      </c>
      <c r="F17">
        <v>1760000</v>
      </c>
      <c r="G17">
        <v>140800</v>
      </c>
      <c r="H17">
        <v>1900800</v>
      </c>
    </row>
    <row r="18" spans="4:8" x14ac:dyDescent="0.35">
      <c r="D18" s="5" t="s">
        <v>38</v>
      </c>
      <c r="E18">
        <v>30000</v>
      </c>
      <c r="F18">
        <v>960000</v>
      </c>
      <c r="G18">
        <v>57600</v>
      </c>
      <c r="H18">
        <v>1017600</v>
      </c>
    </row>
    <row r="19" spans="4:8" x14ac:dyDescent="0.35">
      <c r="D19" s="5" t="s">
        <v>23</v>
      </c>
      <c r="E19">
        <v>30000</v>
      </c>
      <c r="F19">
        <v>700000</v>
      </c>
      <c r="G19">
        <v>42000</v>
      </c>
      <c r="H19">
        <v>742000</v>
      </c>
    </row>
    <row r="20" spans="4:8" x14ac:dyDescent="0.35">
      <c r="D20" s="5" t="s">
        <v>39</v>
      </c>
      <c r="E20">
        <v>30000</v>
      </c>
      <c r="F20">
        <v>3340000</v>
      </c>
      <c r="G20">
        <v>334000</v>
      </c>
      <c r="H20">
        <v>3674000</v>
      </c>
    </row>
    <row r="21" spans="4:8" x14ac:dyDescent="0.35">
      <c r="D21" s="5" t="s">
        <v>37</v>
      </c>
      <c r="E21">
        <v>30000</v>
      </c>
      <c r="F21">
        <v>840000</v>
      </c>
      <c r="G21">
        <v>50400</v>
      </c>
      <c r="H21">
        <v>890400</v>
      </c>
    </row>
    <row r="22" spans="4:8" x14ac:dyDescent="0.35">
      <c r="D22" s="5" t="s">
        <v>40</v>
      </c>
      <c r="E22">
        <v>30000</v>
      </c>
      <c r="F22">
        <v>1150000</v>
      </c>
      <c r="G22">
        <v>92000</v>
      </c>
      <c r="H22">
        <v>1242000</v>
      </c>
    </row>
    <row r="23" spans="4:8" x14ac:dyDescent="0.35">
      <c r="D23" s="5" t="s">
        <v>26</v>
      </c>
      <c r="E23">
        <v>180000</v>
      </c>
      <c r="F23">
        <v>8750000</v>
      </c>
      <c r="G23">
        <v>716800</v>
      </c>
      <c r="H23">
        <v>9466800</v>
      </c>
    </row>
  </sheetData>
  <mergeCells count="1">
    <mergeCell ref="E4:H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BE082-2EA8-45DE-B394-39F43B801D01}">
  <dimension ref="B4:T55"/>
  <sheetViews>
    <sheetView tabSelected="1" topLeftCell="H27" zoomScale="43" zoomScaleNormal="100" workbookViewId="0">
      <selection activeCell="AB73" sqref="AB73"/>
    </sheetView>
  </sheetViews>
  <sheetFormatPr defaultRowHeight="14.5" x14ac:dyDescent="0.35"/>
  <cols>
    <col min="3" max="3" width="18.36328125" customWidth="1"/>
    <col min="9" max="9" width="12.1796875" customWidth="1"/>
    <col min="10" max="10" width="10.453125" customWidth="1"/>
    <col min="11" max="11" width="11" customWidth="1"/>
    <col min="12" max="12" width="12.81640625" customWidth="1"/>
    <col min="13" max="13" width="12.453125" customWidth="1"/>
  </cols>
  <sheetData>
    <row r="4" spans="2:20" x14ac:dyDescent="0.35">
      <c r="B4" s="31" t="s">
        <v>52</v>
      </c>
      <c r="C4" s="31"/>
      <c r="D4" s="31"/>
      <c r="E4" s="31"/>
      <c r="F4" s="31"/>
      <c r="P4" s="32" t="s">
        <v>72</v>
      </c>
      <c r="Q4" s="33"/>
      <c r="R4" s="33"/>
      <c r="S4" s="33"/>
      <c r="T4" s="33"/>
    </row>
    <row r="5" spans="2:20" x14ac:dyDescent="0.35">
      <c r="B5" s="31"/>
      <c r="C5" s="31"/>
      <c r="D5" s="31"/>
      <c r="E5" s="31"/>
      <c r="F5" s="31"/>
      <c r="P5" s="33"/>
      <c r="Q5" s="33"/>
      <c r="R5" s="33"/>
      <c r="S5" s="33"/>
      <c r="T5" s="33"/>
    </row>
    <row r="6" spans="2:20" x14ac:dyDescent="0.35">
      <c r="B6" s="24" t="s">
        <v>30</v>
      </c>
      <c r="C6" s="24"/>
      <c r="D6" s="24"/>
      <c r="E6" s="24"/>
      <c r="F6" s="24"/>
      <c r="P6" s="8" t="s">
        <v>73</v>
      </c>
      <c r="Q6" s="8" t="s">
        <v>74</v>
      </c>
      <c r="R6" s="8" t="s">
        <v>34</v>
      </c>
      <c r="S6" s="8" t="s">
        <v>75</v>
      </c>
      <c r="T6" s="8" t="s">
        <v>76</v>
      </c>
    </row>
    <row r="7" spans="2:20" x14ac:dyDescent="0.35">
      <c r="B7" s="8" t="s">
        <v>53</v>
      </c>
      <c r="C7" s="8" t="s">
        <v>54</v>
      </c>
      <c r="D7" s="8" t="s">
        <v>5</v>
      </c>
      <c r="E7" s="8" t="s">
        <v>55</v>
      </c>
      <c r="F7" s="8" t="s">
        <v>36</v>
      </c>
      <c r="P7" s="7" t="s">
        <v>30</v>
      </c>
      <c r="Q7" s="7">
        <f>SUM(F8:F21)</f>
        <v>7854500</v>
      </c>
      <c r="R7" s="7">
        <v>8750000</v>
      </c>
      <c r="S7" s="7">
        <f>R7-Q7</f>
        <v>895500</v>
      </c>
      <c r="T7" s="7" t="str">
        <f>IF(R7&gt;Q7,"Profit","Loss")</f>
        <v>Profit</v>
      </c>
    </row>
    <row r="8" spans="2:20" x14ac:dyDescent="0.35">
      <c r="B8" s="7" t="s">
        <v>10</v>
      </c>
      <c r="C8" s="7" t="s">
        <v>4</v>
      </c>
      <c r="D8" s="7">
        <v>53</v>
      </c>
      <c r="E8" s="7">
        <v>60000</v>
      </c>
      <c r="F8" s="7">
        <v>3180000</v>
      </c>
      <c r="P8" s="7" t="s">
        <v>70</v>
      </c>
      <c r="Q8" s="7">
        <f>SUM(F25:F38)</f>
        <v>9998300</v>
      </c>
      <c r="R8" s="7">
        <v>9920000</v>
      </c>
      <c r="S8" s="7">
        <f>R8-Q8</f>
        <v>-78300</v>
      </c>
      <c r="T8" s="13" t="str">
        <f>IF(R8&gt;Q8,"Profit","Loss")</f>
        <v>Loss</v>
      </c>
    </row>
    <row r="9" spans="2:20" x14ac:dyDescent="0.35">
      <c r="B9" s="7" t="s">
        <v>13</v>
      </c>
      <c r="C9" s="7" t="s">
        <v>4</v>
      </c>
      <c r="D9" s="7">
        <v>48</v>
      </c>
      <c r="E9" s="7">
        <v>45000</v>
      </c>
      <c r="F9" s="7">
        <v>2160000</v>
      </c>
      <c r="P9" s="7" t="s">
        <v>71</v>
      </c>
      <c r="Q9" s="7">
        <f>SUM(F42:F55)</f>
        <v>8985700</v>
      </c>
      <c r="R9" s="7">
        <v>10000000</v>
      </c>
      <c r="S9" s="7">
        <f>R9-Q9</f>
        <v>1014300</v>
      </c>
      <c r="T9" s="7" t="str">
        <f t="shared" ref="T9" si="0">IF(R9&gt;Q9,"Profit","Loss")</f>
        <v>Profit</v>
      </c>
    </row>
    <row r="10" spans="2:20" x14ac:dyDescent="0.35">
      <c r="B10" s="7" t="s">
        <v>19</v>
      </c>
      <c r="C10" s="7" t="s">
        <v>4</v>
      </c>
      <c r="D10" s="7">
        <v>56</v>
      </c>
      <c r="E10" s="7">
        <v>26000</v>
      </c>
      <c r="F10" s="7">
        <v>1456000</v>
      </c>
    </row>
    <row r="11" spans="2:20" x14ac:dyDescent="0.35">
      <c r="B11" s="7" t="s">
        <v>16</v>
      </c>
      <c r="C11" s="7" t="s">
        <v>4</v>
      </c>
      <c r="D11" s="7">
        <v>48</v>
      </c>
      <c r="E11" s="7">
        <v>17000</v>
      </c>
      <c r="F11" s="7">
        <v>816000</v>
      </c>
    </row>
    <row r="12" spans="2:20" x14ac:dyDescent="0.35">
      <c r="B12" s="7" t="s">
        <v>56</v>
      </c>
      <c r="C12" s="7" t="s">
        <v>57</v>
      </c>
      <c r="D12" s="7"/>
      <c r="E12" s="7"/>
      <c r="F12" s="7">
        <v>12000</v>
      </c>
    </row>
    <row r="13" spans="2:20" x14ac:dyDescent="0.35">
      <c r="B13" s="7" t="s">
        <v>58</v>
      </c>
      <c r="C13" s="7" t="s">
        <v>59</v>
      </c>
      <c r="D13" s="7"/>
      <c r="E13" s="7"/>
      <c r="F13" s="7">
        <v>5000</v>
      </c>
    </row>
    <row r="14" spans="2:20" x14ac:dyDescent="0.35">
      <c r="B14" s="7" t="s">
        <v>60</v>
      </c>
      <c r="C14" s="7" t="s">
        <v>57</v>
      </c>
      <c r="D14" s="7"/>
      <c r="E14" s="7"/>
      <c r="F14" s="7">
        <v>8000</v>
      </c>
      <c r="P14" s="32" t="s">
        <v>77</v>
      </c>
      <c r="Q14" s="33"/>
      <c r="R14" s="33"/>
      <c r="S14" s="33"/>
      <c r="T14" s="33"/>
    </row>
    <row r="15" spans="2:20" x14ac:dyDescent="0.35">
      <c r="B15" s="7" t="s">
        <v>61</v>
      </c>
      <c r="C15" s="7" t="s">
        <v>62</v>
      </c>
      <c r="D15" s="7"/>
      <c r="E15" s="7"/>
      <c r="F15" s="7">
        <v>1500</v>
      </c>
      <c r="P15" s="33"/>
      <c r="Q15" s="33"/>
      <c r="R15" s="33"/>
      <c r="S15" s="33"/>
      <c r="T15" s="33"/>
    </row>
    <row r="16" spans="2:20" x14ac:dyDescent="0.35">
      <c r="B16" s="7" t="s">
        <v>63</v>
      </c>
      <c r="C16" s="7" t="s">
        <v>64</v>
      </c>
      <c r="D16" s="7">
        <v>5</v>
      </c>
      <c r="E16" s="7">
        <v>30000</v>
      </c>
      <c r="F16" s="7">
        <v>150000</v>
      </c>
      <c r="P16" s="8" t="s">
        <v>73</v>
      </c>
      <c r="Q16" s="8" t="s">
        <v>78</v>
      </c>
      <c r="R16" s="7"/>
      <c r="S16" s="7"/>
      <c r="T16" s="7"/>
    </row>
    <row r="17" spans="2:20" x14ac:dyDescent="0.35">
      <c r="B17" s="7" t="s">
        <v>65</v>
      </c>
      <c r="C17" s="7" t="s">
        <v>64</v>
      </c>
      <c r="D17" s="7"/>
      <c r="E17" s="7"/>
      <c r="F17" s="7">
        <v>20000</v>
      </c>
      <c r="P17" s="7" t="s">
        <v>30</v>
      </c>
      <c r="Q17" s="7">
        <f>COUNTIF(C8:C21,"Product")</f>
        <v>4</v>
      </c>
      <c r="R17" s="7"/>
      <c r="S17" s="7"/>
      <c r="T17" s="7"/>
    </row>
    <row r="18" spans="2:20" x14ac:dyDescent="0.35">
      <c r="B18" s="7" t="s">
        <v>66</v>
      </c>
      <c r="C18" s="7" t="s">
        <v>62</v>
      </c>
      <c r="D18" s="7"/>
      <c r="E18" s="7"/>
      <c r="F18" s="7">
        <v>2000</v>
      </c>
      <c r="P18" s="7" t="s">
        <v>70</v>
      </c>
      <c r="Q18" s="7">
        <f>COUNTIF(C25:C38,"Product")</f>
        <v>4</v>
      </c>
      <c r="R18" s="7"/>
      <c r="S18" s="7"/>
      <c r="T18" s="7"/>
    </row>
    <row r="19" spans="2:20" x14ac:dyDescent="0.35">
      <c r="B19" s="7" t="s">
        <v>67</v>
      </c>
      <c r="C19" s="7" t="s">
        <v>59</v>
      </c>
      <c r="D19" s="7"/>
      <c r="E19" s="7"/>
      <c r="F19" s="7">
        <v>3000</v>
      </c>
      <c r="P19" s="7" t="s">
        <v>71</v>
      </c>
      <c r="Q19" s="7">
        <f>COUNTIF(C42:C55,"Product")</f>
        <v>4</v>
      </c>
      <c r="R19" s="7"/>
      <c r="S19" s="7"/>
      <c r="T19" s="7"/>
    </row>
    <row r="20" spans="2:20" x14ac:dyDescent="0.35">
      <c r="B20" s="7" t="s">
        <v>68</v>
      </c>
      <c r="C20" s="7" t="s">
        <v>62</v>
      </c>
      <c r="D20" s="7"/>
      <c r="E20" s="7"/>
      <c r="F20" s="7">
        <v>1000</v>
      </c>
    </row>
    <row r="21" spans="2:20" x14ac:dyDescent="0.35">
      <c r="B21" s="7" t="s">
        <v>69</v>
      </c>
      <c r="C21" s="7"/>
      <c r="D21" s="7"/>
      <c r="E21" s="7"/>
      <c r="F21" s="7">
        <v>40000</v>
      </c>
    </row>
    <row r="23" spans="2:20" x14ac:dyDescent="0.35">
      <c r="B23" s="24" t="s">
        <v>70</v>
      </c>
      <c r="C23" s="24"/>
      <c r="D23" s="24"/>
      <c r="E23" s="24"/>
      <c r="F23" s="24"/>
    </row>
    <row r="24" spans="2:20" x14ac:dyDescent="0.35">
      <c r="B24" s="8" t="s">
        <v>53</v>
      </c>
      <c r="C24" s="8" t="s">
        <v>54</v>
      </c>
      <c r="D24" s="8" t="s">
        <v>5</v>
      </c>
      <c r="E24" s="8" t="s">
        <v>55</v>
      </c>
      <c r="F24" s="8" t="s">
        <v>36</v>
      </c>
    </row>
    <row r="25" spans="2:20" x14ac:dyDescent="0.35">
      <c r="B25" s="7" t="s">
        <v>10</v>
      </c>
      <c r="C25" s="7" t="s">
        <v>4</v>
      </c>
      <c r="D25" s="7">
        <v>55</v>
      </c>
      <c r="E25" s="7">
        <v>60000</v>
      </c>
      <c r="F25" s="7">
        <v>3300000</v>
      </c>
      <c r="P25" s="32" t="s">
        <v>79</v>
      </c>
      <c r="Q25" s="33"/>
      <c r="R25" s="33"/>
      <c r="S25" s="33"/>
      <c r="T25" s="33"/>
    </row>
    <row r="26" spans="2:20" x14ac:dyDescent="0.35">
      <c r="B26" s="7" t="s">
        <v>13</v>
      </c>
      <c r="C26" s="7" t="s">
        <v>4</v>
      </c>
      <c r="D26" s="7">
        <v>50</v>
      </c>
      <c r="E26" s="7">
        <v>45000</v>
      </c>
      <c r="F26" s="7">
        <v>2250000</v>
      </c>
      <c r="P26" s="33"/>
      <c r="Q26" s="33"/>
      <c r="R26" s="33"/>
      <c r="S26" s="33"/>
      <c r="T26" s="33"/>
    </row>
    <row r="27" spans="2:20" x14ac:dyDescent="0.35">
      <c r="B27" s="7" t="s">
        <v>19</v>
      </c>
      <c r="C27" s="7" t="s">
        <v>4</v>
      </c>
      <c r="D27" s="7">
        <v>79</v>
      </c>
      <c r="E27" s="7">
        <v>26000</v>
      </c>
      <c r="F27" s="7">
        <v>2054000</v>
      </c>
      <c r="P27" s="8" t="s">
        <v>73</v>
      </c>
      <c r="Q27" s="8" t="s">
        <v>74</v>
      </c>
      <c r="R27" s="8" t="s">
        <v>34</v>
      </c>
      <c r="S27" s="8" t="s">
        <v>80</v>
      </c>
      <c r="T27" s="7"/>
    </row>
    <row r="28" spans="2:20" x14ac:dyDescent="0.35">
      <c r="B28" s="7" t="s">
        <v>16</v>
      </c>
      <c r="C28" s="7" t="s">
        <v>4</v>
      </c>
      <c r="D28" s="7">
        <v>60</v>
      </c>
      <c r="E28" s="7">
        <v>17000</v>
      </c>
      <c r="F28" s="7">
        <v>1020000</v>
      </c>
      <c r="P28" s="7" t="s">
        <v>30</v>
      </c>
      <c r="Q28" s="7">
        <v>9288500</v>
      </c>
      <c r="R28" s="7">
        <v>8750000</v>
      </c>
      <c r="S28" s="7">
        <v>-538500</v>
      </c>
      <c r="T28" s="7"/>
    </row>
    <row r="29" spans="2:20" x14ac:dyDescent="0.35">
      <c r="B29" s="7" t="s">
        <v>56</v>
      </c>
      <c r="C29" s="7" t="s">
        <v>57</v>
      </c>
      <c r="D29" s="7"/>
      <c r="E29" s="7"/>
      <c r="F29" s="7">
        <v>12000</v>
      </c>
      <c r="P29" s="7" t="s">
        <v>70</v>
      </c>
      <c r="Q29" s="7">
        <v>9744300</v>
      </c>
      <c r="R29" s="7">
        <v>9920000</v>
      </c>
      <c r="S29" s="7">
        <v>175700</v>
      </c>
      <c r="T29" s="7"/>
    </row>
    <row r="30" spans="2:20" x14ac:dyDescent="0.35">
      <c r="B30" s="7" t="s">
        <v>58</v>
      </c>
      <c r="C30" s="7" t="s">
        <v>59</v>
      </c>
      <c r="D30" s="7"/>
      <c r="E30" s="7"/>
      <c r="F30" s="7">
        <v>8000</v>
      </c>
      <c r="P30" s="7" t="s">
        <v>71</v>
      </c>
      <c r="Q30" s="7">
        <v>8904700</v>
      </c>
      <c r="R30" s="7">
        <v>10000000</v>
      </c>
      <c r="S30" s="7">
        <v>1095300</v>
      </c>
      <c r="T30" s="7"/>
    </row>
    <row r="31" spans="2:20" x14ac:dyDescent="0.35">
      <c r="B31" s="7" t="s">
        <v>60</v>
      </c>
      <c r="C31" s="7" t="s">
        <v>57</v>
      </c>
      <c r="D31" s="7"/>
      <c r="E31" s="7"/>
      <c r="F31" s="7">
        <v>8000</v>
      </c>
      <c r="P31" s="7" t="s">
        <v>81</v>
      </c>
      <c r="Q31" s="7">
        <v>7345200</v>
      </c>
      <c r="R31" s="7">
        <v>7957400</v>
      </c>
      <c r="S31" s="7">
        <v>612200</v>
      </c>
      <c r="T31" s="7"/>
    </row>
    <row r="32" spans="2:20" x14ac:dyDescent="0.35">
      <c r="B32" s="7" t="s">
        <v>61</v>
      </c>
      <c r="C32" s="7" t="s">
        <v>62</v>
      </c>
      <c r="D32" s="7"/>
      <c r="E32" s="7"/>
      <c r="F32" s="7">
        <v>1500</v>
      </c>
      <c r="P32" s="7" t="s">
        <v>82</v>
      </c>
      <c r="Q32" s="7">
        <v>8987000</v>
      </c>
      <c r="R32" s="7">
        <v>9876500</v>
      </c>
      <c r="S32" s="7">
        <v>889500</v>
      </c>
      <c r="T32" s="7"/>
    </row>
    <row r="33" spans="2:20" x14ac:dyDescent="0.35">
      <c r="B33" s="7" t="s">
        <v>63</v>
      </c>
      <c r="C33" s="7" t="s">
        <v>64</v>
      </c>
      <c r="D33" s="7">
        <v>5</v>
      </c>
      <c r="E33" s="7">
        <v>30000</v>
      </c>
      <c r="F33" s="7">
        <v>150000</v>
      </c>
      <c r="P33" s="7" t="s">
        <v>83</v>
      </c>
      <c r="Q33" s="7">
        <v>5215400</v>
      </c>
      <c r="R33" s="7">
        <v>5164500</v>
      </c>
      <c r="S33" s="7">
        <v>-50900</v>
      </c>
      <c r="T33" s="7"/>
    </row>
    <row r="34" spans="2:20" x14ac:dyDescent="0.35">
      <c r="B34" s="7" t="s">
        <v>65</v>
      </c>
      <c r="C34" s="7" t="s">
        <v>64</v>
      </c>
      <c r="D34" s="7"/>
      <c r="E34" s="7"/>
      <c r="F34" s="7">
        <v>20000</v>
      </c>
      <c r="P34" s="7" t="s">
        <v>84</v>
      </c>
      <c r="Q34" s="7">
        <v>9976500</v>
      </c>
      <c r="R34" s="7">
        <v>11543600</v>
      </c>
      <c r="S34" s="7">
        <v>1567100</v>
      </c>
      <c r="T34" s="7"/>
    </row>
    <row r="35" spans="2:20" x14ac:dyDescent="0.35">
      <c r="B35" s="7" t="s">
        <v>66</v>
      </c>
      <c r="C35" s="7" t="s">
        <v>62</v>
      </c>
      <c r="D35" s="7"/>
      <c r="E35" s="7"/>
      <c r="F35" s="7">
        <v>3000</v>
      </c>
      <c r="P35" s="7" t="s">
        <v>85</v>
      </c>
      <c r="Q35" s="7">
        <v>7976700</v>
      </c>
      <c r="R35" s="7">
        <v>8087900</v>
      </c>
      <c r="S35" s="7">
        <v>111200</v>
      </c>
      <c r="T35" s="7"/>
    </row>
    <row r="36" spans="2:20" x14ac:dyDescent="0.35">
      <c r="B36" s="7" t="s">
        <v>67</v>
      </c>
      <c r="C36" s="7" t="s">
        <v>59</v>
      </c>
      <c r="D36" s="7"/>
      <c r="E36" s="7"/>
      <c r="F36" s="7">
        <v>1000</v>
      </c>
      <c r="P36" s="7" t="s">
        <v>86</v>
      </c>
      <c r="Q36" s="7">
        <v>9879000</v>
      </c>
      <c r="R36" s="7">
        <v>9969800</v>
      </c>
      <c r="S36" s="7">
        <v>90800</v>
      </c>
      <c r="T36" s="7"/>
    </row>
    <row r="37" spans="2:20" x14ac:dyDescent="0.35">
      <c r="B37" s="7" t="s">
        <v>68</v>
      </c>
      <c r="C37" s="7" t="s">
        <v>62</v>
      </c>
      <c r="D37" s="7"/>
      <c r="E37" s="7"/>
      <c r="F37" s="7">
        <v>800</v>
      </c>
      <c r="P37" s="7" t="s">
        <v>87</v>
      </c>
      <c r="Q37" s="7">
        <v>6234800</v>
      </c>
      <c r="R37" s="7">
        <v>7024000</v>
      </c>
      <c r="S37" s="7">
        <v>789200</v>
      </c>
      <c r="T37" s="7"/>
    </row>
    <row r="38" spans="2:20" x14ac:dyDescent="0.35">
      <c r="B38" s="7" t="s">
        <v>69</v>
      </c>
      <c r="C38" s="7"/>
      <c r="D38" s="7"/>
      <c r="E38" s="7"/>
      <c r="F38" s="7">
        <v>1170000</v>
      </c>
      <c r="P38" s="7" t="s">
        <v>88</v>
      </c>
      <c r="Q38" s="7">
        <v>4534800</v>
      </c>
      <c r="R38" s="7">
        <v>4809300</v>
      </c>
      <c r="S38" s="7">
        <v>274500</v>
      </c>
      <c r="T38" s="7"/>
    </row>
    <row r="39" spans="2:20" x14ac:dyDescent="0.35">
      <c r="P39" s="7" t="s">
        <v>89</v>
      </c>
      <c r="Q39" s="7">
        <v>8348700</v>
      </c>
      <c r="R39" s="7">
        <v>8834800</v>
      </c>
      <c r="S39" s="7">
        <v>486100</v>
      </c>
      <c r="T39" s="7"/>
    </row>
    <row r="40" spans="2:20" x14ac:dyDescent="0.35">
      <c r="B40" s="24" t="s">
        <v>71</v>
      </c>
      <c r="C40" s="24"/>
      <c r="D40" s="24"/>
      <c r="E40" s="24"/>
      <c r="F40" s="24"/>
    </row>
    <row r="41" spans="2:20" x14ac:dyDescent="0.35">
      <c r="B41" s="8" t="s">
        <v>53</v>
      </c>
      <c r="C41" s="8" t="s">
        <v>54</v>
      </c>
      <c r="D41" s="8" t="s">
        <v>5</v>
      </c>
      <c r="E41" s="8" t="s">
        <v>55</v>
      </c>
      <c r="F41" s="8" t="s">
        <v>36</v>
      </c>
    </row>
    <row r="42" spans="2:20" x14ac:dyDescent="0.35">
      <c r="B42" s="7" t="s">
        <v>10</v>
      </c>
      <c r="C42" s="7" t="s">
        <v>4</v>
      </c>
      <c r="D42" s="7">
        <v>67</v>
      </c>
      <c r="E42" s="7">
        <v>60000</v>
      </c>
      <c r="F42" s="7">
        <v>4020000</v>
      </c>
    </row>
    <row r="43" spans="2:20" x14ac:dyDescent="0.35">
      <c r="B43" s="7" t="s">
        <v>13</v>
      </c>
      <c r="C43" s="7" t="s">
        <v>4</v>
      </c>
      <c r="D43" s="7">
        <v>41</v>
      </c>
      <c r="E43" s="7">
        <v>45000</v>
      </c>
      <c r="F43" s="7">
        <v>1845000</v>
      </c>
    </row>
    <row r="44" spans="2:20" x14ac:dyDescent="0.35">
      <c r="B44" s="7" t="s">
        <v>19</v>
      </c>
      <c r="C44" s="7" t="s">
        <v>4</v>
      </c>
      <c r="D44" s="7">
        <v>70</v>
      </c>
      <c r="E44" s="7">
        <v>26000</v>
      </c>
      <c r="F44" s="7">
        <v>1820000</v>
      </c>
    </row>
    <row r="45" spans="2:20" x14ac:dyDescent="0.35">
      <c r="B45" s="7" t="s">
        <v>16</v>
      </c>
      <c r="C45" s="7" t="s">
        <v>4</v>
      </c>
      <c r="D45" s="7">
        <v>58</v>
      </c>
      <c r="E45" s="7">
        <v>17000</v>
      </c>
      <c r="F45" s="7">
        <v>986000</v>
      </c>
    </row>
    <row r="46" spans="2:20" x14ac:dyDescent="0.35">
      <c r="B46" s="7" t="s">
        <v>56</v>
      </c>
      <c r="C46" s="7" t="s">
        <v>57</v>
      </c>
      <c r="D46" s="7"/>
      <c r="E46" s="7"/>
      <c r="F46" s="7">
        <v>13000</v>
      </c>
    </row>
    <row r="47" spans="2:20" x14ac:dyDescent="0.35">
      <c r="B47" s="7" t="s">
        <v>58</v>
      </c>
      <c r="C47" s="7" t="s">
        <v>59</v>
      </c>
      <c r="D47" s="7"/>
      <c r="E47" s="7"/>
      <c r="F47" s="7">
        <v>2000</v>
      </c>
    </row>
    <row r="48" spans="2:20" x14ac:dyDescent="0.35">
      <c r="B48" s="7" t="s">
        <v>60</v>
      </c>
      <c r="C48" s="7" t="s">
        <v>57</v>
      </c>
      <c r="D48" s="7"/>
      <c r="E48" s="7"/>
      <c r="F48" s="7">
        <v>8000</v>
      </c>
    </row>
    <row r="49" spans="2:6" x14ac:dyDescent="0.35">
      <c r="B49" s="7" t="s">
        <v>61</v>
      </c>
      <c r="C49" s="7" t="s">
        <v>62</v>
      </c>
      <c r="D49" s="7"/>
      <c r="E49" s="7"/>
      <c r="F49" s="7">
        <v>1500</v>
      </c>
    </row>
    <row r="50" spans="2:6" x14ac:dyDescent="0.35">
      <c r="B50" s="7" t="s">
        <v>63</v>
      </c>
      <c r="C50" s="7" t="s">
        <v>64</v>
      </c>
      <c r="D50" s="7">
        <v>5</v>
      </c>
      <c r="E50" s="7">
        <v>30000</v>
      </c>
      <c r="F50" s="7">
        <v>150000</v>
      </c>
    </row>
    <row r="51" spans="2:6" x14ac:dyDescent="0.35">
      <c r="B51" s="7" t="s">
        <v>65</v>
      </c>
      <c r="C51" s="7" t="s">
        <v>64</v>
      </c>
      <c r="D51" s="7"/>
      <c r="E51" s="7"/>
      <c r="F51" s="7">
        <v>20000</v>
      </c>
    </row>
    <row r="52" spans="2:6" x14ac:dyDescent="0.35">
      <c r="B52" s="7" t="s">
        <v>66</v>
      </c>
      <c r="C52" s="7" t="s">
        <v>62</v>
      </c>
      <c r="D52" s="7"/>
      <c r="E52" s="7"/>
      <c r="F52" s="7">
        <v>2000</v>
      </c>
    </row>
    <row r="53" spans="2:6" x14ac:dyDescent="0.35">
      <c r="B53" s="7" t="s">
        <v>67</v>
      </c>
      <c r="C53" s="7" t="s">
        <v>59</v>
      </c>
      <c r="D53" s="7"/>
      <c r="E53" s="7"/>
      <c r="F53" s="7">
        <v>7000</v>
      </c>
    </row>
    <row r="54" spans="2:6" x14ac:dyDescent="0.35">
      <c r="B54" s="7" t="s">
        <v>68</v>
      </c>
      <c r="C54" s="7" t="s">
        <v>62</v>
      </c>
      <c r="D54" s="7"/>
      <c r="E54" s="7"/>
      <c r="F54" s="7">
        <v>1200</v>
      </c>
    </row>
    <row r="55" spans="2:6" x14ac:dyDescent="0.35">
      <c r="B55" s="7" t="s">
        <v>69</v>
      </c>
      <c r="C55" s="7"/>
      <c r="D55" s="7"/>
      <c r="E55" s="7"/>
      <c r="F55" s="7">
        <v>110000</v>
      </c>
    </row>
  </sheetData>
  <mergeCells count="7">
    <mergeCell ref="B4:F5"/>
    <mergeCell ref="B6:F6"/>
    <mergeCell ref="B23:F23"/>
    <mergeCell ref="B40:F40"/>
    <mergeCell ref="P4:T5"/>
    <mergeCell ref="P14:T15"/>
    <mergeCell ref="P25:T26"/>
  </mergeCells>
  <conditionalFormatting sqref="T8">
    <cfRule type="cellIs" dxfId="6" priority="2" operator="lessThan">
      <formula>$Q$8</formula>
    </cfRule>
  </conditionalFormatting>
  <conditionalFormatting sqref="T9">
    <cfRule type="cellIs" dxfId="5" priority="3" operator="greaterThan">
      <formula>$Q$9</formula>
    </cfRule>
  </conditionalFormatting>
  <conditionalFormatting sqref="T7">
    <cfRule type="cellIs" dxfId="4" priority="11" operator="greaterThan">
      <formula>$Q$7</formula>
    </cfRule>
    <cfRule type="cellIs" dxfId="3" priority="12" operator="greaterThan">
      <formula>$R$6</formula>
    </cfRule>
    <cfRule type="cellIs" dxfId="2" priority="13" operator="lessThan">
      <formula>$R$6</formula>
    </cfRule>
    <cfRule type="expression" dxfId="1" priority="14" stopIfTrue="1">
      <formula>IF(R7&gt;Q7,"Profit","Loss")</formula>
    </cfRule>
    <cfRule type="expression" dxfId="0" priority="15" stopIfTrue="1">
      <formula>IF(R7&gt;Q7,"Profit","Loss")</formula>
    </cfRule>
    <cfRule type="colorScale" priority="16">
      <colorScale>
        <cfvo type="min"/>
        <cfvo type="max"/>
        <color rgb="FF92D050"/>
        <color rgb="FFFF0000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Kazi Al-amin Islam</dc:creator>
  <cp:lastModifiedBy>Sheikh Sabit Islam</cp:lastModifiedBy>
  <dcterms:created xsi:type="dcterms:W3CDTF">2024-05-29T21:50:26Z</dcterms:created>
  <dcterms:modified xsi:type="dcterms:W3CDTF">2024-12-03T10:00:15Z</dcterms:modified>
</cp:coreProperties>
</file>