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IMR\BelajarExcel\"/>
    </mc:Choice>
  </mc:AlternateContent>
  <xr:revisionPtr revIDLastSave="0" documentId="13_ncr:1_{C9D0DC80-A640-478C-9C64-8AA0A4227E2A}" xr6:coauthVersionLast="47" xr6:coauthVersionMax="47" xr10:uidLastSave="{00000000-0000-0000-0000-000000000000}"/>
  <bookViews>
    <workbookView xWindow="10140" yWindow="0" windowWidth="10455" windowHeight="10905" activeTab="1" xr2:uid="{D55AD04E-A305-41EC-8AE6-4ADCE0DCACFC}"/>
  </bookViews>
  <sheets>
    <sheet name="RUMUS" sheetId="1" r:id="rId1"/>
    <sheet name="LATIHAN1" sheetId="2" r:id="rId2"/>
    <sheet name="LATIHAN 2" sheetId="3" r:id="rId3"/>
    <sheet name="LATIHAN 3" sheetId="4" r:id="rId4"/>
    <sheet name="LATIHAN 4" sheetId="5" r:id="rId5"/>
    <sheet name="LATIHAN 5" sheetId="6" r:id="rId6"/>
    <sheet name="Sheet2" sheetId="7" r:id="rId7"/>
    <sheet name="LATIHAN 6" sheetId="8" r:id="rId8"/>
    <sheet name="LATIHAN 7" sheetId="9" r:id="rId9"/>
    <sheet name="LATIHAN 8" sheetId="10" r:id="rId10"/>
    <sheet name="LATIHAN 9" sheetId="11" r:id="rId11"/>
    <sheet name="LATIHAN 10" sheetId="12" r:id="rId12"/>
    <sheet name="LATIHAN 11" sheetId="13" r:id="rId13"/>
    <sheet name="LATIHAN 12" sheetId="14" r:id="rId14"/>
    <sheet name="LATIHAN 13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5" l="1"/>
  <c r="D6" i="15" s="1"/>
  <c r="C7" i="15"/>
  <c r="D7" i="15" s="1"/>
  <c r="C8" i="15"/>
  <c r="D8" i="15" s="1"/>
  <c r="C9" i="15"/>
  <c r="D9" i="15" s="1"/>
  <c r="C5" i="15"/>
  <c r="D5" i="15" s="1"/>
  <c r="I6" i="14"/>
  <c r="I5" i="14"/>
  <c r="F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6" i="13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F6" i="12"/>
  <c r="F7" i="12"/>
  <c r="F8" i="12"/>
  <c r="F9" i="12"/>
  <c r="F10" i="12"/>
  <c r="F11" i="12"/>
  <c r="F5" i="12"/>
  <c r="E7" i="11"/>
  <c r="E6" i="11"/>
  <c r="E5" i="11"/>
  <c r="D7" i="10"/>
  <c r="D8" i="10"/>
  <c r="D9" i="10"/>
  <c r="D10" i="10"/>
  <c r="D11" i="10"/>
  <c r="D12" i="10"/>
  <c r="D6" i="10"/>
  <c r="H6" i="9"/>
  <c r="H7" i="9"/>
  <c r="H8" i="9"/>
  <c r="H9" i="9"/>
  <c r="H5" i="9"/>
  <c r="D3" i="8"/>
  <c r="D4" i="8"/>
  <c r="D5" i="8"/>
  <c r="D6" i="8"/>
  <c r="D7" i="8"/>
  <c r="D8" i="8"/>
  <c r="D9" i="8"/>
  <c r="D10" i="8"/>
  <c r="D2" i="8"/>
  <c r="F12" i="2"/>
  <c r="E4" i="6"/>
  <c r="D5" i="6"/>
  <c r="D6" i="6"/>
  <c r="D7" i="6"/>
  <c r="D8" i="6"/>
  <c r="D9" i="6"/>
  <c r="D10" i="6"/>
  <c r="D4" i="6"/>
  <c r="G13" i="5"/>
  <c r="G14" i="5"/>
  <c r="G15" i="5"/>
  <c r="G16" i="5"/>
  <c r="G12" i="5"/>
  <c r="F13" i="5"/>
  <c r="F14" i="5"/>
  <c r="F15" i="5"/>
  <c r="F16" i="5"/>
  <c r="F12" i="5"/>
  <c r="E13" i="5"/>
  <c r="E14" i="5"/>
  <c r="E15" i="5"/>
  <c r="E16" i="5"/>
  <c r="E12" i="5"/>
  <c r="G9" i="5"/>
  <c r="F9" i="5"/>
  <c r="E9" i="5"/>
  <c r="G5" i="5"/>
  <c r="G6" i="5"/>
  <c r="G7" i="5"/>
  <c r="G8" i="5"/>
  <c r="G4" i="5"/>
  <c r="F5" i="5"/>
  <c r="F6" i="5"/>
  <c r="F7" i="5"/>
  <c r="F8" i="5"/>
  <c r="F4" i="5"/>
  <c r="E5" i="5"/>
  <c r="E6" i="5"/>
  <c r="E7" i="5"/>
  <c r="E8" i="5"/>
  <c r="E4" i="5"/>
  <c r="F11" i="4"/>
  <c r="F12" i="4"/>
  <c r="F13" i="4"/>
  <c r="F10" i="4"/>
  <c r="E11" i="4"/>
  <c r="E12" i="4"/>
  <c r="E13" i="4"/>
  <c r="E10" i="4"/>
  <c r="D11" i="4"/>
  <c r="D12" i="4"/>
  <c r="D13" i="4"/>
  <c r="D10" i="4"/>
  <c r="E5" i="4"/>
  <c r="E6" i="4"/>
  <c r="E7" i="4"/>
  <c r="E4" i="4"/>
  <c r="F5" i="4"/>
  <c r="F6" i="4"/>
  <c r="F7" i="4"/>
  <c r="F4" i="4"/>
  <c r="B5" i="3"/>
  <c r="B6" i="3" s="1"/>
  <c r="B7" i="3" s="1"/>
  <c r="B8" i="3" s="1"/>
  <c r="G3" i="2"/>
  <c r="G4" i="2"/>
  <c r="G5" i="2"/>
  <c r="G6" i="2"/>
  <c r="G2" i="2"/>
  <c r="F3" i="2"/>
  <c r="H3" i="2" s="1"/>
  <c r="F4" i="2"/>
  <c r="H4" i="2" s="1"/>
  <c r="F5" i="2"/>
  <c r="H5" i="2" s="1"/>
  <c r="F6" i="2"/>
  <c r="H6" i="2" s="1"/>
  <c r="F2" i="2"/>
  <c r="J2" i="2" l="1"/>
  <c r="I2" i="2"/>
  <c r="I5" i="2"/>
  <c r="I3" i="2"/>
  <c r="F14" i="2"/>
  <c r="F9" i="2"/>
  <c r="I6" i="2"/>
  <c r="I4" i="2"/>
  <c r="H2" i="2"/>
  <c r="F16" i="2" s="1"/>
  <c r="F15" i="2"/>
  <c r="F13" i="2"/>
  <c r="F10" i="2"/>
  <c r="F8" i="2"/>
  <c r="F11" i="2"/>
  <c r="G12" i="2" l="1"/>
</calcChain>
</file>

<file path=xl/sharedStrings.xml><?xml version="1.0" encoding="utf-8"?>
<sst xmlns="http://schemas.openxmlformats.org/spreadsheetml/2006/main" count="360" uniqueCount="223">
  <si>
    <t>no</t>
  </si>
  <si>
    <t>rumus</t>
  </si>
  <si>
    <t>bagian</t>
  </si>
  <si>
    <t>sum</t>
  </si>
  <si>
    <t>avrage</t>
  </si>
  <si>
    <t>if</t>
  </si>
  <si>
    <t>count</t>
  </si>
  <si>
    <t>max</t>
  </si>
  <si>
    <t>min</t>
  </si>
  <si>
    <t>sumif</t>
  </si>
  <si>
    <t>countif</t>
  </si>
  <si>
    <t>trim</t>
  </si>
  <si>
    <t>lower</t>
  </si>
  <si>
    <t>upper</t>
  </si>
  <si>
    <t>proper</t>
  </si>
  <si>
    <t>concatenate</t>
  </si>
  <si>
    <t>len</t>
  </si>
  <si>
    <t>left</t>
  </si>
  <si>
    <t>mid</t>
  </si>
  <si>
    <t>right</t>
  </si>
  <si>
    <t>rounddown</t>
  </si>
  <si>
    <t>roundup</t>
  </si>
  <si>
    <t>round</t>
  </si>
  <si>
    <t>floor</t>
  </si>
  <si>
    <t>celling</t>
  </si>
  <si>
    <t>miround</t>
  </si>
  <si>
    <t>vlookup</t>
  </si>
  <si>
    <t>hlookup</t>
  </si>
  <si>
    <t>bagian 1</t>
  </si>
  <si>
    <t>bagian 2</t>
  </si>
  <si>
    <t>bagian 3</t>
  </si>
  <si>
    <t>bagian 4</t>
  </si>
  <si>
    <t>bagian 5</t>
  </si>
  <si>
    <t>NAMA KARYAWAN</t>
  </si>
  <si>
    <t>L/P</t>
  </si>
  <si>
    <t>OMSET - BULAN 1</t>
  </si>
  <si>
    <t>OMSET - BULAN 2</t>
  </si>
  <si>
    <t>TOTAL OMSET</t>
  </si>
  <si>
    <t>RATA-RATA OMSET</t>
  </si>
  <si>
    <t>STATUS</t>
  </si>
  <si>
    <t>PERINKAT</t>
  </si>
  <si>
    <t xml:space="preserve">ariel </t>
  </si>
  <si>
    <t>boim</t>
  </si>
  <si>
    <t>tatang</t>
  </si>
  <si>
    <t>hendra</t>
  </si>
  <si>
    <t>jojon</t>
  </si>
  <si>
    <t>l</t>
  </si>
  <si>
    <t>p</t>
  </si>
  <si>
    <t>average</t>
  </si>
  <si>
    <t>range</t>
  </si>
  <si>
    <t>rank</t>
  </si>
  <si>
    <t>menghitung total omset menggunakan rumus sum</t>
  </si>
  <si>
    <t>menghitung rata-rata dari omset menggunakan rumus average</t>
  </si>
  <si>
    <t>menghitung peringkat dari nilai tertentu menggunakan rumus rank</t>
  </si>
  <si>
    <t>menghitung data  mengunakan rumus count</t>
  </si>
  <si>
    <t>menghitung data yang ter tinggi menggunakan rumus max</t>
  </si>
  <si>
    <t>menghitung data yang terendah menggunakan rumus min</t>
  </si>
  <si>
    <t>mengkalkulasi jika melebihi target dinyatakan lulus/tidak menggunakan rumus if</t>
  </si>
  <si>
    <t>mengihitung omset dari karyawan menggunakan rumus sumif</t>
  </si>
  <si>
    <t>mengihitung banyaknya karyawan yang lulus menggunakan rumus countif</t>
  </si>
  <si>
    <t>Berantakan</t>
  </si>
  <si>
    <t>Supaya spasinya rapih</t>
  </si>
  <si>
    <t>Huruf kecil semua</t>
  </si>
  <si>
    <t>Huruf besar semua</t>
  </si>
  <si>
    <t>Huruf besar di awal</t>
  </si>
  <si>
    <t>Hasil</t>
  </si>
  <si>
    <t>Contoh</t>
  </si>
  <si>
    <t>Merubah huruf yang berantakan dengan seperti kelebihan spasi yaitu menggunakan rumus trim</t>
  </si>
  <si>
    <t>INi    AdalAh        CoNToh</t>
  </si>
  <si>
    <t>Merubah huruf menjadi huruf kecil semua yaitu menggunakan rumus lower</t>
  </si>
  <si>
    <t>Merubah huruf menjadi kapital (huruf besar) yaitu menggunakan rumus upper)</t>
  </si>
  <si>
    <t>Murubah huruf menjadi title case (huruf awal besar) yaitu menggunakan rumus proper</t>
  </si>
  <si>
    <t>Divisi</t>
  </si>
  <si>
    <t>Nama karyawan</t>
  </si>
  <si>
    <t>Tahun Lahir</t>
  </si>
  <si>
    <t>ID karyawan</t>
  </si>
  <si>
    <t>Panjang Nama</t>
  </si>
  <si>
    <t>HR</t>
  </si>
  <si>
    <t>Finance</t>
  </si>
  <si>
    <t>Sales</t>
  </si>
  <si>
    <t>Odang</t>
  </si>
  <si>
    <t>Dudung</t>
  </si>
  <si>
    <t>Tatang</t>
  </si>
  <si>
    <t>Onsu</t>
  </si>
  <si>
    <t>Nik</t>
  </si>
  <si>
    <t>3 Karakter pertama</t>
  </si>
  <si>
    <t>Karakter 4-7</t>
  </si>
  <si>
    <t>2 Karakter terakhir</t>
  </si>
  <si>
    <t>menghitung jumlah huruf menggunakan rumus len</t>
  </si>
  <si>
    <t>menggabungkan beberapa data dari cells yang berbeda-beda menggunakan rumus concatenate</t>
  </si>
  <si>
    <t>Tatang m.</t>
  </si>
  <si>
    <t>mengambil data dari karakter tertentu menggunakan rumus left, mid, dan right</t>
  </si>
  <si>
    <t>Nama Murid</t>
  </si>
  <si>
    <t>pembulatan kebawah</t>
  </si>
  <si>
    <t>pembulatan ke atas</t>
  </si>
  <si>
    <t>pembulatan terdekat</t>
  </si>
  <si>
    <t>Andi</t>
  </si>
  <si>
    <t>Budi</t>
  </si>
  <si>
    <t>Rudi</t>
  </si>
  <si>
    <t>Anggi</t>
  </si>
  <si>
    <t>Sanadi</t>
  </si>
  <si>
    <t>item</t>
  </si>
  <si>
    <t>shampo</t>
  </si>
  <si>
    <t xml:space="preserve">sabun </t>
  </si>
  <si>
    <t>diterjen</t>
  </si>
  <si>
    <t>sarden</t>
  </si>
  <si>
    <t>bearbrand</t>
  </si>
  <si>
    <t>stok (pcs) bil int</t>
  </si>
  <si>
    <t>bil float decimal</t>
  </si>
  <si>
    <t>pembulatan nilai jika di belakang koma tidak ingin ada nilai maka menggunakan rumus roundup pembulatannya akan ke atas atau +1</t>
  </si>
  <si>
    <t>pembulatan nilai jika di belakgan koma tidak ingin ada nilai menggunakan rumus rounddown pembulatannya kebawah atau -1</t>
  </si>
  <si>
    <t>Santi</t>
  </si>
  <si>
    <t>rumus round untuk membulatkan angka sesuai dengan aturan matematika biasa. Jika angka desimal lebih dari atau sama dengan 5, maka angka bulat yang lebih tinggi akan dihasilkan; jika kurang dari 5, maka angka bulat yang lebih rendah dihasilkan.</t>
  </si>
  <si>
    <t>Fungsi FLOOR digunakan untuk membulatkan angka ke bilangan bulat terbesar yang kurang dari atau sama dengan angka yang diberikan.</t>
  </si>
  <si>
    <t>Fungsi CEILING digunakan untuk membulatkan angka ke bilangan bulat terkecil yang lebih besar dari atau sama dengan angka yang diberikan.</t>
  </si>
  <si>
    <t>Fungsi MROUND digunakan untuk membulatkan angka ke kelipatan tertentu yang Anda tentukan.</t>
  </si>
  <si>
    <t>tanggal pemesanan</t>
  </si>
  <si>
    <t>no pemesanan</t>
  </si>
  <si>
    <t>nama customer</t>
  </si>
  <si>
    <t>domisili</t>
  </si>
  <si>
    <t>lama pengiriman</t>
  </si>
  <si>
    <t>iferror</t>
  </si>
  <si>
    <t>RUMUS</t>
  </si>
  <si>
    <t>jenis kel</t>
  </si>
  <si>
    <t>toni</t>
  </si>
  <si>
    <t>L</t>
  </si>
  <si>
    <t>P</t>
  </si>
  <si>
    <t xml:space="preserve">Bandung </t>
  </si>
  <si>
    <t>Jakarta</t>
  </si>
  <si>
    <t>Banten</t>
  </si>
  <si>
    <t>Kalimantan</t>
  </si>
  <si>
    <t>Tanggerang</t>
  </si>
  <si>
    <t>Surabaya</t>
  </si>
  <si>
    <t>Yogyakarta</t>
  </si>
  <si>
    <t>nama murid</t>
  </si>
  <si>
    <t>jenis kelamin</t>
  </si>
  <si>
    <t>bil random</t>
  </si>
  <si>
    <t>andi</t>
  </si>
  <si>
    <t>budi</t>
  </si>
  <si>
    <t>dono</t>
  </si>
  <si>
    <t>kasino</t>
  </si>
  <si>
    <t>indro</t>
  </si>
  <si>
    <t>odang</t>
  </si>
  <si>
    <t>subagjo</t>
  </si>
  <si>
    <t>bejo</t>
  </si>
  <si>
    <t>rand</t>
  </si>
  <si>
    <t>randbetween</t>
  </si>
  <si>
    <t>untuk menampilkan bilangan random</t>
  </si>
  <si>
    <t>untuk menampilkan bil random dengan menentukan batas bawah dan batas atas</t>
  </si>
  <si>
    <t>Nama buah</t>
  </si>
  <si>
    <t>Harga</t>
  </si>
  <si>
    <t>Stok</t>
  </si>
  <si>
    <t>Cek stok</t>
  </si>
  <si>
    <t>stok</t>
  </si>
  <si>
    <t>Jambu</t>
  </si>
  <si>
    <t>Apel</t>
  </si>
  <si>
    <t>Sawo</t>
  </si>
  <si>
    <t>Mangga</t>
  </si>
  <si>
    <t>Melon</t>
  </si>
  <si>
    <t>Manggis</t>
  </si>
  <si>
    <t>Nangka</t>
  </si>
  <si>
    <t>Semangka</t>
  </si>
  <si>
    <t>nama</t>
  </si>
  <si>
    <t>tanggal lahir</t>
  </si>
  <si>
    <t>umur</t>
  </si>
  <si>
    <t>sanadi</t>
  </si>
  <si>
    <t>suwandi</t>
  </si>
  <si>
    <t>santi</t>
  </si>
  <si>
    <t>indri</t>
  </si>
  <si>
    <t>edi</t>
  </si>
  <si>
    <t>untuk menghitung umur</t>
  </si>
  <si>
    <t>DATEDIF(B2,TODAY(),"y")</t>
  </si>
  <si>
    <t>tanggal awal</t>
  </si>
  <si>
    <t>tanggal akhir</t>
  </si>
  <si>
    <t>hari libur</t>
  </si>
  <si>
    <t>hari kerja</t>
  </si>
  <si>
    <t>Rumus</t>
  </si>
  <si>
    <t>NETWORKDAYS(C5,D5,C9)</t>
  </si>
  <si>
    <t>untuk menentukan hari kerja beserta hari libur</t>
  </si>
  <si>
    <t>jenkel</t>
  </si>
  <si>
    <t>skor</t>
  </si>
  <si>
    <t>nilai</t>
  </si>
  <si>
    <t>nilai akhir</t>
  </si>
  <si>
    <t>0-50</t>
  </si>
  <si>
    <t>D</t>
  </si>
  <si>
    <t>51-70</t>
  </si>
  <si>
    <t>C</t>
  </si>
  <si>
    <t>71-90</t>
  </si>
  <si>
    <t>B</t>
  </si>
  <si>
    <t>91-100</t>
  </si>
  <si>
    <t>A</t>
  </si>
  <si>
    <t>cara 1</t>
  </si>
  <si>
    <t>cara 2</t>
  </si>
  <si>
    <t>cara 3</t>
  </si>
  <si>
    <t>cara 4</t>
  </si>
  <si>
    <t>cara 5</t>
  </si>
  <si>
    <t>CARA MENAMBAHKAN NO URUT DENGAN MENGGUNAKAN 5 CARA</t>
  </si>
  <si>
    <t>deskripsi</t>
  </si>
  <si>
    <t>untuk menghitung total nilai</t>
  </si>
  <si>
    <t>untuk menghitung nilai rata-rata</t>
  </si>
  <si>
    <t>untuk menentukan suatu kondisi</t>
  </si>
  <si>
    <t>untuk menghitung jumlah data pada cells</t>
  </si>
  <si>
    <t>untuk menghitung data yang tertinggi</t>
  </si>
  <si>
    <t>untuk menghitung data yang terendah</t>
  </si>
  <si>
    <t>RANK(F2,$F$3:$F$6)</t>
  </si>
  <si>
    <t>if/nestedif</t>
  </si>
  <si>
    <t>untuk menentukan kondisi nilai bertingkat</t>
  </si>
  <si>
    <t>susan</t>
  </si>
  <si>
    <t>susanti</t>
  </si>
  <si>
    <t>yanti</t>
  </si>
  <si>
    <t>nilai rata-rata</t>
  </si>
  <si>
    <t>laki-laki</t>
  </si>
  <si>
    <t>perempuan</t>
  </si>
  <si>
    <t>AVERAGEIF(D5:$D$14,"l",$E$5:$E$14)</t>
  </si>
  <si>
    <t>untuk menghitung nilai rata-rata dari sebuah nilai beserta kondisinya</t>
  </si>
  <si>
    <t>Bagaimana cara merata-ratakan nilai dan juga kondisi pada tabel dibawah ini?</t>
  </si>
  <si>
    <t>nomor</t>
  </si>
  <si>
    <t>romawi</t>
  </si>
  <si>
    <t>ROMAN(B5,4)</t>
  </si>
  <si>
    <t>ARABIC(C5)</t>
  </si>
  <si>
    <t>untuk merubah angka menjadi romawi</t>
  </si>
  <si>
    <t>untuk merubah angka dari romawi ke biasa</t>
  </si>
  <si>
    <t>Bagaimana cara merubah nomor menjadi romawi dan bagaimana cara merubahnya kembali dari romawi ke angka biasa?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</si>
</sst>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2" borderId="1" xfId="0" applyFont="1" applyFill="1" applyBorder="1"/>
    <xf numFmtId="165" fontId="0" fillId="0" borderId="1" xfId="1" applyNumberFormat="1" applyFont="1" applyBorder="1"/>
    <xf numFmtId="165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1" fontId="0" fillId="0" borderId="0" xfId="0" applyNumberFormat="1"/>
    <xf numFmtId="0" fontId="0" fillId="2" borderId="0" xfId="0" applyFill="1"/>
    <xf numFmtId="0" fontId="0" fillId="2" borderId="1" xfId="0" applyFill="1" applyBorder="1"/>
    <xf numFmtId="3" fontId="0" fillId="0" borderId="1" xfId="0" applyNumberFormat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5" fontId="0" fillId="0" borderId="1" xfId="0" applyNumberFormat="1" applyBorder="1"/>
    <xf numFmtId="1" fontId="0" fillId="0" borderId="1" xfId="0" applyNumberFormat="1" applyBorder="1"/>
    <xf numFmtId="0" fontId="0" fillId="2" borderId="5" xfId="0" applyFill="1" applyBorder="1"/>
    <xf numFmtId="0" fontId="0" fillId="0" borderId="4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799E-6A89-45AD-9A0A-51C21701D1D6}">
  <dimension ref="A1:C28"/>
  <sheetViews>
    <sheetView workbookViewId="0">
      <selection activeCell="C8" sqref="C8"/>
    </sheetView>
  </sheetViews>
  <sheetFormatPr defaultRowHeight="15" x14ac:dyDescent="0.25"/>
  <cols>
    <col min="2" max="2" width="19" style="1" bestFit="1" customWidth="1"/>
  </cols>
  <sheetData>
    <row r="1" spans="1:3" x14ac:dyDescent="0.25">
      <c r="A1" s="4" t="s">
        <v>2</v>
      </c>
      <c r="B1" s="4" t="s">
        <v>1</v>
      </c>
      <c r="C1" s="4" t="s">
        <v>197</v>
      </c>
    </row>
    <row r="2" spans="1:3" x14ac:dyDescent="0.25">
      <c r="A2" s="27" t="s">
        <v>28</v>
      </c>
      <c r="B2" s="2" t="s">
        <v>3</v>
      </c>
      <c r="C2" t="s">
        <v>198</v>
      </c>
    </row>
    <row r="3" spans="1:3" x14ac:dyDescent="0.25">
      <c r="A3" s="27"/>
      <c r="B3" s="2" t="s">
        <v>4</v>
      </c>
      <c r="C3" t="s">
        <v>199</v>
      </c>
    </row>
    <row r="4" spans="1:3" x14ac:dyDescent="0.25">
      <c r="A4" s="27"/>
      <c r="B4" s="2" t="s">
        <v>5</v>
      </c>
      <c r="C4" t="s">
        <v>200</v>
      </c>
    </row>
    <row r="5" spans="1:3" x14ac:dyDescent="0.25">
      <c r="A5" s="27"/>
      <c r="B5" s="2" t="s">
        <v>6</v>
      </c>
      <c r="C5" t="s">
        <v>201</v>
      </c>
    </row>
    <row r="6" spans="1:3" x14ac:dyDescent="0.25">
      <c r="A6" s="27"/>
      <c r="B6" s="2" t="s">
        <v>7</v>
      </c>
      <c r="C6" t="s">
        <v>202</v>
      </c>
    </row>
    <row r="7" spans="1:3" x14ac:dyDescent="0.25">
      <c r="A7" s="27"/>
      <c r="B7" s="2" t="s">
        <v>8</v>
      </c>
      <c r="C7" t="s">
        <v>203</v>
      </c>
    </row>
    <row r="8" spans="1:3" x14ac:dyDescent="0.25">
      <c r="A8" s="27"/>
      <c r="B8" s="2" t="s">
        <v>9</v>
      </c>
    </row>
    <row r="9" spans="1:3" x14ac:dyDescent="0.25">
      <c r="A9" s="27"/>
      <c r="B9" s="2" t="s">
        <v>10</v>
      </c>
    </row>
    <row r="10" spans="1:3" x14ac:dyDescent="0.25">
      <c r="A10" s="28" t="s">
        <v>29</v>
      </c>
      <c r="B10" s="2" t="s">
        <v>11</v>
      </c>
    </row>
    <row r="11" spans="1:3" x14ac:dyDescent="0.25">
      <c r="A11" s="28"/>
      <c r="B11" s="2" t="s">
        <v>12</v>
      </c>
    </row>
    <row r="12" spans="1:3" x14ac:dyDescent="0.25">
      <c r="A12" s="28"/>
      <c r="B12" s="2" t="s">
        <v>13</v>
      </c>
    </row>
    <row r="13" spans="1:3" x14ac:dyDescent="0.25">
      <c r="A13" s="28"/>
      <c r="B13" s="2" t="s">
        <v>14</v>
      </c>
    </row>
    <row r="14" spans="1:3" x14ac:dyDescent="0.25">
      <c r="A14" s="28" t="s">
        <v>30</v>
      </c>
      <c r="B14" s="2" t="s">
        <v>15</v>
      </c>
    </row>
    <row r="15" spans="1:3" x14ac:dyDescent="0.25">
      <c r="A15" s="28"/>
      <c r="B15" s="2" t="s">
        <v>16</v>
      </c>
    </row>
    <row r="16" spans="1:3" x14ac:dyDescent="0.25">
      <c r="A16" s="28"/>
      <c r="B16" s="2" t="s">
        <v>17</v>
      </c>
    </row>
    <row r="17" spans="1:2" x14ac:dyDescent="0.25">
      <c r="A17" s="28"/>
      <c r="B17" s="2" t="s">
        <v>18</v>
      </c>
    </row>
    <row r="18" spans="1:2" x14ac:dyDescent="0.25">
      <c r="A18" s="28"/>
      <c r="B18" s="2" t="s">
        <v>19</v>
      </c>
    </row>
    <row r="19" spans="1:2" x14ac:dyDescent="0.25">
      <c r="A19" s="28" t="s">
        <v>31</v>
      </c>
      <c r="B19" s="2" t="s">
        <v>20</v>
      </c>
    </row>
    <row r="20" spans="1:2" x14ac:dyDescent="0.25">
      <c r="A20" s="28"/>
      <c r="B20" s="2" t="s">
        <v>21</v>
      </c>
    </row>
    <row r="21" spans="1:2" x14ac:dyDescent="0.25">
      <c r="A21" s="28"/>
      <c r="B21" s="2" t="s">
        <v>22</v>
      </c>
    </row>
    <row r="22" spans="1:2" x14ac:dyDescent="0.25">
      <c r="A22" s="28"/>
      <c r="B22" s="2" t="s">
        <v>23</v>
      </c>
    </row>
    <row r="23" spans="1:2" x14ac:dyDescent="0.25">
      <c r="A23" s="28"/>
      <c r="B23" s="2" t="s">
        <v>24</v>
      </c>
    </row>
    <row r="24" spans="1:2" x14ac:dyDescent="0.25">
      <c r="A24" s="28"/>
      <c r="B24" s="2" t="s">
        <v>25</v>
      </c>
    </row>
    <row r="25" spans="1:2" x14ac:dyDescent="0.25">
      <c r="A25" s="28" t="s">
        <v>32</v>
      </c>
      <c r="B25" s="2" t="s">
        <v>26</v>
      </c>
    </row>
    <row r="26" spans="1:2" x14ac:dyDescent="0.25">
      <c r="A26" s="28"/>
      <c r="B26" s="2" t="s">
        <v>27</v>
      </c>
    </row>
    <row r="27" spans="1:2" x14ac:dyDescent="0.25">
      <c r="A27" s="28"/>
      <c r="B27" s="2" t="s">
        <v>121</v>
      </c>
    </row>
    <row r="28" spans="1:2" x14ac:dyDescent="0.25">
      <c r="A28" s="28"/>
      <c r="B28" s="2" t="s">
        <v>49</v>
      </c>
    </row>
  </sheetData>
  <mergeCells count="5">
    <mergeCell ref="A2:A9"/>
    <mergeCell ref="A10:A13"/>
    <mergeCell ref="A14:A18"/>
    <mergeCell ref="A19:A24"/>
    <mergeCell ref="A25:A28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92AD-A44E-4B81-8946-E7516D116F33}">
  <dimension ref="B5:G12"/>
  <sheetViews>
    <sheetView topLeftCell="A4" workbookViewId="0">
      <selection activeCell="B5" sqref="B5:D12"/>
    </sheetView>
  </sheetViews>
  <sheetFormatPr defaultRowHeight="15" x14ac:dyDescent="0.25"/>
  <cols>
    <col min="2" max="3" width="11.85546875" bestFit="1" customWidth="1"/>
    <col min="5" max="6" width="23.7109375" bestFit="1" customWidth="1"/>
  </cols>
  <sheetData>
    <row r="5" spans="2:7" x14ac:dyDescent="0.25">
      <c r="B5" s="12" t="s">
        <v>162</v>
      </c>
      <c r="C5" s="12" t="s">
        <v>163</v>
      </c>
      <c r="D5" s="12" t="s">
        <v>164</v>
      </c>
      <c r="F5" s="20" t="s">
        <v>1</v>
      </c>
    </row>
    <row r="6" spans="2:7" x14ac:dyDescent="0.25">
      <c r="B6" s="3" t="s">
        <v>165</v>
      </c>
      <c r="C6" s="22">
        <v>36526</v>
      </c>
      <c r="D6" s="3">
        <f ca="1">DATEDIF(C6,TODAY(),"y")</f>
        <v>23</v>
      </c>
      <c r="F6" s="3" t="s">
        <v>171</v>
      </c>
      <c r="G6" t="s">
        <v>170</v>
      </c>
    </row>
    <row r="7" spans="2:7" x14ac:dyDescent="0.25">
      <c r="B7" s="3" t="s">
        <v>43</v>
      </c>
      <c r="C7" s="22">
        <v>37317</v>
      </c>
      <c r="D7" s="3">
        <f t="shared" ref="D7:D12" ca="1" si="0">DATEDIF(C7,TODAY(),"y")</f>
        <v>21</v>
      </c>
    </row>
    <row r="8" spans="2:7" x14ac:dyDescent="0.25">
      <c r="B8" s="3" t="s">
        <v>166</v>
      </c>
      <c r="C8" s="22">
        <v>36257</v>
      </c>
      <c r="D8" s="3">
        <f t="shared" ca="1" si="0"/>
        <v>24</v>
      </c>
    </row>
    <row r="9" spans="2:7" x14ac:dyDescent="0.25">
      <c r="B9" s="3" t="s">
        <v>142</v>
      </c>
      <c r="C9" s="22">
        <v>35558</v>
      </c>
      <c r="D9" s="3">
        <f t="shared" ca="1" si="0"/>
        <v>26</v>
      </c>
    </row>
    <row r="10" spans="2:7" x14ac:dyDescent="0.25">
      <c r="B10" s="3" t="s">
        <v>167</v>
      </c>
      <c r="C10" s="22">
        <v>34951</v>
      </c>
      <c r="D10" s="3">
        <f t="shared" ca="1" si="0"/>
        <v>28</v>
      </c>
    </row>
    <row r="11" spans="2:7" x14ac:dyDescent="0.25">
      <c r="B11" s="3" t="s">
        <v>168</v>
      </c>
      <c r="C11" s="22">
        <v>32914</v>
      </c>
      <c r="D11" s="3">
        <f t="shared" ca="1" si="0"/>
        <v>33</v>
      </c>
    </row>
    <row r="12" spans="2:7" x14ac:dyDescent="0.25">
      <c r="B12" s="3" t="s">
        <v>169</v>
      </c>
      <c r="C12" s="22">
        <v>37289</v>
      </c>
      <c r="D12" s="3">
        <f t="shared" ca="1" si="0"/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FF8F-D26D-41B4-BD21-813C84170B74}">
  <dimension ref="C4:H11"/>
  <sheetViews>
    <sheetView workbookViewId="0">
      <selection activeCell="F9" sqref="F9"/>
    </sheetView>
  </sheetViews>
  <sheetFormatPr defaultRowHeight="15" x14ac:dyDescent="0.25"/>
  <cols>
    <col min="3" max="3" width="12" bestFit="1" customWidth="1"/>
    <col min="4" max="4" width="12.28515625" bestFit="1" customWidth="1"/>
    <col min="7" max="7" width="24.140625" bestFit="1" customWidth="1"/>
  </cols>
  <sheetData>
    <row r="4" spans="3:8" x14ac:dyDescent="0.25">
      <c r="C4" s="12" t="s">
        <v>172</v>
      </c>
      <c r="D4" s="12" t="s">
        <v>173</v>
      </c>
      <c r="E4" s="12" t="s">
        <v>175</v>
      </c>
      <c r="G4" s="11" t="s">
        <v>176</v>
      </c>
    </row>
    <row r="5" spans="3:8" x14ac:dyDescent="0.25">
      <c r="C5" s="18">
        <v>45181</v>
      </c>
      <c r="D5" s="18">
        <v>45212</v>
      </c>
      <c r="E5" s="3">
        <f>NETWORKDAYS(C5,D5)</f>
        <v>24</v>
      </c>
      <c r="G5" t="s">
        <v>177</v>
      </c>
      <c r="H5" t="s">
        <v>178</v>
      </c>
    </row>
    <row r="6" spans="3:8" x14ac:dyDescent="0.25">
      <c r="C6" s="18">
        <v>45181</v>
      </c>
      <c r="D6" s="18">
        <v>45219</v>
      </c>
      <c r="E6" s="3">
        <f>NETWORKDAYS(C6,D6)</f>
        <v>29</v>
      </c>
    </row>
    <row r="7" spans="3:8" x14ac:dyDescent="0.25">
      <c r="C7" s="18">
        <v>45245</v>
      </c>
      <c r="D7" s="18">
        <v>45280</v>
      </c>
      <c r="E7" s="3">
        <f>NETWORKDAYS(C7,D7)</f>
        <v>26</v>
      </c>
    </row>
    <row r="9" spans="3:8" x14ac:dyDescent="0.25">
      <c r="C9" s="12" t="s">
        <v>174</v>
      </c>
      <c r="D9" s="3"/>
      <c r="E9" s="3"/>
    </row>
    <row r="10" spans="3:8" x14ac:dyDescent="0.25">
      <c r="C10" s="18">
        <v>45240</v>
      </c>
      <c r="D10" s="3"/>
      <c r="E10" s="3"/>
    </row>
    <row r="11" spans="3:8" x14ac:dyDescent="0.25">
      <c r="C11" s="18">
        <v>45274</v>
      </c>
      <c r="D11" s="3"/>
      <c r="E1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98F-D21C-4780-BEE8-E73DC05BCE96}">
  <dimension ref="C4:I17"/>
  <sheetViews>
    <sheetView workbookViewId="0">
      <selection activeCell="C4" sqref="C4:E11"/>
    </sheetView>
  </sheetViews>
  <sheetFormatPr defaultRowHeight="15" x14ac:dyDescent="0.25"/>
  <cols>
    <col min="6" max="6" width="9.85546875" bestFit="1" customWidth="1"/>
  </cols>
  <sheetData>
    <row r="4" spans="3:9" x14ac:dyDescent="0.25">
      <c r="C4" s="12" t="s">
        <v>162</v>
      </c>
      <c r="D4" s="12" t="s">
        <v>179</v>
      </c>
      <c r="E4" s="12" t="s">
        <v>180</v>
      </c>
      <c r="F4" s="12" t="s">
        <v>181</v>
      </c>
      <c r="H4" s="20" t="s">
        <v>1</v>
      </c>
    </row>
    <row r="5" spans="3:9" x14ac:dyDescent="0.25">
      <c r="C5" s="3" t="s">
        <v>165</v>
      </c>
      <c r="D5" s="22" t="s">
        <v>46</v>
      </c>
      <c r="E5" s="3">
        <v>80</v>
      </c>
      <c r="F5" s="3" t="str">
        <f>IF(E5&gt;90,"Nilainya A",IF(E5&gt;70,"Nilainya B",IF(E5&gt;50,"Nilainya C","Nilainya D")))</f>
        <v>Nilainya B</v>
      </c>
      <c r="H5" t="s">
        <v>205</v>
      </c>
      <c r="I5" t="s">
        <v>206</v>
      </c>
    </row>
    <row r="6" spans="3:9" x14ac:dyDescent="0.25">
      <c r="C6" s="3" t="s">
        <v>43</v>
      </c>
      <c r="D6" s="22" t="s">
        <v>46</v>
      </c>
      <c r="E6" s="3">
        <v>74</v>
      </c>
      <c r="F6" s="3" t="str">
        <f t="shared" ref="F6:F11" si="0">IF(E6&gt;90,"Nilainya A",IF(E6&gt;70,"Nilainya B",IF(E6&gt;50,"Nilainya C","Nilainya D")))</f>
        <v>Nilainya B</v>
      </c>
    </row>
    <row r="7" spans="3:9" x14ac:dyDescent="0.25">
      <c r="C7" s="3" t="s">
        <v>166</v>
      </c>
      <c r="D7" s="22" t="s">
        <v>46</v>
      </c>
      <c r="E7" s="3">
        <v>88</v>
      </c>
      <c r="F7" s="3" t="str">
        <f t="shared" si="0"/>
        <v>Nilainya B</v>
      </c>
    </row>
    <row r="8" spans="3:9" x14ac:dyDescent="0.25">
      <c r="C8" s="3" t="s">
        <v>142</v>
      </c>
      <c r="D8" s="22" t="s">
        <v>46</v>
      </c>
      <c r="E8" s="3">
        <v>40</v>
      </c>
      <c r="F8" s="3" t="str">
        <f t="shared" si="0"/>
        <v>Nilainya D</v>
      </c>
    </row>
    <row r="9" spans="3:9" x14ac:dyDescent="0.25">
      <c r="C9" s="3" t="s">
        <v>167</v>
      </c>
      <c r="D9" s="22" t="s">
        <v>47</v>
      </c>
      <c r="E9" s="3">
        <v>75</v>
      </c>
      <c r="F9" s="3" t="str">
        <f t="shared" si="0"/>
        <v>Nilainya B</v>
      </c>
    </row>
    <row r="10" spans="3:9" x14ac:dyDescent="0.25">
      <c r="C10" s="3" t="s">
        <v>168</v>
      </c>
      <c r="D10" s="22" t="s">
        <v>47</v>
      </c>
      <c r="E10" s="3">
        <v>92</v>
      </c>
      <c r="F10" s="3" t="str">
        <f t="shared" si="0"/>
        <v>Nilainya A</v>
      </c>
    </row>
    <row r="11" spans="3:9" x14ac:dyDescent="0.25">
      <c r="C11" s="3" t="s">
        <v>169</v>
      </c>
      <c r="D11" s="22" t="s">
        <v>46</v>
      </c>
      <c r="E11" s="3">
        <v>95</v>
      </c>
      <c r="F11" s="3" t="str">
        <f t="shared" si="0"/>
        <v>Nilainya A</v>
      </c>
    </row>
    <row r="13" spans="3:9" x14ac:dyDescent="0.25">
      <c r="C13" s="12" t="s">
        <v>180</v>
      </c>
      <c r="D13" s="23" t="s">
        <v>182</v>
      </c>
    </row>
    <row r="14" spans="3:9" x14ac:dyDescent="0.25">
      <c r="C14" s="3" t="s">
        <v>189</v>
      </c>
      <c r="D14" s="22" t="s">
        <v>190</v>
      </c>
    </row>
    <row r="15" spans="3:9" x14ac:dyDescent="0.25">
      <c r="C15" s="3" t="s">
        <v>187</v>
      </c>
      <c r="D15" s="3" t="s">
        <v>188</v>
      </c>
    </row>
    <row r="16" spans="3:9" x14ac:dyDescent="0.25">
      <c r="C16" s="3" t="s">
        <v>185</v>
      </c>
      <c r="D16" s="3" t="s">
        <v>186</v>
      </c>
    </row>
    <row r="17" spans="3:4" x14ac:dyDescent="0.25">
      <c r="C17" s="3" t="s">
        <v>183</v>
      </c>
      <c r="D17" s="22" t="s">
        <v>184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54A2-14F5-437D-96E3-659BD1271BFD}">
  <dimension ref="B2:G25"/>
  <sheetViews>
    <sheetView workbookViewId="0">
      <selection activeCell="F6" sqref="F6"/>
    </sheetView>
  </sheetViews>
  <sheetFormatPr defaultRowHeight="15" x14ac:dyDescent="0.25"/>
  <cols>
    <col min="2" max="2" width="9.140625" customWidth="1"/>
  </cols>
  <sheetData>
    <row r="2" spans="2:7" x14ac:dyDescent="0.25">
      <c r="B2" t="s">
        <v>196</v>
      </c>
    </row>
    <row r="5" spans="2:7" x14ac:dyDescent="0.25">
      <c r="C5" s="12" t="s">
        <v>191</v>
      </c>
      <c r="D5" s="12" t="s">
        <v>192</v>
      </c>
      <c r="E5" s="12" t="s">
        <v>193</v>
      </c>
      <c r="F5" s="12" t="s">
        <v>194</v>
      </c>
      <c r="G5" s="12" t="s">
        <v>195</v>
      </c>
    </row>
    <row r="6" spans="2:7" x14ac:dyDescent="0.25">
      <c r="C6" s="24">
        <v>1</v>
      </c>
      <c r="D6" s="24">
        <v>1</v>
      </c>
      <c r="E6">
        <v>1</v>
      </c>
      <c r="F6" t="e">
        <f ca="1">SEQUENCE(1000)</f>
        <v>#NAME?</v>
      </c>
      <c r="G6">
        <f>ROW()-1</f>
        <v>5</v>
      </c>
    </row>
    <row r="7" spans="2:7" x14ac:dyDescent="0.25">
      <c r="C7" s="24">
        <v>2</v>
      </c>
      <c r="D7" s="24">
        <f>D6+1</f>
        <v>2</v>
      </c>
      <c r="E7">
        <v>2</v>
      </c>
      <c r="G7">
        <f t="shared" ref="G7:G25" si="0">ROW()-1</f>
        <v>6</v>
      </c>
    </row>
    <row r="8" spans="2:7" x14ac:dyDescent="0.25">
      <c r="C8" s="24">
        <v>3</v>
      </c>
      <c r="D8" s="24">
        <f t="shared" ref="D8:D20" si="1">D7+1</f>
        <v>3</v>
      </c>
      <c r="E8">
        <v>3</v>
      </c>
      <c r="G8">
        <f t="shared" si="0"/>
        <v>7</v>
      </c>
    </row>
    <row r="9" spans="2:7" x14ac:dyDescent="0.25">
      <c r="C9" s="24">
        <v>4</v>
      </c>
      <c r="D9" s="24">
        <f t="shared" si="1"/>
        <v>4</v>
      </c>
      <c r="E9">
        <v>4</v>
      </c>
      <c r="G9">
        <f t="shared" si="0"/>
        <v>8</v>
      </c>
    </row>
    <row r="10" spans="2:7" x14ac:dyDescent="0.25">
      <c r="C10" s="24">
        <v>5</v>
      </c>
      <c r="D10" s="24">
        <f t="shared" si="1"/>
        <v>5</v>
      </c>
      <c r="E10">
        <v>5</v>
      </c>
      <c r="G10">
        <f t="shared" si="0"/>
        <v>9</v>
      </c>
    </row>
    <row r="11" spans="2:7" x14ac:dyDescent="0.25">
      <c r="C11" s="24">
        <v>6</v>
      </c>
      <c r="D11" s="24">
        <f t="shared" si="1"/>
        <v>6</v>
      </c>
      <c r="E11">
        <v>6</v>
      </c>
      <c r="G11">
        <f t="shared" si="0"/>
        <v>10</v>
      </c>
    </row>
    <row r="12" spans="2:7" x14ac:dyDescent="0.25">
      <c r="C12" s="24">
        <v>7</v>
      </c>
      <c r="D12" s="24">
        <f t="shared" si="1"/>
        <v>7</v>
      </c>
      <c r="E12">
        <v>7</v>
      </c>
      <c r="G12">
        <f t="shared" si="0"/>
        <v>11</v>
      </c>
    </row>
    <row r="13" spans="2:7" x14ac:dyDescent="0.25">
      <c r="C13" s="24">
        <v>8</v>
      </c>
      <c r="D13" s="24">
        <f t="shared" si="1"/>
        <v>8</v>
      </c>
      <c r="E13">
        <v>8</v>
      </c>
      <c r="G13">
        <f t="shared" si="0"/>
        <v>12</v>
      </c>
    </row>
    <row r="14" spans="2:7" x14ac:dyDescent="0.25">
      <c r="C14" s="24">
        <v>9</v>
      </c>
      <c r="D14" s="24">
        <f t="shared" si="1"/>
        <v>9</v>
      </c>
      <c r="E14">
        <v>9</v>
      </c>
      <c r="G14">
        <f t="shared" si="0"/>
        <v>13</v>
      </c>
    </row>
    <row r="15" spans="2:7" x14ac:dyDescent="0.25">
      <c r="C15" s="24">
        <v>10</v>
      </c>
      <c r="D15" s="24">
        <f t="shared" si="1"/>
        <v>10</v>
      </c>
      <c r="E15">
        <v>10</v>
      </c>
      <c r="G15">
        <f t="shared" si="0"/>
        <v>14</v>
      </c>
    </row>
    <row r="16" spans="2:7" x14ac:dyDescent="0.25">
      <c r="C16" s="24">
        <v>11</v>
      </c>
      <c r="D16" s="24">
        <f t="shared" si="1"/>
        <v>11</v>
      </c>
      <c r="E16">
        <v>11</v>
      </c>
      <c r="G16">
        <f t="shared" si="0"/>
        <v>15</v>
      </c>
    </row>
    <row r="17" spans="3:7" x14ac:dyDescent="0.25">
      <c r="C17" s="24">
        <v>12</v>
      </c>
      <c r="D17" s="24">
        <f t="shared" si="1"/>
        <v>12</v>
      </c>
      <c r="E17">
        <v>12</v>
      </c>
      <c r="G17">
        <f t="shared" si="0"/>
        <v>16</v>
      </c>
    </row>
    <row r="18" spans="3:7" x14ac:dyDescent="0.25">
      <c r="C18" s="24">
        <v>13</v>
      </c>
      <c r="D18" s="24">
        <f t="shared" si="1"/>
        <v>13</v>
      </c>
      <c r="E18">
        <v>13</v>
      </c>
      <c r="G18">
        <f t="shared" si="0"/>
        <v>17</v>
      </c>
    </row>
    <row r="19" spans="3:7" x14ac:dyDescent="0.25">
      <c r="C19" s="24">
        <v>14</v>
      </c>
      <c r="D19" s="24">
        <f t="shared" si="1"/>
        <v>14</v>
      </c>
      <c r="E19">
        <v>14</v>
      </c>
      <c r="G19">
        <f t="shared" si="0"/>
        <v>18</v>
      </c>
    </row>
    <row r="20" spans="3:7" x14ac:dyDescent="0.25">
      <c r="C20" s="24">
        <v>15</v>
      </c>
      <c r="D20" s="24">
        <f t="shared" si="1"/>
        <v>15</v>
      </c>
      <c r="E20">
        <v>15</v>
      </c>
      <c r="G20">
        <f t="shared" si="0"/>
        <v>19</v>
      </c>
    </row>
    <row r="21" spans="3:7" x14ac:dyDescent="0.25">
      <c r="E21">
        <v>16</v>
      </c>
      <c r="G21">
        <f t="shared" si="0"/>
        <v>20</v>
      </c>
    </row>
    <row r="22" spans="3:7" x14ac:dyDescent="0.25">
      <c r="E22">
        <v>17</v>
      </c>
      <c r="G22">
        <f t="shared" si="0"/>
        <v>21</v>
      </c>
    </row>
    <row r="23" spans="3:7" x14ac:dyDescent="0.25">
      <c r="E23">
        <v>18</v>
      </c>
      <c r="G23">
        <f t="shared" si="0"/>
        <v>22</v>
      </c>
    </row>
    <row r="24" spans="3:7" x14ac:dyDescent="0.25">
      <c r="E24">
        <v>19</v>
      </c>
      <c r="G24">
        <f t="shared" si="0"/>
        <v>23</v>
      </c>
    </row>
    <row r="25" spans="3:7" x14ac:dyDescent="0.25">
      <c r="E25">
        <v>20</v>
      </c>
      <c r="G25">
        <f t="shared" si="0"/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29E4-092F-4C8F-AD26-F11C948E1E52}">
  <dimension ref="A1:L14"/>
  <sheetViews>
    <sheetView workbookViewId="0">
      <selection activeCell="A2" sqref="A2"/>
    </sheetView>
  </sheetViews>
  <sheetFormatPr defaultRowHeight="15" x14ac:dyDescent="0.25"/>
  <cols>
    <col min="8" max="8" width="12.85546875" bestFit="1" customWidth="1"/>
    <col min="11" max="11" width="34.28515625" bestFit="1" customWidth="1"/>
  </cols>
  <sheetData>
    <row r="1" spans="1:12" x14ac:dyDescent="0.25">
      <c r="A1" t="s">
        <v>215</v>
      </c>
    </row>
    <row r="4" spans="1:12" x14ac:dyDescent="0.25">
      <c r="B4" s="12" t="s">
        <v>0</v>
      </c>
      <c r="C4" s="12" t="s">
        <v>162</v>
      </c>
      <c r="D4" s="12" t="s">
        <v>179</v>
      </c>
      <c r="E4" s="12" t="s">
        <v>181</v>
      </c>
      <c r="H4" s="12" t="s">
        <v>210</v>
      </c>
      <c r="I4" s="3"/>
      <c r="K4" s="11" t="s">
        <v>122</v>
      </c>
    </row>
    <row r="5" spans="1:12" x14ac:dyDescent="0.25">
      <c r="B5" s="25">
        <v>1</v>
      </c>
      <c r="C5" s="25" t="s">
        <v>165</v>
      </c>
      <c r="D5" s="26" t="s">
        <v>46</v>
      </c>
      <c r="E5" s="25">
        <v>80</v>
      </c>
      <c r="H5" s="3" t="s">
        <v>211</v>
      </c>
      <c r="I5" s="3">
        <f>AVERAGEIF(D5:$D$14,"l",$E$5:$E$14)</f>
        <v>75.400000000000006</v>
      </c>
      <c r="K5" t="s">
        <v>213</v>
      </c>
      <c r="L5" t="s">
        <v>214</v>
      </c>
    </row>
    <row r="6" spans="1:12" x14ac:dyDescent="0.25">
      <c r="B6" s="25">
        <v>2</v>
      </c>
      <c r="C6" s="25" t="s">
        <v>43</v>
      </c>
      <c r="D6" s="26" t="s">
        <v>46</v>
      </c>
      <c r="E6" s="25">
        <v>74</v>
      </c>
      <c r="H6" s="3" t="s">
        <v>212</v>
      </c>
      <c r="I6" s="3">
        <f>AVERAGEIF(D6:$D$14,"l",$E$5:$E$14)</f>
        <v>83.5</v>
      </c>
    </row>
    <row r="7" spans="1:12" x14ac:dyDescent="0.25">
      <c r="B7" s="25">
        <v>3</v>
      </c>
      <c r="C7" s="25" t="s">
        <v>166</v>
      </c>
      <c r="D7" s="26" t="s">
        <v>46</v>
      </c>
      <c r="E7" s="25">
        <v>88</v>
      </c>
    </row>
    <row r="8" spans="1:12" x14ac:dyDescent="0.25">
      <c r="B8" s="25">
        <v>4</v>
      </c>
      <c r="C8" s="25" t="s">
        <v>142</v>
      </c>
      <c r="D8" s="26" t="s">
        <v>46</v>
      </c>
      <c r="E8" s="25">
        <v>40</v>
      </c>
    </row>
    <row r="9" spans="1:12" x14ac:dyDescent="0.25">
      <c r="B9" s="25">
        <v>5</v>
      </c>
      <c r="C9" s="25" t="s">
        <v>167</v>
      </c>
      <c r="D9" s="26" t="s">
        <v>47</v>
      </c>
      <c r="E9" s="25">
        <v>75</v>
      </c>
    </row>
    <row r="10" spans="1:12" x14ac:dyDescent="0.25">
      <c r="B10" s="25">
        <v>6</v>
      </c>
      <c r="C10" s="25" t="s">
        <v>168</v>
      </c>
      <c r="D10" s="26" t="s">
        <v>47</v>
      </c>
      <c r="E10" s="25">
        <v>92</v>
      </c>
    </row>
    <row r="11" spans="1:12" x14ac:dyDescent="0.25">
      <c r="B11" s="25">
        <v>7</v>
      </c>
      <c r="C11" s="25" t="s">
        <v>169</v>
      </c>
      <c r="D11" s="26" t="s">
        <v>46</v>
      </c>
      <c r="E11" s="25">
        <v>95</v>
      </c>
    </row>
    <row r="12" spans="1:12" x14ac:dyDescent="0.25">
      <c r="B12" s="25">
        <v>8</v>
      </c>
      <c r="C12" s="25" t="s">
        <v>207</v>
      </c>
      <c r="D12" s="25" t="s">
        <v>47</v>
      </c>
      <c r="E12" s="25">
        <v>89</v>
      </c>
    </row>
    <row r="13" spans="1:12" x14ac:dyDescent="0.25">
      <c r="B13" s="25">
        <v>9</v>
      </c>
      <c r="C13" s="25" t="s">
        <v>208</v>
      </c>
      <c r="D13" s="25" t="s">
        <v>47</v>
      </c>
      <c r="E13" s="25">
        <v>91</v>
      </c>
    </row>
    <row r="14" spans="1:12" x14ac:dyDescent="0.25">
      <c r="B14" s="25">
        <v>10</v>
      </c>
      <c r="C14" s="25" t="s">
        <v>209</v>
      </c>
      <c r="D14" s="25" t="s">
        <v>47</v>
      </c>
      <c r="E14" s="25">
        <v>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2830-C8D3-4553-B0B2-8B241DE7F4B0}">
  <dimension ref="A1:I9"/>
  <sheetViews>
    <sheetView topLeftCell="A2" workbookViewId="0">
      <selection activeCell="A2" sqref="A2"/>
    </sheetView>
  </sheetViews>
  <sheetFormatPr defaultRowHeight="15" x14ac:dyDescent="0.25"/>
  <cols>
    <col min="8" max="8" width="13.28515625" bestFit="1" customWidth="1"/>
  </cols>
  <sheetData>
    <row r="1" spans="1:9" x14ac:dyDescent="0.25">
      <c r="A1" t="s">
        <v>222</v>
      </c>
    </row>
    <row r="4" spans="1:9" x14ac:dyDescent="0.25">
      <c r="B4" s="12" t="s">
        <v>216</v>
      </c>
      <c r="C4" s="12" t="s">
        <v>217</v>
      </c>
      <c r="D4" s="12" t="s">
        <v>216</v>
      </c>
      <c r="H4" s="12" t="s">
        <v>122</v>
      </c>
    </row>
    <row r="5" spans="1:9" x14ac:dyDescent="0.25">
      <c r="B5" s="3">
        <v>4</v>
      </c>
      <c r="C5" s="3" t="str">
        <f>ROMAN(B5,4)</f>
        <v>IV</v>
      </c>
      <c r="D5" s="3">
        <f>_xlfn.ARABIC(C5)</f>
        <v>4</v>
      </c>
      <c r="H5" s="3" t="s">
        <v>218</v>
      </c>
      <c r="I5" t="s">
        <v>220</v>
      </c>
    </row>
    <row r="6" spans="1:9" x14ac:dyDescent="0.25">
      <c r="B6" s="3">
        <v>8</v>
      </c>
      <c r="C6" s="3" t="str">
        <f t="shared" ref="C6:C9" si="0">ROMAN(B6,4)</f>
        <v>VIII</v>
      </c>
      <c r="D6" s="3">
        <f t="shared" ref="D6:D9" si="1">_xlfn.ARABIC(C6)</f>
        <v>8</v>
      </c>
      <c r="H6" s="3" t="s">
        <v>219</v>
      </c>
      <c r="I6" t="s">
        <v>221</v>
      </c>
    </row>
    <row r="7" spans="1:9" x14ac:dyDescent="0.25">
      <c r="B7" s="3">
        <v>22</v>
      </c>
      <c r="C7" s="3" t="str">
        <f t="shared" si="0"/>
        <v>XXII</v>
      </c>
      <c r="D7" s="3">
        <f t="shared" si="1"/>
        <v>22</v>
      </c>
    </row>
    <row r="8" spans="1:9" x14ac:dyDescent="0.25">
      <c r="B8" s="3">
        <v>444</v>
      </c>
      <c r="C8" s="3" t="str">
        <f t="shared" si="0"/>
        <v>CDXLIV</v>
      </c>
      <c r="D8" s="3">
        <f t="shared" si="1"/>
        <v>444</v>
      </c>
    </row>
    <row r="9" spans="1:9" x14ac:dyDescent="0.25">
      <c r="B9" s="3">
        <v>1240</v>
      </c>
      <c r="C9" s="3" t="str">
        <f t="shared" si="0"/>
        <v>MCCXL</v>
      </c>
      <c r="D9" s="3">
        <f t="shared" si="1"/>
        <v>1240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B0A0-EF48-4031-AED5-FAC05EBC848D}">
  <dimension ref="A1:L16"/>
  <sheetViews>
    <sheetView tabSelected="1" topLeftCell="B1" zoomScale="85" zoomScaleNormal="85" workbookViewId="0">
      <selection activeCell="F10" sqref="F10"/>
    </sheetView>
  </sheetViews>
  <sheetFormatPr defaultRowHeight="15" x14ac:dyDescent="0.25"/>
  <cols>
    <col min="1" max="1" width="17.85546875" bestFit="1" customWidth="1"/>
    <col min="3" max="5" width="16.28515625" bestFit="1" customWidth="1"/>
    <col min="6" max="6" width="16.85546875" bestFit="1" customWidth="1"/>
    <col min="7" max="7" width="18" bestFit="1" customWidth="1"/>
  </cols>
  <sheetData>
    <row r="1" spans="1:12" x14ac:dyDescent="0.25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36</v>
      </c>
      <c r="F1" s="12" t="s">
        <v>37</v>
      </c>
      <c r="G1" s="12" t="s">
        <v>38</v>
      </c>
      <c r="H1" s="12" t="s">
        <v>39</v>
      </c>
      <c r="I1" s="12" t="s">
        <v>40</v>
      </c>
    </row>
    <row r="2" spans="1:12" x14ac:dyDescent="0.25">
      <c r="A2" s="3" t="s">
        <v>41</v>
      </c>
      <c r="B2" s="3" t="s">
        <v>47</v>
      </c>
      <c r="C2" s="5">
        <v>5000000</v>
      </c>
      <c r="D2" s="5">
        <v>7000000</v>
      </c>
      <c r="E2" s="5">
        <v>8000000</v>
      </c>
      <c r="F2" s="5">
        <f>SUM(C2:E2)</f>
        <v>20000000</v>
      </c>
      <c r="G2" s="5">
        <f>AVERAGE(C2:E2)</f>
        <v>6666666.666666667</v>
      </c>
      <c r="H2" s="3" t="str">
        <f>IF($F$2&gt;20000000,"Lulus","Gagal")</f>
        <v>Gagal</v>
      </c>
      <c r="I2" s="3">
        <f>RANK(F2,$F$3:$F$6)</f>
        <v>3</v>
      </c>
      <c r="J2">
        <f>RANK(F2,F3:F6)</f>
        <v>3</v>
      </c>
      <c r="L2" s="12" t="s">
        <v>122</v>
      </c>
    </row>
    <row r="3" spans="1:12" x14ac:dyDescent="0.25">
      <c r="A3" s="3" t="s">
        <v>42</v>
      </c>
      <c r="B3" s="3" t="s">
        <v>46</v>
      </c>
      <c r="C3" s="5">
        <v>7000000</v>
      </c>
      <c r="D3" s="5">
        <v>4000000</v>
      </c>
      <c r="E3" s="5">
        <v>9000000</v>
      </c>
      <c r="F3" s="5">
        <f t="shared" ref="F3:F6" si="0">SUM(C3:E3)</f>
        <v>20000000</v>
      </c>
      <c r="G3" s="5">
        <f t="shared" ref="G3:G6" si="1">AVERAGE(C3:E3)</f>
        <v>6666666.666666667</v>
      </c>
      <c r="H3" s="3" t="str">
        <f t="shared" ref="H3:H6" si="2">IF(F3&gt;20000000,"Lulus","Gagal")</f>
        <v>Gagal</v>
      </c>
      <c r="I3" s="3">
        <f t="shared" ref="I3:I6" si="3">RANK(F3,$F$3:$F$6)</f>
        <v>3</v>
      </c>
      <c r="L3" s="2" t="s">
        <v>3</v>
      </c>
    </row>
    <row r="4" spans="1:12" x14ac:dyDescent="0.25">
      <c r="A4" s="3" t="s">
        <v>43</v>
      </c>
      <c r="B4" s="3" t="s">
        <v>46</v>
      </c>
      <c r="C4" s="5">
        <v>4000000</v>
      </c>
      <c r="D4" s="5">
        <v>8000000</v>
      </c>
      <c r="E4" s="5">
        <v>4000000</v>
      </c>
      <c r="F4" s="5">
        <f t="shared" si="0"/>
        <v>16000000</v>
      </c>
      <c r="G4" s="5">
        <f t="shared" si="1"/>
        <v>5333333.333333333</v>
      </c>
      <c r="H4" s="3" t="str">
        <f t="shared" si="2"/>
        <v>Gagal</v>
      </c>
      <c r="I4" s="3">
        <f t="shared" si="3"/>
        <v>4</v>
      </c>
      <c r="L4" s="2" t="s">
        <v>48</v>
      </c>
    </row>
    <row r="5" spans="1:12" x14ac:dyDescent="0.25">
      <c r="A5" s="3" t="s">
        <v>44</v>
      </c>
      <c r="B5" s="3" t="s">
        <v>46</v>
      </c>
      <c r="C5" s="5">
        <v>8000000</v>
      </c>
      <c r="D5" s="5">
        <v>7000000</v>
      </c>
      <c r="E5" s="5">
        <v>9000000</v>
      </c>
      <c r="F5" s="5">
        <f t="shared" si="0"/>
        <v>24000000</v>
      </c>
      <c r="G5" s="5">
        <f t="shared" si="1"/>
        <v>8000000</v>
      </c>
      <c r="H5" s="3" t="str">
        <f t="shared" si="2"/>
        <v>Lulus</v>
      </c>
      <c r="I5" s="3">
        <f t="shared" si="3"/>
        <v>1</v>
      </c>
      <c r="L5" s="2" t="s">
        <v>5</v>
      </c>
    </row>
    <row r="6" spans="1:12" x14ac:dyDescent="0.25">
      <c r="A6" s="3" t="s">
        <v>45</v>
      </c>
      <c r="B6" s="3" t="s">
        <v>46</v>
      </c>
      <c r="C6" s="5">
        <v>9000000</v>
      </c>
      <c r="D6" s="5">
        <v>5000000</v>
      </c>
      <c r="E6" s="5">
        <v>8000000</v>
      </c>
      <c r="F6" s="5">
        <f t="shared" si="0"/>
        <v>22000000</v>
      </c>
      <c r="G6" s="5">
        <f t="shared" si="1"/>
        <v>7333333.333333333</v>
      </c>
      <c r="H6" s="3" t="str">
        <f t="shared" si="2"/>
        <v>Lulus</v>
      </c>
      <c r="I6" s="3">
        <f t="shared" si="3"/>
        <v>2</v>
      </c>
      <c r="L6" s="2" t="s">
        <v>6</v>
      </c>
    </row>
    <row r="7" spans="1:12" x14ac:dyDescent="0.25">
      <c r="B7" s="7"/>
      <c r="C7" s="7"/>
      <c r="E7" s="7"/>
      <c r="G7" s="7"/>
      <c r="H7" s="8"/>
      <c r="I7" s="8"/>
      <c r="L7" s="2" t="s">
        <v>7</v>
      </c>
    </row>
    <row r="8" spans="1:12" x14ac:dyDescent="0.25">
      <c r="A8" t="s">
        <v>51</v>
      </c>
      <c r="F8" s="6">
        <f>SUM(F2:F6)</f>
        <v>102000000</v>
      </c>
      <c r="L8" s="2" t="s">
        <v>8</v>
      </c>
    </row>
    <row r="9" spans="1:12" x14ac:dyDescent="0.25">
      <c r="A9" s="9" t="s">
        <v>52</v>
      </c>
      <c r="F9" s="6">
        <f>AVERAGE(F2:F6)</f>
        <v>20400000</v>
      </c>
      <c r="L9" s="2" t="s">
        <v>9</v>
      </c>
    </row>
    <row r="10" spans="1:12" x14ac:dyDescent="0.25">
      <c r="A10" t="s">
        <v>57</v>
      </c>
      <c r="F10" t="str">
        <f>IF(F2&gt;20000000,"Lulus","Tidak mencapai target")</f>
        <v>Tidak mencapai target</v>
      </c>
      <c r="L10" s="2" t="s">
        <v>10</v>
      </c>
    </row>
    <row r="11" spans="1:12" x14ac:dyDescent="0.25">
      <c r="A11" t="s">
        <v>53</v>
      </c>
      <c r="F11">
        <f>RANK(F2,$F$3:$F$6)</f>
        <v>3</v>
      </c>
      <c r="G11" t="s">
        <v>204</v>
      </c>
      <c r="L11" s="2" t="s">
        <v>50</v>
      </c>
    </row>
    <row r="12" spans="1:12" x14ac:dyDescent="0.25">
      <c r="A12" t="s">
        <v>54</v>
      </c>
      <c r="F12" s="3">
        <f>COUNT(C2:C6)</f>
        <v>5</v>
      </c>
      <c r="G12">
        <f>COUNT(A2:I6)</f>
        <v>30</v>
      </c>
    </row>
    <row r="13" spans="1:12" x14ac:dyDescent="0.25">
      <c r="A13" t="s">
        <v>55</v>
      </c>
      <c r="F13" s="6">
        <f>MAX(F2:F6)</f>
        <v>24000000</v>
      </c>
    </row>
    <row r="14" spans="1:12" x14ac:dyDescent="0.25">
      <c r="A14" t="s">
        <v>56</v>
      </c>
      <c r="F14" s="6">
        <f>MIN(F2:F6)</f>
        <v>16000000</v>
      </c>
    </row>
    <row r="15" spans="1:12" x14ac:dyDescent="0.25">
      <c r="A15" t="s">
        <v>58</v>
      </c>
      <c r="F15" s="10">
        <f>SUMIF(B2:B6,"l",F2:F6)</f>
        <v>82000000</v>
      </c>
    </row>
    <row r="16" spans="1:12" x14ac:dyDescent="0.25">
      <c r="A16" t="s">
        <v>59</v>
      </c>
      <c r="F16">
        <f>COUNTIF(H2:H6,"lulus")</f>
        <v>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1007-21AC-43E1-A07B-7BD93263ABD7}">
  <dimension ref="A1:F13"/>
  <sheetViews>
    <sheetView workbookViewId="0">
      <selection activeCell="B8" sqref="B8"/>
    </sheetView>
  </sheetViews>
  <sheetFormatPr defaultRowHeight="15" x14ac:dyDescent="0.25"/>
  <cols>
    <col min="1" max="1" width="20.5703125" bestFit="1" customWidth="1"/>
    <col min="2" max="2" width="21.42578125" bestFit="1" customWidth="1"/>
  </cols>
  <sheetData>
    <row r="1" spans="1:6" x14ac:dyDescent="0.25">
      <c r="F1" s="11" t="s">
        <v>1</v>
      </c>
    </row>
    <row r="2" spans="1:6" x14ac:dyDescent="0.25">
      <c r="F2" s="2" t="s">
        <v>11</v>
      </c>
    </row>
    <row r="3" spans="1:6" x14ac:dyDescent="0.25">
      <c r="A3" s="3" t="s">
        <v>66</v>
      </c>
      <c r="B3" s="3" t="s">
        <v>65</v>
      </c>
      <c r="F3" s="2" t="s">
        <v>12</v>
      </c>
    </row>
    <row r="4" spans="1:6" x14ac:dyDescent="0.25">
      <c r="A4" s="3" t="s">
        <v>60</v>
      </c>
      <c r="B4" s="3" t="s">
        <v>68</v>
      </c>
      <c r="F4" s="2" t="s">
        <v>13</v>
      </c>
    </row>
    <row r="5" spans="1:6" x14ac:dyDescent="0.25">
      <c r="A5" s="3" t="s">
        <v>61</v>
      </c>
      <c r="B5" s="3" t="str">
        <f>TRIM(B4)</f>
        <v>INi AdalAh CoNToh</v>
      </c>
      <c r="F5" s="2" t="s">
        <v>14</v>
      </c>
    </row>
    <row r="6" spans="1:6" x14ac:dyDescent="0.25">
      <c r="A6" s="3" t="s">
        <v>62</v>
      </c>
      <c r="B6" s="3" t="str">
        <f>LOWER(B5)</f>
        <v>ini adalah contoh</v>
      </c>
    </row>
    <row r="7" spans="1:6" x14ac:dyDescent="0.25">
      <c r="A7" s="3" t="s">
        <v>63</v>
      </c>
      <c r="B7" s="3" t="str">
        <f>UPPER(B6)</f>
        <v>INI ADALAH CONTOH</v>
      </c>
    </row>
    <row r="8" spans="1:6" x14ac:dyDescent="0.25">
      <c r="A8" s="3" t="s">
        <v>64</v>
      </c>
      <c r="B8" s="3" t="str">
        <f>PROPER(B7)</f>
        <v>Ini Adalah Contoh</v>
      </c>
    </row>
    <row r="10" spans="1:6" x14ac:dyDescent="0.25">
      <c r="A10" t="s">
        <v>67</v>
      </c>
    </row>
    <row r="11" spans="1:6" x14ac:dyDescent="0.25">
      <c r="A11" t="s">
        <v>69</v>
      </c>
    </row>
    <row r="12" spans="1:6" x14ac:dyDescent="0.25">
      <c r="A12" t="s">
        <v>70</v>
      </c>
    </row>
    <row r="13" spans="1:6" x14ac:dyDescent="0.25">
      <c r="A13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33E4-26A6-43DF-AC0E-011E454A161F}">
  <dimension ref="A3:H17"/>
  <sheetViews>
    <sheetView workbookViewId="0">
      <selection activeCell="E4" sqref="E4"/>
    </sheetView>
  </sheetViews>
  <sheetFormatPr defaultRowHeight="15" x14ac:dyDescent="0.25"/>
  <cols>
    <col min="3" max="3" width="15.140625" bestFit="1" customWidth="1"/>
    <col min="4" max="4" width="18" bestFit="1" customWidth="1"/>
    <col min="5" max="5" width="20.42578125" bestFit="1" customWidth="1"/>
    <col min="6" max="6" width="17.5703125" bestFit="1" customWidth="1"/>
    <col min="8" max="8" width="11.85546875" bestFit="1" customWidth="1"/>
  </cols>
  <sheetData>
    <row r="3" spans="1:8" x14ac:dyDescent="0.25">
      <c r="B3" s="12" t="s">
        <v>72</v>
      </c>
      <c r="C3" s="12" t="s">
        <v>73</v>
      </c>
      <c r="D3" s="12" t="s">
        <v>74</v>
      </c>
      <c r="E3" s="12" t="s">
        <v>75</v>
      </c>
      <c r="F3" s="12" t="s">
        <v>76</v>
      </c>
      <c r="H3" s="11" t="s">
        <v>1</v>
      </c>
    </row>
    <row r="4" spans="1:8" x14ac:dyDescent="0.25">
      <c r="B4" s="3" t="s">
        <v>77</v>
      </c>
      <c r="C4" s="3" t="s">
        <v>80</v>
      </c>
      <c r="D4" s="3">
        <v>1992</v>
      </c>
      <c r="E4" s="3" t="str">
        <f>CONCATENATE(B4,"-",C4,"-",D4)</f>
        <v>HR-Odang-1992</v>
      </c>
      <c r="F4" s="3">
        <f>LEN(C4)</f>
        <v>5</v>
      </c>
      <c r="H4" s="2" t="s">
        <v>15</v>
      </c>
    </row>
    <row r="5" spans="1:8" x14ac:dyDescent="0.25">
      <c r="B5" s="3" t="s">
        <v>78</v>
      </c>
      <c r="C5" s="3" t="s">
        <v>81</v>
      </c>
      <c r="D5" s="3">
        <v>1999</v>
      </c>
      <c r="E5" s="3" t="str">
        <f t="shared" ref="E5:E7" si="0">CONCATENATE(B5,"-",C5,"-",D5)</f>
        <v>Finance-Dudung-1999</v>
      </c>
      <c r="F5" s="3">
        <f t="shared" ref="F5:F7" si="1">LEN(C5)</f>
        <v>6</v>
      </c>
      <c r="H5" s="2" t="s">
        <v>16</v>
      </c>
    </row>
    <row r="6" spans="1:8" x14ac:dyDescent="0.25">
      <c r="B6" s="3" t="s">
        <v>79</v>
      </c>
      <c r="C6" s="3" t="s">
        <v>90</v>
      </c>
      <c r="D6" s="3">
        <v>2001</v>
      </c>
      <c r="E6" s="3" t="str">
        <f t="shared" si="0"/>
        <v>Sales-Tatang m.-2001</v>
      </c>
      <c r="F6" s="3">
        <f t="shared" si="1"/>
        <v>9</v>
      </c>
      <c r="H6" s="2" t="s">
        <v>17</v>
      </c>
    </row>
    <row r="7" spans="1:8" x14ac:dyDescent="0.25">
      <c r="B7" s="3" t="s">
        <v>77</v>
      </c>
      <c r="C7" s="3" t="s">
        <v>83</v>
      </c>
      <c r="D7" s="3">
        <v>20002</v>
      </c>
      <c r="E7" s="3" t="str">
        <f t="shared" si="0"/>
        <v>HR-Onsu-20002</v>
      </c>
      <c r="F7" s="3">
        <f t="shared" si="1"/>
        <v>4</v>
      </c>
      <c r="H7" s="2" t="s">
        <v>18</v>
      </c>
    </row>
    <row r="8" spans="1:8" x14ac:dyDescent="0.25">
      <c r="H8" s="2" t="s">
        <v>19</v>
      </c>
    </row>
    <row r="9" spans="1:8" x14ac:dyDescent="0.25">
      <c r="B9" s="12" t="s">
        <v>73</v>
      </c>
      <c r="C9" s="12" t="s">
        <v>84</v>
      </c>
      <c r="D9" s="12" t="s">
        <v>85</v>
      </c>
      <c r="E9" s="12" t="s">
        <v>86</v>
      </c>
      <c r="F9" s="12" t="s">
        <v>87</v>
      </c>
    </row>
    <row r="10" spans="1:8" x14ac:dyDescent="0.25">
      <c r="B10" s="3" t="s">
        <v>80</v>
      </c>
      <c r="C10" s="3">
        <v>8179187676</v>
      </c>
      <c r="D10" s="3" t="str">
        <f>LEFT(C10,3)</f>
        <v>817</v>
      </c>
      <c r="E10" s="3" t="str">
        <f>MID(C10,4,4)</f>
        <v>9187</v>
      </c>
      <c r="F10" s="3" t="str">
        <f>RIGHT(C10,2)</f>
        <v>76</v>
      </c>
    </row>
    <row r="11" spans="1:8" x14ac:dyDescent="0.25">
      <c r="B11" s="3" t="s">
        <v>81</v>
      </c>
      <c r="C11" s="3">
        <v>8179187677</v>
      </c>
      <c r="D11" s="3" t="str">
        <f t="shared" ref="D11:D13" si="2">LEFT(C11,3)</f>
        <v>817</v>
      </c>
      <c r="E11" s="3" t="str">
        <f t="shared" ref="E11:E13" si="3">MID(C11,4,4)</f>
        <v>9187</v>
      </c>
      <c r="F11" s="3" t="str">
        <f t="shared" ref="F11:F13" si="4">RIGHT(C11,2)</f>
        <v>77</v>
      </c>
    </row>
    <row r="12" spans="1:8" x14ac:dyDescent="0.25">
      <c r="B12" s="3" t="s">
        <v>82</v>
      </c>
      <c r="C12" s="3">
        <v>8179187678</v>
      </c>
      <c r="D12" s="3" t="str">
        <f t="shared" si="2"/>
        <v>817</v>
      </c>
      <c r="E12" s="3" t="str">
        <f t="shared" si="3"/>
        <v>9187</v>
      </c>
      <c r="F12" s="3" t="str">
        <f t="shared" si="4"/>
        <v>78</v>
      </c>
    </row>
    <row r="13" spans="1:8" x14ac:dyDescent="0.25">
      <c r="B13" s="3" t="s">
        <v>83</v>
      </c>
      <c r="C13" s="3">
        <v>8179187679</v>
      </c>
      <c r="D13" s="3" t="str">
        <f t="shared" si="2"/>
        <v>817</v>
      </c>
      <c r="E13" s="3" t="str">
        <f t="shared" si="3"/>
        <v>9187</v>
      </c>
      <c r="F13" s="3" t="str">
        <f t="shared" si="4"/>
        <v>79</v>
      </c>
    </row>
    <row r="15" spans="1:8" x14ac:dyDescent="0.25">
      <c r="A15" t="s">
        <v>88</v>
      </c>
    </row>
    <row r="16" spans="1:8" x14ac:dyDescent="0.25">
      <c r="A16" t="s">
        <v>89</v>
      </c>
    </row>
    <row r="17" spans="1:1" x14ac:dyDescent="0.25">
      <c r="A1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3736-1B24-4799-B2F8-E0FADC570BB6}">
  <dimension ref="A3:J23"/>
  <sheetViews>
    <sheetView topLeftCell="A10" zoomScale="85" zoomScaleNormal="85" workbookViewId="0">
      <selection activeCell="C4" sqref="C4:C9"/>
    </sheetView>
  </sheetViews>
  <sheetFormatPr defaultRowHeight="15" x14ac:dyDescent="0.25"/>
  <cols>
    <col min="3" max="3" width="11.85546875" bestFit="1" customWidth="1"/>
    <col min="4" max="4" width="15.140625" bestFit="1" customWidth="1"/>
    <col min="5" max="5" width="20.42578125" bestFit="1" customWidth="1"/>
    <col min="6" max="6" width="18.5703125" bestFit="1" customWidth="1"/>
    <col min="7" max="7" width="20" bestFit="1" customWidth="1"/>
    <col min="11" max="11" width="11.28515625" bestFit="1" customWidth="1"/>
  </cols>
  <sheetData>
    <row r="3" spans="3:10" x14ac:dyDescent="0.25">
      <c r="C3" s="12" t="s">
        <v>92</v>
      </c>
      <c r="D3" s="12" t="s">
        <v>108</v>
      </c>
      <c r="E3" s="14" t="s">
        <v>93</v>
      </c>
      <c r="F3" s="12" t="s">
        <v>94</v>
      </c>
      <c r="G3" s="12" t="s">
        <v>95</v>
      </c>
      <c r="J3" s="12" t="s">
        <v>1</v>
      </c>
    </row>
    <row r="4" spans="3:10" x14ac:dyDescent="0.25">
      <c r="C4" s="3" t="s">
        <v>96</v>
      </c>
      <c r="D4" s="16">
        <v>80.22</v>
      </c>
      <c r="E4" s="13">
        <f>ROUNDDOWN(D4,0)</f>
        <v>80</v>
      </c>
      <c r="F4" s="13">
        <f>ROUNDUP(D4,0)</f>
        <v>81</v>
      </c>
      <c r="G4" s="13">
        <f>ROUND(D4,0)</f>
        <v>80</v>
      </c>
      <c r="J4" s="2" t="s">
        <v>20</v>
      </c>
    </row>
    <row r="5" spans="3:10" x14ac:dyDescent="0.25">
      <c r="C5" s="3" t="s">
        <v>97</v>
      </c>
      <c r="D5" s="16">
        <v>48.84</v>
      </c>
      <c r="E5" s="13">
        <f t="shared" ref="E5:E9" si="0">ROUNDDOWN(D5,0)</f>
        <v>48</v>
      </c>
      <c r="F5" s="13">
        <f t="shared" ref="F5:F8" si="1">ROUNDUP(D5,0)</f>
        <v>49</v>
      </c>
      <c r="G5" s="13">
        <f t="shared" ref="G5:G8" si="2">ROUND(D5,0)</f>
        <v>49</v>
      </c>
      <c r="J5" s="2" t="s">
        <v>21</v>
      </c>
    </row>
    <row r="6" spans="3:10" x14ac:dyDescent="0.25">
      <c r="C6" s="3" t="s">
        <v>98</v>
      </c>
      <c r="D6" s="16">
        <v>75.319999999999993</v>
      </c>
      <c r="E6" s="13">
        <f t="shared" si="0"/>
        <v>75</v>
      </c>
      <c r="F6" s="13">
        <f t="shared" si="1"/>
        <v>76</v>
      </c>
      <c r="G6" s="13">
        <f t="shared" si="2"/>
        <v>75</v>
      </c>
      <c r="J6" s="2" t="s">
        <v>22</v>
      </c>
    </row>
    <row r="7" spans="3:10" x14ac:dyDescent="0.25">
      <c r="C7" s="3" t="s">
        <v>99</v>
      </c>
      <c r="D7" s="16">
        <v>44.44</v>
      </c>
      <c r="E7" s="13">
        <f t="shared" si="0"/>
        <v>44</v>
      </c>
      <c r="F7" s="13">
        <f t="shared" si="1"/>
        <v>45</v>
      </c>
      <c r="G7" s="13">
        <f t="shared" si="2"/>
        <v>44</v>
      </c>
      <c r="J7" s="2" t="s">
        <v>23</v>
      </c>
    </row>
    <row r="8" spans="3:10" x14ac:dyDescent="0.25">
      <c r="C8" s="3" t="s">
        <v>100</v>
      </c>
      <c r="D8" s="16">
        <v>7.65</v>
      </c>
      <c r="E8" s="13">
        <f t="shared" si="0"/>
        <v>7</v>
      </c>
      <c r="F8" s="13">
        <f t="shared" si="1"/>
        <v>8</v>
      </c>
      <c r="G8" s="13">
        <f t="shared" si="2"/>
        <v>8</v>
      </c>
      <c r="J8" s="2" t="s">
        <v>24</v>
      </c>
    </row>
    <row r="9" spans="3:10" x14ac:dyDescent="0.25">
      <c r="C9" s="3" t="s">
        <v>111</v>
      </c>
      <c r="D9" s="16">
        <v>75.819999999999993</v>
      </c>
      <c r="E9" s="13">
        <f t="shared" si="0"/>
        <v>75</v>
      </c>
      <c r="F9" s="13">
        <f t="shared" ref="F9" si="3">ROUNDUP(D9,0)</f>
        <v>76</v>
      </c>
      <c r="G9" s="13">
        <f t="shared" ref="G9" si="4">ROUND(D9,0)</f>
        <v>76</v>
      </c>
      <c r="J9" s="2" t="s">
        <v>25</v>
      </c>
    </row>
    <row r="11" spans="3:10" x14ac:dyDescent="0.25">
      <c r="C11" s="12" t="s">
        <v>101</v>
      </c>
      <c r="D11" s="12" t="s">
        <v>107</v>
      </c>
      <c r="E11" s="14" t="s">
        <v>93</v>
      </c>
      <c r="F11" s="12" t="s">
        <v>94</v>
      </c>
      <c r="G11" s="12" t="s">
        <v>95</v>
      </c>
    </row>
    <row r="12" spans="3:10" x14ac:dyDescent="0.25">
      <c r="C12" s="3" t="s">
        <v>102</v>
      </c>
      <c r="D12" s="17">
        <v>1140</v>
      </c>
      <c r="E12" s="3">
        <f>FLOOR(D12,100)</f>
        <v>1100</v>
      </c>
      <c r="F12" s="3">
        <f>CEILING(D12,100)</f>
        <v>1200</v>
      </c>
      <c r="G12" s="3">
        <f>MROUND(D12,100)</f>
        <v>1100</v>
      </c>
    </row>
    <row r="13" spans="3:10" x14ac:dyDescent="0.25">
      <c r="C13" s="3" t="s">
        <v>103</v>
      </c>
      <c r="D13" s="15">
        <v>540</v>
      </c>
      <c r="E13" s="3">
        <f t="shared" ref="E13:E16" si="5">FLOOR(D13,100)</f>
        <v>500</v>
      </c>
      <c r="F13" s="3">
        <f t="shared" ref="F13:F16" si="6">CEILING(D13,100)</f>
        <v>600</v>
      </c>
      <c r="G13" s="3">
        <f t="shared" ref="G13:G16" si="7">MROUND(D13,100)</f>
        <v>500</v>
      </c>
    </row>
    <row r="14" spans="3:10" x14ac:dyDescent="0.25">
      <c r="C14" s="3" t="s">
        <v>104</v>
      </c>
      <c r="D14" s="15">
        <v>320</v>
      </c>
      <c r="E14" s="3">
        <f t="shared" si="5"/>
        <v>300</v>
      </c>
      <c r="F14" s="3">
        <f t="shared" si="6"/>
        <v>400</v>
      </c>
      <c r="G14" s="3">
        <f t="shared" si="7"/>
        <v>300</v>
      </c>
    </row>
    <row r="15" spans="3:10" x14ac:dyDescent="0.25">
      <c r="C15" s="3" t="s">
        <v>105</v>
      </c>
      <c r="D15" s="15">
        <v>400</v>
      </c>
      <c r="E15" s="3">
        <f t="shared" si="5"/>
        <v>400</v>
      </c>
      <c r="F15" s="3">
        <f t="shared" si="6"/>
        <v>400</v>
      </c>
      <c r="G15" s="3">
        <f t="shared" si="7"/>
        <v>400</v>
      </c>
    </row>
    <row r="16" spans="3:10" x14ac:dyDescent="0.25">
      <c r="C16" s="3" t="s">
        <v>106</v>
      </c>
      <c r="D16" s="15">
        <v>240</v>
      </c>
      <c r="E16" s="3">
        <f t="shared" si="5"/>
        <v>200</v>
      </c>
      <c r="F16" s="3">
        <f t="shared" si="6"/>
        <v>300</v>
      </c>
      <c r="G16" s="3">
        <f t="shared" si="7"/>
        <v>200</v>
      </c>
    </row>
    <row r="18" spans="1:1" x14ac:dyDescent="0.25">
      <c r="A18" t="s">
        <v>110</v>
      </c>
    </row>
    <row r="19" spans="1:1" x14ac:dyDescent="0.25">
      <c r="A19" t="s">
        <v>109</v>
      </c>
    </row>
    <row r="20" spans="1:1" x14ac:dyDescent="0.25">
      <c r="A20" t="s">
        <v>112</v>
      </c>
    </row>
    <row r="21" spans="1:1" x14ac:dyDescent="0.25">
      <c r="A21" t="s">
        <v>113</v>
      </c>
    </row>
    <row r="22" spans="1:1" x14ac:dyDescent="0.25">
      <c r="A22" t="s">
        <v>114</v>
      </c>
    </row>
    <row r="23" spans="1:1" x14ac:dyDescent="0.25">
      <c r="A23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82D9-FE3C-4B78-AC14-3F337EBBEC49}">
  <dimension ref="B3:O10"/>
  <sheetViews>
    <sheetView topLeftCell="A3" workbookViewId="0">
      <selection activeCell="E4" sqref="E4"/>
    </sheetView>
  </sheetViews>
  <sheetFormatPr defaultRowHeight="15" x14ac:dyDescent="0.25"/>
  <cols>
    <col min="2" max="2" width="18.42578125" bestFit="1" customWidth="1"/>
    <col min="3" max="3" width="14.140625" bestFit="1" customWidth="1"/>
    <col min="4" max="4" width="14.7109375" bestFit="1" customWidth="1"/>
    <col min="6" max="6" width="16" bestFit="1" customWidth="1"/>
    <col min="13" max="13" width="14.7109375" bestFit="1" customWidth="1"/>
    <col min="15" max="15" width="16" bestFit="1" customWidth="1"/>
  </cols>
  <sheetData>
    <row r="3" spans="2:15" x14ac:dyDescent="0.25">
      <c r="B3" s="12" t="s">
        <v>116</v>
      </c>
      <c r="C3" s="12" t="s">
        <v>117</v>
      </c>
      <c r="D3" s="12" t="s">
        <v>118</v>
      </c>
      <c r="E3" s="12" t="s">
        <v>119</v>
      </c>
      <c r="F3" s="12" t="s">
        <v>120</v>
      </c>
      <c r="H3" s="11" t="s">
        <v>122</v>
      </c>
      <c r="L3" s="12" t="s">
        <v>117</v>
      </c>
      <c r="M3" s="12" t="s">
        <v>118</v>
      </c>
      <c r="N3" s="12" t="s">
        <v>123</v>
      </c>
      <c r="O3" s="12" t="s">
        <v>119</v>
      </c>
    </row>
    <row r="4" spans="2:15" x14ac:dyDescent="0.25">
      <c r="B4" s="18">
        <v>45203</v>
      </c>
      <c r="C4" s="3">
        <v>102</v>
      </c>
      <c r="D4" s="19" t="str">
        <f>VLOOKUP(C4,$L$3:$O$11,2,0)</f>
        <v>Andi</v>
      </c>
      <c r="E4" s="3" t="e">
        <f>v</f>
        <v>#NAME?</v>
      </c>
      <c r="F4" s="3"/>
      <c r="H4" s="2" t="s">
        <v>26</v>
      </c>
      <c r="L4" s="3">
        <v>102</v>
      </c>
      <c r="M4" s="3" t="s">
        <v>96</v>
      </c>
      <c r="N4" s="3" t="s">
        <v>125</v>
      </c>
      <c r="O4" s="3" t="s">
        <v>127</v>
      </c>
    </row>
    <row r="5" spans="2:15" x14ac:dyDescent="0.25">
      <c r="B5" s="18">
        <v>45201</v>
      </c>
      <c r="C5" s="3">
        <v>48</v>
      </c>
      <c r="D5" s="19" t="str">
        <f t="shared" ref="D5:D10" si="0">VLOOKUP(C5,$L$3:$O$11,2,0)</f>
        <v>Budi</v>
      </c>
      <c r="E5" s="3"/>
      <c r="F5" s="3"/>
      <c r="H5" s="2" t="s">
        <v>27</v>
      </c>
      <c r="L5" s="3">
        <v>48</v>
      </c>
      <c r="M5" s="3" t="s">
        <v>97</v>
      </c>
      <c r="N5" s="3" t="s">
        <v>125</v>
      </c>
      <c r="O5" s="3" t="s">
        <v>128</v>
      </c>
    </row>
    <row r="6" spans="2:15" x14ac:dyDescent="0.25">
      <c r="B6" s="18">
        <v>45202</v>
      </c>
      <c r="C6" s="3">
        <v>55</v>
      </c>
      <c r="D6" s="19" t="str">
        <f t="shared" si="0"/>
        <v>Rudi</v>
      </c>
      <c r="E6" s="3"/>
      <c r="F6" s="3"/>
      <c r="H6" s="2" t="s">
        <v>121</v>
      </c>
      <c r="L6" s="3">
        <v>55</v>
      </c>
      <c r="M6" s="3" t="s">
        <v>98</v>
      </c>
      <c r="N6" s="3" t="s">
        <v>125</v>
      </c>
      <c r="O6" s="3" t="s">
        <v>129</v>
      </c>
    </row>
    <row r="7" spans="2:15" x14ac:dyDescent="0.25">
      <c r="B7" s="18">
        <v>45209</v>
      </c>
      <c r="C7" s="3">
        <v>80</v>
      </c>
      <c r="D7" s="19" t="str">
        <f t="shared" si="0"/>
        <v>Anggi</v>
      </c>
      <c r="E7" s="3"/>
      <c r="F7" s="3"/>
      <c r="L7" s="3">
        <v>80</v>
      </c>
      <c r="M7" s="3" t="s">
        <v>99</v>
      </c>
      <c r="N7" s="3" t="s">
        <v>126</v>
      </c>
      <c r="O7" s="3" t="s">
        <v>130</v>
      </c>
    </row>
    <row r="8" spans="2:15" x14ac:dyDescent="0.25">
      <c r="B8" s="18">
        <v>45212</v>
      </c>
      <c r="C8" s="3">
        <v>72</v>
      </c>
      <c r="D8" s="19" t="str">
        <f t="shared" si="0"/>
        <v>Sanadi</v>
      </c>
      <c r="E8" s="3"/>
      <c r="F8" s="3"/>
      <c r="L8" s="3">
        <v>72</v>
      </c>
      <c r="M8" s="3" t="s">
        <v>100</v>
      </c>
      <c r="N8" s="3" t="s">
        <v>125</v>
      </c>
      <c r="O8" s="3" t="s">
        <v>131</v>
      </c>
    </row>
    <row r="9" spans="2:15" x14ac:dyDescent="0.25">
      <c r="B9" s="18">
        <v>45217</v>
      </c>
      <c r="C9" s="3">
        <v>88</v>
      </c>
      <c r="D9" s="19" t="str">
        <f t="shared" si="0"/>
        <v>Santi</v>
      </c>
      <c r="E9" s="3"/>
      <c r="F9" s="3"/>
      <c r="L9" s="3">
        <v>88</v>
      </c>
      <c r="M9" s="3" t="s">
        <v>111</v>
      </c>
      <c r="N9" s="3" t="s">
        <v>126</v>
      </c>
      <c r="O9" s="3" t="s">
        <v>132</v>
      </c>
    </row>
    <row r="10" spans="2:15" x14ac:dyDescent="0.25">
      <c r="B10" s="18">
        <v>45204</v>
      </c>
      <c r="C10" s="3">
        <v>99</v>
      </c>
      <c r="D10" s="19" t="str">
        <f t="shared" si="0"/>
        <v>toni</v>
      </c>
      <c r="E10" s="3"/>
      <c r="F10" s="3"/>
      <c r="L10" s="3">
        <v>99</v>
      </c>
      <c r="M10" s="19" t="s">
        <v>124</v>
      </c>
      <c r="N10" s="3" t="s">
        <v>125</v>
      </c>
      <c r="O10" s="3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94CA-DD39-42D3-9B21-19B29D422476}">
  <dimension ref="D5:G12"/>
  <sheetViews>
    <sheetView workbookViewId="0">
      <selection activeCell="D5" sqref="D5:G12"/>
    </sheetView>
  </sheetViews>
  <sheetFormatPr defaultRowHeight="15" x14ac:dyDescent="0.25"/>
  <sheetData>
    <row r="5" spans="4:7" x14ac:dyDescent="0.25">
      <c r="D5" s="12" t="s">
        <v>117</v>
      </c>
      <c r="E5" s="12" t="s">
        <v>118</v>
      </c>
      <c r="F5" s="12" t="s">
        <v>123</v>
      </c>
      <c r="G5" s="12" t="s">
        <v>119</v>
      </c>
    </row>
    <row r="6" spans="4:7" x14ac:dyDescent="0.25">
      <c r="D6" s="3">
        <v>102</v>
      </c>
      <c r="E6" s="3" t="s">
        <v>96</v>
      </c>
      <c r="F6" s="3" t="s">
        <v>125</v>
      </c>
      <c r="G6" s="3" t="s">
        <v>127</v>
      </c>
    </row>
    <row r="7" spans="4:7" x14ac:dyDescent="0.25">
      <c r="D7" s="3">
        <v>48</v>
      </c>
      <c r="E7" s="3" t="s">
        <v>97</v>
      </c>
      <c r="F7" s="3" t="s">
        <v>125</v>
      </c>
      <c r="G7" s="3" t="s">
        <v>128</v>
      </c>
    </row>
    <row r="8" spans="4:7" x14ac:dyDescent="0.25">
      <c r="D8" s="3">
        <v>55</v>
      </c>
      <c r="E8" s="3" t="s">
        <v>98</v>
      </c>
      <c r="F8" s="3" t="s">
        <v>125</v>
      </c>
      <c r="G8" s="3" t="s">
        <v>129</v>
      </c>
    </row>
    <row r="9" spans="4:7" x14ac:dyDescent="0.25">
      <c r="D9" s="3">
        <v>80</v>
      </c>
      <c r="E9" s="3" t="s">
        <v>99</v>
      </c>
      <c r="F9" s="3" t="s">
        <v>126</v>
      </c>
      <c r="G9" s="3" t="s">
        <v>130</v>
      </c>
    </row>
    <row r="10" spans="4:7" x14ac:dyDescent="0.25">
      <c r="D10" s="3">
        <v>72</v>
      </c>
      <c r="E10" s="3" t="s">
        <v>100</v>
      </c>
      <c r="F10" s="3" t="s">
        <v>125</v>
      </c>
      <c r="G10" s="3" t="s">
        <v>131</v>
      </c>
    </row>
    <row r="11" spans="4:7" x14ac:dyDescent="0.25">
      <c r="D11" s="3">
        <v>88</v>
      </c>
      <c r="E11" s="3" t="s">
        <v>111</v>
      </c>
      <c r="F11" s="3" t="s">
        <v>126</v>
      </c>
      <c r="G11" s="3" t="s">
        <v>132</v>
      </c>
    </row>
    <row r="12" spans="4:7" x14ac:dyDescent="0.25">
      <c r="D12" s="3">
        <v>99</v>
      </c>
      <c r="E12" s="19" t="s">
        <v>124</v>
      </c>
      <c r="F12" s="3" t="s">
        <v>125</v>
      </c>
      <c r="G12" s="3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B486-3721-4CA5-B25D-95534EF8E9D1}">
  <dimension ref="A1:G10"/>
  <sheetViews>
    <sheetView topLeftCell="A5" workbookViewId="0">
      <selection activeCell="G4" sqref="G4"/>
    </sheetView>
  </sheetViews>
  <sheetFormatPr defaultRowHeight="15" x14ac:dyDescent="0.25"/>
  <cols>
    <col min="2" max="2" width="11.5703125" bestFit="1" customWidth="1"/>
    <col min="3" max="3" width="12.85546875" bestFit="1" customWidth="1"/>
    <col min="4" max="4" width="10.5703125" bestFit="1" customWidth="1"/>
    <col min="6" max="6" width="13.140625" bestFit="1" customWidth="1"/>
  </cols>
  <sheetData>
    <row r="1" spans="1:7" x14ac:dyDescent="0.25">
      <c r="A1" s="12" t="s">
        <v>0</v>
      </c>
      <c r="B1" s="12" t="s">
        <v>134</v>
      </c>
      <c r="C1" s="12" t="s">
        <v>135</v>
      </c>
      <c r="D1" s="12" t="s">
        <v>136</v>
      </c>
      <c r="F1" s="20" t="s">
        <v>1</v>
      </c>
    </row>
    <row r="2" spans="1:7" x14ac:dyDescent="0.25">
      <c r="A2" s="3">
        <v>1</v>
      </c>
      <c r="B2" s="3" t="s">
        <v>137</v>
      </c>
      <c r="C2" s="3" t="s">
        <v>125</v>
      </c>
      <c r="D2" s="3">
        <f ca="1">RAND()</f>
        <v>0.34740387343600199</v>
      </c>
      <c r="F2" s="3" t="s">
        <v>145</v>
      </c>
      <c r="G2" t="s">
        <v>147</v>
      </c>
    </row>
    <row r="3" spans="1:7" x14ac:dyDescent="0.25">
      <c r="A3" s="3">
        <v>2</v>
      </c>
      <c r="B3" s="3" t="s">
        <v>138</v>
      </c>
      <c r="C3" s="3" t="s">
        <v>125</v>
      </c>
      <c r="D3" s="3">
        <f t="shared" ref="D3:D10" ca="1" si="0">RAND()</f>
        <v>0.20624042609826421</v>
      </c>
      <c r="F3" s="3" t="s">
        <v>146</v>
      </c>
      <c r="G3" s="21" t="s">
        <v>148</v>
      </c>
    </row>
    <row r="4" spans="1:7" x14ac:dyDescent="0.25">
      <c r="A4" s="3">
        <v>3</v>
      </c>
      <c r="B4" s="3" t="s">
        <v>139</v>
      </c>
      <c r="C4" s="3" t="s">
        <v>125</v>
      </c>
      <c r="D4" s="3">
        <f t="shared" ca="1" si="0"/>
        <v>5.063349389749916E-2</v>
      </c>
    </row>
    <row r="5" spans="1:7" x14ac:dyDescent="0.25">
      <c r="A5" s="3">
        <v>4</v>
      </c>
      <c r="B5" s="3" t="s">
        <v>140</v>
      </c>
      <c r="C5" s="3" t="s">
        <v>125</v>
      </c>
      <c r="D5" s="3">
        <f t="shared" ca="1" si="0"/>
        <v>0.64064126836286994</v>
      </c>
    </row>
    <row r="6" spans="1:7" x14ac:dyDescent="0.25">
      <c r="A6" s="3">
        <v>5</v>
      </c>
      <c r="B6" s="3" t="s">
        <v>141</v>
      </c>
      <c r="C6" s="3" t="s">
        <v>125</v>
      </c>
      <c r="D6" s="3">
        <f t="shared" ca="1" si="0"/>
        <v>0.78072826105000759</v>
      </c>
    </row>
    <row r="7" spans="1:7" x14ac:dyDescent="0.25">
      <c r="A7" s="3">
        <v>6</v>
      </c>
      <c r="B7" s="3" t="s">
        <v>43</v>
      </c>
      <c r="C7" s="3" t="s">
        <v>125</v>
      </c>
      <c r="D7" s="3">
        <f t="shared" ca="1" si="0"/>
        <v>0.55671588153973017</v>
      </c>
    </row>
    <row r="8" spans="1:7" x14ac:dyDescent="0.25">
      <c r="A8" s="3">
        <v>7</v>
      </c>
      <c r="B8" s="3" t="s">
        <v>142</v>
      </c>
      <c r="C8" s="3" t="s">
        <v>125</v>
      </c>
      <c r="D8" s="3">
        <f t="shared" ca="1" si="0"/>
        <v>0.53942933492586675</v>
      </c>
    </row>
    <row r="9" spans="1:7" x14ac:dyDescent="0.25">
      <c r="A9" s="3">
        <v>8</v>
      </c>
      <c r="B9" s="3" t="s">
        <v>143</v>
      </c>
      <c r="C9" s="3" t="s">
        <v>125</v>
      </c>
      <c r="D9" s="3">
        <f t="shared" ca="1" si="0"/>
        <v>0.65761187898488604</v>
      </c>
    </row>
    <row r="10" spans="1:7" x14ac:dyDescent="0.25">
      <c r="A10" s="3">
        <v>9</v>
      </c>
      <c r="B10" s="3" t="s">
        <v>144</v>
      </c>
      <c r="C10" s="3" t="s">
        <v>125</v>
      </c>
      <c r="D10" s="3">
        <f t="shared" ca="1" si="0"/>
        <v>0.64711564963853851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A4C4-F31A-4A60-A3D5-228E1C699ED8}">
  <dimension ref="C4:H9"/>
  <sheetViews>
    <sheetView topLeftCell="A3" workbookViewId="0">
      <selection activeCell="H5" sqref="H5"/>
    </sheetView>
  </sheetViews>
  <sheetFormatPr defaultRowHeight="15" x14ac:dyDescent="0.25"/>
  <cols>
    <col min="5" max="5" width="10" bestFit="1" customWidth="1"/>
    <col min="6" max="6" width="14.140625" bestFit="1" customWidth="1"/>
    <col min="8" max="8" width="14.7109375" bestFit="1" customWidth="1"/>
  </cols>
  <sheetData>
    <row r="4" spans="3:8" x14ac:dyDescent="0.25">
      <c r="C4" s="12" t="s">
        <v>149</v>
      </c>
      <c r="D4" s="12" t="s">
        <v>150</v>
      </c>
      <c r="E4" s="12" t="s">
        <v>151</v>
      </c>
      <c r="G4" s="12" t="s">
        <v>152</v>
      </c>
      <c r="H4" s="12" t="s">
        <v>153</v>
      </c>
    </row>
    <row r="5" spans="3:8" x14ac:dyDescent="0.25">
      <c r="C5" s="3" t="s">
        <v>157</v>
      </c>
      <c r="D5" s="13">
        <v>6000</v>
      </c>
      <c r="E5" s="3">
        <v>20</v>
      </c>
      <c r="G5" s="3" t="s">
        <v>158</v>
      </c>
      <c r="H5" s="3">
        <f>IFERROR(VLOOKUP(G5,$C$4:$E$9,3,0),"Stok Tidak Ada!")</f>
        <v>22</v>
      </c>
    </row>
    <row r="6" spans="3:8" x14ac:dyDescent="0.25">
      <c r="C6" s="3" t="s">
        <v>154</v>
      </c>
      <c r="D6" s="13">
        <v>8500</v>
      </c>
      <c r="E6" s="3">
        <v>10</v>
      </c>
      <c r="G6" s="3" t="s">
        <v>155</v>
      </c>
      <c r="H6" s="3">
        <f>IFERROR(VLOOKUP(G6,$C$4:$E$9,3,0),"Stok Tidak Ada!")</f>
        <v>4</v>
      </c>
    </row>
    <row r="7" spans="3:8" x14ac:dyDescent="0.25">
      <c r="C7" s="3" t="s">
        <v>155</v>
      </c>
      <c r="D7" s="13">
        <v>10000</v>
      </c>
      <c r="E7" s="3">
        <v>4</v>
      </c>
      <c r="G7" s="3" t="s">
        <v>159</v>
      </c>
      <c r="H7" s="3" t="str">
        <f>IFERROR(VLOOKUP(G7,$C$4:$E$9,3,0),"Stok Tidak Ada!")</f>
        <v>Stok Tidak Ada!</v>
      </c>
    </row>
    <row r="8" spans="3:8" x14ac:dyDescent="0.25">
      <c r="C8" s="3" t="s">
        <v>156</v>
      </c>
      <c r="D8" s="13">
        <v>4000</v>
      </c>
      <c r="E8" s="3">
        <v>8</v>
      </c>
      <c r="G8" s="3" t="s">
        <v>160</v>
      </c>
      <c r="H8" s="3" t="str">
        <f>IFERROR(VLOOKUP(G8,$C$4:$E$9,3,0),"Stok Tidak Ada!")</f>
        <v>Stok Tidak Ada!</v>
      </c>
    </row>
    <row r="9" spans="3:8" x14ac:dyDescent="0.25">
      <c r="C9" s="3" t="s">
        <v>158</v>
      </c>
      <c r="D9" s="13">
        <v>5000</v>
      </c>
      <c r="E9" s="3">
        <v>22</v>
      </c>
      <c r="G9" s="3" t="s">
        <v>161</v>
      </c>
      <c r="H9" s="3" t="str">
        <f>IFERROR(VLOOKUP(G9,$C$4:$E$9,3,0),"Stok Tidak Ada!")</f>
        <v>Stok Tidak Ada!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RUMUS</vt:lpstr>
      <vt:lpstr>LATIHAN1</vt:lpstr>
      <vt:lpstr>LATIHAN 2</vt:lpstr>
      <vt:lpstr>LATIHAN 3</vt:lpstr>
      <vt:lpstr>LATIHAN 4</vt:lpstr>
      <vt:lpstr>LATIHAN 5</vt:lpstr>
      <vt:lpstr>Sheet2</vt:lpstr>
      <vt:lpstr>LATIHAN 6</vt:lpstr>
      <vt:lpstr>LATIHAN 7</vt:lpstr>
      <vt:lpstr>LATIHAN 8</vt:lpstr>
      <vt:lpstr>LATIHAN 9</vt:lpstr>
      <vt:lpstr>LATIHAN 10</vt:lpstr>
      <vt:lpstr>LATIHAN 11</vt:lpstr>
      <vt:lpstr>LATIHAN 12</vt:lpstr>
      <vt:lpstr>LATIHAN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Muhamad Rafi</dc:creator>
  <cp:lastModifiedBy>Imran Muhamad Rafi</cp:lastModifiedBy>
  <dcterms:created xsi:type="dcterms:W3CDTF">2023-10-05T15:15:35Z</dcterms:created>
  <dcterms:modified xsi:type="dcterms:W3CDTF">2023-10-21T09:53:22Z</dcterms:modified>
</cp:coreProperties>
</file>