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Zee Tech\AppData\Local\Programs\Python\Python39\Scripts\Data_Analysis_Projects\NLP Projects\Divorce_Rate_Analysis\"/>
    </mc:Choice>
  </mc:AlternateContent>
  <xr:revisionPtr revIDLastSave="0" documentId="13_ncr:1_{8C98A289-D569-40CE-8C94-5B4BBE73EA65}" xr6:coauthVersionLast="47" xr6:coauthVersionMax="47" xr10:uidLastSave="{00000000-0000-0000-0000-000000000000}"/>
  <bookViews>
    <workbookView xWindow="-120" yWindow="-120" windowWidth="19560" windowHeight="11760" xr2:uid="{00000000-000D-0000-FFFF-FFFF00000000}"/>
  </bookViews>
  <sheets>
    <sheet name="Form Responses" sheetId="1" r:id="rId1"/>
  </sheets>
  <calcPr calcId="191029"/>
</workbook>
</file>

<file path=xl/calcChain.xml><?xml version="1.0" encoding="utf-8"?>
<calcChain xmlns="http://schemas.openxmlformats.org/spreadsheetml/2006/main">
  <c r="S30" i="1" l="1"/>
  <c r="S29"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<sst xmlns="http://schemas.openxmlformats.org/spreadsheetml/2006/main" count="387" uniqueCount="123">
  <si>
    <t>Submission Date</t>
  </si>
  <si>
    <t>Boy drugs leta tha k ni (yes, no)</t>
  </si>
  <si>
    <t>Submission ID</t>
  </si>
  <si>
    <t>Multan</t>
  </si>
  <si>
    <t>Metric</t>
  </si>
  <si>
    <t>Graduation</t>
  </si>
  <si>
    <t>Job holder</t>
  </si>
  <si>
    <t>Nurse</t>
  </si>
  <si>
    <t>Seprarate</t>
  </si>
  <si>
    <t>No</t>
  </si>
  <si>
    <t>Charsada</t>
  </si>
  <si>
    <t>BA</t>
  </si>
  <si>
    <t>Don't know</t>
  </si>
  <si>
    <t>House wife</t>
  </si>
  <si>
    <t>Combine</t>
  </si>
  <si>
    <t>Unknown</t>
  </si>
  <si>
    <t>Arrange</t>
  </si>
  <si>
    <t>1st</t>
  </si>
  <si>
    <t>Primary Education</t>
  </si>
  <si>
    <t>Neighbors</t>
  </si>
  <si>
    <t>Matric</t>
  </si>
  <si>
    <t>Separate</t>
  </si>
  <si>
    <t>Relatives</t>
  </si>
  <si>
    <t>I don't know</t>
  </si>
  <si>
    <t>Sargodha</t>
  </si>
  <si>
    <t>Mphill English</t>
  </si>
  <si>
    <t>FSC</t>
  </si>
  <si>
    <t>Mphil</t>
  </si>
  <si>
    <t>Bank</t>
  </si>
  <si>
    <t>Love</t>
  </si>
  <si>
    <t>arrange</t>
  </si>
  <si>
    <t>Lahore</t>
  </si>
  <si>
    <t>MA</t>
  </si>
  <si>
    <t>Teacher</t>
  </si>
  <si>
    <t>Larkana</t>
  </si>
  <si>
    <t>Gujrat</t>
  </si>
  <si>
    <t>Master</t>
  </si>
  <si>
    <t>Bachelor</t>
  </si>
  <si>
    <t>Faisalabad</t>
  </si>
  <si>
    <t>Hafizabad</t>
  </si>
  <si>
    <t>Intermediate</t>
  </si>
  <si>
    <t>Daska</t>
  </si>
  <si>
    <t>Law</t>
  </si>
  <si>
    <t>Masters</t>
  </si>
  <si>
    <t>5th class</t>
  </si>
  <si>
    <t>dont know</t>
  </si>
  <si>
    <t>D-Farm</t>
  </si>
  <si>
    <t>1 Year</t>
  </si>
  <si>
    <t>BS</t>
  </si>
  <si>
    <t>2 girl ki</t>
  </si>
  <si>
    <t>Faislabad</t>
  </si>
  <si>
    <t>Faisalbad</t>
  </si>
  <si>
    <t>NA</t>
  </si>
  <si>
    <t>Middle</t>
  </si>
  <si>
    <t>3 year</t>
  </si>
  <si>
    <t>MBA</t>
  </si>
  <si>
    <t>Primary</t>
  </si>
  <si>
    <t>Yes</t>
  </si>
  <si>
    <t>Boy Nasha kr k larta jhagarta tha aur larki ki 1 beti thi pichli shadi se Jo k us larky ko achii ni lagti thi is lye bhii wo ziada larta tha</t>
  </si>
  <si>
    <t>2nd girl ki</t>
  </si>
  <si>
    <t>No education</t>
  </si>
  <si>
    <t>Boy kamata nhi tha, kharchyy ka problem tha jis ki waja se aksar larai jhagra hi rehta tha</t>
  </si>
  <si>
    <t>Inka watta satta tha, aur phr larky ko shakk tha k larki kahin aur bhi set Hy aur same larki ko larky py tha</t>
  </si>
  <si>
    <t>Larka Nasha krta tha aur larai jhagra bohatt ziada Marta tha bv ko</t>
  </si>
  <si>
    <t>Master's</t>
  </si>
  <si>
    <t>Bachelor's</t>
  </si>
  <si>
    <t>Money</t>
  </si>
  <si>
    <t>larai jhagra bv ko marta tha bohatt ziada aur nasha karta tha</t>
  </si>
  <si>
    <t>matric</t>
  </si>
  <si>
    <t>Graduated</t>
  </si>
  <si>
    <t xml:space="preserve">larky ko larki par shakk tha us ny us ka phone check karna chaha tu larki ny usy dhaka dy dya aur mobile reset kar k usko kaha yeh lo jo dekhna dekh lo, </t>
  </si>
  <si>
    <t>Neighbour</t>
  </si>
  <si>
    <t>Household problem of sass and nand, negligence of husbnad towards child and wife, no fullfilling spouse needs</t>
  </si>
  <si>
    <t>taunts and depression from husband and his mother' attitude, first of all they pretended themselves settled family, with nicest behavior towards our girlat the time of rishta or engagement k puray arsay may like 1 or may be half year</t>
  </si>
  <si>
    <t>B.A</t>
  </si>
  <si>
    <t>Anger</t>
  </si>
  <si>
    <t>Kot Addu</t>
  </si>
  <si>
    <t>Unkown</t>
  </si>
  <si>
    <t>F.Sc</t>
  </si>
  <si>
    <t>Cousins</t>
  </si>
  <si>
    <t>3 Years</t>
  </si>
  <si>
    <t>6 Months</t>
  </si>
  <si>
    <t>1.5 Years</t>
  </si>
  <si>
    <t>12 Years</t>
  </si>
  <si>
    <t>1.5 Year</t>
  </si>
  <si>
    <t>2 Years</t>
  </si>
  <si>
    <t>10 Years</t>
  </si>
  <si>
    <t>20 Years</t>
  </si>
  <si>
    <t>4 Year</t>
  </si>
  <si>
    <t>3 Year</t>
  </si>
  <si>
    <t>8 Years</t>
  </si>
  <si>
    <t>9 Years</t>
  </si>
  <si>
    <t>4 Years</t>
  </si>
  <si>
    <t>Man's City</t>
  </si>
  <si>
    <t>Woman's City</t>
  </si>
  <si>
    <t>Man Age</t>
  </si>
  <si>
    <t>Woman Age</t>
  </si>
  <si>
    <t>Man's Education</t>
  </si>
  <si>
    <t>Woman's Education</t>
  </si>
  <si>
    <t>Man's Monthly Income</t>
  </si>
  <si>
    <t>Woman's Working Status</t>
  </si>
  <si>
    <t>Woman's Job Type</t>
  </si>
  <si>
    <t>Family System</t>
  </si>
  <si>
    <t>Relation with Spouse</t>
  </si>
  <si>
    <t>No. of children</t>
  </si>
  <si>
    <t>Marriage Type</t>
  </si>
  <si>
    <t>Span of Marriage Life</t>
  </si>
  <si>
    <t>Marriage No.</t>
  </si>
  <si>
    <t>death threats to after marriage, persecution on woman, woman misbehave with man sisters</t>
  </si>
  <si>
    <t>Reason of Divorce</t>
  </si>
  <si>
    <t>Job lost, No Child, Financial Problems</t>
  </si>
  <si>
    <t>No Child.</t>
  </si>
  <si>
    <t>Boy was Psycho, often fights with anyone, persecution on woman, fighting with family and spouse</t>
  </si>
  <si>
    <t>household issues, issue with mother in law and sister in law</t>
  </si>
  <si>
    <t>Drugs Addicted ,greedy man, persecution on wife, threat of death to girl</t>
  </si>
  <si>
    <t>Psychological issues of man, conservative, mother i law'behavior, not repect the woman,skeptical, selfish man</t>
  </si>
  <si>
    <t>Girls was not paying heed to her husband, selfish woman, Attitude issue of woman, feminist</t>
  </si>
  <si>
    <t>no child, black magic on man</t>
  </si>
  <si>
    <t>Wife checked husband's cell phone,extra marital affaris of man</t>
  </si>
  <si>
    <t>children issues and some black magic on boy, no child, black magic on man</t>
  </si>
  <si>
    <t>Girl want to go with other male person therefore she left her husband and childrens,extra marital affaris of woman</t>
  </si>
  <si>
    <t>Boy ka accident hua jis ki waja se uski yaad dasht kamzor ho gai tu is lye Ghar ka kharcha nhi utha sakta tha larka tu larki ny talaak ly li, financial problems, Abnormal Mental Condition of boy</t>
  </si>
  <si>
    <t xml:space="preserve">Larai jhagra aur kharcha nhi deta tha boy jis ki waja se larki bhi thori kahin aur set thi shakk tha, financial problems, extra marital affairs of woman,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</si>
</sst>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b/>
      <sz val="11"/>
      <color theme="1"/>
      <name val="Arial"/>
      <scheme val="minor"/>
    </font>
    <font>
      <sz val="10"/>
      <color theme="1"/>
      <name val="Arial"/>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right style="thin">
        <color rgb="FF000000"/>
      </right>
      <top/>
      <bottom style="medium">
        <color rgb="FF000000"/>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xf>
    <xf numFmtId="164" fontId="2" fillId="0" borderId="0" xfId="0" applyNumberFormat="1" applyFont="1"/>
    <xf numFmtId="0" fontId="2" fillId="0" borderId="0" xfId="0" applyFont="1"/>
    <xf numFmtId="3" fontId="2" fillId="0" borderId="0" xfId="0" applyNumberFormat="1"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0"/>
  <sheetViews>
    <sheetView tabSelected="1" workbookViewId="0">
      <pane ySplit="1" topLeftCell="A2" activePane="bottomLeft" state="frozen"/>
      <selection pane="bottomLeft" activeCell="A11" sqref="A11"/>
    </sheetView>
  </sheetViews>
  <sheetFormatPr defaultColWidth="12.5703125" defaultRowHeight="15.75" customHeight="1" x14ac:dyDescent="0.2"/>
  <cols>
    <col min="1" max="1" width="34.5703125" customWidth="1"/>
    <col min="2" max="2" width="23.5703125" customWidth="1"/>
    <col min="3" max="3" width="22.42578125" customWidth="1"/>
    <col min="4" max="4" width="12" customWidth="1"/>
    <col min="5" max="5" width="15.28515625" customWidth="1"/>
    <col min="6" max="6" width="21" customWidth="1"/>
    <col min="7" max="7" width="21.28515625" customWidth="1"/>
    <col min="8" max="8" width="28.140625" customWidth="1"/>
    <col min="9" max="9" width="27.7109375" customWidth="1"/>
    <col min="10" max="10" width="19.5703125" customWidth="1"/>
    <col min="11" max="11" width="20" customWidth="1"/>
    <col min="12" max="12" width="21.5703125" customWidth="1"/>
    <col min="13" max="13" width="20" customWidth="1"/>
    <col min="14" max="14" width="17.85546875" customWidth="1"/>
    <col min="15" max="15" width="10.28515625" customWidth="1"/>
    <col min="16" max="16" width="138.7109375" customWidth="1"/>
    <col min="17" max="17" width="43.140625" customWidth="1"/>
    <col min="18" max="18" width="31.42578125" customWidth="1"/>
    <col min="19" max="19" width="12.42578125" hidden="1" customWidth="1"/>
  </cols>
  <sheetData>
    <row r="1" spans="1:19" ht="15.75" customHeight="1" x14ac:dyDescent="0.25">
      <c r="A1" s="1" t="s">
        <v>0</v>
      </c>
      <c r="B1" s="1" t="s">
        <v>93</v>
      </c>
      <c r="C1" s="1" t="s">
        <v>94</v>
      </c>
      <c r="D1" s="1" t="s">
        <v>95</v>
      </c>
      <c r="E1" s="1" t="s">
        <v>96</v>
      </c>
      <c r="F1" s="1" t="s">
        <v>97</v>
      </c>
      <c r="G1" s="1" t="s">
        <v>98</v>
      </c>
      <c r="H1" s="1" t="s">
        <v>99</v>
      </c>
      <c r="I1" s="1" t="s">
        <v>100</v>
      </c>
      <c r="J1" s="1" t="s">
        <v>101</v>
      </c>
      <c r="K1" s="1" t="s">
        <v>102</v>
      </c>
      <c r="L1" s="1" t="s">
        <v>103</v>
      </c>
      <c r="M1" s="1" t="s">
        <v>104</v>
      </c>
      <c r="N1" s="1" t="s">
        <v>1</v>
      </c>
      <c r="O1" s="1" t="s">
        <v>105</v>
      </c>
      <c r="P1" s="1" t="s">
        <v>109</v>
      </c>
      <c r="Q1" s="1" t="s">
        <v>106</v>
      </c>
      <c r="R1" s="1" t="s">
        <v>107</v>
      </c>
      <c r="S1" s="1" t="s">
        <v>2</v>
      </c>
    </row>
    <row r="2" spans="1:19" ht="12.75" x14ac:dyDescent="0.2">
      <c r="A2" s="2">
        <v>44938.51866898148</v>
      </c>
      <c r="B2" s="3" t="s">
        <v>3</v>
      </c>
      <c r="C2" s="3" t="s">
        <v>3</v>
      </c>
      <c r="D2" s="3">
        <v>24</v>
      </c>
      <c r="E2" s="3">
        <v>18</v>
      </c>
      <c r="F2" s="3" t="s">
        <v>56</v>
      </c>
      <c r="G2" s="3" t="s">
        <v>56</v>
      </c>
      <c r="H2" s="3">
        <v>20000</v>
      </c>
      <c r="I2" s="3" t="s">
        <v>13</v>
      </c>
      <c r="J2" s="3" t="s">
        <v>52</v>
      </c>
      <c r="K2" s="3" t="s">
        <v>14</v>
      </c>
      <c r="L2" s="3" t="s">
        <v>77</v>
      </c>
      <c r="M2" s="3">
        <v>0</v>
      </c>
      <c r="N2" s="3" t="s">
        <v>9</v>
      </c>
      <c r="O2" s="3" t="s">
        <v>16</v>
      </c>
      <c r="P2" s="3" t="s">
        <v>108</v>
      </c>
      <c r="Q2" s="3" t="s">
        <v>47</v>
      </c>
      <c r="R2" s="3" t="s">
        <v>17</v>
      </c>
      <c r="S2" s="3" t="str">
        <f>TEXT("5493176133981929163","0")</f>
        <v>5493176133981920000</v>
      </c>
    </row>
    <row r="3" spans="1:19" ht="12.75" x14ac:dyDescent="0.2">
      <c r="A3" s="2">
        <v>44938.527048611111</v>
      </c>
      <c r="B3" s="3" t="s">
        <v>3</v>
      </c>
      <c r="C3" s="3" t="s">
        <v>3</v>
      </c>
      <c r="D3" s="3">
        <v>24</v>
      </c>
      <c r="E3" s="3">
        <v>24</v>
      </c>
      <c r="F3" s="3" t="s">
        <v>4</v>
      </c>
      <c r="G3" s="3" t="s">
        <v>5</v>
      </c>
      <c r="H3" s="3">
        <v>90000</v>
      </c>
      <c r="I3" s="3" t="s">
        <v>6</v>
      </c>
      <c r="J3" s="3" t="s">
        <v>7</v>
      </c>
      <c r="K3" s="3" t="s">
        <v>8</v>
      </c>
      <c r="L3" s="3" t="s">
        <v>15</v>
      </c>
      <c r="M3" s="3">
        <v>0</v>
      </c>
      <c r="N3" s="3" t="s">
        <v>9</v>
      </c>
      <c r="O3" s="3" t="s">
        <v>29</v>
      </c>
      <c r="P3" s="3" t="s">
        <v>110</v>
      </c>
      <c r="Q3" s="3" t="s">
        <v>92</v>
      </c>
      <c r="R3" s="3" t="s">
        <v>17</v>
      </c>
      <c r="S3" s="3" t="str">
        <f>TEXT("5493183369424915401","0")</f>
        <v>5493183369424910000</v>
      </c>
    </row>
    <row r="4" spans="1:19" ht="12.75" x14ac:dyDescent="0.2">
      <c r="A4" s="2">
        <v>44938.538923611108</v>
      </c>
      <c r="B4" s="3" t="s">
        <v>10</v>
      </c>
      <c r="C4" s="3" t="s">
        <v>10</v>
      </c>
      <c r="D4" s="3">
        <v>34</v>
      </c>
      <c r="E4" s="3">
        <v>32</v>
      </c>
      <c r="F4" s="3" t="s">
        <v>11</v>
      </c>
      <c r="G4" s="3" t="s">
        <v>12</v>
      </c>
      <c r="H4" s="3">
        <v>50000</v>
      </c>
      <c r="I4" s="3" t="s">
        <v>13</v>
      </c>
      <c r="J4" s="3" t="s">
        <v>52</v>
      </c>
      <c r="K4" s="3" t="s">
        <v>14</v>
      </c>
      <c r="L4" s="3" t="s">
        <v>15</v>
      </c>
      <c r="M4" s="3">
        <v>4</v>
      </c>
      <c r="N4" s="3" t="s">
        <v>9</v>
      </c>
      <c r="O4" s="3" t="s">
        <v>16</v>
      </c>
      <c r="P4" s="3" t="s">
        <v>112</v>
      </c>
      <c r="Q4" s="3" t="s">
        <v>86</v>
      </c>
      <c r="R4" s="3" t="s">
        <v>17</v>
      </c>
      <c r="S4" s="3" t="str">
        <f>TEXT("5493193637923199159","0")</f>
        <v>5493193637923190000</v>
      </c>
    </row>
    <row r="5" spans="1:19" ht="12.75" x14ac:dyDescent="0.2">
      <c r="A5" s="2">
        <v>44938.545208333337</v>
      </c>
      <c r="B5" s="3" t="s">
        <v>3</v>
      </c>
      <c r="C5" s="3" t="s">
        <v>3</v>
      </c>
      <c r="D5" s="3">
        <v>22</v>
      </c>
      <c r="E5" s="3">
        <v>18</v>
      </c>
      <c r="F5" s="3" t="s">
        <v>18</v>
      </c>
      <c r="G5" s="3" t="s">
        <v>18</v>
      </c>
      <c r="H5" s="3">
        <v>20000</v>
      </c>
      <c r="I5" s="3" t="s">
        <v>13</v>
      </c>
      <c r="J5" s="3" t="s">
        <v>52</v>
      </c>
      <c r="K5" s="3" t="s">
        <v>14</v>
      </c>
      <c r="L5" s="3" t="s">
        <v>19</v>
      </c>
      <c r="M5" s="3">
        <v>2</v>
      </c>
      <c r="N5" s="3" t="s">
        <v>9</v>
      </c>
      <c r="O5" s="3" t="s">
        <v>16</v>
      </c>
      <c r="P5" s="3" t="s">
        <v>120</v>
      </c>
      <c r="Q5" s="3" t="s">
        <v>80</v>
      </c>
      <c r="R5" s="3" t="s">
        <v>17</v>
      </c>
      <c r="S5" s="3" t="str">
        <f>TEXT("5493199062022777462","0")</f>
        <v>5493199062022770000</v>
      </c>
    </row>
    <row r="6" spans="1:19" ht="12.75" x14ac:dyDescent="0.2">
      <c r="A6" s="2">
        <v>44938.66505787037</v>
      </c>
      <c r="B6" s="3" t="s">
        <v>3</v>
      </c>
      <c r="C6" s="3" t="s">
        <v>3</v>
      </c>
      <c r="D6" s="3">
        <v>40</v>
      </c>
      <c r="E6" s="3">
        <v>35</v>
      </c>
      <c r="F6" s="3" t="s">
        <v>20</v>
      </c>
      <c r="G6" s="3" t="s">
        <v>20</v>
      </c>
      <c r="H6" s="3">
        <v>30000</v>
      </c>
      <c r="I6" s="3" t="s">
        <v>13</v>
      </c>
      <c r="J6" s="3" t="s">
        <v>52</v>
      </c>
      <c r="K6" s="3" t="s">
        <v>21</v>
      </c>
      <c r="L6" s="3" t="s">
        <v>22</v>
      </c>
      <c r="M6" s="3">
        <v>0</v>
      </c>
      <c r="N6" s="3" t="s">
        <v>9</v>
      </c>
      <c r="O6" s="3" t="s">
        <v>29</v>
      </c>
      <c r="P6" s="3" t="s">
        <v>23</v>
      </c>
      <c r="Q6" s="3" t="s">
        <v>87</v>
      </c>
      <c r="R6" s="3" t="s">
        <v>17</v>
      </c>
      <c r="S6" s="3" t="str">
        <f>TEXT("5493302613209607382","0")</f>
        <v>5493302613209600000</v>
      </c>
    </row>
    <row r="7" spans="1:19" ht="12.75" x14ac:dyDescent="0.2">
      <c r="A7" s="2">
        <v>44938.807395833333</v>
      </c>
      <c r="B7" s="3" t="s">
        <v>3</v>
      </c>
      <c r="C7" s="3" t="s">
        <v>24</v>
      </c>
      <c r="D7" s="3">
        <v>32</v>
      </c>
      <c r="E7" s="3">
        <v>27</v>
      </c>
      <c r="F7" s="3" t="s">
        <v>25</v>
      </c>
      <c r="G7" s="3" t="s">
        <v>26</v>
      </c>
      <c r="H7" s="4">
        <v>90000</v>
      </c>
      <c r="I7" s="3" t="s">
        <v>13</v>
      </c>
      <c r="J7" s="3" t="s">
        <v>52</v>
      </c>
      <c r="K7" s="3" t="s">
        <v>14</v>
      </c>
      <c r="L7" s="3" t="s">
        <v>22</v>
      </c>
      <c r="M7" s="3">
        <v>0</v>
      </c>
      <c r="N7" s="3" t="s">
        <v>9</v>
      </c>
      <c r="O7" s="3" t="s">
        <v>16</v>
      </c>
      <c r="P7" s="3" t="s">
        <v>111</v>
      </c>
      <c r="Q7" s="3" t="s">
        <v>80</v>
      </c>
      <c r="R7" s="3" t="s">
        <v>17</v>
      </c>
      <c r="S7" s="3" t="str">
        <f>TEXT("5493425564313872618","0")</f>
        <v>5493425564313870000</v>
      </c>
    </row>
    <row r="8" spans="1:19" ht="12.75" x14ac:dyDescent="0.2">
      <c r="A8" s="2">
        <v>44938.847881944443</v>
      </c>
      <c r="B8" s="3" t="s">
        <v>76</v>
      </c>
      <c r="C8" s="3" t="s">
        <v>3</v>
      </c>
      <c r="D8" s="3">
        <v>23</v>
      </c>
      <c r="E8" s="3">
        <v>26</v>
      </c>
      <c r="F8" s="3" t="s">
        <v>78</v>
      </c>
      <c r="G8" s="3" t="s">
        <v>27</v>
      </c>
      <c r="H8" s="3">
        <v>20000</v>
      </c>
      <c r="I8" s="3" t="s">
        <v>6</v>
      </c>
      <c r="J8" s="3" t="s">
        <v>28</v>
      </c>
      <c r="K8" s="3" t="s">
        <v>21</v>
      </c>
      <c r="L8" s="3" t="s">
        <v>22</v>
      </c>
      <c r="M8" s="3">
        <v>0</v>
      </c>
      <c r="N8" s="3" t="s">
        <v>9</v>
      </c>
      <c r="O8" s="3" t="s">
        <v>29</v>
      </c>
      <c r="P8" s="3" t="s">
        <v>119</v>
      </c>
      <c r="Q8" s="3" t="s">
        <v>47</v>
      </c>
      <c r="R8" s="3" t="s">
        <v>17</v>
      </c>
      <c r="S8" s="3" t="str">
        <f>TEXT("5493460564227230292","0")</f>
        <v>5493460564227230000</v>
      </c>
    </row>
    <row r="9" spans="1:19" ht="12.75" x14ac:dyDescent="0.2">
      <c r="A9" s="2">
        <v>44940.655833333331</v>
      </c>
      <c r="B9" s="3" t="s">
        <v>31</v>
      </c>
      <c r="C9" s="3" t="s">
        <v>31</v>
      </c>
      <c r="D9" s="3">
        <v>27</v>
      </c>
      <c r="E9" s="3">
        <v>22</v>
      </c>
      <c r="F9" s="3" t="s">
        <v>4</v>
      </c>
      <c r="G9" s="3" t="s">
        <v>32</v>
      </c>
      <c r="H9" s="3">
        <v>150000</v>
      </c>
      <c r="I9" s="3" t="s">
        <v>6</v>
      </c>
      <c r="J9" s="3" t="s">
        <v>33</v>
      </c>
      <c r="K9" s="3" t="s">
        <v>14</v>
      </c>
      <c r="M9" s="3">
        <v>1</v>
      </c>
      <c r="N9" s="3" t="s">
        <v>9</v>
      </c>
      <c r="O9" s="3" t="s">
        <v>16</v>
      </c>
      <c r="P9" s="3" t="s">
        <v>118</v>
      </c>
      <c r="Q9" s="3" t="s">
        <v>82</v>
      </c>
      <c r="R9" s="3" t="s">
        <v>17</v>
      </c>
      <c r="S9" s="3" t="str">
        <f>TEXT("5495022452541576717","0")</f>
        <v>5495022452541570000</v>
      </c>
    </row>
    <row r="10" spans="1:19" ht="12.75" x14ac:dyDescent="0.2">
      <c r="A10" s="2">
        <v>44940.660555555558</v>
      </c>
      <c r="B10" s="3" t="s">
        <v>34</v>
      </c>
      <c r="C10" s="3" t="s">
        <v>35</v>
      </c>
      <c r="D10" s="3">
        <v>40</v>
      </c>
      <c r="E10" s="3">
        <v>32</v>
      </c>
      <c r="F10" s="3" t="s">
        <v>36</v>
      </c>
      <c r="G10" s="3" t="s">
        <v>37</v>
      </c>
      <c r="H10" s="3">
        <v>60000</v>
      </c>
      <c r="I10" s="3" t="s">
        <v>13</v>
      </c>
      <c r="J10" s="3" t="s">
        <v>52</v>
      </c>
      <c r="S10" s="3" t="str">
        <f>TEXT("5495026723149408113","0")</f>
        <v>5495026723149400000</v>
      </c>
    </row>
    <row r="11" spans="1:19" ht="12.75" x14ac:dyDescent="0.2">
      <c r="A11" s="2">
        <v>44940.665509259263</v>
      </c>
      <c r="B11" s="3" t="s">
        <v>38</v>
      </c>
      <c r="C11" s="3" t="s">
        <v>39</v>
      </c>
      <c r="F11" s="3" t="s">
        <v>5</v>
      </c>
      <c r="G11" s="3" t="s">
        <v>40</v>
      </c>
      <c r="H11" s="3">
        <v>100000</v>
      </c>
      <c r="I11" s="3" t="s">
        <v>13</v>
      </c>
      <c r="J11" s="3" t="s">
        <v>52</v>
      </c>
      <c r="K11" s="3" t="s">
        <v>14</v>
      </c>
      <c r="L11" s="3" t="s">
        <v>15</v>
      </c>
      <c r="M11" s="3">
        <v>0</v>
      </c>
      <c r="N11" s="3" t="s">
        <v>9</v>
      </c>
      <c r="O11" s="3" t="s">
        <v>29</v>
      </c>
      <c r="Q11" s="3" t="s">
        <v>85</v>
      </c>
      <c r="R11" s="3" t="s">
        <v>17</v>
      </c>
      <c r="S11" s="3" t="str">
        <f>TEXT("5495030609376851703","0")</f>
        <v>5495030609376850000</v>
      </c>
    </row>
    <row r="12" spans="1:19" ht="12.75" x14ac:dyDescent="0.2">
      <c r="A12" s="2">
        <v>44940.67082175926</v>
      </c>
      <c r="B12" s="3" t="s">
        <v>41</v>
      </c>
      <c r="C12" s="3" t="s">
        <v>41</v>
      </c>
      <c r="D12" s="3">
        <v>40</v>
      </c>
      <c r="E12" s="3">
        <v>35</v>
      </c>
      <c r="F12" s="3" t="s">
        <v>42</v>
      </c>
      <c r="G12" s="3" t="s">
        <v>43</v>
      </c>
      <c r="H12" s="3">
        <v>100000</v>
      </c>
      <c r="I12" s="3" t="s">
        <v>13</v>
      </c>
      <c r="J12" s="3" t="s">
        <v>52</v>
      </c>
      <c r="K12" s="3" t="s">
        <v>14</v>
      </c>
      <c r="L12" s="3" t="s">
        <v>15</v>
      </c>
      <c r="M12" s="3">
        <v>1</v>
      </c>
      <c r="N12" s="3" t="s">
        <v>9</v>
      </c>
      <c r="O12" s="3" t="s">
        <v>16</v>
      </c>
      <c r="P12" s="3" t="s">
        <v>115</v>
      </c>
      <c r="Q12" s="3" t="s">
        <v>83</v>
      </c>
      <c r="R12" s="3" t="s">
        <v>17</v>
      </c>
      <c r="S12" s="3" t="str">
        <f>TEXT("5495035591956341886","0")</f>
        <v>5495035591956340000</v>
      </c>
    </row>
    <row r="13" spans="1:19" ht="12.75" x14ac:dyDescent="0.2">
      <c r="A13" s="2">
        <v>44940.721631944441</v>
      </c>
      <c r="B13" s="3" t="s">
        <v>31</v>
      </c>
      <c r="C13" s="3" t="s">
        <v>31</v>
      </c>
      <c r="D13" s="3">
        <v>23</v>
      </c>
      <c r="E13" s="3">
        <v>25</v>
      </c>
      <c r="F13" s="3" t="s">
        <v>20</v>
      </c>
      <c r="G13" s="3" t="s">
        <v>44</v>
      </c>
      <c r="H13" s="3">
        <v>25000</v>
      </c>
      <c r="I13" s="3" t="s">
        <v>13</v>
      </c>
      <c r="J13" s="3" t="s">
        <v>52</v>
      </c>
      <c r="K13" s="3" t="s">
        <v>14</v>
      </c>
      <c r="L13" s="3" t="s">
        <v>79</v>
      </c>
      <c r="M13" s="3">
        <v>0</v>
      </c>
      <c r="N13" s="3" t="s">
        <v>9</v>
      </c>
      <c r="O13" s="3" t="s">
        <v>29</v>
      </c>
      <c r="P13" s="3" t="s">
        <v>45</v>
      </c>
      <c r="Q13" s="3" t="s">
        <v>47</v>
      </c>
      <c r="R13" s="3" t="s">
        <v>17</v>
      </c>
      <c r="S13" s="3" t="str">
        <f>TEXT("5495079490511700607","0")</f>
        <v>5495079490511700000</v>
      </c>
    </row>
    <row r="14" spans="1:19" ht="12.75" x14ac:dyDescent="0.2">
      <c r="A14" s="2">
        <v>44940.860150462962</v>
      </c>
      <c r="B14" s="3" t="s">
        <v>3</v>
      </c>
      <c r="C14" s="3" t="s">
        <v>3</v>
      </c>
      <c r="D14" s="3">
        <v>23</v>
      </c>
      <c r="E14" s="3">
        <v>21</v>
      </c>
      <c r="F14" s="3" t="s">
        <v>4</v>
      </c>
      <c r="G14" s="3" t="s">
        <v>46</v>
      </c>
      <c r="H14" s="3">
        <v>40000</v>
      </c>
      <c r="I14" s="3" t="s">
        <v>6</v>
      </c>
      <c r="J14" s="3" t="s">
        <v>7</v>
      </c>
      <c r="K14" s="3" t="s">
        <v>14</v>
      </c>
      <c r="L14" s="3" t="s">
        <v>15</v>
      </c>
      <c r="M14" s="3">
        <v>0</v>
      </c>
      <c r="N14" s="3" t="s">
        <v>9</v>
      </c>
      <c r="O14" s="3" t="s">
        <v>16</v>
      </c>
      <c r="P14" s="3" t="s">
        <v>116</v>
      </c>
      <c r="Q14" s="3" t="s">
        <v>47</v>
      </c>
      <c r="R14" s="3" t="s">
        <v>17</v>
      </c>
      <c r="S14" s="3" t="str">
        <f>TEXT("5495199177481944986","0")</f>
        <v>5495199177481940000</v>
      </c>
    </row>
    <row r="15" spans="1:19" ht="12.75" x14ac:dyDescent="0.2">
      <c r="A15" s="2">
        <v>44940.861898148149</v>
      </c>
      <c r="B15" s="3" t="s">
        <v>3</v>
      </c>
      <c r="C15" s="3" t="s">
        <v>3</v>
      </c>
      <c r="D15" s="3">
        <v>26</v>
      </c>
      <c r="E15" s="3">
        <v>24</v>
      </c>
      <c r="F15" s="3" t="s">
        <v>48</v>
      </c>
      <c r="G15" s="3" t="s">
        <v>46</v>
      </c>
      <c r="H15" s="3">
        <v>25000</v>
      </c>
      <c r="I15" s="3" t="s">
        <v>6</v>
      </c>
      <c r="J15" s="3" t="s">
        <v>7</v>
      </c>
      <c r="K15" s="3" t="s">
        <v>14</v>
      </c>
      <c r="L15" s="3" t="s">
        <v>15</v>
      </c>
      <c r="M15" s="3">
        <v>0</v>
      </c>
      <c r="N15" s="3" t="s">
        <v>9</v>
      </c>
      <c r="O15" s="3" t="s">
        <v>16</v>
      </c>
      <c r="P15" s="3" t="s">
        <v>116</v>
      </c>
      <c r="Q15" s="3" t="s">
        <v>81</v>
      </c>
      <c r="R15" s="3" t="s">
        <v>49</v>
      </c>
      <c r="S15" s="3" t="str">
        <f>TEXT("5495200687486766263","0")</f>
        <v>5495200687486760000</v>
      </c>
    </row>
    <row r="16" spans="1:19" ht="12.75" x14ac:dyDescent="0.2">
      <c r="A16" s="2">
        <v>44940.863796296297</v>
      </c>
      <c r="B16" s="3" t="s">
        <v>50</v>
      </c>
      <c r="C16" s="3" t="s">
        <v>51</v>
      </c>
      <c r="D16" s="3">
        <v>23</v>
      </c>
      <c r="E16" s="3">
        <v>20</v>
      </c>
      <c r="F16" s="3" t="s">
        <v>4</v>
      </c>
      <c r="G16" s="3" t="s">
        <v>4</v>
      </c>
      <c r="H16" s="3">
        <v>30000</v>
      </c>
      <c r="I16" s="3" t="s">
        <v>13</v>
      </c>
      <c r="J16" s="3" t="s">
        <v>52</v>
      </c>
      <c r="K16" s="3" t="s">
        <v>14</v>
      </c>
      <c r="L16" s="3" t="s">
        <v>15</v>
      </c>
      <c r="M16" s="3">
        <v>1</v>
      </c>
      <c r="N16" s="3" t="s">
        <v>9</v>
      </c>
      <c r="O16" s="3" t="s">
        <v>16</v>
      </c>
      <c r="P16" s="3" t="s">
        <v>113</v>
      </c>
      <c r="Q16" s="3" t="s">
        <v>84</v>
      </c>
      <c r="R16" s="3" t="s">
        <v>17</v>
      </c>
      <c r="S16" s="3" t="str">
        <f>TEXT("5495202327481674206","0")</f>
        <v>5495202327481670000</v>
      </c>
    </row>
    <row r="17" spans="1:19" ht="12.75" x14ac:dyDescent="0.2">
      <c r="A17" s="2">
        <v>44940.867291666669</v>
      </c>
      <c r="B17" s="3" t="s">
        <v>3</v>
      </c>
      <c r="C17" s="3" t="s">
        <v>3</v>
      </c>
      <c r="D17" s="3">
        <v>25</v>
      </c>
      <c r="E17" s="3">
        <v>20</v>
      </c>
      <c r="F17" s="3" t="s">
        <v>4</v>
      </c>
      <c r="G17" s="3" t="s">
        <v>53</v>
      </c>
      <c r="H17" s="3">
        <v>30000</v>
      </c>
      <c r="I17" s="3" t="s">
        <v>13</v>
      </c>
      <c r="J17" s="3" t="s">
        <v>52</v>
      </c>
      <c r="K17" s="3" t="s">
        <v>14</v>
      </c>
      <c r="L17" s="3" t="s">
        <v>15</v>
      </c>
      <c r="M17" s="3">
        <v>0</v>
      </c>
      <c r="N17" s="3" t="s">
        <v>9</v>
      </c>
      <c r="O17" s="3" t="s">
        <v>16</v>
      </c>
      <c r="P17" s="3" t="s">
        <v>117</v>
      </c>
      <c r="Q17" s="3" t="s">
        <v>54</v>
      </c>
      <c r="R17" s="3" t="s">
        <v>17</v>
      </c>
      <c r="S17" s="3" t="str">
        <f>TEXT("5495205347487933613","0")</f>
        <v>5495205347487930000</v>
      </c>
    </row>
    <row r="18" spans="1:19" ht="12.75" x14ac:dyDescent="0.2">
      <c r="A18" s="2">
        <v>44940.874201388891</v>
      </c>
      <c r="B18" s="3" t="s">
        <v>31</v>
      </c>
      <c r="C18" s="3" t="s">
        <v>3</v>
      </c>
      <c r="D18" s="3">
        <v>26</v>
      </c>
      <c r="E18" s="3">
        <v>24</v>
      </c>
      <c r="F18" s="3" t="s">
        <v>48</v>
      </c>
      <c r="G18" s="3" t="s">
        <v>55</v>
      </c>
      <c r="H18" s="3">
        <v>40000</v>
      </c>
      <c r="I18" s="3" t="s">
        <v>13</v>
      </c>
      <c r="J18" s="3" t="s">
        <v>52</v>
      </c>
      <c r="K18" s="3" t="s">
        <v>14</v>
      </c>
      <c r="L18" s="3" t="s">
        <v>15</v>
      </c>
      <c r="M18" s="3">
        <v>1</v>
      </c>
      <c r="N18" s="3" t="s">
        <v>57</v>
      </c>
      <c r="O18" s="3" t="s">
        <v>16</v>
      </c>
      <c r="P18" s="3" t="s">
        <v>114</v>
      </c>
      <c r="Q18" s="3" t="s">
        <v>84</v>
      </c>
      <c r="R18" s="3" t="s">
        <v>17</v>
      </c>
      <c r="S18" s="3" t="str">
        <f>TEXT("5495211317484008859","0")</f>
        <v>5495211317484000000</v>
      </c>
    </row>
    <row r="19" spans="1:19" ht="12.75" x14ac:dyDescent="0.2">
      <c r="A19" s="2">
        <v>44940.893009259256</v>
      </c>
      <c r="B19" s="3" t="s">
        <v>3</v>
      </c>
      <c r="C19" s="3" t="s">
        <v>3</v>
      </c>
      <c r="D19" s="3">
        <v>27</v>
      </c>
      <c r="E19" s="3">
        <v>18</v>
      </c>
      <c r="F19" s="3" t="s">
        <v>20</v>
      </c>
      <c r="G19" s="3" t="s">
        <v>56</v>
      </c>
      <c r="H19" s="3">
        <v>30000</v>
      </c>
      <c r="I19" s="3" t="s">
        <v>13</v>
      </c>
      <c r="J19" s="3" t="s">
        <v>52</v>
      </c>
      <c r="K19" s="3" t="s">
        <v>14</v>
      </c>
      <c r="L19" s="3" t="s">
        <v>15</v>
      </c>
      <c r="M19" s="3">
        <v>1</v>
      </c>
      <c r="N19" s="3" t="s">
        <v>57</v>
      </c>
      <c r="O19" s="3" t="s">
        <v>16</v>
      </c>
      <c r="P19" s="3" t="s">
        <v>121</v>
      </c>
      <c r="Q19" s="3" t="s">
        <v>88</v>
      </c>
      <c r="R19" s="3" t="s">
        <v>17</v>
      </c>
      <c r="S19" s="3" t="str">
        <f>TEXT("5495227562424460576","0")</f>
        <v>5495227562424460000</v>
      </c>
    </row>
    <row r="20" spans="1:19" ht="12.75" x14ac:dyDescent="0.2">
      <c r="A20" s="2">
        <v>44940.895428240743</v>
      </c>
      <c r="B20" s="3" t="s">
        <v>3</v>
      </c>
      <c r="C20" s="3" t="s">
        <v>3</v>
      </c>
      <c r="D20" s="3">
        <v>25</v>
      </c>
      <c r="E20" s="3">
        <v>26</v>
      </c>
      <c r="F20" s="3" t="s">
        <v>56</v>
      </c>
      <c r="G20" s="3" t="s">
        <v>56</v>
      </c>
      <c r="H20" s="3">
        <v>50000</v>
      </c>
      <c r="I20" s="3" t="s">
        <v>13</v>
      </c>
      <c r="J20" s="3" t="s">
        <v>52</v>
      </c>
      <c r="K20" s="3" t="s">
        <v>14</v>
      </c>
      <c r="L20" s="3" t="s">
        <v>15</v>
      </c>
      <c r="M20" s="3">
        <v>1</v>
      </c>
      <c r="N20" s="3" t="s">
        <v>57</v>
      </c>
      <c r="O20" s="3" t="s">
        <v>16</v>
      </c>
      <c r="P20" s="3" t="s">
        <v>58</v>
      </c>
      <c r="Q20" s="3" t="s">
        <v>89</v>
      </c>
      <c r="R20" s="3" t="s">
        <v>59</v>
      </c>
      <c r="S20" s="3" t="str">
        <f>TEXT("5495229652425405175","0")</f>
        <v>5495229652425400000</v>
      </c>
    </row>
    <row r="21" spans="1:19" ht="12.75" x14ac:dyDescent="0.2">
      <c r="A21" s="2">
        <v>44940.900150462963</v>
      </c>
      <c r="B21" s="3" t="s">
        <v>3</v>
      </c>
      <c r="C21" s="3" t="s">
        <v>3</v>
      </c>
      <c r="D21" s="3">
        <v>32</v>
      </c>
      <c r="E21" s="3">
        <v>27</v>
      </c>
      <c r="F21" s="3" t="s">
        <v>20</v>
      </c>
      <c r="G21" s="3" t="s">
        <v>53</v>
      </c>
      <c r="H21" s="3">
        <v>60000</v>
      </c>
      <c r="I21" s="3" t="s">
        <v>13</v>
      </c>
      <c r="J21" s="3" t="s">
        <v>52</v>
      </c>
      <c r="K21" s="3" t="s">
        <v>14</v>
      </c>
      <c r="L21" s="3" t="s">
        <v>22</v>
      </c>
      <c r="M21" s="3">
        <v>2</v>
      </c>
      <c r="N21" s="3" t="s">
        <v>9</v>
      </c>
      <c r="O21" s="3" t="s">
        <v>16</v>
      </c>
      <c r="P21" s="3" t="s">
        <v>122</v>
      </c>
      <c r="Q21" s="3" t="s">
        <v>86</v>
      </c>
      <c r="R21" s="3" t="s">
        <v>17</v>
      </c>
      <c r="S21" s="3" t="str">
        <f>TEXT("5495233732424772640","0")</f>
        <v>5495233732424770000</v>
      </c>
    </row>
    <row r="22" spans="1:19" ht="12.75" x14ac:dyDescent="0.2">
      <c r="A22" s="2">
        <v>44940.9059837963</v>
      </c>
      <c r="B22" s="3" t="s">
        <v>3</v>
      </c>
      <c r="C22" s="3" t="s">
        <v>3</v>
      </c>
      <c r="D22" s="3">
        <v>30</v>
      </c>
      <c r="E22" s="3">
        <v>28</v>
      </c>
      <c r="F22" s="3" t="s">
        <v>60</v>
      </c>
      <c r="G22" s="3" t="s">
        <v>60</v>
      </c>
      <c r="H22" s="3">
        <v>10000</v>
      </c>
      <c r="I22" s="3" t="s">
        <v>13</v>
      </c>
      <c r="J22" s="3" t="s">
        <v>52</v>
      </c>
      <c r="K22" s="3" t="s">
        <v>14</v>
      </c>
      <c r="L22" s="3" t="s">
        <v>22</v>
      </c>
      <c r="M22" s="3">
        <v>4</v>
      </c>
      <c r="N22" s="3" t="s">
        <v>9</v>
      </c>
      <c r="O22" s="3" t="s">
        <v>16</v>
      </c>
      <c r="P22" s="3" t="s">
        <v>61</v>
      </c>
      <c r="Q22" s="3" t="s">
        <v>83</v>
      </c>
      <c r="R22" s="3" t="s">
        <v>17</v>
      </c>
      <c r="S22" s="3" t="str">
        <f>TEXT("5495238776412986986","0")</f>
        <v>5495238776412980000</v>
      </c>
    </row>
    <row r="23" spans="1:19" ht="12.75" x14ac:dyDescent="0.2">
      <c r="A23" s="2">
        <v>44940.90997685185</v>
      </c>
      <c r="B23" s="3" t="s">
        <v>3</v>
      </c>
      <c r="C23" s="3" t="s">
        <v>3</v>
      </c>
      <c r="D23" s="3">
        <v>40</v>
      </c>
      <c r="E23" s="3">
        <v>37</v>
      </c>
      <c r="F23" s="3" t="s">
        <v>20</v>
      </c>
      <c r="G23" s="3" t="s">
        <v>20</v>
      </c>
      <c r="H23" s="3">
        <v>60000</v>
      </c>
      <c r="I23" s="3" t="s">
        <v>13</v>
      </c>
      <c r="J23" s="3" t="s">
        <v>52</v>
      </c>
      <c r="K23" s="3" t="s">
        <v>14</v>
      </c>
      <c r="L23" s="3" t="s">
        <v>22</v>
      </c>
      <c r="M23" s="3">
        <v>1</v>
      </c>
      <c r="N23" s="3" t="s">
        <v>9</v>
      </c>
      <c r="O23" s="3" t="s">
        <v>16</v>
      </c>
      <c r="P23" s="3" t="s">
        <v>62</v>
      </c>
      <c r="Q23" s="3" t="s">
        <v>90</v>
      </c>
      <c r="R23" s="3" t="s">
        <v>17</v>
      </c>
      <c r="S23" s="3" t="str">
        <f>TEXT("5495242226412045257","0")</f>
        <v>5495242226412040000</v>
      </c>
    </row>
    <row r="24" spans="1:19" ht="12.75" x14ac:dyDescent="0.2">
      <c r="A24" s="2">
        <v>44940.942569444444</v>
      </c>
      <c r="B24" s="3" t="s">
        <v>3</v>
      </c>
      <c r="C24" s="3" t="s">
        <v>3</v>
      </c>
      <c r="D24" s="3">
        <v>24</v>
      </c>
      <c r="E24" s="3">
        <v>18</v>
      </c>
      <c r="F24" s="3" t="s">
        <v>60</v>
      </c>
      <c r="G24" s="3" t="s">
        <v>60</v>
      </c>
      <c r="H24" s="3">
        <v>70000</v>
      </c>
      <c r="I24" s="3" t="s">
        <v>13</v>
      </c>
      <c r="J24" s="3" t="s">
        <v>52</v>
      </c>
      <c r="K24" s="3" t="s">
        <v>14</v>
      </c>
      <c r="L24" s="3" t="s">
        <v>22</v>
      </c>
      <c r="M24" s="3">
        <v>0</v>
      </c>
      <c r="N24" s="3" t="s">
        <v>9</v>
      </c>
      <c r="O24" s="3" t="s">
        <v>16</v>
      </c>
      <c r="P24" s="3" t="s">
        <v>63</v>
      </c>
      <c r="Q24" s="3" t="s">
        <v>85</v>
      </c>
      <c r="R24" s="3" t="s">
        <v>17</v>
      </c>
      <c r="S24" s="3" t="str">
        <f>TEXT("5495270382428878294","0")</f>
        <v>5495270382428870000</v>
      </c>
    </row>
    <row r="25" spans="1:19" ht="12.75" x14ac:dyDescent="0.2">
      <c r="A25" s="2">
        <v>44940.957372685189</v>
      </c>
      <c r="B25" s="3" t="s">
        <v>31</v>
      </c>
      <c r="C25" s="3" t="s">
        <v>31</v>
      </c>
      <c r="D25" s="3">
        <v>31</v>
      </c>
      <c r="E25" s="3">
        <v>28</v>
      </c>
      <c r="F25" s="3" t="s">
        <v>64</v>
      </c>
      <c r="G25" s="3" t="s">
        <v>65</v>
      </c>
      <c r="H25" s="3">
        <v>30000</v>
      </c>
      <c r="I25" s="3" t="s">
        <v>13</v>
      </c>
      <c r="J25" s="3" t="s">
        <v>52</v>
      </c>
      <c r="K25" s="3" t="s">
        <v>14</v>
      </c>
      <c r="L25" s="3" t="s">
        <v>15</v>
      </c>
      <c r="M25" s="3">
        <v>0</v>
      </c>
      <c r="N25" s="3" t="s">
        <v>9</v>
      </c>
      <c r="O25" s="3" t="s">
        <v>16</v>
      </c>
      <c r="P25" s="3" t="s">
        <v>66</v>
      </c>
      <c r="Q25" s="3" t="s">
        <v>85</v>
      </c>
      <c r="R25" s="3" t="s">
        <v>17</v>
      </c>
      <c r="S25" s="3" t="str">
        <f>TEXT("5495283179968689195","0")</f>
        <v>5495283179968680000</v>
      </c>
    </row>
    <row r="26" spans="1:19" ht="12.75" x14ac:dyDescent="0.2">
      <c r="B26" s="3" t="s">
        <v>3</v>
      </c>
      <c r="C26" s="3" t="s">
        <v>3</v>
      </c>
      <c r="D26" s="3">
        <v>26</v>
      </c>
      <c r="E26" s="3">
        <v>18</v>
      </c>
      <c r="F26" s="3" t="s">
        <v>60</v>
      </c>
      <c r="G26" s="3" t="s">
        <v>60</v>
      </c>
      <c r="H26" s="3">
        <v>70000</v>
      </c>
      <c r="I26" s="3" t="s">
        <v>13</v>
      </c>
      <c r="J26" s="3" t="s">
        <v>52</v>
      </c>
      <c r="K26" s="3" t="s">
        <v>14</v>
      </c>
      <c r="L26" s="3" t="s">
        <v>22</v>
      </c>
      <c r="M26" s="3">
        <v>0</v>
      </c>
      <c r="N26" s="3" t="s">
        <v>57</v>
      </c>
      <c r="O26" s="3" t="s">
        <v>16</v>
      </c>
      <c r="P26" s="3" t="s">
        <v>67</v>
      </c>
      <c r="Q26" s="3" t="s">
        <v>47</v>
      </c>
      <c r="R26" s="3" t="s">
        <v>17</v>
      </c>
    </row>
    <row r="27" spans="1:19" ht="12.75" x14ac:dyDescent="0.2">
      <c r="B27" s="3" t="s">
        <v>3</v>
      </c>
      <c r="C27" s="3" t="s">
        <v>3</v>
      </c>
      <c r="D27" s="3">
        <v>26</v>
      </c>
      <c r="E27" s="3">
        <v>23</v>
      </c>
      <c r="F27" s="3" t="s">
        <v>68</v>
      </c>
      <c r="G27" s="3" t="s">
        <v>69</v>
      </c>
      <c r="H27" s="3">
        <v>40000</v>
      </c>
      <c r="I27" s="3" t="s">
        <v>13</v>
      </c>
      <c r="J27" s="3" t="s">
        <v>52</v>
      </c>
      <c r="K27" s="3" t="s">
        <v>14</v>
      </c>
      <c r="L27" s="3" t="s">
        <v>22</v>
      </c>
      <c r="M27" s="3">
        <v>2</v>
      </c>
      <c r="N27" s="3" t="s">
        <v>9</v>
      </c>
      <c r="O27" s="3" t="s">
        <v>16</v>
      </c>
      <c r="P27" s="3" t="s">
        <v>70</v>
      </c>
      <c r="Q27" s="3" t="s">
        <v>92</v>
      </c>
      <c r="R27" s="3" t="s">
        <v>17</v>
      </c>
    </row>
    <row r="28" spans="1:19" ht="12.75" x14ac:dyDescent="0.2">
      <c r="B28" s="3" t="s">
        <v>3</v>
      </c>
      <c r="C28" s="3" t="s">
        <v>3</v>
      </c>
      <c r="D28" s="3">
        <v>23</v>
      </c>
      <c r="E28" s="3">
        <v>19</v>
      </c>
      <c r="F28" s="3" t="s">
        <v>56</v>
      </c>
      <c r="G28" s="3" t="s">
        <v>56</v>
      </c>
      <c r="H28" s="3">
        <v>20000</v>
      </c>
      <c r="I28" s="3" t="s">
        <v>13</v>
      </c>
      <c r="J28" s="3" t="s">
        <v>52</v>
      </c>
      <c r="K28" s="3" t="s">
        <v>14</v>
      </c>
      <c r="L28" s="3" t="s">
        <v>71</v>
      </c>
      <c r="M28" s="3">
        <v>1</v>
      </c>
      <c r="N28" s="3" t="s">
        <v>9</v>
      </c>
      <c r="O28" s="3" t="s">
        <v>30</v>
      </c>
      <c r="P28" s="5" t="s">
        <v>72</v>
      </c>
      <c r="Q28" s="3" t="s">
        <v>85</v>
      </c>
      <c r="R28" s="3" t="s">
        <v>17</v>
      </c>
    </row>
    <row r="29" spans="1:19" ht="12.75" x14ac:dyDescent="0.2">
      <c r="A29" s="2">
        <v>44942.789178240739</v>
      </c>
      <c r="B29" s="3" t="s">
        <v>31</v>
      </c>
      <c r="C29" s="3" t="s">
        <v>31</v>
      </c>
      <c r="D29" s="3">
        <v>38</v>
      </c>
      <c r="E29" s="3">
        <v>34</v>
      </c>
      <c r="F29" s="3" t="s">
        <v>40</v>
      </c>
      <c r="G29" s="3" t="s">
        <v>5</v>
      </c>
      <c r="H29" s="3">
        <v>20000</v>
      </c>
      <c r="I29" s="3" t="s">
        <v>13</v>
      </c>
      <c r="J29" s="3" t="s">
        <v>52</v>
      </c>
      <c r="K29" s="3" t="s">
        <v>21</v>
      </c>
      <c r="L29" s="3" t="s">
        <v>15</v>
      </c>
      <c r="M29" s="3">
        <v>1</v>
      </c>
      <c r="N29" s="3" t="s">
        <v>9</v>
      </c>
      <c r="O29" s="3" t="s">
        <v>16</v>
      </c>
      <c r="P29" s="3" t="s">
        <v>73</v>
      </c>
      <c r="Q29" s="3" t="s">
        <v>85</v>
      </c>
      <c r="R29" s="3" t="s">
        <v>17</v>
      </c>
      <c r="S29" s="3" t="str">
        <f>TEXT("5496865618548718154","0")</f>
        <v>5496865618548710000</v>
      </c>
    </row>
    <row r="30" spans="1:19" ht="12.75" x14ac:dyDescent="0.2">
      <c r="A30" s="2">
        <v>44945.701412037037</v>
      </c>
      <c r="B30" s="3" t="s">
        <v>3</v>
      </c>
      <c r="C30" s="3" t="s">
        <v>3</v>
      </c>
      <c r="D30" s="3">
        <v>35</v>
      </c>
      <c r="E30" s="3">
        <v>28</v>
      </c>
      <c r="F30" s="3" t="s">
        <v>74</v>
      </c>
      <c r="G30" s="3" t="s">
        <v>74</v>
      </c>
      <c r="H30" s="3">
        <v>35000</v>
      </c>
      <c r="I30" s="3" t="s">
        <v>13</v>
      </c>
      <c r="J30" s="3" t="s">
        <v>52</v>
      </c>
      <c r="K30" s="3" t="s">
        <v>14</v>
      </c>
      <c r="L30" s="3" t="s">
        <v>22</v>
      </c>
      <c r="M30" s="3">
        <v>3</v>
      </c>
      <c r="N30" s="3" t="s">
        <v>9</v>
      </c>
      <c r="O30" s="3" t="s">
        <v>16</v>
      </c>
      <c r="P30" s="3" t="s">
        <v>75</v>
      </c>
      <c r="Q30" s="3" t="s">
        <v>91</v>
      </c>
      <c r="R30" s="3" t="s">
        <v>17</v>
      </c>
      <c r="S30" s="3" t="str">
        <f>TEXT("5499382029412635836","0")</f>
        <v>5499382029412630000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Zee Tech</cp:lastModifiedBy>
  <dcterms:modified xsi:type="dcterms:W3CDTF">2023-02-10T17:01:56Z</dcterms:modified>
</cp:coreProperties>
</file>