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hp\Desktop\Excercise\"/>
    </mc:Choice>
  </mc:AlternateContent>
  <xr:revisionPtr revIDLastSave="0" documentId="13_ncr:1_{4633D93F-4C3F-4B05-BF72-170658FA1B54}" xr6:coauthVersionLast="47" xr6:coauthVersionMax="47" xr10:uidLastSave="{00000000-0000-0000-0000-000000000000}"/>
  <bookViews>
    <workbookView xWindow="-110" yWindow="-110" windowWidth="19420" windowHeight="10300" activeTab="4" xr2:uid="{00000000-000D-0000-FFFF-FFFF00000000}"/>
  </bookViews>
  <sheets>
    <sheet name="PIvot" sheetId="3" r:id="rId1"/>
    <sheet name="YOY " sheetId="4" r:id="rId2"/>
    <sheet name="KPI" sheetId="5" r:id="rId3"/>
    <sheet name="Data" sheetId="1" r:id="rId4"/>
    <sheet name="Dashboard" sheetId="6" r:id="rId5"/>
  </sheets>
  <definedNames>
    <definedName name="_xlchart.v1.10" hidden="1">PIvot!$F$8:$F$11</definedName>
    <definedName name="_xlchart.v1.11" hidden="1">PIvot!$G$8:$G$11</definedName>
    <definedName name="_xlchart.v1.4" hidden="1">PIvot!$F$8:$F$11</definedName>
    <definedName name="_xlchart.v1.5" hidden="1">PIvot!$G$8:$G$11</definedName>
    <definedName name="_xlchart.v5.0" hidden="1">PIvot!$R$1</definedName>
    <definedName name="_xlchart.v5.1" hidden="1">PIvot!$R$2:$R$50</definedName>
    <definedName name="_xlchart.v5.2" hidden="1">PIvot!$S$1</definedName>
    <definedName name="_xlchart.v5.3" hidden="1">PIvot!$S$2:$S$50</definedName>
    <definedName name="_xlchart.v5.6" hidden="1">PIvot!$R$1</definedName>
    <definedName name="_xlchart.v5.7" hidden="1">PIvot!$R$2:$R$50</definedName>
    <definedName name="_xlchart.v5.8" hidden="1">PIvot!$S$1</definedName>
    <definedName name="_xlchart.v5.9" hidden="1">PIvot!$S$2:$S$50</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R3" i="3" l="1"/>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2" i="3"/>
  <c r="F9" i="3"/>
  <c r="F10" i="3"/>
  <c r="F11" i="3"/>
  <c r="F8"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5" i="5"/>
  <c r="S50" i="3"/>
  <c r="S25" i="3"/>
  <c r="S38" i="3"/>
  <c r="S13" i="3"/>
  <c r="S15" i="3"/>
  <c r="S3" i="3"/>
  <c r="B10" i="4"/>
  <c r="F10" i="4"/>
  <c r="E15" i="5"/>
  <c r="S11" i="3"/>
  <c r="S49" i="3"/>
  <c r="S7" i="3"/>
  <c r="S21" i="3"/>
  <c r="S31" i="3"/>
  <c r="S6" i="3"/>
  <c r="S43" i="3"/>
  <c r="S40" i="3"/>
  <c r="S9" i="3"/>
  <c r="E10" i="4"/>
  <c r="B15" i="5"/>
  <c r="S19" i="3"/>
  <c r="S12" i="3"/>
  <c r="S23" i="3"/>
  <c r="S29" i="3"/>
  <c r="S47" i="3"/>
  <c r="S4" i="3"/>
  <c r="D10" i="4"/>
  <c r="S10" i="3"/>
  <c r="S27" i="3"/>
  <c r="S20" i="3"/>
  <c r="S39" i="3"/>
  <c r="S37" i="3"/>
  <c r="S16" i="3"/>
  <c r="S2" i="3"/>
  <c r="S26" i="3"/>
  <c r="S36" i="3"/>
  <c r="S14" i="3"/>
  <c r="G8" i="3"/>
  <c r="C10" i="4"/>
  <c r="S18" i="3"/>
  <c r="S35" i="3"/>
  <c r="S28" i="3"/>
  <c r="S8" i="3"/>
  <c r="S45" i="3"/>
  <c r="S32" i="3"/>
  <c r="G11" i="3"/>
  <c r="G9" i="3"/>
  <c r="N15" i="5"/>
  <c r="S34" i="3"/>
  <c r="S24" i="3"/>
  <c r="S44" i="3"/>
  <c r="S17" i="3"/>
  <c r="S30" i="3"/>
  <c r="S41" i="3"/>
  <c r="G10" i="3"/>
  <c r="K15" i="5"/>
  <c r="S42" i="3"/>
  <c r="S48" i="3"/>
  <c r="S22" i="3"/>
  <c r="S33" i="3"/>
  <c r="S46" i="3"/>
  <c r="S5" i="3"/>
</calcChain>
</file>

<file path=xl/sharedStrings.xml><?xml version="1.0" encoding="utf-8"?>
<sst xmlns="http://schemas.openxmlformats.org/spreadsheetml/2006/main" count="130130" uniqueCount="10955">
  <si>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</si>
  <si>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</si>
  <si>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</si>
  <si>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</si>
  <si>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</si>
  <si>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</si>
  <si>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</si>
  <si>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</si>
  <si>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</si>
  <si>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</si>
  <si>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</si>
  <si>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</si>
  <si>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</si>
  <si>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</si>
  <si>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</si>
  <si>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</si>
  <si>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</si>
  <si>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</si>
  <si>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</si>
  <si>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</si>
  <si>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</si>
  <si>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</si>
  <si>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</si>
  <si>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</si>
  <si>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</si>
  <si>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</si>
  <si>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</si>
  <si>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</si>
  <si>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</si>
  <si>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</si>
  <si>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</si>
  <si>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</si>
  <si>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</si>
  <si>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</si>
  <si>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</si>
  <si>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</si>
  <si>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</si>
  <si>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</si>
  <si>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</si>
  <si>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</si>
  <si>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</si>
  <si>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</si>
  <si>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</si>
  <si>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</si>
  <si>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</si>
  <si>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</si>
  <si>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</si>
  <si>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</si>
  <si>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</si>
  <si>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</si>
  <si>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</si>
  <si>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</si>
  <si>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</si>
  <si>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</si>
  <si>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</si>
  <si>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</si>
  <si>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</si>
  <si>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</si>
  <si>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</si>
  <si>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</si>
  <si>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</si>
  <si>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</si>
  <si>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</si>
  <si>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</si>
  <si>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</si>
  <si>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</si>
  <si>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</si>
  <si>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</si>
  <si>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</si>
  <si>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</si>
  <si>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</si>
  <si>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</si>
  <si>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</si>
  <si>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</si>
  <si>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</si>
  <si>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</si>
  <si>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</si>
  <si>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</si>
  <si>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</si>
  <si>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</si>
  <si>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</si>
  <si>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</si>
  <si>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</si>
  <si>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</si>
  <si>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</si>
  <si>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</si>
  <si>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</si>
  <si>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</si>
  <si>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</si>
  <si>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</si>
  <si>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</si>
  <si>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</si>
  <si>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</si>
  <si>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</si>
  <si>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</si>
  <si>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</si>
  <si>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</si>
  <si>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</si>
  <si>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</si>
  <si>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</si>
  <si>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</si>
  <si>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</si>
  <si>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</si>
  <si>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</si>
  <si>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</si>
  <si>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</si>
  <si>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</si>
  <si>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</si>
  <si>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</si>
  <si>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</si>
  <si>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</si>
  <si>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</si>
  <si>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</si>
  <si>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</si>
  <si>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</si>
  <si>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</si>
  <si>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</si>
  <si>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</si>
  <si>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</si>
  <si>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</si>
  <si>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</si>
  <si>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</si>
  <si>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</si>
  <si>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</si>
  <si>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</si>
  <si>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</si>
  <si>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</si>
  <si>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</si>
  <si>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</si>
  <si>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</si>
  <si>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</si>
  <si>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</si>
  <si>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</si>
  <si>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</si>
  <si>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</si>
  <si>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</si>
  <si>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</si>
  <si>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</si>
  <si>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</si>
  <si>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</si>
  <si>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</si>
  <si>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</si>
  <si>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</si>
  <si>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</si>
  <si>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</si>
  <si>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</si>
  <si>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</si>
  <si>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</si>
  <si>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</si>
  <si>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</si>
  <si>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</si>
  <si>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</si>
  <si>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</si>
  <si>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</si>
  <si>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</si>
  <si>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</si>
  <si>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</si>
  <si>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</si>
  <si>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</si>
  <si>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</si>
  <si>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</si>
  <si>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</si>
  <si>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</si>
  <si>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</si>
  <si>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</si>
  <si>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</si>
  <si>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</si>
  <si>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</si>
  <si>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</si>
  <si>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</si>
  <si>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</si>
  <si>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</si>
  <si>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</si>
  <si>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</si>
  <si>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</si>
  <si>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</si>
  <si>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</si>
  <si>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</si>
  <si>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</si>
  <si>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</si>
  <si>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</si>
  <si>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</si>
  <si>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</si>
  <si>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</si>
  <si>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</si>
  <si>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</si>
  <si>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</si>
  <si>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</si>
  <si>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</si>
  <si>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</si>
  <si>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</si>
  <si>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</si>
  <si>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</si>
  <si>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</si>
  <si>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</si>
  <si>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</si>
  <si>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</si>
  <si>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</si>
  <si>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</si>
  <si>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</si>
  <si>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</si>
  <si>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</si>
  <si>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</si>
  <si>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</si>
  <si>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</si>
  <si>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</si>
  <si>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</si>
  <si>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</si>
  <si>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</si>
  <si>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</si>
  <si>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</si>
  <si>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</si>
  <si>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</si>
  <si>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</si>
  <si>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</si>
  <si>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</si>
  <si>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</si>
  <si>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</si>
  <si>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</si>
  <si>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</si>
  <si>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</si>
  <si>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</si>
  <si>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</si>
  <si>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</si>
  <si>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</si>
  <si>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</si>
  <si>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</si>
  <si>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</si>
  <si>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</si>
  <si>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</si>
  <si>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</si>
  <si>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</si>
  <si>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</si>
  <si>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</si>
  <si>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</si>
  <si>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</si>
  <si>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</si>
  <si>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</si>
  <si>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</si>
  <si>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</si>
  <si>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</si>
  <si>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</si>
  <si>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</si>
  <si>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</si>
  <si>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</si>
  <si>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</si>
  <si>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</si>
  <si>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</si>
  <si>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</si>
  <si>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</si>
  <si>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</si>
  <si>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</si>
  <si>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</si>
  <si>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</si>
  <si>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</si>
  <si>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</si>
  <si>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</si>
  <si>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</si>
  <si>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</si>
  <si>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</si>
  <si>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</si>
  <si>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</si>
  <si>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</si>
  <si>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</si>
  <si>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</si>
  <si>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</si>
  <si>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</si>
  <si>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</si>
  <si>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</si>
  <si>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</si>
  <si>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</si>
  <si>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</si>
  <si>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</si>
  <si>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</si>
  <si>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</si>
  <si>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</si>
  <si>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</si>
  <si>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</si>
  <si>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</si>
  <si>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</si>
  <si>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</si>
  <si>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</si>
  <si>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</si>
  <si>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</si>
  <si>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</si>
  <si>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</si>
  <si>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</si>
  <si>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</si>
  <si>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</si>
  <si>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</si>
  <si>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</si>
  <si>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</si>
  <si>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</si>
  <si>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</si>
  <si>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</si>
  <si>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</si>
  <si>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</si>
  <si>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</si>
  <si>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</si>
  <si>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</si>
  <si>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</si>
  <si>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</si>
  <si>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</si>
  <si>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</si>
  <si>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</si>
  <si>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</si>
  <si>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</si>
  <si>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</si>
  <si>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</si>
  <si>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</si>
  <si>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</si>
  <si>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</si>
  <si>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</si>
  <si>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</si>
  <si>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</si>
  <si>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</si>
  <si>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</si>
  <si>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</si>
  <si>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</si>
  <si>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</si>
  <si>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</si>
  <si>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</si>
  <si>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</si>
  <si>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</si>
  <si>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</si>
  <si>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</si>
  <si>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</si>
  <si>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</si>
  <si>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</si>
  <si>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</si>
  <si>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</si>
  <si>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</si>
  <si>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</si>
  <si>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</si>
  <si>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</si>
  <si>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</si>
  <si>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</si>
  <si>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</si>
  <si>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</si>
  <si>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</si>
  <si>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</si>
  <si>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</si>
  <si>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</si>
  <si>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</si>
  <si>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</si>
  <si>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</si>
  <si>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</si>
  <si>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</si>
  <si>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</si>
  <si>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</si>
  <si>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</si>
  <si>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</si>
  <si>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</si>
  <si>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</si>
  <si>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</si>
  <si>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</si>
  <si>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</si>
  <si>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</si>
  <si>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</si>
  <si>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</si>
  <si>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</si>
  <si>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</si>
  <si>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</si>
  <si>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</si>
  <si>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</si>
  <si>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</si>
  <si>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</si>
  <si>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</si>
  <si>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</si>
  <si>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</si>
  <si>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</si>
  <si>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</si>
  <si>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</si>
  <si>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</si>
  <si>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</si>
  <si>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</si>
  <si>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</si>
  <si>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</si>
  <si>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</si>
  <si>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</si>
  <si>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</si>
  <si>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</si>
  <si>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</si>
  <si>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</si>
  <si>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</si>
  <si>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</si>
  <si>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</si>
  <si>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</si>
  <si>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</si>
  <si>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</si>
  <si>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</si>
  <si>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</si>
  <si>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</si>
  <si>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</si>
  <si>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</si>
  <si>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</si>
  <si>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</si>
  <si>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</si>
  <si>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</si>
  <si>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</si>
  <si>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</si>
  <si>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</si>
  <si>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</si>
  <si>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</si>
  <si>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</si>
  <si>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</si>
  <si>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</si>
  <si>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</si>
  <si>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</si>
  <si>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</si>
  <si>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</si>
  <si>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</si>
  <si>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</si>
  <si>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</si>
  <si>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</si>
  <si>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</si>
  <si>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</si>
  <si>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</si>
  <si>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</si>
  <si>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</si>
  <si>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</si>
  <si>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</si>
  <si>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</si>
  <si>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</si>
  <si>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</si>
  <si>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</si>
  <si>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</si>
  <si>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</si>
  <si>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</si>
  <si>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</si>
  <si>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</si>
  <si>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</si>
  <si>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</si>
  <si>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</si>
  <si>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</si>
  <si>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</si>
  <si>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</si>
  <si>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</si>
  <si>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</si>
  <si>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</si>
  <si>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</si>
  <si>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</si>
  <si>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</si>
  <si>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</si>
  <si>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</si>
  <si>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</si>
  <si>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</si>
  <si>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</si>
  <si>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</si>
  <si>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</si>
  <si>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</si>
  <si>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</si>
  <si>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</si>
  <si>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</si>
  <si>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</si>
  <si>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</si>
  <si>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</si>
  <si>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</si>
  <si>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</si>
  <si>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</si>
  <si>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</si>
  <si>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</si>
  <si>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</si>
  <si>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</si>
  <si>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</si>
  <si>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</si>
  <si>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</si>
  <si>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</si>
  <si>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</si>
  <si>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</si>
  <si>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</si>
  <si>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</si>
  <si>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</si>
  <si>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</si>
  <si>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</si>
  <si>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</si>
  <si>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</si>
  <si>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</si>
  <si>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</si>
  <si>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</si>
  <si>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</si>
  <si>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</si>
  <si>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</si>
  <si>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</si>
  <si>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</si>
  <si>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</si>
  <si>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</si>
  <si>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</si>
  <si>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</si>
  <si>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</si>
  <si>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</si>
  <si>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</si>
  <si>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</si>
  <si>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</si>
  <si>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</si>
  <si>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</si>
  <si>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</si>
  <si>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</si>
  <si>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</si>
  <si>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</si>
  <si>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</si>
  <si>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</si>
  <si>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</si>
  <si>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</si>
  <si>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</si>
  <si>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</si>
  <si>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</si>
  <si>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</si>
  <si>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</si>
  <si>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</si>
  <si>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</si>
  <si>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</si>
  <si>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</si>
  <si>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</si>
  <si>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</si>
  <si>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</si>
  <si>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</si>
  <si>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</si>
  <si>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</si>
  <si>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</si>
  <si>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</si>
  <si>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</si>
  <si>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</si>
  <si>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</si>
  <si>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</si>
  <si>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</si>
  <si>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</si>
  <si>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</si>
  <si>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</si>
  <si>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</si>
  <si>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</si>
  <si>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</si>
  <si>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</si>
  <si>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</si>
  <si>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</si>
  <si>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</si>
  <si>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</si>
  <si>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</si>
  <si>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</si>
  <si>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</si>
  <si>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</si>
  <si>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</si>
  <si>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</si>
  <si>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</si>
  <si>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</si>
  <si>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</si>
  <si>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</si>
  <si>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</si>
  <si>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</si>
  <si>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</si>
  <si>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</si>
  <si>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</si>
  <si>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</si>
  <si>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</si>
  <si>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</si>
  <si>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</si>
  <si>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</si>
  <si>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</si>
  <si>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</si>
  <si>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</si>
  <si>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</si>
  <si>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</si>
  <si>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</si>
  <si>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</si>
  <si>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</si>
  <si>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</si>
  <si>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</si>
  <si>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</si>
  <si>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</si>
  <si>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</si>
  <si>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</si>
  <si>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</si>
  <si>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</si>
  <si>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</si>
  <si>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</si>
  <si>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</si>
  <si>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</si>
  <si>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</si>
  <si>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</si>
  <si>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</si>
  <si>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</si>
  <si>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</si>
  <si>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</si>
  <si>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</si>
  <si>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</si>
  <si>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</si>
  <si>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</si>
  <si>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</si>
  <si>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</si>
  <si>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</si>
  <si>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</si>
  <si>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</si>
  <si>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</si>
  <si>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</si>
  <si>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</si>
  <si>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</si>
  <si>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</si>
  <si>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</si>
  <si>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</si>
  <si>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</si>
  <si>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</si>
  <si>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</si>
  <si>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</si>
  <si>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</si>
  <si>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</si>
  <si>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</si>
  <si>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</si>
  <si>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</si>
  <si>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</si>
  <si>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</si>
  <si>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</si>
  <si>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</si>
  <si>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</si>
  <si>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</si>
  <si>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</si>
  <si>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</si>
  <si>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</si>
  <si>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</si>
  <si>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</si>
  <si>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</si>
  <si>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</si>
  <si>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</si>
  <si>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</si>
  <si>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</si>
  <si>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</si>
  <si>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</si>
  <si>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</si>
  <si>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</si>
  <si>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</si>
  <si>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</si>
  <si>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</si>
  <si>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</si>
  <si>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</si>
  <si>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</si>
  <si>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</si>
  <si>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</si>
  <si>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</si>
  <si>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</si>
  <si>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</si>
  <si>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</si>
  <si>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</si>
  <si>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</si>
  <si>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</si>
  <si>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</si>
  <si>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</si>
  <si>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</si>
  <si>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</si>
  <si>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</si>
  <si>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</si>
  <si>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</si>
  <si>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</si>
  <si>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</si>
  <si>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</si>
  <si>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</si>
  <si>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</si>
  <si>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</si>
  <si>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</si>
  <si>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</si>
  <si>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</si>
  <si>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</si>
  <si>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</si>
  <si>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</si>
  <si>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</si>
  <si>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</si>
  <si>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</si>
  <si>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</si>
  <si>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</si>
  <si>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</si>
  <si>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</si>
  <si>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</si>
  <si>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</si>
  <si>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</si>
  <si>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</si>
  <si>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</si>
  <si>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</si>
  <si>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</si>
  <si>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</si>
  <si>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</si>
  <si>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</si>
  <si>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</si>
  <si>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</si>
  <si>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</si>
  <si>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</si>
  <si>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</si>
  <si>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</si>
  <si>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</si>
  <si>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</si>
  <si>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</si>
  <si>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</si>
  <si>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</si>
  <si>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</si>
  <si>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</si>
  <si>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</si>
  <si>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</si>
  <si>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</si>
  <si>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</si>
  <si>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</si>
  <si>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</si>
  <si>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</si>
  <si>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</si>
  <si>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</si>
  <si>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</si>
  <si>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</si>
  <si>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</si>
  <si>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</si>
  <si>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</si>
  <si>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</si>
  <si>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</si>
  <si>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</si>
  <si>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</si>
  <si>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</si>
  <si>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</si>
  <si>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</si>
  <si>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</si>
  <si>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</si>
  <si>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</si>
  <si>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</si>
  <si>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</si>
  <si>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</si>
  <si>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</si>
  <si>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</si>
  <si>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</si>
  <si>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</si>
  <si>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</si>
  <si>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</si>
  <si>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</si>
  <si>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</si>
  <si>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</si>
  <si>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</si>
  <si>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</si>
  <si>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</si>
  <si>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</si>
  <si>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</si>
  <si>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</si>
  <si>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</si>
  <si>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</si>
  <si>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</si>
  <si>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</si>
  <si>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</si>
  <si>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</si>
  <si>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</si>
  <si>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</si>
  <si>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</si>
  <si>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</si>
  <si>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</si>
  <si>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</si>
  <si>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</si>
  <si>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</si>
  <si>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</si>
  <si>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</si>
  <si>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</si>
  <si>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</si>
  <si>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</si>
  <si>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</si>
  <si>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</si>
  <si>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</si>
  <si>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</si>
  <si>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</si>
  <si>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</si>
  <si>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</si>
  <si>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</si>
  <si>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</si>
  <si>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</si>
  <si>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</si>
  <si>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</si>
  <si>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</si>
  <si>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</si>
  <si>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</si>
  <si>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</si>
  <si>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</si>
  <si>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</si>
  <si>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</si>
  <si>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</si>
  <si>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</si>
  <si>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</si>
  <si>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</si>
  <si>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</si>
  <si>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</si>
  <si>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</si>
  <si>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</si>
  <si>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</si>
  <si>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</si>
  <si>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</si>
  <si>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</si>
  <si>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</si>
  <si>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</si>
  <si>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</si>
  <si>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</si>
  <si>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</si>
  <si>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</si>
  <si>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</si>
  <si>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</si>
  <si>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</si>
  <si>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</si>
  <si>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</si>
  <si>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</si>
  <si>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</si>
  <si>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</si>
  <si>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</si>
  <si>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</si>
  <si>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</si>
  <si>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</si>
  <si>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</si>
  <si>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</si>
  <si>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</si>
  <si>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</si>
  <si>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</si>
  <si>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</si>
  <si>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</si>
  <si>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</si>
  <si>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</si>
  <si>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</si>
  <si>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</si>
  <si>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</si>
  <si>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</si>
  <si>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</si>
  <si>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</si>
  <si>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</si>
  <si>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</si>
  <si>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</si>
  <si>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</si>
  <si>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</si>
  <si>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</si>
  <si>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</si>
  <si>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</si>
  <si>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</si>
  <si>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</si>
  <si>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</si>
  <si>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</si>
  <si>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</si>
  <si>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</si>
  <si>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</si>
  <si>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</si>
  <si>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</si>
  <si>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</si>
  <si>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</si>
  <si>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</si>
  <si>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</si>
  <si>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</si>
  <si>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</si>
  <si>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</si>
  <si>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</si>
  <si>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</si>
  <si>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</si>
  <si>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</si>
  <si>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</si>
  <si>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</si>
  <si>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</si>
  <si>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</si>
  <si>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</si>
  <si>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</si>
  <si>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</si>
  <si>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</si>
  <si>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</si>
  <si>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</si>
  <si>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</si>
  <si>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</si>
  <si>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</si>
  <si>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</si>
  <si>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</si>
  <si>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</si>
  <si>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</si>
  <si>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</si>
  <si>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</si>
  <si>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</si>
  <si>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</si>
  <si>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</si>
  <si>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</si>
  <si>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</si>
  <si>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</si>
  <si>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</si>
  <si>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</si>
  <si>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</si>
  <si>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</si>
  <si>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</si>
  <si>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</si>
  <si>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</si>
  <si>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</si>
  <si>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</si>
  <si>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</si>
  <si>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</si>
  <si>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</si>
  <si>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</si>
  <si>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</si>
  <si>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</si>
  <si>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</si>
  <si>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</si>
  <si>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</si>
  <si>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</si>
  <si>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</si>
  <si>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</si>
  <si>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</si>
  <si>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</si>
  <si>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</si>
  <si>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</si>
  <si>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</si>
  <si>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</si>
  <si>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</si>
  <si>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</si>
  <si>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</si>
  <si>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</si>
  <si>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</si>
  <si>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</si>
  <si>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</si>
  <si>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</si>
  <si>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</si>
  <si>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</si>
  <si>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</si>
  <si>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</si>
  <si>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</si>
  <si>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</si>
  <si>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</si>
  <si>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</si>
  <si>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</si>
  <si>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</si>
  <si>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</si>
  <si>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</si>
  <si>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</si>
  <si>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</si>
  <si>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</si>
  <si>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</si>
  <si>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</si>
  <si>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</si>
  <si>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</si>
  <si>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</si>
  <si>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</si>
  <si>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</si>
  <si>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</si>
  <si>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</si>
  <si>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</si>
  <si>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</si>
  <si>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</si>
  <si>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</si>
  <si>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</si>
  <si>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</si>
  <si>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</si>
  <si>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</si>
  <si>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</si>
  <si>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</si>
  <si>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</si>
  <si>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</si>
  <si>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</si>
  <si>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</si>
  <si>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</si>
  <si>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</si>
  <si>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</si>
  <si>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</si>
  <si>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</si>
  <si>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</si>
  <si>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</si>
  <si>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</si>
  <si>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</si>
  <si>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</si>
  <si>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</si>
  <si>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</si>
  <si>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</si>
  <si>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</si>
  <si>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</si>
  <si>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</si>
  <si>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</si>
  <si>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</si>
  <si>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</si>
  <si>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</si>
  <si>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</si>
  <si>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</si>
  <si>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</si>
  <si>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</si>
  <si>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</si>
  <si>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</si>
  <si>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</si>
  <si>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</si>
  <si>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</si>
  <si>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</si>
  <si>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</si>
  <si>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</si>
  <si>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</si>
  <si>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</si>
  <si>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</si>
  <si>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</si>
  <si>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</si>
  <si>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</si>
  <si>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</si>
  <si>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</si>
  <si>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</si>
  <si>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</si>
  <si>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</si>
  <si>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</si>
  <si>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</si>
  <si>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</si>
  <si>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</si>
  <si>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</si>
  <si>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</si>
  <si>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</si>
  <si>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</si>
  <si>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</si>
  <si>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</si>
  <si>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</si>
  <si>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</si>
  <si>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</si>
  <si>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</si>
  <si>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</si>
  <si>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</si>
  <si>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</si>
  <si>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</si>
  <si>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</si>
  <si>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</si>
  <si>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</si>
  <si>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</si>
  <si>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</si>
  <si>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</si>
  <si>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</si>
  <si>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</si>
  <si>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</si>
  <si>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</si>
  <si>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</si>
  <si>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</si>
  <si>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</si>
  <si>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</si>
  <si>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</si>
  <si>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</si>
  <si>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</si>
  <si>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</si>
  <si>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</si>
  <si>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</si>
  <si>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</si>
  <si>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</si>
  <si>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</si>
  <si>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</si>
  <si>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</si>
  <si>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</si>
  <si>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</si>
  <si>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</si>
  <si>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</si>
  <si>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</si>
  <si>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</si>
  <si>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</si>
  <si>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</si>
  <si>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</si>
  <si>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</si>
  <si>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</si>
  <si>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</si>
  <si>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</si>
  <si>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</si>
  <si>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</si>
  <si>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</si>
  <si>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</si>
  <si>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</si>
  <si>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</si>
  <si>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</si>
  <si>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</si>
  <si>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</si>
  <si>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</si>
  <si>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</si>
  <si>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</si>
  <si>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</si>
  <si>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</si>
  <si>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</si>
  <si>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</si>
  <si>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</si>
  <si>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</si>
  <si>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</si>
  <si>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</si>
  <si>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</si>
  <si>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</si>
  <si>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</si>
  <si>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</si>
  <si>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</si>
  <si>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</si>
  <si>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</si>
  <si>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</si>
  <si>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</si>
  <si>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</si>
  <si>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</si>
  <si>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</si>
  <si>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</si>
  <si>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</si>
  <si>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</si>
  <si>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</si>
  <si>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</si>
  <si>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</si>
  <si>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</si>
  <si>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</si>
  <si>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</si>
  <si>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</si>
  <si>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</si>
  <si>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</si>
  <si>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</si>
  <si>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</si>
  <si>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</si>
  <si>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</si>
  <si>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</si>
  <si>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</si>
  <si>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</si>
  <si>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</si>
  <si>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</si>
  <si>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</si>
  <si>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</si>
  <si>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</si>
  <si>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</si>
  <si>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</si>
  <si>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</si>
  <si>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</si>
  <si>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</si>
  <si>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</si>
  <si>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</si>
  <si>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</si>
  <si>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</si>
  <si>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</si>
  <si>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</si>
  <si>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</si>
  <si>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</si>
  <si>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</si>
  <si>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</si>
  <si>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</si>
  <si>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</si>
  <si>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</si>
  <si>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</si>
  <si>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</si>
  <si>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</si>
  <si>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</si>
  <si>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</si>
  <si>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</si>
  <si>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</si>
  <si>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</si>
  <si>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</si>
  <si>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</si>
  <si>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</si>
  <si>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</si>
  <si>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</si>
  <si>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</si>
  <si>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</si>
  <si>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</si>
  <si>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</si>
  <si>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</si>
  <si>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</si>
  <si>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</si>
  <si>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</si>
  <si>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</si>
  <si>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</si>
  <si>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</si>
  <si>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</si>
  <si>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</si>
  <si>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</si>
  <si>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</si>
  <si>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</si>
  <si>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</si>
  <si>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</si>
  <si>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</si>
  <si>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</si>
  <si>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</si>
  <si>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</si>
  <si>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</si>
  <si>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</si>
  <si>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</si>
  <si>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</si>
  <si>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</si>
  <si>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</si>
  <si>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</si>
  <si>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</si>
  <si>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</si>
  <si>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</si>
  <si>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</si>
  <si>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</si>
  <si>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</si>
  <si>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</si>
  <si>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</si>
  <si>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</si>
  <si>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</si>
  <si>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</si>
  <si>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</si>
  <si>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</si>
  <si>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</si>
  <si>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</si>
  <si>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</si>
  <si>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</si>
  <si>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</si>
  <si>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</si>
  <si>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</si>
  <si>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</si>
  <si>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</si>
  <si>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</si>
  <si>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</si>
  <si>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</si>
  <si>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</si>
  <si>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</si>
  <si>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</si>
  <si>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</si>
  <si>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</si>
  <si>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</si>
  <si>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</si>
  <si>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</si>
  <si>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</si>
  <si>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</si>
  <si>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</si>
  <si>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</si>
  <si>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</si>
  <si>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</si>
  <si>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</si>
  <si>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</si>
  <si>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</si>
  <si>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</si>
  <si>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</si>
  <si>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</si>
  <si>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</si>
  <si>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</si>
  <si>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</si>
  <si>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</si>
  <si>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</si>
  <si>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</si>
  <si>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</si>
  <si>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</si>
  <si>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</si>
  <si>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</si>
  <si>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</si>
  <si>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</si>
  <si>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</si>
  <si>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</si>
  <si>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</si>
  <si>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</si>
  <si>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</si>
  <si>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</si>
  <si>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</si>
  <si>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</si>
  <si>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</si>
  <si>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</si>
  <si>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</si>
  <si>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</si>
  <si>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</si>
  <si>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</si>
  <si>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</si>
  <si>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</si>
  <si>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</si>
  <si>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</si>
  <si>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</si>
  <si>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</si>
  <si>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</si>
  <si>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</si>
  <si>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</si>
  <si>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</si>
  <si>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</si>
  <si>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</si>
  <si>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</si>
  <si>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</si>
  <si>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</si>
  <si>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</si>
  <si>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</si>
  <si>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</si>
  <si>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</si>
  <si>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</si>
  <si>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</si>
  <si>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</si>
  <si>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</si>
  <si>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</si>
  <si>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</si>
  <si>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</si>
  <si>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</si>
  <si>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</si>
  <si>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</si>
  <si>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</si>
  <si>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</si>
  <si>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</si>
  <si>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</si>
  <si>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</si>
  <si>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</si>
  <si>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</si>
  <si>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</si>
  <si>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</si>
  <si>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</si>
  <si>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</si>
  <si>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</si>
  <si>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</si>
  <si>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</si>
  <si>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</si>
  <si>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</si>
  <si>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</si>
  <si>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</si>
  <si>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</si>
  <si>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</si>
  <si>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</si>
  <si>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</si>
  <si>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</si>
  <si>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</si>
  <si>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</si>
  <si>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</si>
  <si>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</si>
  <si>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</si>
  <si>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</si>
  <si>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</si>
  <si>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</si>
  <si>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</si>
  <si>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</si>
  <si>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</si>
  <si>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</si>
  <si>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</si>
  <si>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</si>
  <si>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</si>
  <si>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</si>
  <si>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</si>
  <si>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</si>
  <si>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</si>
  <si>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</si>
  <si>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</si>
  <si>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</si>
  <si>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</si>
  <si>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</si>
  <si>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</si>
  <si>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</si>
  <si>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</si>
  <si>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</si>
  <si>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</si>
  <si>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</si>
  <si>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</si>
  <si>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</si>
  <si>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</si>
  <si>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</si>
  <si>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</si>
  <si>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</si>
  <si>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</si>
  <si>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</si>
  <si>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</si>
  <si>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</si>
  <si>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</si>
  <si>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</si>
  <si>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</si>
  <si>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</si>
  <si>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</si>
  <si>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</si>
  <si>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</si>
  <si>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</si>
  <si>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</si>
  <si>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</si>
  <si>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</si>
  <si>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</si>
  <si>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</si>
  <si>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</si>
  <si>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</si>
  <si>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</si>
  <si>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</si>
  <si>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</si>
  <si>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</si>
  <si>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</si>
  <si>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</si>
  <si>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</si>
  <si>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</si>
  <si>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</si>
  <si>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</si>
  <si>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</si>
  <si>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</si>
  <si>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</si>
  <si>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</si>
  <si>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</si>
  <si>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</si>
  <si>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</si>
  <si>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</si>
  <si>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</si>
  <si>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</si>
  <si>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</si>
  <si>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</si>
  <si>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</si>
  <si>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</si>
  <si>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</si>
  <si>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</si>
  <si>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</si>
  <si>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</si>
  <si>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</si>
  <si>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</si>
  <si>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</si>
  <si>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</si>
  <si>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</si>
  <si>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</si>
  <si>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</si>
  <si>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</si>
  <si>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</si>
  <si>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</si>
  <si>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</si>
  <si>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</si>
  <si>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</si>
  <si>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</si>
  <si>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</si>
  <si>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</si>
  <si>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</si>
  <si>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</si>
  <si>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</si>
  <si>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</si>
  <si>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</si>
  <si>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</si>
  <si>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</si>
  <si>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</si>
  <si>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</si>
  <si>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</si>
  <si>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</si>
  <si>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</si>
  <si>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</si>
  <si>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</si>
  <si>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</si>
  <si>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</si>
  <si>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</si>
  <si>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</si>
  <si>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</si>
  <si>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</si>
  <si>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</si>
  <si>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</si>
  <si>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</si>
  <si>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</si>
  <si>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</si>
  <si>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</si>
  <si>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</si>
  <si>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</si>
  <si>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</si>
  <si>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</si>
  <si>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</si>
  <si>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</si>
  <si>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</si>
  <si>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</si>
  <si>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</si>
  <si>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</si>
  <si>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</si>
  <si>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</si>
  <si>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</si>
  <si>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</si>
  <si>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</si>
  <si>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</si>
  <si>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</si>
  <si>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</si>
  <si>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</si>
  <si>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</si>
  <si>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</si>
  <si>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</si>
  <si>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</si>
  <si>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</si>
  <si>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</si>
  <si>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</si>
  <si>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</si>
  <si>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</si>
  <si>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</si>
  <si>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</si>
  <si>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</si>
  <si>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</si>
  <si>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</si>
  <si>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</si>
  <si>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</si>
  <si>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</si>
  <si>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</si>
  <si>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</si>
  <si>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</si>
  <si>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</si>
  <si>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</si>
  <si>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</si>
  <si>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</si>
  <si>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</si>
  <si>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</si>
  <si>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</si>
  <si>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</si>
  <si>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</si>
  <si>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</si>
  <si>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</si>
  <si>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</si>
  <si>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</si>
  <si>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</si>
  <si>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</si>
  <si>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</si>
  <si>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</si>
  <si>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</si>
  <si>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</si>
  <si>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</si>
  <si>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</si>
  <si>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</si>
  <si>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</si>
  <si>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</si>
  <si>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</si>
  <si>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</si>
  <si>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</si>
  <si>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</si>
  <si>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</si>
  <si>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</si>
  <si>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</si>
  <si>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</si>
  <si>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</si>
  <si>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</si>
  <si>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</si>
  <si>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</si>
  <si>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</si>
  <si>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</si>
  <si>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</si>
  <si>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</si>
  <si>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</si>
  <si>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</si>
  <si>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</si>
  <si>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</si>
  <si>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</si>
  <si>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</si>
  <si>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</si>
  <si>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</si>
  <si>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</si>
  <si>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</si>
  <si>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</si>
  <si>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</si>
  <si>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</si>
  <si>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</si>
  <si>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</si>
  <si>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</si>
  <si>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</si>
  <si>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</si>
  <si>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</si>
  <si>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</si>
  <si>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</si>
  <si>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</si>
  <si>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</si>
  <si>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</si>
  <si>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</si>
  <si>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</si>
  <si>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</si>
  <si>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</si>
  <si>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</si>
  <si>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</si>
  <si>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</si>
  <si>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</si>
  <si>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</si>
  <si>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</si>
  <si>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</si>
  <si>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</si>
  <si>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</si>
  <si>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</si>
  <si>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</si>
  <si>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</si>
  <si>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</si>
  <si>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</si>
  <si>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</si>
  <si>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</si>
  <si>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</si>
  <si>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</si>
  <si>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</si>
  <si>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</si>
  <si>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</si>
  <si>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</si>
  <si>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</si>
  <si>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</si>
  <si>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</si>
  <si>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</si>
  <si>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</si>
  <si>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</si>
  <si>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</si>
  <si>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</si>
  <si>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</si>
  <si>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</si>
  <si>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</si>
  <si>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</si>
  <si>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</si>
  <si>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</si>
  <si>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</si>
  <si>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</si>
  <si>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</si>
  <si>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</si>
  <si>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</si>
  <si>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</si>
  <si>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</si>
  <si>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</si>
  <si>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</si>
  <si>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</si>
  <si>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</si>
  <si>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</si>
  <si>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</si>
  <si>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</si>
  <si>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</si>
  <si>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</si>
  <si>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</si>
  <si>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</si>
  <si>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</si>
  <si>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</si>
  <si>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</si>
  <si>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</si>
  <si>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</si>
  <si>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</si>
  <si>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</si>
  <si>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</si>
  <si>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</si>
  <si>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</si>
  <si>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</si>
  <si>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</si>
  <si>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</si>
  <si>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</si>
  <si>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</si>
  <si>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</si>
  <si>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</si>
  <si>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</si>
  <si>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</si>
  <si>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</si>
  <si>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</si>
  <si>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</si>
  <si>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</si>
  <si>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</si>
  <si>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</si>
  <si>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</si>
  <si>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</si>
  <si>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</si>
  <si>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</si>
  <si>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</si>
  <si>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</si>
  <si>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</si>
  <si>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</si>
  <si>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</si>
  <si>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</si>
  <si>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</si>
  <si>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</si>
  <si>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</si>
  <si>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</si>
  <si>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</si>
  <si>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</si>
  <si>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</si>
  <si>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</si>
  <si>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</si>
  <si>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</si>
  <si>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</si>
  <si>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</si>
  <si>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</si>
  <si>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</si>
  <si>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</si>
  <si>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</si>
  <si>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</si>
  <si>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</si>
  <si>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</si>
  <si>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</si>
  <si>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</si>
  <si>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</si>
  <si>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</si>
  <si>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</si>
  <si>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</si>
  <si>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</si>
  <si>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</si>
  <si>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</si>
  <si>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</si>
  <si>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</si>
  <si>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</si>
  <si>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</si>
  <si>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</si>
  <si>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</si>
  <si>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</si>
  <si>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</si>
  <si>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</si>
  <si>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</si>
  <si>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</si>
  <si>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</si>
  <si>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</si>
  <si>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</si>
  <si>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</si>
  <si>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</si>
  <si>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</si>
  <si>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</si>
  <si>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</si>
  <si>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</si>
  <si>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</si>
  <si>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</si>
  <si>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</si>
  <si>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</si>
  <si>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</si>
  <si>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</si>
  <si>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</si>
  <si>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</si>
  <si>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</si>
  <si>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</si>
  <si>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</si>
  <si>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</si>
  <si>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</si>
  <si>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</si>
  <si>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</si>
  <si>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</si>
  <si>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</si>
  <si>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</si>
  <si>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</si>
  <si>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</si>
  <si>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</si>
  <si>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</si>
  <si>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</si>
  <si>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</si>
  <si>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</si>
  <si>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</si>
  <si>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</si>
  <si>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</si>
  <si>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</si>
  <si>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</si>
  <si>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</si>
  <si>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</si>
  <si>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</si>
  <si>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</si>
  <si>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</si>
  <si>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</si>
  <si>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</si>
  <si>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</si>
  <si>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</si>
  <si>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</si>
  <si>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</si>
  <si>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</si>
  <si>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</si>
  <si>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</si>
  <si>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</si>
  <si>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</si>
  <si>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</si>
  <si>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</si>
  <si>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</si>
  <si>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</si>
  <si>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</si>
  <si>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</si>
  <si>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</si>
  <si>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</si>
  <si>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</si>
  <si>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</si>
  <si>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</si>
  <si>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</si>
  <si>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</si>
  <si>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</si>
  <si>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</si>
  <si>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</si>
  <si>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</si>
  <si>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</si>
  <si>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</si>
  <si>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</si>
  <si>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</si>
  <si>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</si>
  <si>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</si>
  <si>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</si>
  <si>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</si>
  <si>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</si>
  <si>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</si>
  <si>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</si>
  <si>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</si>
  <si>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</si>
  <si>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</si>
  <si>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</si>
  <si>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</si>
  <si>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</si>
  <si>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</si>
  <si>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</si>
  <si>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</si>
  <si>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</si>
  <si>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</si>
  <si>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</si>
  <si>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</si>
  <si>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</si>
  <si>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</si>
  <si>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</si>
  <si>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</si>
  <si>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</si>
  <si>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</si>
  <si>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</si>
  <si>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</si>
  <si>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</si>
  <si>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</si>
  <si>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</si>
  <si>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</si>
  <si>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</si>
  <si>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</si>
  <si>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</si>
  <si>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</si>
  <si>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</si>
  <si>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</si>
  <si>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</si>
  <si>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</si>
  <si>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</si>
  <si>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</si>
  <si>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</si>
  <si>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</si>
  <si>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</si>
  <si>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</si>
  <si>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</si>
  <si>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</si>
  <si>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</si>
  <si>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</si>
  <si>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</si>
  <si>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</si>
  <si>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</si>
  <si>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</si>
  <si>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</si>
  <si>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</si>
  <si>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</si>
  <si>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</si>
  <si>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</si>
  <si>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</si>
  <si>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</si>
  <si>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</si>
  <si>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</si>
  <si>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</si>
  <si>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</si>
  <si>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</si>
  <si>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</si>
  <si>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</si>
  <si>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</si>
  <si>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</si>
  <si>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</si>
  <si>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</si>
  <si>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</si>
  <si>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</si>
  <si>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</si>
  <si>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</si>
  <si>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</si>
  <si>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</si>
  <si>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</si>
  <si>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</si>
  <si>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</si>
  <si>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</si>
  <si>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</si>
  <si>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</si>
  <si>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</si>
  <si>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</si>
  <si>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</si>
  <si>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</si>
  <si>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</si>
  <si>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</si>
  <si>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</si>
  <si>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</si>
  <si>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</si>
  <si>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</si>
  <si>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</si>
  <si>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</si>
  <si>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</si>
  <si>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</si>
  <si>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</si>
  <si>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</si>
  <si>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</si>
  <si>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</si>
  <si>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</si>
  <si>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</si>
  <si>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</si>
  <si>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</si>
  <si>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</si>
  <si>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</si>
  <si>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</si>
  <si>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</si>
  <si>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</si>
  <si>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</si>
  <si>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</si>
  <si>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</si>
  <si>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</si>
  <si>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</si>
  <si>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</si>
  <si>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</si>
  <si>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</si>
  <si>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</si>
  <si>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</si>
  <si>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</si>
  <si>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</si>
  <si>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</si>
  <si>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</si>
  <si>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</si>
  <si>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</si>
  <si>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</si>
  <si>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</si>
  <si>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</si>
  <si>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</si>
  <si>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</si>
  <si>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</si>
  <si>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</si>
  <si>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</si>
  <si>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</si>
  <si>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</si>
  <si>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</si>
  <si>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</si>
  <si>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</si>
  <si>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</si>
  <si>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</si>
  <si>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</si>
  <si>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</si>
  <si>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</si>
  <si>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</si>
  <si>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</si>
  <si>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</si>
  <si>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</si>
  <si>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</si>
  <si>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</si>
  <si>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</si>
  <si>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</si>
  <si>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</si>
  <si>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</si>
  <si>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</si>
  <si>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</si>
  <si>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</si>
  <si>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</si>
  <si>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</si>
  <si>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</si>
  <si>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</si>
  <si>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</si>
  <si>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</si>
  <si>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</si>
  <si>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</si>
  <si>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</si>
  <si>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</si>
  <si>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</si>
  <si>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</si>
  <si>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</si>
  <si>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</si>
  <si>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</si>
  <si>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</si>
  <si>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</si>
  <si>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</si>
  <si>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</si>
  <si>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</si>
  <si>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</si>
  <si>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</si>
  <si>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</si>
  <si>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</si>
  <si>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</si>
  <si>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</si>
  <si>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</si>
  <si>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</si>
  <si>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</si>
  <si>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</si>
  <si>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</si>
  <si>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</si>
  <si>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</si>
  <si>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</si>
  <si>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</si>
  <si>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</si>
  <si>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</si>
  <si>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</si>
  <si>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</si>
  <si>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</si>
  <si>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</si>
  <si>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</si>
  <si>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</si>
  <si>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</si>
  <si>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</si>
  <si>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</si>
  <si>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</si>
  <si>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</si>
  <si>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</si>
  <si>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</si>
  <si>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</si>
  <si>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</si>
  <si>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</si>
  <si>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</si>
  <si>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</si>
  <si>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</si>
  <si>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</si>
  <si>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</si>
  <si>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</si>
  <si>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</si>
  <si>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</si>
  <si>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</si>
  <si>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</si>
  <si>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</si>
  <si>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</si>
  <si>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</si>
  <si>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</si>
  <si>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</si>
  <si>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</si>
  <si>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</si>
  <si>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</si>
  <si>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</si>
  <si>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</si>
  <si>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</si>
  <si>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</si>
  <si>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</si>
  <si>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</si>
  <si>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</si>
  <si>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</si>
  <si>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</si>
  <si>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</si>
  <si>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</si>
  <si>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</si>
  <si>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</si>
  <si>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</si>
  <si>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</si>
  <si>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</si>
  <si>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</si>
  <si>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</si>
  <si>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</si>
  <si>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</si>
  <si>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</si>
  <si>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</si>
  <si>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</si>
  <si>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</si>
  <si>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</si>
  <si>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</si>
  <si>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</si>
  <si>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</si>
  <si>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</si>
  <si>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</si>
  <si>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</si>
  <si>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</si>
  <si>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</si>
  <si>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</si>
  <si>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</si>
  <si>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</si>
  <si>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</si>
  <si>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</si>
  <si>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</si>
  <si>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</si>
  <si>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</si>
  <si>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</si>
  <si>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</si>
  <si>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</si>
  <si>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</si>
  <si>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</si>
  <si>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</si>
  <si>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</si>
  <si>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</si>
  <si>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</si>
  <si>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</si>
  <si>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</si>
  <si>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</si>
  <si>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</si>
  <si>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</si>
  <si>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</si>
  <si>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</si>
  <si>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</si>
  <si>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</si>
  <si>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</si>
  <si>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</si>
  <si>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</si>
  <si>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</si>
  <si>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</si>
  <si>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</si>
  <si>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</si>
  <si>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</si>
  <si>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</si>
  <si>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</si>
  <si>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</si>
  <si>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</si>
  <si>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</si>
  <si>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</si>
  <si>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</si>
  <si>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</si>
  <si>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</si>
  <si>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</si>
  <si>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</si>
  <si>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</si>
  <si>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</si>
  <si>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</si>
  <si>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</si>
  <si>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</si>
  <si>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</si>
  <si>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</si>
  <si>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</si>
  <si>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</si>
  <si>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</si>
  <si>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</si>
  <si>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</si>
  <si>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</si>
  <si>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</si>
  <si>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</si>
  <si>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</si>
  <si>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</si>
  <si>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</si>
  <si>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</si>
  <si>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</si>
  <si>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</si>
  <si>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</si>
  <si>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</si>
  <si>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</si>
  <si>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</si>
  <si>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</si>
  <si>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</si>
  <si>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</si>
  <si>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</si>
  <si>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</si>
  <si>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</si>
  <si>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</si>
  <si>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</si>
  <si>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</si>
  <si>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</si>
  <si>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</si>
  <si>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</si>
  <si>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</si>
  <si>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</si>
  <si>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</si>
  <si>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</si>
  <si>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</si>
  <si>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</si>
  <si>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</si>
  <si>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</si>
  <si>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</si>
  <si>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</si>
  <si>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</si>
  <si>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</si>
  <si>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</si>
  <si>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</si>
  <si>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</si>
  <si>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</si>
  <si>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</si>
  <si>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</si>
  <si>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</si>
  <si>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</si>
  <si>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</si>
  <si>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</si>
  <si>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</si>
  <si>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</si>
  <si>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</si>
  <si>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</si>
  <si>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</si>
  <si>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</si>
  <si>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</si>
  <si>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</si>
  <si>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</si>
  <si>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</si>
  <si>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</si>
  <si>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</si>
  <si>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</si>
  <si>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</si>
  <si>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</si>
  <si>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</si>
  <si>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</si>
  <si>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</si>
  <si>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</si>
  <si>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</si>
  <si>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</si>
  <si>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</si>
  <si>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</si>
  <si>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</si>
  <si>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</si>
  <si>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</si>
  <si>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</si>
  <si>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</si>
  <si>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</si>
  <si>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</si>
  <si>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</si>
  <si>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</si>
  <si>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</si>
  <si>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</si>
  <si>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</si>
  <si>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</si>
  <si>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</si>
  <si>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</si>
  <si>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</si>
  <si>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</si>
  <si>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</si>
  <si>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</si>
  <si>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</si>
  <si>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</si>
  <si>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</si>
  <si>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</si>
  <si>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</si>
  <si>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</si>
  <si>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</si>
  <si>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</si>
  <si>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</si>
  <si>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</si>
  <si>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</si>
  <si>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</si>
  <si>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</si>
  <si>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</si>
  <si>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</si>
  <si>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</si>
  <si>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</si>
  <si>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</si>
  <si>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</si>
  <si>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</si>
  <si>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</si>
  <si>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</si>
  <si>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</si>
  <si>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</si>
  <si>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</si>
  <si>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</si>
  <si>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</si>
  <si>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</si>
  <si>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</si>
  <si>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</si>
  <si>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</si>
  <si>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</si>
  <si>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</si>
  <si>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</si>
  <si>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</si>
  <si>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</si>
  <si>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</si>
  <si>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</si>
  <si>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</si>
  <si>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</si>
  <si>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</si>
  <si>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</si>
  <si>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</si>
  <si>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</si>
  <si>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</si>
  <si>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</si>
  <si>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</si>
  <si>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</si>
  <si>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</si>
  <si>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</si>
  <si>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</si>
  <si>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</si>
  <si>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</si>
  <si>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</si>
  <si>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</si>
  <si>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</si>
  <si>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</si>
  <si>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</si>
  <si>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</si>
  <si>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</si>
  <si>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</si>
  <si>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</si>
  <si>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</si>
  <si>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</si>
  <si>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</si>
  <si>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</si>
  <si>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</si>
  <si>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</si>
  <si>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</si>
  <si>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</si>
  <si>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</si>
  <si>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</si>
  <si>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</si>
  <si>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</si>
  <si>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</si>
  <si>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</si>
  <si>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</si>
  <si>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</si>
  <si>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</si>
  <si>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</si>
  <si>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</si>
  <si>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</si>
  <si>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</si>
  <si>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</si>
  <si>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</si>
  <si>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</si>
  <si>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</si>
  <si>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</si>
  <si>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</si>
  <si>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</si>
  <si>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</si>
  <si>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</si>
  <si>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</si>
  <si>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</si>
  <si>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</si>
  <si>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</si>
  <si>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</si>
  <si>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</si>
  <si>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</si>
  <si>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</si>
  <si>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</si>
  <si>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</si>
  <si>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</si>
  <si>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</si>
  <si>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</si>
  <si>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</si>
  <si>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</si>
  <si>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</si>
  <si>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</si>
  <si>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</si>
  <si>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</si>
  <si>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</si>
  <si>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</si>
  <si>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</si>
  <si>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</si>
  <si>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</si>
  <si>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</si>
  <si>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</si>
  <si>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</si>
  <si>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</si>
  <si>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</si>
  <si>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</si>
  <si>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</si>
  <si>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</si>
  <si>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</si>
  <si>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</si>
  <si>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</si>
  <si>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</si>
  <si>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</si>
  <si>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</si>
  <si>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</si>
  <si>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</si>
  <si>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</si>
  <si>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</si>
  <si>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</si>
  <si>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</si>
  <si>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</si>
  <si>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</si>
  <si>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</si>
  <si>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</si>
  <si>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</si>
  <si>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</si>
  <si>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</si>
  <si>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</si>
  <si>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</si>
  <si>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</si>
  <si>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</si>
  <si>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</si>
  <si>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</si>
  <si>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</si>
  <si>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</si>
  <si>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</si>
  <si>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</si>
  <si>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</si>
  <si>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</si>
  <si>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</si>
  <si>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</si>
  <si>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</si>
  <si>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</si>
  <si>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</si>
  <si>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</si>
  <si>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</si>
  <si>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</si>
  <si>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</si>
  <si>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</si>
  <si>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</si>
  <si>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</si>
  <si>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</si>
  <si>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</si>
  <si>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</si>
  <si>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</si>
  <si>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</si>
  <si>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</si>
  <si>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</si>
  <si>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</si>
  <si>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</si>
  <si>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</si>
  <si>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</si>
  <si>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</si>
  <si>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</si>
  <si>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</si>
  <si>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</si>
  <si>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</si>
  <si>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</si>
  <si>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</si>
  <si>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</si>
  <si>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</si>
  <si>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</si>
  <si>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</si>
  <si>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</si>
  <si>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</si>
  <si>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</si>
  <si>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</si>
  <si>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</si>
  <si>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</si>
  <si>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</si>
  <si>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</si>
  <si>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</si>
  <si>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</si>
  <si>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</si>
  <si>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</si>
  <si>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</si>
  <si>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</si>
  <si>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</si>
  <si>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</si>
  <si>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</si>
  <si>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</si>
  <si>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</si>
  <si>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</si>
  <si>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</si>
  <si>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</si>
  <si>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</si>
  <si>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</si>
  <si>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</si>
  <si>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</si>
  <si>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</si>
  <si>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</si>
  <si>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</si>
  <si>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</si>
  <si>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</si>
  <si>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</si>
  <si>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</si>
  <si>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</si>
  <si>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</si>
  <si>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</si>
  <si>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</si>
  <si>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</si>
  <si>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</si>
  <si>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</si>
  <si>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</si>
  <si>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</si>
  <si>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</si>
  <si>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</si>
  <si>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</si>
  <si>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</si>
  <si>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</si>
  <si>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</si>
  <si>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</si>
  <si>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</si>
  <si>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</si>
  <si>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</si>
  <si>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</si>
  <si>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</si>
  <si>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</si>
  <si>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</si>
  <si>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</si>
  <si>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</si>
  <si>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</si>
  <si>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</si>
  <si>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</si>
  <si>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</si>
  <si>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</si>
  <si>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</si>
  <si>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</si>
  <si>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</si>
  <si>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</si>
  <si>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</si>
  <si>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</si>
  <si>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</si>
  <si>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</si>
  <si>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</si>
  <si>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</si>
  <si>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</si>
  <si>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</si>
  <si>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</si>
  <si>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</si>
  <si>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</si>
  <si>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</si>
  <si>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</si>
  <si>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</si>
  <si>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</si>
  <si>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</si>
  <si>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</si>
  <si>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</si>
  <si>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</si>
  <si>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</si>
  <si>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</si>
  <si>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</si>
  <si>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</si>
  <si>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</si>
  <si>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</si>
  <si>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</si>
  <si>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</si>
  <si>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</si>
  <si>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</si>
  <si>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</si>
  <si>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</si>
  <si>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</si>
  <si>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</si>
  <si>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</si>
  <si>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</si>
  <si>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</si>
  <si>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</si>
  <si>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</si>
  <si>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</si>
  <si>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</si>
  <si>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</si>
  <si>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</si>
  <si>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</si>
  <si>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</si>
  <si>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</si>
  <si>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</si>
  <si>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</si>
  <si>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</si>
  <si>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</si>
  <si>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</si>
  <si>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</si>
  <si>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</si>
  <si>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</si>
  <si>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</si>
  <si>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</si>
  <si>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</si>
  <si>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</si>
  <si>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</si>
  <si>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</si>
  <si>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</si>
  <si>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</si>
  <si>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</si>
  <si>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</si>
  <si>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</si>
  <si>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</si>
  <si>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</si>
  <si>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</si>
  <si>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</si>
  <si>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</si>
  <si>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</si>
  <si>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</si>
  <si>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</si>
  <si>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</si>
  <si>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</si>
  <si>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</si>
  <si>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</si>
  <si>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</si>
  <si>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</si>
  <si>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</si>
  <si>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</si>
  <si>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</si>
  <si>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</si>
  <si>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</si>
  <si>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</si>
  <si>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</si>
  <si>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</si>
  <si>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</si>
  <si>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</si>
  <si>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</si>
  <si>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</si>
  <si>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</si>
  <si>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</si>
  <si>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</si>
  <si>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</si>
  <si>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</si>
  <si>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</si>
  <si>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</si>
  <si>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</si>
  <si>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</si>
  <si>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</si>
  <si>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</si>
  <si>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</si>
  <si>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</si>
  <si>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</si>
  <si>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</si>
  <si>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</si>
  <si>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</si>
  <si>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</si>
  <si>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</si>
  <si>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</si>
  <si>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</si>
  <si>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</si>
  <si>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</si>
  <si>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</si>
  <si>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</si>
  <si>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</si>
  <si>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</si>
  <si>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</si>
  <si>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</si>
  <si>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</si>
  <si>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</si>
  <si>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</si>
  <si>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</si>
  <si>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</si>
  <si>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</si>
  <si>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</si>
  <si>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</si>
  <si>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</si>
  <si>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</si>
  <si>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</si>
  <si>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</si>
  <si>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</si>
  <si>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</si>
  <si>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</si>
  <si>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</si>
  <si>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</si>
  <si>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</si>
  <si>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</si>
  <si>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</si>
  <si>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</si>
  <si>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</si>
  <si>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</si>
  <si>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</si>
  <si>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</si>
  <si>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</si>
  <si>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</si>
  <si>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</si>
  <si>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</si>
  <si>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</si>
  <si>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</si>
  <si>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</si>
  <si>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</si>
  <si>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</si>
  <si>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</si>
  <si>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</si>
  <si>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</si>
  <si>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</si>
  <si>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</si>
  <si>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</si>
  <si>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</si>
  <si>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</si>
  <si>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</si>
  <si>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</si>
  <si>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</si>
  <si>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</si>
  <si>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</si>
  <si>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</si>
  <si>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</si>
  <si>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</si>
  <si>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</si>
  <si>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</si>
  <si>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</si>
  <si>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</si>
  <si>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</si>
  <si>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</si>
  <si>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</si>
  <si>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</si>
  <si>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</si>
  <si>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</si>
  <si>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</si>
  <si>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</si>
  <si>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</si>
  <si>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</si>
  <si>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</si>
  <si>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</si>
  <si>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</si>
  <si>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</si>
  <si>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</si>
  <si>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</si>
  <si>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</si>
  <si>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</si>
  <si>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</si>
  <si>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</si>
  <si>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</si>
  <si>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</si>
  <si>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</si>
  <si>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</si>
  <si>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</si>
  <si>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</si>
  <si>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</si>
  <si>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</si>
  <si>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</si>
  <si>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</si>
  <si>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</si>
  <si>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</si>
  <si>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</si>
  <si>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</si>
  <si>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</si>
  <si>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</si>
  <si>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</si>
  <si>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</si>
  <si>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</si>
  <si>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</si>
  <si>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</si>
  <si>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</si>
  <si>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</si>
  <si>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</si>
  <si>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</si>
  <si>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</si>
  <si>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</si>
  <si>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</si>
  <si>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</si>
  <si>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</si>
  <si>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</si>
  <si>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</si>
  <si>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</si>
  <si>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</si>
  <si>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</si>
  <si>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</si>
  <si>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</si>
  <si>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</si>
  <si>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</si>
  <si>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</si>
  <si>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</si>
  <si>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</si>
  <si>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</si>
  <si>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</si>
  <si>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</si>
  <si>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</si>
  <si>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</si>
  <si>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</si>
  <si>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</si>
  <si>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</si>
  <si>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</si>
  <si>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</si>
  <si>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</si>
  <si>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</si>
  <si>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</si>
  <si>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</si>
  <si>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</si>
  <si>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</si>
  <si>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</si>
  <si>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</si>
  <si>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</si>
  <si>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</si>
  <si>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</si>
  <si>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</si>
  <si>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</si>
  <si>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</si>
  <si>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</si>
  <si>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</si>
  <si>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</si>
  <si>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</si>
  <si>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</si>
  <si>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</si>
  <si>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</si>
  <si>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</si>
  <si>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</si>
  <si>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</si>
  <si>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</si>
  <si>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</si>
  <si>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</si>
  <si>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</si>
  <si>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</si>
  <si>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</si>
  <si>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</si>
  <si>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</si>
  <si>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</si>
  <si>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</si>
  <si>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</si>
  <si>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</si>
  <si>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</si>
  <si>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</si>
  <si>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</si>
  <si>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</si>
  <si>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</si>
  <si>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</si>
  <si>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</si>
  <si>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</si>
  <si>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</si>
  <si>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</si>
  <si>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</si>
  <si>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</si>
  <si>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</si>
  <si>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</si>
  <si>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</si>
  <si>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</si>
  <si>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</si>
  <si>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</si>
  <si>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</si>
  <si>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</si>
  <si>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</si>
  <si>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</si>
  <si>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</si>
  <si>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</si>
  <si>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</si>
  <si>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</si>
  <si>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</si>
  <si>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</si>
  <si>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</si>
  <si>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</si>
  <si>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</si>
  <si>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</si>
  <si>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</si>
  <si>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</si>
  <si>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</si>
  <si>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</si>
  <si>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</si>
  <si>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</si>
  <si>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</si>
  <si>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</si>
  <si>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</si>
  <si>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</si>
  <si>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</si>
  <si>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</si>
  <si>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</si>
  <si>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</si>
  <si>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</si>
  <si>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</si>
  <si>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</si>
  <si>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</si>
  <si>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</si>
  <si>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</si>
  <si>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</si>
  <si>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</si>
  <si>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</si>
  <si>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</si>
  <si>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</si>
  <si>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</si>
  <si>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</si>
  <si>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</si>
  <si>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</si>
  <si>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</si>
  <si>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</si>
  <si>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</si>
  <si>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</si>
  <si>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</si>
  <si>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</si>
  <si>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</si>
  <si>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</si>
  <si>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</si>
  <si>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</si>
  <si>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</si>
  <si>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</si>
  <si>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</si>
  <si>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</si>
  <si>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</si>
  <si>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</si>
  <si>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</si>
  <si>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</si>
  <si>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</si>
  <si>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</si>
  <si>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</si>
  <si>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</si>
  <si>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</si>
  <si>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</si>
  <si>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</si>
  <si>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</si>
  <si>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</si>
  <si>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</si>
  <si>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</si>
  <si>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</si>
  <si>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</si>
  <si>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</si>
  <si>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</si>
  <si>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</si>
  <si>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</si>
  <si>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</si>
  <si>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</si>
  <si>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</si>
  <si>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</si>
  <si>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</si>
  <si>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</si>
  <si>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</si>
  <si>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</si>
  <si>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</si>
  <si>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</si>
  <si>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</si>
  <si>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</si>
  <si>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</si>
  <si>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</si>
  <si>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</si>
  <si>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</si>
  <si>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</si>
  <si>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</si>
  <si>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</si>
  <si>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</si>
  <si>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</si>
  <si>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</si>
  <si>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</si>
  <si>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</si>
  <si>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</si>
  <si>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</si>
  <si>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</si>
  <si>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</si>
  <si>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</si>
  <si>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</si>
  <si>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</si>
  <si>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</si>
  <si>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</si>
  <si>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</si>
  <si>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</si>
  <si>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</si>
  <si>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</si>
  <si>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</si>
  <si>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</si>
  <si>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</si>
  <si>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</si>
  <si>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</si>
  <si>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</si>
  <si>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</si>
  <si>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</si>
  <si>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</si>
  <si>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</si>
  <si>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</si>
  <si>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</si>
  <si>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</si>
  <si>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</si>
  <si>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</si>
  <si>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</si>
  <si>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</si>
  <si>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</si>
  <si>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</si>
  <si>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</si>
  <si>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</si>
  <si>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</si>
  <si>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</si>
  <si>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</si>
  <si>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</si>
  <si>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</si>
  <si>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</si>
  <si>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</si>
  <si>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</si>
  <si>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</si>
  <si>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</si>
  <si>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</si>
  <si>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</si>
  <si>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</si>
  <si>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</si>
  <si>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</si>
  <si>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</si>
  <si>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</si>
  <si>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</si>
  <si>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</si>
  <si>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</si>
  <si>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</si>
  <si>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</si>
  <si>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</si>
  <si>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</si>
  <si>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</si>
  <si>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</si>
  <si>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</si>
  <si>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</si>
  <si>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</si>
  <si>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</si>
  <si>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</si>
  <si>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</si>
  <si>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</si>
  <si>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</si>
  <si>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</si>
  <si>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</si>
  <si>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</si>
  <si>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</si>
  <si>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</si>
  <si>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</si>
  <si>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</si>
  <si>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</si>
  <si>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</si>
  <si>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</si>
  <si>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</si>
  <si>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</si>
  <si>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</si>
  <si>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</si>
  <si>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</si>
  <si>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</si>
  <si>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</si>
  <si>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</si>
  <si>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</si>
  <si>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</si>
  <si>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</si>
  <si>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</si>
  <si>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</si>
  <si>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</si>
  <si>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</si>
  <si>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</si>
  <si>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</si>
  <si>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</si>
  <si>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</si>
  <si>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</si>
  <si>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</si>
  <si>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</si>
  <si>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</si>
  <si>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</si>
  <si>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</si>
  <si>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</si>
  <si>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</si>
  <si>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</si>
  <si>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</si>
  <si>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</si>
  <si>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</si>
  <si>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</si>
  <si>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</si>
  <si>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</si>
  <si>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</si>
  <si>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</si>
  <si>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</si>
  <si>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</si>
  <si>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</si>
  <si>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</si>
  <si>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</si>
  <si>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</si>
  <si>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</si>
  <si>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</si>
  <si>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</si>
  <si>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</si>
  <si>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</si>
  <si>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</si>
  <si>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</si>
  <si>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</si>
  <si>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</si>
  <si>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</si>
  <si>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</si>
  <si>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</si>
  <si>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</si>
  <si>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</si>
  <si>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</si>
  <si>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</si>
  <si>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</si>
  <si>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</si>
  <si>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</si>
  <si>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</si>
  <si>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</si>
  <si>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</si>
  <si>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</si>
  <si>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</si>
  <si>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</si>
  <si>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</si>
  <si>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</si>
  <si>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</si>
  <si>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</si>
  <si>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</si>
  <si>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</si>
  <si>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</si>
  <si>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</si>
  <si>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</si>
  <si>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</si>
  <si>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</si>
  <si>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</si>
  <si>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</si>
  <si>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</si>
  <si>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</si>
  <si>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</si>
  <si>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</si>
  <si>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</si>
  <si>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</si>
  <si>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</si>
  <si>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</si>
  <si>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</si>
  <si>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</si>
  <si>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</si>
  <si>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</si>
  <si>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</si>
  <si>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</si>
  <si>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</si>
  <si>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</si>
  <si>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</si>
  <si>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</si>
  <si>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</si>
  <si>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</si>
  <si>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</si>
  <si>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</si>
  <si>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</si>
  <si>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</si>
  <si>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</si>
  <si>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</si>
  <si>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</si>
  <si>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</si>
  <si>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</si>
  <si>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</si>
  <si>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</si>
  <si>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</si>
  <si>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</si>
  <si>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</si>
  <si>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</si>
  <si>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</si>
  <si>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</si>
  <si>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</si>
  <si>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</si>
  <si>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</si>
  <si>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</si>
  <si>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</si>
  <si>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</si>
  <si>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</si>
  <si>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</si>
  <si>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</si>
  <si>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</si>
  <si>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</si>
  <si>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</si>
  <si>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</si>
  <si>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</si>
  <si>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</si>
  <si>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</si>
  <si>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</si>
  <si>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</si>
  <si>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</si>
  <si>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</si>
  <si>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</si>
  <si>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</si>
  <si>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</si>
  <si>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</si>
  <si>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</si>
  <si>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</si>
  <si>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</si>
  <si>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</si>
  <si>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</si>
  <si>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</si>
  <si>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</si>
  <si>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</si>
  <si>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</si>
  <si>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</si>
  <si>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</si>
  <si>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</si>
  <si>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</si>
  <si>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</si>
  <si>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</si>
  <si>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</si>
  <si>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</si>
  <si>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</si>
  <si>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</si>
  <si>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</si>
  <si>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</si>
  <si>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</si>
  <si>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</si>
  <si>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</si>
  <si>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</si>
  <si>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</si>
  <si>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</si>
  <si>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</si>
  <si>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</si>
  <si>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</si>
  <si>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</si>
  <si>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</si>
  <si>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</si>
  <si>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</si>
  <si>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</si>
  <si>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</si>
  <si>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</si>
  <si>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</si>
  <si>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</si>
  <si>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</si>
  <si>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</si>
  <si>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</si>
  <si>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</si>
  <si>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</si>
  <si>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</si>
  <si>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</si>
  <si>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</si>
  <si>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</si>
  <si>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</si>
  <si>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</si>
  <si>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</si>
  <si>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</si>
  <si>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</si>
  <si>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</si>
  <si>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</si>
  <si>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</si>
  <si>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</si>
  <si>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</si>
  <si>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</si>
  <si>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</si>
  <si>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</si>
  <si>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</si>
  <si>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</si>
  <si>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</si>
  <si>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</si>
  <si>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</si>
  <si>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</si>
  <si>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</si>
  <si>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</si>
  <si>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</si>
  <si>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</si>
  <si>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</si>
  <si>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</si>
  <si>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</si>
  <si>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</si>
  <si>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</si>
  <si>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</si>
  <si>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</si>
  <si>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</si>
  <si>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</si>
  <si>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</si>
  <si>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</si>
  <si>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</si>
  <si>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</si>
  <si>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</si>
  <si>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</si>
  <si>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</si>
  <si>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</si>
  <si>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</si>
  <si>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</si>
  <si>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</si>
  <si>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</si>
  <si>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</si>
  <si>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</si>
  <si>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</si>
  <si>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</si>
  <si>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</si>
  <si>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</si>
  <si>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</si>
  <si>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</si>
  <si>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</si>
  <si>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</si>
  <si>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</si>
  <si>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</si>
  <si>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</si>
  <si>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</si>
  <si>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</si>
  <si>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</si>
  <si>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</si>
  <si>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</si>
  <si>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</si>
  <si>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</si>
  <si>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</si>
  <si>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</si>
  <si>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</si>
  <si>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</si>
  <si>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</si>
  <si>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</si>
  <si>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</si>
  <si>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</si>
  <si>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</si>
  <si>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</si>
  <si>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</si>
  <si>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</si>
  <si>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</si>
  <si>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</si>
  <si>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</si>
  <si>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</si>
  <si>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</si>
  <si>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</si>
  <si>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</si>
  <si>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</si>
  <si>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</si>
  <si>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</si>
  <si>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</si>
  <si>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</si>
  <si>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</si>
  <si>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</si>
  <si>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</si>
  <si>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</si>
  <si>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</si>
  <si>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</si>
  <si>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</si>
  <si>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</si>
  <si>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</si>
  <si>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</si>
  <si>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</si>
  <si>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</si>
  <si>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</si>
  <si>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</si>
  <si>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</si>
  <si>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</si>
  <si>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</si>
  <si>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</si>
  <si>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</si>
  <si>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</si>
  <si>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</si>
  <si>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</si>
  <si>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</si>
  <si>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</si>
  <si>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</si>
  <si>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</si>
  <si>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</si>
  <si>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</si>
  <si>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</si>
  <si>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</si>
  <si>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</si>
  <si>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</si>
  <si>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</si>
  <si>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</si>
  <si>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</si>
  <si>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</si>
  <si>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</si>
  <si>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</si>
  <si>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</si>
  <si>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</si>
  <si>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</si>
  <si>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</si>
  <si>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</si>
  <si>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</si>
  <si>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</si>
  <si>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</si>
  <si>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</si>
  <si>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</si>
  <si>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</si>
  <si>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</si>
  <si>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</si>
  <si>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</si>
  <si>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</si>
  <si>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</si>
  <si>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</si>
  <si>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</si>
  <si>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</si>
  <si>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</si>
  <si>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</si>
  <si>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</si>
  <si>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</si>
  <si>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</si>
  <si>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</si>
  <si>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</si>
  <si>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</si>
  <si>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</si>
  <si>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</si>
  <si>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</si>
  <si>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</si>
  <si>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</si>
  <si>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</si>
  <si>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</si>
  <si>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</si>
  <si>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</si>
  <si>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</si>
  <si>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</si>
  <si>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</si>
  <si>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</si>
  <si>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</si>
  <si>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</si>
  <si>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</si>
  <si>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</si>
  <si>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</si>
  <si>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</si>
  <si>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</si>
  <si>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</si>
  <si>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</si>
  <si>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</si>
  <si>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</si>
  <si>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</si>
  <si>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</si>
  <si>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</si>
  <si>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</si>
  <si>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</si>
  <si>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</si>
  <si>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</si>
  <si>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</si>
  <si>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</si>
  <si>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</si>
  <si>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</si>
  <si>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</si>
  <si>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</si>
  <si>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</si>
  <si>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</si>
  <si>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</si>
  <si>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</si>
  <si>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</si>
  <si>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</si>
  <si>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</si>
  <si>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</si>
  <si>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</si>
  <si>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</si>
  <si>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</si>
  <si>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</si>
  <si>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</si>
  <si>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</si>
  <si>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</si>
  <si>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</si>
  <si>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</si>
  <si>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</si>
  <si>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</si>
  <si>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</si>
  <si>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</si>
  <si>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</si>
  <si>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</si>
  <si>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</si>
  <si>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</si>
  <si>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</si>
  <si>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</si>
  <si>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</si>
  <si>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</si>
  <si>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</si>
  <si>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</si>
  <si>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</si>
  <si>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</si>
  <si>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</si>
  <si>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</si>
  <si>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</si>
  <si>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</si>
  <si>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</si>
  <si>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</si>
  <si>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</si>
  <si>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</si>
  <si>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</si>
  <si>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</si>
  <si>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</si>
  <si>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</si>
  <si>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</si>
  <si>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</si>
  <si>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</si>
  <si>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</si>
  <si>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</si>
  <si>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</si>
  <si>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</si>
  <si>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</si>
  <si>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</si>
  <si>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</si>
  <si>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</si>
  <si>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</si>
  <si>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</si>
  <si>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</si>
  <si>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</si>
  <si>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</si>
  <si>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</si>
  <si>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</si>
  <si>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</si>
  <si>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</si>
  <si>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</si>
  <si>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</si>
  <si>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</si>
  <si>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</si>
  <si>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</si>
  <si>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</si>
  <si>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</si>
  <si>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</si>
  <si>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</si>
  <si>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</si>
  <si>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</si>
  <si>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</si>
  <si>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</si>
  <si>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</si>
  <si>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</si>
  <si>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</si>
  <si>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</si>
  <si>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</si>
  <si>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</si>
  <si>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</si>
  <si>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</si>
  <si>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</si>
  <si>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</si>
  <si>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</si>
  <si>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</si>
  <si>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</si>
  <si>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</si>
  <si>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</si>
  <si>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</si>
  <si>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</si>
  <si>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</si>
  <si>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</si>
  <si>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</si>
  <si>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</si>
  <si>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</si>
  <si>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</si>
  <si>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</si>
  <si>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</si>
  <si>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</si>
  <si>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</si>
  <si>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</si>
  <si>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</si>
  <si>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</si>
  <si>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</si>
  <si>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</si>
  <si>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</si>
  <si>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</si>
  <si>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</si>
  <si>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</si>
  <si>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</si>
  <si>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</si>
  <si>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</si>
  <si>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</si>
  <si>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</si>
  <si>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</si>
  <si>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</si>
  <si>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</si>
  <si>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</si>
  <si>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</si>
  <si>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</si>
  <si>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</si>
  <si>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</si>
  <si>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</si>
  <si>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</si>
  <si>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</si>
  <si>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</si>
  <si>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</si>
  <si>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</si>
  <si>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</si>
  <si>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</si>
  <si>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</si>
  <si>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</si>
  <si>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</si>
  <si>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</si>
  <si>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</si>
  <si>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</si>
  <si>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</si>
  <si>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</si>
  <si>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</si>
  <si>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</si>
  <si>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</si>
  <si>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</si>
  <si>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</si>
  <si>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</si>
  <si>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</si>
  <si>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</si>
  <si>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</si>
  <si>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</si>
  <si>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</si>
  <si>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</si>
  <si>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</si>
  <si>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</si>
  <si>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</si>
  <si>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</si>
  <si>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</si>
  <si>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</si>
  <si>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</si>
  <si>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</si>
  <si>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</si>
  <si>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</si>
  <si>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</si>
  <si>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</si>
  <si>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</si>
  <si>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</si>
  <si>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</si>
  <si>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</si>
  <si>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</si>
  <si>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</si>
  <si>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</si>
  <si>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</si>
  <si>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</si>
  <si>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</si>
  <si>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</si>
  <si>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</si>
  <si>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</si>
  <si>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</si>
  <si>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</si>
  <si>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</si>
  <si>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</si>
  <si>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</si>
  <si>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</si>
  <si>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</si>
  <si>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</si>
  <si>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</si>
  <si>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</si>
  <si>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</si>
  <si>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</si>
  <si>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</si>
  <si>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</si>
  <si>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</si>
  <si>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</si>
  <si>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</si>
  <si>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</si>
  <si>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</si>
  <si>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</si>
  <si>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</si>
  <si>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</si>
  <si>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</si>
  <si>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</si>
  <si>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</si>
  <si>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</si>
  <si>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</si>
  <si>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</si>
  <si>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</si>
  <si>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</si>
  <si>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</si>
  <si>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</si>
  <si>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</si>
  <si>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</si>
  <si>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</si>
  <si>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</si>
  <si>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</si>
  <si>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</si>
  <si>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</si>
  <si>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</si>
  <si>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</si>
  <si>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</si>
  <si>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</si>
  <si>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</si>
  <si>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</si>
  <si>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</si>
  <si>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</si>
  <si>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</si>
  <si>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</si>
  <si>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</si>
  <si>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</si>
  <si>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</si>
  <si>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</si>
  <si>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</si>
  <si>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</si>
  <si>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</si>
  <si>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</si>
  <si>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</si>
  <si>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</si>
  <si>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</si>
  <si>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</si>
  <si>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</si>
  <si>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</si>
  <si>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</si>
  <si>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</si>
  <si>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</si>
  <si>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</si>
  <si>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</si>
  <si>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</si>
  <si>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</si>
  <si>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</si>
  <si>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</si>
  <si>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</si>
  <si>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</si>
  <si>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</si>
  <si>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</si>
  <si>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</si>
  <si>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</si>
  <si>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</si>
  <si>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</si>
  <si>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</si>
  <si>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</si>
  <si>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</si>
  <si>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</si>
  <si>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</si>
  <si>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</si>
  <si>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</si>
  <si>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</si>
  <si>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</si>
  <si>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</si>
  <si>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</si>
  <si>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</si>
  <si>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</si>
  <si>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</si>
  <si>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</si>
  <si>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</si>
  <si>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</si>
  <si>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</si>
  <si>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</si>
  <si>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</si>
  <si>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</si>
  <si>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</si>
  <si>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</si>
  <si>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</si>
  <si>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</si>
  <si>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</si>
  <si>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</si>
  <si>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</si>
  <si>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</si>
  <si>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</si>
  <si>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</si>
  <si>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</si>
  <si>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</si>
  <si>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</si>
  <si>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</si>
  <si>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</si>
  <si>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</si>
  <si>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</si>
  <si>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</si>
  <si>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</si>
  <si>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</si>
  <si>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</si>
  <si>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</si>
  <si>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</si>
  <si>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</si>
  <si>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</si>
  <si>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</si>
  <si>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</si>
  <si>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</si>
  <si>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</si>
  <si>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</si>
  <si>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</si>
  <si>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</si>
  <si>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</si>
  <si>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</si>
  <si>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</si>
  <si>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</si>
  <si>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</si>
  <si>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</si>
  <si>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</si>
  <si>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</si>
  <si>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</si>
  <si>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</si>
  <si>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</si>
  <si>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</si>
  <si>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</si>
  <si>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</si>
  <si>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</si>
  <si>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</si>
  <si>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</si>
  <si>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</si>
  <si>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</si>
  <si>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</si>
  <si>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</si>
  <si>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</si>
  <si>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</si>
  <si>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</si>
  <si>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</si>
  <si>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</si>
  <si>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</si>
  <si>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</si>
  <si>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</si>
  <si>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</si>
  <si>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</si>
  <si>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</si>
  <si>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</si>
  <si>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</si>
  <si>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</si>
  <si>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</si>
  <si>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</si>
  <si>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</si>
  <si>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</si>
  <si>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</si>
  <si>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</si>
  <si>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</si>
  <si>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</si>
  <si>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</si>
  <si>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</si>
  <si>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</si>
  <si>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</si>
  <si>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</si>
  <si>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</si>
  <si>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</si>
  <si>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</si>
  <si>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</si>
  <si>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</si>
  <si>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</si>
  <si>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</si>
  <si>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</si>
  <si>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</si>
  <si>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</si>
  <si>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</si>
  <si>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</si>
  <si>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</si>
  <si>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</si>
  <si>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</si>
  <si>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</si>
  <si>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</si>
  <si>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</si>
  <si>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</si>
  <si>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</si>
  <si>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</si>
  <si>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</si>
  <si>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</si>
  <si>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</si>
  <si>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</si>
  <si>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</si>
  <si>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</si>
  <si>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</si>
  <si>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</si>
  <si>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</si>
  <si>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</si>
  <si>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</si>
  <si>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</si>
  <si>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</si>
  <si>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</si>
  <si>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</si>
  <si>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</si>
  <si>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</si>
  <si>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</si>
  <si>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</si>
  <si>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</si>
  <si>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</si>
  <si>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</si>
  <si>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</si>
  <si>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</si>
  <si>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</si>
  <si>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</si>
  <si>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</si>
  <si>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</si>
  <si>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</si>
  <si>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</si>
  <si>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</si>
  <si>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</si>
  <si>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</si>
  <si>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</si>
  <si>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</si>
  <si>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</si>
  <si>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</si>
  <si>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</si>
  <si>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</si>
  <si>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</si>
  <si>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</si>
  <si>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</si>
  <si>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</si>
  <si>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</si>
  <si>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</si>
  <si>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</si>
  <si>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</si>
  <si>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</si>
  <si>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</si>
  <si>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</si>
  <si>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</si>
  <si>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</si>
  <si>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</si>
  <si>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</si>
  <si>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</si>
  <si>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</si>
  <si>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</si>
  <si>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</si>
  <si>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</si>
  <si>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</si>
  <si>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</si>
  <si>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</si>
  <si>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</si>
  <si>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</si>
  <si>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</si>
  <si>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</si>
  <si>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</si>
  <si>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</si>
  <si>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</si>
  <si>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</si>
  <si>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</si>
  <si>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</si>
  <si>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</si>
  <si>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</si>
  <si>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</si>
  <si>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</si>
  <si>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</si>
  <si>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</si>
  <si>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</si>
  <si>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</si>
  <si>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</si>
  <si>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</si>
  <si>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</si>
  <si>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</si>
  <si>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</si>
  <si>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</si>
  <si>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</si>
  <si>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</si>
  <si>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</si>
  <si>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</si>
  <si>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</si>
  <si>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</si>
  <si>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</si>
  <si>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</si>
  <si>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</si>
  <si>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</si>
  <si>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</si>
  <si>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</si>
  <si>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</si>
  <si>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</si>
  <si>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</si>
  <si>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</si>
  <si>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</si>
  <si>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</si>
  <si>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</si>
  <si>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</si>
  <si>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</si>
  <si>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</si>
  <si>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</si>
  <si>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</si>
  <si>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</si>
  <si>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</si>
  <si>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</si>
  <si>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</si>
  <si>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</si>
  <si>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</si>
  <si>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</si>
  <si>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</si>
  <si>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</si>
  <si>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</si>
  <si>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</si>
  <si>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</si>
  <si>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</si>
  <si>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</si>
  <si>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</si>
  <si>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</si>
  <si>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</si>
  <si>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</si>
  <si>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</si>
  <si>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</si>
  <si>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</si>
  <si>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</si>
  <si>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</si>
  <si>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</si>
  <si>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</si>
  <si>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</si>
  <si>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</si>
  <si>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</si>
  <si>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</si>
  <si>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</si>
  <si>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</si>
  <si>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</si>
  <si>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</si>
  <si>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</si>
  <si>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</si>
  <si>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</si>
  <si>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</si>
  <si>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</si>
  <si>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</si>
  <si>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</si>
  <si>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</si>
  <si>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</si>
  <si>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</si>
  <si>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</si>
  <si>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</si>
  <si>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</si>
  <si>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</si>
  <si>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</si>
  <si>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</si>
  <si>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</si>
  <si>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</si>
  <si>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</si>
  <si>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</si>
  <si>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</si>
  <si>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</si>
  <si>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</si>
  <si>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</si>
  <si>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</si>
  <si>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</si>
  <si>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</si>
  <si>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</si>
  <si>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</si>
  <si>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</si>
  <si>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</si>
  <si>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</si>
  <si>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</si>
  <si>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</si>
  <si>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</si>
  <si>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</si>
  <si>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</si>
  <si>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</si>
  <si>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</si>
  <si>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</si>
  <si>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</si>
  <si>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</si>
  <si>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</si>
  <si>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</si>
  <si>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</si>
  <si>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</si>
  <si>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</si>
  <si>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</si>
  <si>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</si>
  <si>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</si>
  <si>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</si>
  <si>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</si>
  <si>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</si>
  <si>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</si>
  <si>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</si>
  <si>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</si>
  <si>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</si>
  <si>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</si>
  <si>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</si>
  <si>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</si>
  <si>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</si>
  <si>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</si>
  <si>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</si>
  <si>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</si>
  <si>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</si>
  <si>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</si>
  <si>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</si>
  <si>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</si>
  <si>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</si>
  <si>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</si>
  <si>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</si>
  <si>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</si>
  <si>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</si>
  <si>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</si>
  <si>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</si>
  <si>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</si>
  <si>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</si>
  <si>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</si>
  <si>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</si>
  <si>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</si>
  <si>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</si>
  <si>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</si>
  <si>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</si>
  <si>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</si>
  <si>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</si>
  <si>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</si>
  <si>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</si>
  <si>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</si>
  <si>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</si>
  <si>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</si>
  <si>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</si>
  <si>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</si>
  <si>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</si>
  <si>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</si>
  <si>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</si>
  <si>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</si>
  <si>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</si>
  <si>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</si>
  <si>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</si>
  <si>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</si>
  <si>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</si>
  <si>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</si>
  <si>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</si>
  <si>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</si>
  <si>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</si>
  <si>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</si>
  <si>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</si>
  <si>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</si>
  <si>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</si>
  <si>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</si>
  <si>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</si>
  <si>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</si>
  <si>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</si>
  <si>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</si>
  <si>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</si>
  <si>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</si>
  <si>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</si>
  <si>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</si>
  <si>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</si>
  <si>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</si>
  <si>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</si>
  <si>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</si>
  <si>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</si>
  <si>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</si>
  <si>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</si>
  <si>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</si>
  <si>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</si>
  <si>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</si>
  <si>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</si>
  <si>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</si>
  <si>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</si>
  <si>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</si>
  <si>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</si>
  <si>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</si>
  <si>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</si>
  <si>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</si>
  <si>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</si>
  <si>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</si>
  <si>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</si>
  <si>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</si>
  <si>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</si>
  <si>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</si>
  <si>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</si>
  <si>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</si>
  <si>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</si>
  <si>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</si>
  <si>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</si>
  <si>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</si>
  <si>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</si>
  <si>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</si>
  <si>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</si>
  <si>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</si>
  <si>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</si>
  <si>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</si>
  <si>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</si>
  <si>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</si>
  <si>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</si>
  <si>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</si>
  <si>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</si>
  <si>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</si>
  <si>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</si>
  <si>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</si>
  <si>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</si>
  <si>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</si>
  <si>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</si>
  <si>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</si>
  <si>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</si>
  <si>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</si>
  <si>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</si>
  <si>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</si>
  <si>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</si>
  <si>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</si>
  <si>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</si>
  <si>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</si>
  <si>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</si>
  <si>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</si>
  <si>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</si>
  <si>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</si>
  <si>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</si>
  <si>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</si>
  <si>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</si>
  <si>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</si>
  <si>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</si>
  <si>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</si>
  <si>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</si>
  <si>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</si>
  <si>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</si>
  <si>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</si>
  <si>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</si>
  <si>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</si>
  <si>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</si>
  <si>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</si>
  <si>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</si>
  <si>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</si>
  <si>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</si>
  <si>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</si>
  <si>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</si>
  <si>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</si>
  <si>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</si>
  <si>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</si>
  <si>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</si>
  <si>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</si>
  <si>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</si>
  <si>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</si>
  <si>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</si>
  <si>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</si>
  <si>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</si>
  <si>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</si>
  <si>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</si>
  <si>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</si>
  <si>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</si>
  <si>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</si>
  <si>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</si>
  <si>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</si>
  <si>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</si>
  <si>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</si>
  <si>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</si>
  <si>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</si>
  <si>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</si>
  <si>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</si>
  <si>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</si>
  <si>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</si>
  <si>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</si>
  <si>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</si>
  <si>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</si>
  <si>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</si>
  <si>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</si>
  <si>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</si>
  <si>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</si>
  <si>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</si>
  <si>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</si>
  <si>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</si>
  <si>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</si>
  <si>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</si>
  <si>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</si>
  <si>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</si>
  <si>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</si>
  <si>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</si>
  <si>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</si>
  <si>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</si>
  <si>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</si>
  <si>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</si>
  <si>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</si>
  <si>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</si>
  <si>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</si>
  <si>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</si>
  <si>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</si>
  <si>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</si>
  <si>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</si>
  <si>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</si>
  <si>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</si>
  <si>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</si>
  <si>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</si>
  <si>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</si>
  <si>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</si>
  <si>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</si>
  <si>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</si>
  <si>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</si>
  <si>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</si>
  <si>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</si>
  <si>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</si>
  <si>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</si>
  <si>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</si>
  <si>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</si>
  <si>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</si>
  <si>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</si>
  <si>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</si>
  <si>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</si>
  <si>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</si>
  <si>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</si>
  <si>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</si>
  <si>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</si>
  <si>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</si>
  <si>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</si>
  <si>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</si>
  <si>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</si>
  <si>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</si>
  <si>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</si>
  <si>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</si>
  <si>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</si>
  <si>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</si>
  <si>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</si>
  <si>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</si>
  <si>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</si>
  <si>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</si>
  <si>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</si>
  <si>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</si>
  <si>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</si>
  <si>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</si>
  <si>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</si>
  <si>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</si>
  <si>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</si>
  <si>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</si>
  <si>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</si>
  <si>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</si>
  <si>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</si>
  <si>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</si>
  <si>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</si>
  <si>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</si>
  <si>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</si>
  <si>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</si>
  <si>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</si>
  <si>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</si>
  <si>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</si>
  <si>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</si>
  <si>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</si>
  <si>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</si>
  <si>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</si>
  <si>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</si>
  <si>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</si>
  <si>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</si>
  <si>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</si>
  <si>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</si>
  <si>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</si>
  <si>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</si>
  <si>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</si>
  <si>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</si>
  <si>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</si>
  <si>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</si>
  <si>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</si>
  <si>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</si>
  <si>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</si>
  <si>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</si>
  <si>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</si>
  <si>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</si>
  <si>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</si>
  <si>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</si>
  <si>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</si>
  <si>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</si>
  <si>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</si>
  <si>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</si>
  <si>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</si>
  <si>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</si>
  <si>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</si>
  <si>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</si>
  <si>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</si>
  <si>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</si>
  <si>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</si>
  <si>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</si>
  <si>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</si>
  <si>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</si>
  <si>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</si>
  <si>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</si>
  <si>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</si>
  <si>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</si>
  <si>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</si>
  <si>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</si>
  <si>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</si>
  <si>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</si>
  <si>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</si>
  <si>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</si>
  <si>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</si>
  <si>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</si>
  <si>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</si>
  <si>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</si>
  <si>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</si>
  <si>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</si>
  <si>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</si>
  <si>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</si>
  <si>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</si>
  <si>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</si>
  <si>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</si>
  <si>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</si>
  <si>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</si>
  <si>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</si>
  <si>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</si>
  <si>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</si>
  <si>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</si>
  <si>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</si>
  <si>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</si>
  <si>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</si>
  <si>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</si>
  <si>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</si>
  <si>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</si>
  <si>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</si>
  <si>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</si>
  <si>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</si>
  <si>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</si>
  <si>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</si>
  <si>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</si>
  <si>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</si>
  <si>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</si>
  <si>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</si>
  <si>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</si>
  <si>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</si>
  <si>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</si>
  <si>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</si>
  <si>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</si>
  <si>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</si>
  <si>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</si>
  <si>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</si>
  <si>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</si>
  <si>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</si>
  <si>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</si>
  <si>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</si>
  <si>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</si>
  <si>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</si>
  <si>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</si>
  <si>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</si>
  <si>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</si>
  <si>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</si>
  <si>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</si>
  <si>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</si>
  <si>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</si>
  <si>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</si>
  <si>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</si>
  <si>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</si>
  <si>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</si>
  <si>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</si>
  <si>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</si>
  <si>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</si>
  <si>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</si>
  <si>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</si>
  <si>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</si>
  <si>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</si>
  <si>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</si>
  <si>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</si>
  <si>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</si>
  <si>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</si>
  <si>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</si>
  <si>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</si>
  <si>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</si>
  <si>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</si>
  <si>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</si>
  <si>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</si>
  <si>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</si>
  <si>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</si>
  <si>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</si>
  <si>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</si>
  <si>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</si>
  <si>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</si>
  <si>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</si>
  <si>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</si>
  <si>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</si>
  <si>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</si>
  <si>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</si>
  <si>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</si>
  <si>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</si>
  <si>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</si>
  <si>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</si>
  <si>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</si>
  <si>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</si>
  <si>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</si>
  <si>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</si>
  <si>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</si>
  <si>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</si>
  <si>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</si>
  <si>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</si>
  <si>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</si>
  <si>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</si>
  <si>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</si>
  <si>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</si>
  <si>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</si>
  <si>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</si>
  <si>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</si>
  <si>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</si>
  <si>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</si>
  <si>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</si>
  <si>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</si>
  <si>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</si>
  <si>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</si>
  <si>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</si>
  <si>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</si>
  <si>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</si>
  <si>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</si>
  <si>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</si>
  <si>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</si>
  <si>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</si>
  <si>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</si>
  <si>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</si>
  <si>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</si>
  <si>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</si>
  <si>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</si>
  <si>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</si>
  <si>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</si>
  <si>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</si>
  <si>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</si>
  <si>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</si>
  <si>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</si>
  <si>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</si>
  <si>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</si>
  <si>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</si>
  <si>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</si>
  <si>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</si>
  <si>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</si>
  <si>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</si>
  <si>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</si>
  <si>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</si>
  <si>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</si>
  <si>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</si>
  <si>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</si>
  <si>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</si>
  <si>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</si>
  <si>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</si>
  <si>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</si>
  <si>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</si>
  <si>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</si>
  <si>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</si>
  <si>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</si>
  <si>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</si>
  <si>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</si>
  <si>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</si>
  <si>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</si>
  <si>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</si>
  <si>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</si>
  <si>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</si>
  <si>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</si>
  <si>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</si>
  <si>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</si>
  <si>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</si>
  <si>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</si>
  <si>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</si>
  <si>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</si>
  <si>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</si>
  <si>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</si>
  <si>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</si>
  <si>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</si>
  <si>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</si>
  <si>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</si>
  <si>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</si>
  <si>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</si>
  <si>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</si>
  <si>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</si>
  <si>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</si>
  <si>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</si>
  <si>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</si>
  <si>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</si>
  <si>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</si>
  <si>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</si>
  <si>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</si>
  <si>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</si>
  <si>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</si>
  <si>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</si>
  <si>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</si>
  <si>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</si>
  <si>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</si>
  <si>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</si>
  <si>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</si>
  <si>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</si>
  <si>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</si>
  <si>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</si>
  <si>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</si>
  <si>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</si>
  <si>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</si>
  <si>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</si>
  <si>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</si>
  <si>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</si>
  <si>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</si>
  <si>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</si>
  <si>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</si>
  <si>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</si>
  <si>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</si>
  <si>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</si>
  <si>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</si>
  <si>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</si>
  <si>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</si>
  <si>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</si>
  <si>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</si>
  <si>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</si>
  <si>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</si>
  <si>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</si>
  <si>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</si>
  <si>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</si>
  <si>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</si>
  <si>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</si>
  <si>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</si>
  <si>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</si>
  <si>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</si>
  <si>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</si>
  <si>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</si>
  <si>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</si>
  <si>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</si>
  <si>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</si>
  <si>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</si>
  <si>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</si>
  <si>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</si>
  <si>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</si>
  <si>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</si>
  <si>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</si>
  <si>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</si>
  <si>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</si>
  <si>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</si>
  <si>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</si>
  <si>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</si>
  <si>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</si>
  <si>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</si>
  <si>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</si>
  <si>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</si>
  <si>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</si>
  <si>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</si>
  <si>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</si>
  <si>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</si>
  <si>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</si>
  <si>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</si>
  <si>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</si>
  <si>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</si>
  <si>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</si>
  <si>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</si>
  <si>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</si>
  <si>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</si>
  <si>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</si>
  <si>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</si>
  <si>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</si>
  <si>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</si>
  <si>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</si>
  <si>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</si>
  <si>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</si>
  <si>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</si>
  <si>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</si>
  <si>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</si>
  <si>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</si>
  <si>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</si>
  <si>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</si>
  <si>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</si>
  <si>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</si>
  <si>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</si>
  <si>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</si>
  <si>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</si>
  <si>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</si>
  <si>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</si>
  <si>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</si>
  <si>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</si>
  <si>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</si>
  <si>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</si>
  <si>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</si>
  <si>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</si>
  <si>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</si>
  <si>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</si>
  <si>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</si>
  <si>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</si>
  <si>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</si>
  <si>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</si>
  <si>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</si>
  <si>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</si>
  <si>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</si>
  <si>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</si>
  <si>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</si>
  <si>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</si>
  <si>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</si>
  <si>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</si>
  <si>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</si>
  <si>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</si>
  <si>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</si>
  <si>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</si>
  <si>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</si>
  <si>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</si>
  <si>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</si>
  <si>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</si>
  <si>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</si>
  <si>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</si>
  <si>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</si>
  <si>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</si>
  <si>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</si>
  <si>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</si>
  <si>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</si>
  <si>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</si>
  <si>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</si>
  <si>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</si>
  <si>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</si>
  <si>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</si>
  <si>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</si>
  <si>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</si>
  <si>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</si>
  <si>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</si>
  <si>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</si>
  <si>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</si>
  <si>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</si>
  <si>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</si>
  <si>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</si>
  <si>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</si>
  <si>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</si>
  <si>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</si>
  <si>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</si>
  <si>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</si>
  <si>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</si>
  <si>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</si>
  <si>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</si>
  <si>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</si>
  <si>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</si>
  <si>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</si>
  <si>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</si>
  <si>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</si>
  <si>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</si>
  <si>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</si>
  <si>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</si>
  <si>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</si>
  <si>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</si>
  <si>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</si>
  <si>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</si>
  <si>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</si>
  <si>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</si>
  <si>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</si>
  <si>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</si>
  <si>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</si>
  <si>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</si>
  <si>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</si>
  <si>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</si>
  <si>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</si>
  <si>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</si>
  <si>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</si>
  <si>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</si>
  <si>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</si>
  <si>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</si>
  <si>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</si>
  <si>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</si>
  <si>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</si>
  <si>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</si>
  <si>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</si>
  <si>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</si>
  <si>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</si>
  <si>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</si>
  <si>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</si>
  <si>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</si>
  <si>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</si>
  <si>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</si>
  <si>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</si>
  <si>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</si>
  <si>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</si>
  <si>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</si>
  <si>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</si>
  <si>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</si>
  <si>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</si>
  <si>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</si>
  <si>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</si>
  <si>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</si>
  <si>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</si>
  <si>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</si>
  <si>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</si>
  <si>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</si>
  <si>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</si>
  <si>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</si>
  <si>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</si>
  <si>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</si>
  <si>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</si>
  <si>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</si>
  <si>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</si>
  <si>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</si>
  <si>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</si>
  <si>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</si>
  <si>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</si>
  <si>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</si>
  <si>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</si>
  <si>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</si>
  <si>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</si>
  <si>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</si>
  <si>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</si>
  <si>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</si>
  <si>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</si>
  <si>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</si>
  <si>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</si>
  <si>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</si>
  <si>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</si>
  <si>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</si>
  <si>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</si>
  <si>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</si>
  <si>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</si>
  <si>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</si>
  <si>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</si>
  <si>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</si>
  <si>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</si>
  <si>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</si>
  <si>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</si>
  <si>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</si>
  <si>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</si>
  <si>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</si>
  <si>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</si>
  <si>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</si>
  <si>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</si>
  <si>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</si>
  <si>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</si>
  <si>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</si>
  <si>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</si>
  <si>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</si>
  <si>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</si>
  <si>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</si>
  <si>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</si>
  <si>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</si>
  <si>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</si>
  <si>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</si>
  <si>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</si>
  <si>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</si>
  <si>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</si>
  <si>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</si>
  <si>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</si>
  <si>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</si>
  <si>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</si>
  <si>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</si>
  <si>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</si>
  <si>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</si>
  <si>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</si>
  <si>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</si>
  <si>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</si>
  <si>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</si>
  <si>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</si>
  <si>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</si>
  <si>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</si>
  <si>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</si>
  <si>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</si>
  <si>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</si>
  <si>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</si>
  <si>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</si>
  <si>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</si>
  <si>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</si>
  <si>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</si>
  <si>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</si>
  <si>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</si>
  <si>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</si>
  <si>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</si>
  <si>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</si>
  <si>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</si>
  <si>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</si>
  <si>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</si>
  <si>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</si>
  <si>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</si>
  <si>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</si>
  <si>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</si>
  <si>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</si>
  <si>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</si>
  <si>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</si>
  <si>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</si>
  <si>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</si>
  <si>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</si>
  <si>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</si>
  <si>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</si>
  <si>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</si>
  <si>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</si>
  <si>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</si>
  <si>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</si>
  <si>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</si>
  <si>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</si>
  <si>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</si>
  <si>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</si>
  <si>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</si>
  <si>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</si>
  <si>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</si>
  <si>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</si>
  <si>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</si>
  <si>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</si>
  <si>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</si>
  <si>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</si>
  <si>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</si>
  <si>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</si>
  <si>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</si>
  <si>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</si>
  <si>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</si>
  <si>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</si>
  <si>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</si>
  <si>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</si>
  <si>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</si>
  <si>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</si>
  <si>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</si>
  <si>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</si>
  <si>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</si>
  <si>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</si>
  <si>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</si>
  <si>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</si>
  <si>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</si>
  <si>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</si>
  <si>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</si>
  <si>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</si>
  <si>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</si>
  <si>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</si>
  <si>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</si>
  <si>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</si>
  <si>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</si>
  <si>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</si>
  <si>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</si>
  <si>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</si>
  <si>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</si>
  <si>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</si>
  <si>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</si>
  <si>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</si>
  <si>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</si>
  <si>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</si>
  <si>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</si>
  <si>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</si>
  <si>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</si>
  <si>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</si>
  <si>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</si>
  <si>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</si>
  <si>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</si>
  <si>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</si>
  <si>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</si>
  <si>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</si>
  <si>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</si>
  <si>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</si>
  <si>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</si>
  <si>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</si>
  <si>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</si>
  <si>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</si>
  <si>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</si>
  <si>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</si>
  <si>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</si>
  <si>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</si>
  <si>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</si>
  <si>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</si>
  <si>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</si>
  <si>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</si>
  <si>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</si>
  <si>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</si>
  <si>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</si>
  <si>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</si>
  <si>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</si>
  <si>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</si>
  <si>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</si>
  <si>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</si>
  <si>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</si>
  <si>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</si>
  <si>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</si>
  <si>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</si>
  <si>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</si>
  <si>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</si>
  <si>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</si>
  <si>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</si>
  <si>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</si>
  <si>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</si>
  <si>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</si>
  <si>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</si>
  <si>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</si>
  <si>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</si>
  <si>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</si>
  <si>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</si>
  <si>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</si>
  <si>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</si>
  <si>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</si>
  <si>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</si>
  <si>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</si>
  <si>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</si>
  <si>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</si>
  <si>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</si>
  <si>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</si>
  <si>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</si>
  <si>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</si>
  <si>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</si>
  <si>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</si>
  <si>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</si>
  <si>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</si>
  <si>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</si>
  <si>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</si>
  <si>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</si>
  <si>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</si>
  <si>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</si>
  <si>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</si>
  <si>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</si>
  <si>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</si>
  <si>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</si>
  <si>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</si>
  <si>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</si>
  <si>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</si>
  <si>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</si>
  <si>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</si>
  <si>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</si>
  <si>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</si>
  <si>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</si>
  <si>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</si>
  <si>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</si>
  <si>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</si>
  <si>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</si>
  <si>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</si>
  <si>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</si>
  <si>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</si>
  <si>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</si>
  <si>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</si>
  <si>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</si>
  <si>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</si>
  <si>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</si>
  <si>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</si>
  <si>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</si>
  <si>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</si>
  <si>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</si>
  <si>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</si>
  <si>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</si>
  <si>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</si>
  <si>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</si>
  <si>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</si>
  <si>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</si>
  <si>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</si>
  <si>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</si>
  <si>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</si>
  <si>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</si>
  <si>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</si>
  <si>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</si>
  <si>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</si>
  <si>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</si>
  <si>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</si>
  <si>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</si>
  <si>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</si>
  <si>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</si>
  <si>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</si>
  <si>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</si>
  <si>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</si>
  <si>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</si>
  <si>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</si>
  <si>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</si>
  <si>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</si>
  <si>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</si>
  <si>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</si>
  <si>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</si>
  <si>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</si>
  <si>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</si>
  <si>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</si>
  <si>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</si>
  <si>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</si>
  <si>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</si>
  <si>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</si>
  <si>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</si>
  <si>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</si>
  <si>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</si>
  <si>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</si>
  <si>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</si>
  <si>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</si>
  <si>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</si>
  <si>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</si>
  <si>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</si>
  <si>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</si>
  <si>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</si>
  <si>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</si>
  <si>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</si>
  <si>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</si>
  <si>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</si>
  <si>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</si>
  <si>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</si>
  <si>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</si>
  <si>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</si>
  <si>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</si>
  <si>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</si>
  <si>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</si>
  <si>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</si>
  <si>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</si>
  <si>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</si>
  <si>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</si>
  <si>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</si>
  <si>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</si>
  <si>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</si>
  <si>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</si>
  <si>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</si>
  <si>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</si>
  <si>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</si>
  <si>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</si>
  <si>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</si>
  <si>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</si>
  <si>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</si>
  <si>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</si>
  <si>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</si>
  <si>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</si>
  <si>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</si>
  <si>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</si>
  <si>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</si>
  <si>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</si>
  <si>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</si>
  <si>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</si>
  <si>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</si>
  <si>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</si>
  <si>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</si>
  <si>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</si>
  <si>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</si>
  <si>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</si>
  <si>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</si>
  <si>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</si>
  <si>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</si>
  <si>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</si>
  <si>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</si>
  <si>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</si>
  <si>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</si>
  <si>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</si>
  <si>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</si>
  <si>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</si>
  <si>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</si>
  <si>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</si>
  <si>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</si>
  <si>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</si>
  <si>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</si>
  <si>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</si>
  <si>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</si>
  <si>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</si>
  <si>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</si>
  <si>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</si>
  <si>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</si>
  <si>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</si>
  <si>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</si>
  <si>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</si>
  <si>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</si>
  <si>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</si>
  <si>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</si>
  <si>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</si>
  <si>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</si>
  <si>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</si>
  <si>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</si>
  <si>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</si>
  <si>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</si>
  <si>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</si>
  <si>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</si>
  <si>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</si>
  <si>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</si>
  <si>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</si>
  <si>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</si>
  <si>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</si>
  <si>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</si>
  <si>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</si>
  <si>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</si>
  <si>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</si>
  <si>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</si>
  <si>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</si>
  <si>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</si>
  <si>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</si>
  <si>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</si>
  <si>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</si>
  <si>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</si>
  <si>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</si>
  <si>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</si>
  <si>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</si>
  <si>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</si>
  <si>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</si>
  <si>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</si>
  <si>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</si>
  <si>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</si>
  <si>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</si>
  <si>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</si>
  <si>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</si>
  <si>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</si>
  <si>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</si>
  <si>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</si>
  <si>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</si>
  <si>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</si>
  <si>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</si>
  <si>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</si>
  <si>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</si>
  <si>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</si>
  <si>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</si>
  <si>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</si>
  <si>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</si>
  <si>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</si>
  <si>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</si>
  <si>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</si>
  <si>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</si>
  <si>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</si>
  <si>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</si>
  <si>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</si>
  <si>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</si>
  <si>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</si>
  <si>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</si>
  <si>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</si>
  <si>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</si>
  <si>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</si>
  <si>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</si>
  <si>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</si>
  <si>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</si>
  <si>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</si>
  <si>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</si>
  <si>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</si>
  <si>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</si>
  <si>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</si>
  <si>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</si>
  <si>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</si>
  <si>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</si>
  <si>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</si>
  <si>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</si>
  <si>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</si>
  <si>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</si>
  <si>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</si>
  <si>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</si>
  <si>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</si>
  <si>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</si>
  <si>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</si>
  <si>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</si>
  <si>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</si>
  <si>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</si>
  <si>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</si>
  <si>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</si>
  <si>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</si>
  <si>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</si>
  <si>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</si>
  <si>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</si>
  <si>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</si>
  <si>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</si>
  <si>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</si>
  <si>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</si>
  <si>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</si>
  <si>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</si>
  <si>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</si>
  <si>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</si>
  <si>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</si>
  <si>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</si>
  <si>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</si>
  <si>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</si>
  <si>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</si>
  <si>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</si>
  <si>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</si>
  <si>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</si>
  <si>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</si>
  <si>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</si>
  <si>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</si>
  <si>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</si>
  <si>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</si>
  <si>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</si>
  <si>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</si>
  <si>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</si>
  <si>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</si>
  <si>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</si>
  <si>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</si>
  <si>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</si>
  <si>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</si>
  <si>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</si>
  <si>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</si>
  <si>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</si>
  <si>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</si>
  <si>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</si>
  <si>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</si>
  <si>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</si>
  <si>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</si>
  <si>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</si>
  <si>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</si>
  <si>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</si>
  <si>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</si>
  <si>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</si>
  <si>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</si>
  <si>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</si>
  <si>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</si>
  <si>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</si>
  <si>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</si>
  <si>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</si>
  <si>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</si>
  <si>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</si>
  <si>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</si>
  <si>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</si>
  <si>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</si>
  <si>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</si>
  <si>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</si>
  <si>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</si>
  <si>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</si>
  <si>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</si>
  <si>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</si>
  <si>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</si>
  <si>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</si>
  <si>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</si>
  <si>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</si>
  <si>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</si>
  <si>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</si>
  <si>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</si>
  <si>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</si>
  <si>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</si>
  <si>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</si>
  <si>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</si>
  <si>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</si>
  <si>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</si>
  <si>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</si>
  <si>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</si>
  <si>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</si>
  <si>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</si>
  <si>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</si>
  <si>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</si>
  <si>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</si>
  <si>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</si>
  <si>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</si>
  <si>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</si>
  <si>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</si>
  <si>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</si>
  <si>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</si>
  <si>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</si>
  <si>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</si>
  <si>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</si>
  <si>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</si>
  <si>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</si>
  <si>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</si>
  <si>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</si>
  <si>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</si>
  <si>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</si>
  <si>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</si>
  <si>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</si>
  <si>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</si>
  <si>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</si>
  <si>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</si>
  <si>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</si>
  <si>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</si>
  <si>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</si>
  <si>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</si>
  <si>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</si>
  <si>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</si>
  <si>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</si>
  <si>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</si>
  <si>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</si>
  <si>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</si>
  <si>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</si>
  <si>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</si>
  <si>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</si>
  <si>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</si>
  <si>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</si>
  <si>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</si>
  <si>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</si>
  <si>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</si>
  <si>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</si>
  <si>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</si>
  <si>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</si>
  <si>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</si>
  <si>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</si>
  <si>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</si>
  <si>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</si>
  <si>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</si>
  <si>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</si>
  <si>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</si>
  <si>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</si>
  <si>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</si>
  <si>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</si>
  <si>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</si>
  <si>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</si>
  <si>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</si>
  <si>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</si>
  <si>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</si>
  <si>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</si>
  <si>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</si>
  <si>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</si>
  <si>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</si>
  <si>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</si>
  <si>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</si>
  <si>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</si>
  <si>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</si>
  <si>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</si>
  <si>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</si>
  <si>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</si>
  <si>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</si>
  <si>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</si>
  <si>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</si>
  <si>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</si>
  <si>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</si>
  <si>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</si>
  <si>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</si>
  <si>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</si>
  <si>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</si>
  <si>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</si>
  <si>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</si>
  <si>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</si>
  <si>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</si>
  <si>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</si>
  <si>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</si>
  <si>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</si>
  <si>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</si>
  <si>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</si>
  <si>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</si>
  <si>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</si>
  <si>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</si>
  <si>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</si>
  <si>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</si>
  <si>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</si>
  <si>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</si>
  <si>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</si>
  <si>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</si>
  <si>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</si>
  <si>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</si>
  <si>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</si>
  <si>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</si>
  <si>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</si>
  <si>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</si>
  <si>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</si>
  <si>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</si>
  <si>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</si>
  <si>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</si>
  <si>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</si>
  <si>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</si>
  <si>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</si>
  <si>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</si>
  <si>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</si>
  <si>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</si>
  <si>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</si>
  <si>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</si>
  <si>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</si>
  <si>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</si>
  <si>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</si>
  <si>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</si>
  <si>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</si>
  <si>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</si>
  <si>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</si>
  <si>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</si>
  <si>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</si>
  <si>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</si>
  <si>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</si>
  <si>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</si>
  <si>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</si>
  <si>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</si>
  <si>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</si>
  <si>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</si>
  <si>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</si>
  <si>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</si>
  <si>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</si>
  <si>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</si>
  <si>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</si>
  <si>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</si>
  <si>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</si>
  <si>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</si>
  <si>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</si>
  <si>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</si>
  <si>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</si>
  <si>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</si>
  <si>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</si>
  <si>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</si>
  <si>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</si>
  <si>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</si>
  <si>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</si>
  <si>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</si>
  <si>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</si>
  <si>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</si>
  <si>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</si>
  <si>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</si>
  <si>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</si>
  <si>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</si>
  <si>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</si>
  <si>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</si>
  <si>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</si>
  <si>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</si>
  <si>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</si>
  <si>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</si>
  <si>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</si>
  <si>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</si>
  <si>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</si>
  <si>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</si>
  <si>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</si>
  <si>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</si>
  <si>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</si>
  <si>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</si>
  <si>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</si>
  <si>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</si>
  <si>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</si>
  <si>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</si>
  <si>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</si>
  <si>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</si>
  <si>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</si>
  <si>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</si>
  <si>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</si>
  <si>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</si>
  <si>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</si>
  <si>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</si>
  <si>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</si>
  <si>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</si>
  <si>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</si>
  <si>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</si>
  <si>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</si>
  <si>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</si>
  <si>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</si>
  <si>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</si>
  <si>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</si>
  <si>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</si>
  <si>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</si>
  <si>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</si>
  <si>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</si>
  <si>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</si>
  <si>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</si>
  <si>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</si>
  <si>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</si>
  <si>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</si>
  <si>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</si>
  <si>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</si>
  <si>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</si>
  <si>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</si>
  <si>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</si>
  <si>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</si>
  <si>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</si>
  <si>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</si>
  <si>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</si>
  <si>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</si>
  <si>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</si>
  <si>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</si>
  <si>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</si>
  <si>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</si>
  <si>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</si>
  <si>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</si>
  <si>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</si>
  <si>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</si>
  <si>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</si>
  <si>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</si>
  <si>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</si>
  <si>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</si>
  <si>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</si>
  <si>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</si>
  <si>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</si>
  <si>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</si>
  <si>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</si>
  <si>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</si>
  <si>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</si>
  <si>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</si>
  <si>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</si>
  <si>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</si>
  <si>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</si>
  <si>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</si>
  <si>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</si>
  <si>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</si>
  <si>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</si>
  <si>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</si>
  <si>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</si>
  <si>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</si>
  <si>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</si>
  <si>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</si>
  <si>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</si>
  <si>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</si>
  <si>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</si>
  <si>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</si>
  <si>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</si>
  <si>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</si>
  <si>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</si>
  <si>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</si>
  <si>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</si>
  <si>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</si>
  <si>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</si>
  <si>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</si>
  <si>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</si>
  <si>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</si>
  <si>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</si>
  <si>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</si>
  <si>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</si>
  <si>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</si>
  <si>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</si>
  <si>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</si>
  <si>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</si>
  <si>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</si>
  <si>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</si>
  <si>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</si>
  <si>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</si>
  <si>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</si>
  <si>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</si>
  <si>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</si>
  <si>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</si>
  <si>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</si>
  <si>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</si>
  <si>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</si>
  <si>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</si>
  <si>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</si>
  <si>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</si>
  <si>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</si>
  <si>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</si>
  <si>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</si>
  <si>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</si>
  <si>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</si>
  <si>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</si>
  <si>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</si>
  <si>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</si>
  <si>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</si>
  <si>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</si>
  <si>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</si>
  <si>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</si>
  <si>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</si>
  <si>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</si>
  <si>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</si>
  <si>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</si>
  <si>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</si>
  <si>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</si>
  <si>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</si>
  <si>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</si>
  <si>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</si>
  <si>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</si>
  <si>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</si>
  <si>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</si>
  <si>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</si>
  <si>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</si>
  <si>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</si>
  <si>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</si>
  <si>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</si>
  <si>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</si>
  <si>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</si>
  <si>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</si>
  <si>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</si>
  <si>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</si>
  <si>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</si>
  <si>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</si>
  <si>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</si>
  <si>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</si>
  <si>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</si>
  <si>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</si>
  <si>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</si>
  <si>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</si>
  <si>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</si>
  <si>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</si>
  <si>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</si>
  <si>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</si>
  <si>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</si>
  <si>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</si>
  <si>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</si>
  <si>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</si>
  <si>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</si>
  <si>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</si>
  <si>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</si>
  <si>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</si>
  <si>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</si>
  <si>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</si>
  <si>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</si>
  <si>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</si>
  <si>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</si>
  <si>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</si>
  <si>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</si>
  <si>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</si>
  <si>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</si>
  <si>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</si>
  <si>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</si>
  <si>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</si>
  <si>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</si>
  <si>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</si>
  <si>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</si>
  <si>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</si>
  <si>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</si>
  <si>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</si>
  <si>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</si>
  <si>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</si>
  <si>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</si>
  <si>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</si>
  <si>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</si>
  <si>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</si>
  <si>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</si>
  <si>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</si>
  <si>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</si>
  <si>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</si>
  <si>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</si>
  <si>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</si>
  <si>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</si>
  <si>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</si>
  <si>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</si>
  <si>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</si>
  <si>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</si>
  <si>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</si>
  <si>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</si>
  <si>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</si>
  <si>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</si>
  <si>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</si>
  <si>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</si>
  <si>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</si>
  <si>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</si>
  <si>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</si>
  <si>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</si>
  <si>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</si>
  <si>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</si>
  <si>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</si>
  <si>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</si>
  <si>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</si>
  <si>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</si>
  <si>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</si>
  <si>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</si>
  <si>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</si>
  <si>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</si>
  <si>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</si>
  <si>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</si>
  <si>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</si>
  <si>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</si>
  <si>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</si>
  <si>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</si>
  <si>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</si>
  <si>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</si>
  <si>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</si>
  <si>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</si>
  <si>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</si>
  <si>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</si>
  <si>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</si>
  <si>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</si>
  <si>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</si>
  <si>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</si>
  <si>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</si>
  <si>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</si>
  <si>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</si>
  <si>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</si>
  <si>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</si>
  <si>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</si>
  <si>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</si>
  <si>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</si>
  <si>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</si>
  <si>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</si>
  <si>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</si>
  <si>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</si>
  <si>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</si>
  <si>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</si>
  <si>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</si>
  <si>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</si>
  <si>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</si>
  <si>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</si>
  <si>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</si>
  <si>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</si>
  <si>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</si>
  <si>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</si>
  <si>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</si>
  <si>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</si>
  <si>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</si>
  <si>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</si>
  <si>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</si>
  <si>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</si>
  <si>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</si>
  <si>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</si>
  <si>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</si>
  <si>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</si>
  <si>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</si>
  <si>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</si>
  <si>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</si>
  <si>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</si>
  <si>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</si>
  <si>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</si>
  <si>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</si>
  <si>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</si>
  <si>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</si>
  <si>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</si>
  <si>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</si>
  <si>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</si>
  <si>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</si>
  <si>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</si>
  <si>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</si>
  <si>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</si>
  <si>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</si>
  <si>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</si>
  <si>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</si>
  <si>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</si>
  <si>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</si>
  <si>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</si>
  <si>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</si>
  <si>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</si>
  <si>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</si>
  <si>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</si>
  <si>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</si>
  <si>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</si>
  <si>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</si>
  <si>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</si>
  <si>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</si>
  <si>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</si>
  <si>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</si>
  <si>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</si>
  <si>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</si>
  <si>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</si>
  <si>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</si>
  <si>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</si>
  <si>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</si>
  <si>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</si>
  <si>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</si>
  <si>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</si>
  <si>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</si>
  <si>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</si>
  <si>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</si>
  <si>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</si>
  <si>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</si>
  <si>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</si>
  <si>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</si>
  <si>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</si>
  <si>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</si>
  <si>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</si>
  <si>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</si>
  <si>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</si>
  <si>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</si>
  <si>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</si>
  <si>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</si>
  <si>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</si>
  <si>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</si>
  <si>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</si>
  <si>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</si>
  <si>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</si>
  <si>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</si>
  <si>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</si>
  <si>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</si>
  <si>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</si>
  <si>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</si>
  <si>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</si>
  <si>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</si>
  <si>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</si>
  <si>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</si>
  <si>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</si>
  <si>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</si>
  <si>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</si>
  <si>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</si>
  <si>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</si>
  <si>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</si>
  <si>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</si>
  <si>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</si>
  <si>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</si>
  <si>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</si>
  <si>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</si>
  <si>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</si>
  <si>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</si>
  <si>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</si>
  <si>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</si>
  <si>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</si>
  <si>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</si>
  <si>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</si>
  <si>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</si>
  <si>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</si>
  <si>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</si>
  <si>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</si>
  <si>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</si>
  <si>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</si>
  <si>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</si>
  <si>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</si>
  <si>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</si>
  <si>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</si>
  <si>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</si>
  <si>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</si>
  <si>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</si>
  <si>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</si>
  <si>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</si>
  <si>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</si>
  <si>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</si>
  <si>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</si>
  <si>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</si>
  <si>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</si>
  <si>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</si>
  <si>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</si>
  <si>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</si>
  <si>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</si>
  <si>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</si>
  <si>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</si>
  <si>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</si>
  <si>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</si>
  <si>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</si>
  <si>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</si>
  <si>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</si>
  <si>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</si>
  <si>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</si>
  <si>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</si>
  <si>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</si>
  <si>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</si>
  <si>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</si>
  <si>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</si>
  <si>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</si>
  <si>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</si>
  <si>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</si>
  <si>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</si>
  <si>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</si>
  <si>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</si>
  <si>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</si>
  <si>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</si>
  <si>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</si>
  <si>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</si>
  <si>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</si>
  <si>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</si>
  <si>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</si>
  <si>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</si>
  <si>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</si>
  <si>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</si>
  <si>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</si>
  <si>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</si>
  <si>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</si>
  <si>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</si>
  <si>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</si>
  <si>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</si>
  <si>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</si>
  <si>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</si>
  <si>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</si>
  <si>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</si>
  <si>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</si>
  <si>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</si>
  <si>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</si>
  <si>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</si>
  <si>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</si>
  <si>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</si>
  <si>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</si>
  <si>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</si>
  <si>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</si>
  <si>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</si>
  <si>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</si>
  <si>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</si>
  <si>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</si>
  <si>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</si>
  <si>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</si>
  <si>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</si>
  <si>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</si>
  <si>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</si>
  <si>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</si>
  <si>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</si>
  <si>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</si>
  <si>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</si>
  <si>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</si>
  <si>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</si>
  <si>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</si>
  <si>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</si>
  <si>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</si>
  <si>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</si>
  <si>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</si>
  <si>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</si>
  <si>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</si>
  <si>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</si>
  <si>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</si>
  <si>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</si>
  <si>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</si>
  <si>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</si>
  <si>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</si>
  <si>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</si>
  <si>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</si>
  <si>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</si>
  <si>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</si>
  <si>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</si>
  <si>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</si>
  <si>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</si>
  <si>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</si>
  <si>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</si>
  <si>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</si>
  <si>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</si>
  <si>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</si>
  <si>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</si>
  <si>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</si>
  <si>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</si>
  <si>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</si>
  <si>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</si>
  <si>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</si>
  <si>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</si>
  <si>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</si>
  <si>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</si>
  <si>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</si>
  <si>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</si>
  <si>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</si>
  <si>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</si>
  <si>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</si>
  <si>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</si>
  <si>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</si>
  <si>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</si>
  <si>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</si>
  <si>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</si>
  <si>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</si>
  <si>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</si>
  <si>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</si>
  <si>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</si>
  <si>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</si>
  <si>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</si>
  <si>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</si>
  <si>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</si>
  <si>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</si>
  <si>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</si>
  <si>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</si>
  <si>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</si>
  <si>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</si>
  <si>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</si>
  <si>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</si>
  <si>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</si>
  <si>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</si>
  <si>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</si>
  <si>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</si>
  <si>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</si>
  <si>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</si>
  <si>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</si>
  <si>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</si>
  <si>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</si>
  <si>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</si>
  <si>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</si>
  <si>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</si>
  <si>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</si>
  <si>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</si>
  <si>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</si>
  <si>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</si>
  <si>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</si>
  <si>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</si>
  <si>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</si>
  <si>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</si>
  <si>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</si>
  <si>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</si>
  <si>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</si>
  <si>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</si>
  <si>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</si>
  <si>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</si>
  <si>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</si>
  <si>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</si>
  <si>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</si>
  <si>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</si>
  <si>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</si>
  <si>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</si>
  <si>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</si>
  <si>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</si>
  <si>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</si>
  <si>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</si>
  <si>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</si>
  <si>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</si>
  <si>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</si>
  <si>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</si>
  <si>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</si>
  <si>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</si>
  <si>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</si>
  <si>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</si>
  <si>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</si>
  <si>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</si>
  <si>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</si>
  <si>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</si>
  <si>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</si>
  <si>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</si>
  <si>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</si>
  <si>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</si>
  <si>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</si>
  <si>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</si>
  <si>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</si>
  <si>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</si>
  <si>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</si>
  <si>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</si>
  <si>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</si>
  <si>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</si>
  <si>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</si>
  <si>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</si>
  <si>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</si>
  <si>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</si>
  <si>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</si>
  <si>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</si>
  <si>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</si>
  <si>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</si>
  <si>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</si>
  <si>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</si>
  <si>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</si>
  <si>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</si>
  <si>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</si>
  <si>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</si>
  <si>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</si>
  <si>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</si>
  <si>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</si>
  <si>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</si>
  <si>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</si>
  <si>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</si>
  <si>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</si>
  <si>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</si>
  <si>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</si>
  <si>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</si>
  <si>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</si>
  <si>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</si>
  <si>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</si>
  <si>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</si>
  <si>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</si>
  <si>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</si>
  <si>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</si>
  <si>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</si>
  <si>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</si>
  <si>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</si>
  <si>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</si>
  <si>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</si>
  <si>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</si>
  <si>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</si>
  <si>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</si>
  <si>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</si>
  <si>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</si>
  <si>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</si>
  <si>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</si>
  <si>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</si>
  <si>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</si>
  <si>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</si>
  <si>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</si>
  <si>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</si>
  <si>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</si>
  <si>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</si>
  <si>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</si>
  <si>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</si>
  <si>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</si>
  <si>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</si>
  <si>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</si>
  <si>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</si>
  <si>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</si>
  <si>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</si>
  <si>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</si>
  <si>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</si>
  <si>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</si>
  <si>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</si>
  <si>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</si>
  <si>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</si>
  <si>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</si>
  <si>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</si>
  <si>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</si>
  <si>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</si>
  <si>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</si>
  <si>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</si>
  <si>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</si>
  <si>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</si>
  <si>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</si>
  <si>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</si>
  <si>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</si>
  <si>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</si>
  <si>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</si>
  <si>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</si>
  <si>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</si>
  <si>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</si>
  <si>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</si>
  <si>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</si>
  <si>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</si>
  <si>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</si>
  <si>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</si>
  <si>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</si>
  <si>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</si>
  <si>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</si>
  <si>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</si>
  <si>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</si>
  <si>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</si>
  <si>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</si>
  <si>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</si>
  <si>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</si>
  <si>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</si>
  <si>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</si>
  <si>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</si>
  <si>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</si>
  <si>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</si>
  <si>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</si>
  <si>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</si>
  <si>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</si>
  <si>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</si>
  <si>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</si>
  <si>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</si>
  <si>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</si>
  <si>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</si>
  <si>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</si>
  <si>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</si>
  <si>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</si>
  <si>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</si>
  <si>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</si>
  <si>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</si>
  <si>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</si>
  <si>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</si>
  <si>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</si>
  <si>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</si>
  <si>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</si>
  <si>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</si>
  <si>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</si>
  <si>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</si>
  <si>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</si>
  <si>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</si>
  <si>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</si>
  <si>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</si>
  <si>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</si>
  <si>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</si>
  <si>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</si>
  <si>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</si>
  <si>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</si>
  <si>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</si>
  <si>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</si>
  <si>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</si>
  <si>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</si>
  <si>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</si>
  <si>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</si>
  <si>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</si>
  <si>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</si>
  <si>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</si>
  <si>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</si>
  <si>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</si>
  <si>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</si>
  <si>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</si>
  <si>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</si>
  <si>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</si>
  <si>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</si>
  <si>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</si>
  <si>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</si>
  <si>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</si>
  <si>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</si>
  <si>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</si>
  <si>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</si>
  <si>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</si>
  <si>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</si>
  <si>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</si>
  <si>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</si>
  <si>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</si>
  <si>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</si>
  <si>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</si>
  <si>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</si>
  <si>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</si>
  <si>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</si>
  <si>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</si>
  <si>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</si>
  <si>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</si>
  <si>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</si>
  <si>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</si>
  <si>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</si>
  <si>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</si>
  <si>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</si>
  <si>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</si>
  <si>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</si>
  <si>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</si>
  <si>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</si>
  <si>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</si>
  <si>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</si>
  <si>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</si>
  <si>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</si>
  <si>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</si>
  <si>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</si>
  <si>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</si>
  <si>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</si>
  <si>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</si>
  <si>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</si>
  <si>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</si>
  <si>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</si>
  <si>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</si>
  <si>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</si>
  <si>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</si>
  <si>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</si>
  <si>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</si>
  <si>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</si>
  <si>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</si>
  <si>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</si>
  <si>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</si>
  <si>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</si>
  <si>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</si>
  <si>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</si>
  <si>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</si>
  <si>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</si>
  <si>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</si>
  <si>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</si>
  <si>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</si>
  <si>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</si>
  <si>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</si>
  <si>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</si>
  <si>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</si>
  <si>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</si>
  <si>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</si>
  <si>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</si>
  <si>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</si>
  <si>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</si>
  <si>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</si>
  <si>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</si>
  <si>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</si>
  <si>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</si>
  <si>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</si>
  <si>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</si>
  <si>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</si>
  <si>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</si>
  <si>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</si>
  <si>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</si>
  <si>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</si>
  <si>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</si>
  <si>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</si>
  <si>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</si>
  <si>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</si>
  <si>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</si>
  <si>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</si>
  <si>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</si>
  <si>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</si>
  <si>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</si>
  <si>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</si>
  <si>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</si>
  <si>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</si>
  <si>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</si>
  <si>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</si>
  <si>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</si>
  <si>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</si>
  <si>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</si>
  <si>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</si>
  <si>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</si>
  <si>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</si>
  <si>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</si>
  <si>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</si>
  <si>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</si>
  <si>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</si>
  <si>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</si>
  <si>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</si>
  <si>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</si>
  <si>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</si>
  <si>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</si>
  <si>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</si>
  <si>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</si>
  <si>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</si>
  <si>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</si>
  <si>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</si>
  <si>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</si>
  <si>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</si>
  <si>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</si>
  <si>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</si>
  <si>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</si>
  <si>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</si>
  <si>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</si>
  <si>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</si>
  <si>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</si>
  <si>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</si>
  <si>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</si>
  <si>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</si>
  <si>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</si>
  <si>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</si>
  <si>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</si>
  <si>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</si>
  <si>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</si>
  <si>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</si>
  <si>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</si>
  <si>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</si>
  <si>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</si>
  <si>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</si>
  <si>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</si>
  <si>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</si>
  <si>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</si>
  <si>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</si>
  <si>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</si>
  <si>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</si>
  <si>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</si>
  <si>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</si>
  <si>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</si>
  <si>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</si>
  <si>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</si>
  <si>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</si>
  <si>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</si>
  <si>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</si>
  <si>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</si>
  <si>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</si>
  <si>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</si>
  <si>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</si>
  <si>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</si>
  <si>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</si>
  <si>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</si>
  <si>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</si>
  <si>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</si>
  <si>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</si>
  <si>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</si>
  <si>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</si>
  <si>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</si>
  <si>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</si>
  <si>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</si>
  <si>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</si>
  <si>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</si>
  <si>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</si>
  <si>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</si>
  <si>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</si>
  <si>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</si>
  <si>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</si>
  <si>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</si>
  <si>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</si>
  <si>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</si>
  <si>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</si>
  <si>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</si>
  <si>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</si>
  <si>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</si>
  <si>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</si>
  <si>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</si>
  <si>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</si>
  <si>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</si>
  <si>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</si>
  <si>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</si>
  <si>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</si>
  <si>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</si>
  <si>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</si>
  <si>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</si>
  <si>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</si>
  <si>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</si>
  <si>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</si>
  <si>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</si>
  <si>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</si>
  <si>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</si>
  <si>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</si>
  <si>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</si>
  <si>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</si>
  <si>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</si>
  <si>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</si>
  <si>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</si>
  <si>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</si>
  <si>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</si>
  <si>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</si>
  <si>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</si>
  <si>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</si>
  <si>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</si>
  <si>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</si>
  <si>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</si>
  <si>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</si>
  <si>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</si>
  <si>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</si>
  <si>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</si>
  <si>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</si>
  <si>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</si>
  <si>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</si>
  <si>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</si>
  <si>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</si>
  <si>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</si>
  <si>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</si>
  <si>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</si>
  <si>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</si>
  <si>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</si>
  <si>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</si>
  <si>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</si>
  <si>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</si>
  <si>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</si>
  <si>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</si>
  <si>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</si>
  <si>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</si>
  <si>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</si>
  <si>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</si>
  <si>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</si>
  <si>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</si>
  <si>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</si>
  <si>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</si>
  <si>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</si>
  <si>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</si>
  <si>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</si>
  <si>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</si>
  <si>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</si>
  <si>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</si>
  <si>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</si>
  <si>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</si>
  <si>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</si>
  <si>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</si>
  <si>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</si>
  <si>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</si>
  <si>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</si>
  <si>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</si>
  <si>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</si>
  <si>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</si>
  <si>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</si>
  <si>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</si>
  <si>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</si>
  <si>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</si>
  <si>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</si>
  <si>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</si>
  <si>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</si>
  <si>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</si>
  <si>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</si>
  <si>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</si>
  <si>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</si>
  <si>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</si>
  <si>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</si>
  <si>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</si>
  <si>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</si>
  <si>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</si>
  <si>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</si>
  <si>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</si>
  <si>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</si>
  <si>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</si>
  <si>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</si>
  <si>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</si>
  <si>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</si>
  <si>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</si>
  <si>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</si>
  <si>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</si>
  <si>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</si>
  <si>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</si>
  <si>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</si>
  <si>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</si>
  <si>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</si>
  <si>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</si>
  <si>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</si>
  <si>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</si>
  <si>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</si>
  <si>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</si>
  <si>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</si>
  <si>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</si>
  <si>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</si>
  <si>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</si>
  <si>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</si>
  <si>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</si>
  <si>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</si>
  <si>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</si>
  <si>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</si>
  <si>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</si>
  <si>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</si>
  <si>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</si>
  <si>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</si>
  <si>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</si>
  <si>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</si>
  <si>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</si>
  <si>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</si>
  <si>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</si>
  <si>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</si>
  <si>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</si>
  <si>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</si>
  <si>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</si>
  <si>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</si>
  <si>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</si>
  <si>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</si>
  <si>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</si>
  <si>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</si>
  <si>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</si>
  <si>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</si>
  <si>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</si>
  <si>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</si>
  <si>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</si>
  <si>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</si>
  <si>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</si>
  <si>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</si>
  <si>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</si>
  <si>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</si>
  <si>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</si>
  <si>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</si>
  <si>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</si>
  <si>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</si>
  <si>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</si>
  <si>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</si>
  <si>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</si>
  <si>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</si>
  <si>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</si>
  <si>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</si>
  <si>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</si>
  <si>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</si>
  <si>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</si>
  <si>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</si>
  <si>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</si>
  <si>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</si>
  <si>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</si>
  <si>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</si>
  <si>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</si>
  <si>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</si>
  <si>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</si>
  <si>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</si>
  <si>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</si>
  <si>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</si>
  <si>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</si>
  <si>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</si>
  <si>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</si>
  <si>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</si>
  <si>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</si>
  <si>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</si>
  <si>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</si>
  <si>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</si>
  <si>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</si>
  <si>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</si>
  <si>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</si>
  <si>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</si>
  <si>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</si>
  <si>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</si>
  <si>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</si>
  <si>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</si>
  <si>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</si>
  <si>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</si>
  <si>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</si>
  <si>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</si>
  <si>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</si>
  <si>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</si>
  <si>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</si>
  <si>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</si>
  <si>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</si>
  <si>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</si>
  <si>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</si>
  <si>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</si>
  <si>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</si>
  <si>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</si>
  <si>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</si>
  <si>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</si>
  <si>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</si>
  <si>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</si>
  <si>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</si>
  <si>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</si>
  <si>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</si>
  <si>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</si>
  <si>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</si>
  <si>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</si>
  <si>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</si>
  <si>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</si>
  <si>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</si>
  <si>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</si>
  <si>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</si>
  <si>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</si>
  <si>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</si>
  <si>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</si>
  <si>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</si>
  <si>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</si>
  <si>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</si>
  <si>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</si>
  <si>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</si>
  <si>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</si>
  <si>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</si>
  <si>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</si>
  <si>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</si>
  <si>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</si>
  <si>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</si>
  <si>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</si>
  <si>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</si>
  <si>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</si>
  <si>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</si>
  <si>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</si>
  <si>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</si>
  <si>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</si>
  <si>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</si>
  <si>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</si>
  <si>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</si>
  <si>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</si>
  <si>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</si>
  <si>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</si>
  <si>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</si>
  <si>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</si>
  <si>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</si>
  <si>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</si>
  <si>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</si>
  <si>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</si>
  <si>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</si>
  <si>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</si>
  <si>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</si>
  <si>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</si>
  <si>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</si>
  <si>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</si>
  <si>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</si>
  <si>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</si>
  <si>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</si>
  <si>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</si>
  <si>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</si>
  <si>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</si>
  <si>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</si>
  <si>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</si>
  <si>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</si>
  <si>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</si>
  <si>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</si>
  <si>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</si>
  <si>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</si>
  <si>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</si>
  <si>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</si>
  <si>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</si>
  <si>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</si>
  <si>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</si>
  <si>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</si>
  <si>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</si>
  <si>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</si>
  <si>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</si>
  <si>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</si>
  <si>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</si>
  <si>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</si>
  <si>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</si>
  <si>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</si>
  <si>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</si>
  <si>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</si>
  <si>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</si>
  <si>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</si>
  <si>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</si>
  <si>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</si>
  <si>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</si>
  <si>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</si>
  <si>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</si>
  <si>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</si>
  <si>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</si>
  <si>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</si>
  <si>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</si>
  <si>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</si>
  <si>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</si>
  <si>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</si>
  <si>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</si>
  <si>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</si>
  <si>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</si>
  <si>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</si>
  <si>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</si>
  <si>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</si>
  <si>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</si>
  <si>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</si>
  <si>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</si>
  <si>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</si>
  <si>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</si>
  <si>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</si>
  <si>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</si>
  <si>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</si>
  <si>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</si>
  <si>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</si>
  <si>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</si>
  <si>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</si>
  <si>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</si>
  <si>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</si>
  <si>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</si>
  <si>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</si>
  <si>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</si>
  <si>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</si>
  <si>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</si>
  <si>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</si>
  <si>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</si>
  <si>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</si>
  <si>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</si>
  <si>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</si>
  <si>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</si>
  <si>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</si>
  <si>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</si>
  <si>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</si>
  <si>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</si>
  <si>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</si>
  <si>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</si>
  <si>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</si>
  <si>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</si>
  <si>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</si>
  <si>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</si>
  <si>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</si>
  <si>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</si>
  <si>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</si>
  <si>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</si>
  <si>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</si>
  <si>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</si>
  <si>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</si>
  <si>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</si>
  <si>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</si>
  <si>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</si>
  <si>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</si>
  <si>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</si>
  <si>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</si>
  <si>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</si>
  <si>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</si>
  <si>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</si>
  <si>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</si>
  <si>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</si>
  <si>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</si>
  <si>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</si>
  <si>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</si>
  <si>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</si>
  <si>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</si>
  <si>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</si>
  <si>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</si>
  <si>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</si>
  <si>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</si>
  <si>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</si>
  <si>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</si>
  <si>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</si>
  <si>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</si>
  <si>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</si>
  <si>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</si>
  <si>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</si>
  <si>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</si>
  <si>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</si>
  <si>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</si>
  <si>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</si>
  <si>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</si>
  <si>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</si>
  <si>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</si>
  <si>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</si>
  <si>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</si>
  <si>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</si>
  <si>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</si>
  <si>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</si>
  <si>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</si>
  <si>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</si>
  <si>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</si>
  <si>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</si>
  <si>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</si>
  <si>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</si>
  <si>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</si>
  <si>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</si>
  <si>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</si>
  <si>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</si>
  <si>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</si>
  <si>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</si>
  <si>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</si>
  <si>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</si>
  <si>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</si>
  <si>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</si>
  <si>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</si>
  <si>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</si>
  <si>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</si>
  <si>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</si>
  <si>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</si>
  <si>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</si>
  <si>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</si>
  <si>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</si>
  <si>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</si>
  <si>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</si>
  <si>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</si>
  <si>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</si>
  <si>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</si>
  <si>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</si>
  <si>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</si>
  <si>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</si>
  <si>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</si>
  <si>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</si>
  <si>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</si>
  <si>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</si>
  <si>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</si>
  <si>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</si>
  <si>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</si>
  <si>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</si>
  <si>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</si>
  <si>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</si>
  <si>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</si>
  <si>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</si>
  <si>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</si>
  <si>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</si>
  <si>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</si>
  <si>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</si>
  <si>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</si>
  <si>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</si>
  <si>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</si>
  <si>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</si>
  <si>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</si>
  <si>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</si>
  <si>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</si>
  <si>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</si>
  <si>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</si>
  <si>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</si>
  <si>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</si>
  <si>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</si>
  <si>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</si>
  <si>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</si>
  <si>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</si>
  <si>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</si>
  <si>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</si>
  <si>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</si>
  <si>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</si>
  <si>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</si>
  <si>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</si>
  <si>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</si>
  <si>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</si>
  <si>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</si>
  <si>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</si>
  <si>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</si>
  <si>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</si>
  <si>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</si>
  <si>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</si>
  <si>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</si>
  <si>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</si>
  <si>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</si>
  <si>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</si>
  <si>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</si>
  <si>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</si>
  <si>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</si>
  <si>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</si>
  <si>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</si>
  <si>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</si>
  <si>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</si>
  <si>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</si>
  <si>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</si>
  <si>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</si>
  <si>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</si>
  <si>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</si>
  <si>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</si>
  <si>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</si>
  <si>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</si>
  <si>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</si>
  <si>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</si>
  <si>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</si>
  <si>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</si>
  <si>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</si>
  <si>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</si>
  <si>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</si>
  <si>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</si>
  <si>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</si>
  <si>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</si>
  <si>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</si>
  <si>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</si>
  <si>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</si>
  <si>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</si>
  <si>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</si>
  <si>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</si>
  <si>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</si>
  <si>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</si>
  <si>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</si>
  <si>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</si>
  <si>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</si>
  <si>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</si>
  <si>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</si>
  <si>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</si>
  <si>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</si>
  <si>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</si>
  <si>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</si>
  <si>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</si>
  <si>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</si>
  <si>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</si>
  <si>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</si>
  <si>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</si>
  <si>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</si>
  <si>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</si>
  <si>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</si>
  <si>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</si>
  <si>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</si>
  <si>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</si>
  <si>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</si>
  <si>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</si>
  <si>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</si>
  <si>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</si>
  <si>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</si>
  <si>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</si>
  <si>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</si>
  <si>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</si>
  <si>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</si>
  <si>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</si>
  <si>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</si>
  <si>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</si>
  <si>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</si>
  <si>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</si>
  <si>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</si>
  <si>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</si>
  <si>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</si>
  <si>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</si>
  <si>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</si>
  <si>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</si>
  <si>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</si>
  <si>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</si>
  <si>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</si>
  <si>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</si>
  <si>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</si>
  <si>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</si>
  <si>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</si>
  <si>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</si>
  <si>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</si>
  <si>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</si>
  <si>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</si>
  <si>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</si>
  <si>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</si>
  <si>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</si>
  <si>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</si>
  <si>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</si>
  <si>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</si>
  <si>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</si>
  <si>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</si>
  <si>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</si>
  <si>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</si>
  <si>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</si>
  <si>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</si>
  <si>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</si>
  <si>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</si>
  <si>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</si>
  <si>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</si>
  <si>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</si>
  <si>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</si>
  <si>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</si>
  <si>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</si>
  <si>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</si>
  <si>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</si>
  <si>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</si>
  <si>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</si>
  <si>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</si>
  <si>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</si>
  <si>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</si>
  <si>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</si>
  <si>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</si>
  <si>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</si>
  <si>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</si>
  <si>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</si>
  <si>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</si>
  <si>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</si>
  <si>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</si>
  <si>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</si>
  <si>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</si>
  <si>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</si>
  <si>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</si>
  <si>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</si>
  <si>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</si>
  <si>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</si>
  <si>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</si>
  <si>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</si>
  <si>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</si>
  <si>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</si>
  <si>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</si>
  <si>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</si>
  <si>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</si>
  <si>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</si>
  <si>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</si>
  <si>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</si>
  <si>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</si>
  <si>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</si>
  <si>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</si>
  <si>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</si>
  <si>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</si>
  <si>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</si>
  <si>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</si>
  <si>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</si>
  <si>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</si>
  <si>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</si>
  <si>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</si>
  <si>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</si>
  <si>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</si>
  <si>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</si>
  <si>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</si>
  <si>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</si>
  <si>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</si>
  <si>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</si>
  <si>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</si>
  <si>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</si>
  <si>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</si>
  <si>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</si>
  <si>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</si>
  <si>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</si>
  <si>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</si>
  <si>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</si>
  <si>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</si>
  <si>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</si>
  <si>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</si>
  <si>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</si>
  <si>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</si>
  <si>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</si>
  <si>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</si>
  <si>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</si>
  <si>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</si>
  <si>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</si>
  <si>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</si>
  <si>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</si>
  <si>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</si>
  <si>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</si>
  <si>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</si>
  <si>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</si>
  <si>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</si>
  <si>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</si>
  <si>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</si>
  <si>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</si>
  <si>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</si>
  <si>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</si>
  <si>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</si>
  <si>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</si>
  <si>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</si>
  <si>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</si>
  <si>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</si>
  <si>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</si>
  <si>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</si>
  <si>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</si>
  <si>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</si>
  <si>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</si>
  <si>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</si>
  <si>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</si>
  <si>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</si>
  <si>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</si>
  <si>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</si>
  <si>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</si>
  <si>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</si>
  <si>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</si>
  <si>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</si>
  <si>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</si>
  <si>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</si>
  <si>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</si>
  <si>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</si>
  <si>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</si>
  <si>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</si>
  <si>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</si>
  <si>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</si>
  <si>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</si>
  <si>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</si>
  <si>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</si>
  <si>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</si>
  <si>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</si>
  <si>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</si>
  <si>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</si>
  <si>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</si>
  <si>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</si>
  <si>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</si>
  <si>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</si>
  <si>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</si>
  <si>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</si>
  <si>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</si>
  <si>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</si>
  <si>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</si>
  <si>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</si>
  <si>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</si>
  <si>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</si>
  <si>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</si>
  <si>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</si>
  <si>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</si>
  <si>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</si>
  <si>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</si>
  <si>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</si>
  <si>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</si>
  <si>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</si>
  <si>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</si>
  <si>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</si>
  <si>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</si>
  <si>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</si>
  <si>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</si>
  <si>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</si>
  <si>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</si>
  <si>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</si>
  <si>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</si>
  <si>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</si>
  <si>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</si>
  <si>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</si>
  <si>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</si>
  <si>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</si>
  <si>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</si>
  <si>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</si>
  <si>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</si>
  <si>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</si>
  <si>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</si>
  <si>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</si>
  <si>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</si>
  <si>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</si>
  <si>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</si>
  <si>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</si>
  <si>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</si>
  <si>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</si>
  <si>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</si>
  <si>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</si>
  <si>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</si>
  <si>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</si>
  <si>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</si>
  <si>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</si>
  <si>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</si>
  <si>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</si>
  <si>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</si>
  <si>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</si>
  <si>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</si>
  <si>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</si>
  <si>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</si>
  <si>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</si>
  <si>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</si>
  <si>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</si>
  <si>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</si>
  <si>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</si>
  <si>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</si>
  <si>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</si>
  <si>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</si>
  <si>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</si>
  <si>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</si>
  <si>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</si>
  <si>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</si>
  <si>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</si>
  <si>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</si>
  <si>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</si>
  <si>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</si>
  <si>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</si>
  <si>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</si>
  <si>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</si>
  <si>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</si>
  <si>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</si>
  <si>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</si>
  <si>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</si>
  <si>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</si>
  <si>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</si>
  <si>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</si>
  <si>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</si>
  <si>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</si>
  <si>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</si>
  <si>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</si>
  <si>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</si>
  <si>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</si>
  <si>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</si>
  <si>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</si>
  <si>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</si>
  <si>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</si>
  <si>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</si>
  <si>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</si>
  <si>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</si>
  <si>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</si>
  <si>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</si>
  <si>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</si>
  <si>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</si>
  <si>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</si>
  <si>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</si>
  <si>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</si>
  <si>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</si>
  <si>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</si>
  <si>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</si>
  <si>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</si>
  <si>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</si>
  <si>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</si>
  <si>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</si>
  <si>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</si>
  <si>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</si>
  <si>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</si>
  <si>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</si>
  <si>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</si>
  <si>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</si>
  <si>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</si>
  <si>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</si>
  <si>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</si>
  <si>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</si>
  <si>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</si>
  <si>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</si>
  <si>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</si>
  <si>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</si>
  <si>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</si>
  <si>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</si>
  <si>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</si>
  <si>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</si>
  <si>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</si>
  <si>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</si>
  <si>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</si>
  <si>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</si>
  <si>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</si>
  <si>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</si>
  <si>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</si>
  <si>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</si>
  <si>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</si>
  <si>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</si>
  <si>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</si>
  <si>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</si>
  <si>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</si>
  <si>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</si>
  <si>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</si>
  <si>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</si>
  <si>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</si>
  <si>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</si>
  <si>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</si>
  <si>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</si>
  <si>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</si>
  <si>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</si>
  <si>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</si>
  <si>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</si>
  <si>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</si>
  <si>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</si>
  <si>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</si>
  <si>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</si>
  <si>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</si>
  <si>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</si>
  <si>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</si>
  <si>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</si>
  <si>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</si>
  <si>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</si>
  <si>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</si>
  <si>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</si>
  <si>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</si>
  <si>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</si>
  <si>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</si>
  <si>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</si>
  <si>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</si>
  <si>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</si>
  <si>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</si>
  <si>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</si>
  <si>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</si>
  <si>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</si>
  <si>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</si>
  <si>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</si>
  <si>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</si>
  <si>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</si>
  <si>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</si>
  <si>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</si>
  <si>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</si>
  <si>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</si>
  <si>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</si>
  <si>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</si>
  <si>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</si>
  <si>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</si>
  <si>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</si>
  <si>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</si>
  <si>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</si>
  <si>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</si>
  <si>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</si>
  <si>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</si>
  <si>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</si>
  <si>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</si>
  <si>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</si>
  <si>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</si>
  <si>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</si>
  <si>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</si>
  <si>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</si>
  <si>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</si>
  <si>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</si>
  <si>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</si>
  <si>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</si>
  <si>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</si>
  <si>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</si>
  <si>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</si>
  <si>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</si>
  <si>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</si>
  <si>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</si>
  <si>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</si>
  <si>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</si>
  <si>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</si>
  <si>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</si>
  <si>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</si>
  <si>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</si>
  <si>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</si>
  <si>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</si>
  <si>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</si>
  <si>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</si>
  <si>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</si>
  <si>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</si>
  <si>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</si>
  <si>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</si>
  <si>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</si>
  <si>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</si>
  <si>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</si>
  <si>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</si>
  <si>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</si>
  <si>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</si>
  <si>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</si>
  <si>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</si>
  <si>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</si>
  <si>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</si>
  <si>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</si>
  <si>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</si>
  <si>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</si>
  <si>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</si>
  <si>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</si>
  <si>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</si>
  <si>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</si>
  <si>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</si>
  <si>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</si>
  <si>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</si>
  <si>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</si>
  <si>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</si>
  <si>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</si>
  <si>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</si>
  <si>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</si>
  <si>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</si>
  <si>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</si>
  <si>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</si>
  <si>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</si>
  <si>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</si>
  <si>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</si>
  <si>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</si>
  <si>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</si>
  <si>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</si>
  <si>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</si>
  <si>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</si>
  <si>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</si>
  <si>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</si>
  <si>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</si>
  <si>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</si>
  <si>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</si>
  <si>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</si>
  <si>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</si>
  <si>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</si>
  <si>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</si>
  <si>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</si>
  <si>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</si>
  <si>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</si>
  <si>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</si>
  <si>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</si>
  <si>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</si>
  <si>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</si>
  <si>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</si>
  <si>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</si>
  <si>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</si>
  <si>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</si>
  <si>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</si>
  <si>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</si>
  <si>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</si>
  <si>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</si>
  <si>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</si>
  <si>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</si>
  <si>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</si>
  <si>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</si>
  <si>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</si>
  <si>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</si>
  <si>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</si>
  <si>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</si>
  <si>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</si>
  <si>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</si>
  <si>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</si>
  <si>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</si>
  <si>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</si>
  <si>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</si>
  <si>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</si>
  <si>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</si>
  <si>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</si>
  <si>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</si>
  <si>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</si>
  <si>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</si>
  <si>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</si>
  <si>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</si>
  <si>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</si>
  <si>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</si>
  <si>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</si>
  <si>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</si>
  <si>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</si>
  <si>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</si>
  <si>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</si>
  <si>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</si>
  <si>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</si>
  <si>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</si>
  <si>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</si>
  <si>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</si>
  <si>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</si>
  <si>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</si>
  <si>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</si>
  <si>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</si>
  <si>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</si>
  <si>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</si>
  <si>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</si>
  <si>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</si>
  <si>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</si>
  <si>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</si>
  <si>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</si>
  <si>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</si>
  <si>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</si>
  <si>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</si>
  <si>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</si>
  <si>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</si>
  <si>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</si>
  <si>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</si>
  <si>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</si>
  <si>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</si>
  <si>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</si>
  <si>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</si>
  <si>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</si>
  <si>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</si>
  <si>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</si>
  <si>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</si>
  <si>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</si>
  <si>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</si>
  <si>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</si>
  <si>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</si>
  <si>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</si>
  <si>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</si>
  <si>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</si>
  <si>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</si>
  <si>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</si>
  <si>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</si>
  <si>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</si>
  <si>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</si>
  <si>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</si>
  <si>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</si>
  <si>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</si>
  <si>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</si>
  <si>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</si>
  <si>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</si>
  <si>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</si>
  <si>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</si>
  <si>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</si>
  <si>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</si>
  <si>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</si>
  <si>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</si>
  <si>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</si>
  <si>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</si>
  <si>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</si>
  <si>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</si>
  <si>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</si>
  <si>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</si>
  <si>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</si>
  <si>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</si>
  <si>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</si>
  <si>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</si>
  <si>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</si>
  <si>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</si>
  <si>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</si>
  <si>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</si>
  <si>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</si>
  <si>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</si>
  <si>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</si>
  <si>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</si>
  <si>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</si>
  <si>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</si>
  <si>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</si>
  <si>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</si>
  <si>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</si>
  <si>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</si>
  <si>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</si>
  <si>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</si>
  <si>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</si>
  <si>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</si>
  <si>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</si>
  <si>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</si>
  <si>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</si>
  <si>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</si>
  <si>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</si>
  <si>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</si>
  <si>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</si>
  <si>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</si>
  <si>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</si>
  <si>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</si>
  <si>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</si>
  <si>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</si>
  <si>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</si>
  <si>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</si>
  <si>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</si>
  <si>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</si>
  <si>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</si>
  <si>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</si>
  <si>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</si>
  <si>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</si>
  <si>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</si>
  <si>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</si>
  <si>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</si>
  <si>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</si>
  <si>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</si>
  <si>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</si>
  <si>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</si>
  <si>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</si>
  <si>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</si>
  <si>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</si>
  <si>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</si>
  <si>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</si>
  <si>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</si>
  <si>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</si>
  <si>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</si>
  <si>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</si>
  <si>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</si>
  <si>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</si>
  <si>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</si>
  <si>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</si>
  <si>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</si>
  <si>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</si>
  <si>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</si>
  <si>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</si>
  <si>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</si>
  <si>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</si>
  <si>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</si>
  <si>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</si>
  <si>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</si>
  <si>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</si>
  <si>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</si>
  <si>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</si>
  <si>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</si>
  <si>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</si>
  <si>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</si>
  <si>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</si>
  <si>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</si>
  <si>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</si>
  <si>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</si>
  <si>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</si>
  <si>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</si>
  <si>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</si>
  <si>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</si>
  <si>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</si>
  <si>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</si>
  <si>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</si>
  <si>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</si>
  <si>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</si>
  <si>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</si>
  <si>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</si>
  <si>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</si>
  <si>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</si>
  <si>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</si>
  <si>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</si>
  <si>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</si>
  <si>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</si>
  <si>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</si>
  <si>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</si>
  <si>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</si>
  <si>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</si>
  <si>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</si>
  <si>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</si>
  <si>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</si>
  <si>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</si>
  <si>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</si>
  <si>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</si>
  <si>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</si>
  <si>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</si>
  <si>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</si>
  <si>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</si>
  <si>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</si>
  <si>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</si>
  <si>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</si>
  <si>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</si>
  <si>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</si>
  <si>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</si>
  <si>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</si>
  <si>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</si>
  <si>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</si>
  <si>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</si>
  <si>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</si>
  <si>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</si>
  <si>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</si>
  <si>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</si>
  <si>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</si>
  <si>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</si>
  <si>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</si>
  <si>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</si>
  <si>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</si>
  <si>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</si>
  <si>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</si>
  <si>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</si>
  <si>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</si>
  <si>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</si>
  <si>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</si>
  <si>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</si>
  <si>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</si>
  <si>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</si>
  <si>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</si>
  <si>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</si>
  <si>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</si>
  <si>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</si>
  <si>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</si>
  <si>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</si>
  <si>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</si>
  <si>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</si>
  <si>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</si>
  <si>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</si>
  <si>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</si>
  <si>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</si>
  <si>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</si>
  <si>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</si>
  <si>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</si>
  <si>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</si>
  <si>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</si>
  <si>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</si>
  <si>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</si>
  <si>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</si>
  <si>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</si>
  <si>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</si>
  <si>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</si>
  <si>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</si>
  <si>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</si>
  <si>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</si>
  <si>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</si>
  <si>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</si>
  <si>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</si>
  <si>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</si>
  <si>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</si>
  <si>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</si>
  <si>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</si>
  <si>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</si>
  <si>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</si>
  <si>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</si>
  <si>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</si>
  <si>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</si>
  <si>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</si>
  <si>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</si>
  <si>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</si>
  <si>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</si>
  <si>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</si>
  <si>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</si>
  <si>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</si>
  <si>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</si>
  <si>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</si>
  <si>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</si>
  <si>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</si>
  <si>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</si>
  <si>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</si>
  <si>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</si>
  <si>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</si>
  <si>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</si>
  <si>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</si>
  <si>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</si>
  <si>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</si>
  <si>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</si>
  <si>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</si>
  <si>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</si>
  <si>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</si>
  <si>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</si>
  <si>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</si>
  <si>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</si>
  <si>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</si>
  <si>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</si>
  <si>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</si>
  <si>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</si>
  <si>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</si>
  <si>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</si>
  <si>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</si>
  <si>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</si>
  <si>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</si>
  <si>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</si>
  <si>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</si>
  <si>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</si>
  <si>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</si>
  <si>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</si>
  <si>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</si>
  <si>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</si>
  <si>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</si>
  <si>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</si>
  <si>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</si>
  <si>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</si>
  <si>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</si>
  <si>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</si>
  <si>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</si>
  <si>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</si>
  <si>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</si>
  <si>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</si>
  <si>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</si>
  <si>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</si>
  <si>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</si>
  <si>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</si>
  <si>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</si>
  <si>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</si>
  <si>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</si>
  <si>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</si>
  <si>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</si>
  <si>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</si>
  <si>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</si>
  <si>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</si>
  <si>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</si>
  <si>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</si>
  <si>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</si>
  <si>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</si>
  <si>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</si>
  <si>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</si>
  <si>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</si>
  <si>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</si>
  <si>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</si>
  <si>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</si>
  <si>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</si>
  <si>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</si>
  <si>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</si>
  <si>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</si>
  <si>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</si>
  <si>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</si>
  <si>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</si>
  <si>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</si>
  <si>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</si>
  <si>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</si>
  <si>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</si>
  <si>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</si>
  <si>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</si>
  <si>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</si>
  <si>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</si>
  <si>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</si>
  <si>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</si>
  <si>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</si>
  <si>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</si>
  <si>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</si>
  <si>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</si>
  <si>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</si>
  <si>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</si>
  <si>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</si>
  <si>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</si>
  <si>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</si>
  <si>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</si>
  <si>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</si>
  <si>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</si>
  <si>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</si>
  <si>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</si>
  <si>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</si>
  <si>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</si>
  <si>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</si>
  <si>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</si>
  <si>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</si>
  <si>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</si>
  <si>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</si>
  <si>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</si>
  <si>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</si>
  <si>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</si>
  <si>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</si>
  <si>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</si>
  <si>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</si>
  <si>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</si>
  <si>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</si>
  <si>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</si>
  <si>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</si>
  <si>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</si>
  <si>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</si>
  <si>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</si>
  <si>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</si>
  <si>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</si>
  <si>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</si>
  <si>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</si>
  <si>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</si>
  <si>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</si>
  <si>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</si>
  <si>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</si>
  <si>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</si>
  <si>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</si>
  <si>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</si>
  <si>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</si>
  <si>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</si>
  <si>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</si>
  <si>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</si>
  <si>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</si>
  <si>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</si>
  <si>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</si>
  <si>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</si>
  <si>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</si>
  <si>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</si>
  <si>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</si>
  <si>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</si>
  <si>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</si>
  <si>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</si>
  <si>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</si>
  <si>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</si>
  <si>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</si>
  <si>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</si>
  <si>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</si>
  <si>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</si>
  <si>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</si>
  <si>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</si>
  <si>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</si>
  <si>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</si>
  <si>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</si>
  <si>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</si>
  <si>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</si>
  <si>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</si>
  <si>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</si>
  <si>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</si>
  <si>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</si>
  <si>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</si>
  <si>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</si>
  <si>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</si>
  <si>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</si>
  <si>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</si>
  <si>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</si>
  <si>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</si>
  <si>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</si>
  <si>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</si>
  <si>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</si>
  <si>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</si>
  <si>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</si>
  <si>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</si>
  <si>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</si>
  <si>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</si>
  <si>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</si>
  <si>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</si>
  <si>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</si>
  <si>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</si>
  <si>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</si>
  <si>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</si>
  <si>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</si>
  <si>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</si>
  <si>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</si>
  <si>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</si>
  <si>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</si>
  <si>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</si>
  <si>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</si>
  <si>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</si>
  <si>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</si>
  <si>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</si>
  <si>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</si>
  <si>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</si>
  <si>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</si>
  <si>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</si>
  <si>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</si>
  <si>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</si>
  <si>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</si>
  <si>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</si>
  <si>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</si>
  <si>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</si>
  <si>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</si>
  <si>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</si>
  <si>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</si>
  <si>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</si>
  <si>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</si>
  <si>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</si>
  <si>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</si>
  <si>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</si>
  <si>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</si>
  <si>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</si>
  <si>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</si>
  <si>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</si>
  <si>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</si>
  <si>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</si>
  <si>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</si>
  <si>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</si>
  <si>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</si>
  <si>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</si>
  <si>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</si>
  <si>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</si>
  <si>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</si>
  <si>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</si>
  <si>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</si>
  <si>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</si>
  <si>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</si>
  <si>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</si>
  <si>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</si>
  <si>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</si>
  <si>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</si>
  <si>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</si>
  <si>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</si>
  <si>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</si>
  <si>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</si>
  <si>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</si>
  <si>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</si>
  <si>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</si>
  <si>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</si>
  <si>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</si>
  <si>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</si>
  <si>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</si>
  <si>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</si>
  <si>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</si>
  <si>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</si>
  <si>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</si>
  <si>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</si>
  <si>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</si>
  <si>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</si>
  <si>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</si>
  <si>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</si>
  <si>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</si>
  <si>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</si>
  <si>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</si>
  <si>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</si>
  <si>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</si>
  <si>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</si>
  <si>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</si>
  <si>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</si>
  <si>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</si>
  <si>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</si>
  <si>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</si>
  <si>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</si>
  <si>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</si>
  <si>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</si>
  <si>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</si>
  <si>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</si>
  <si>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</si>
  <si>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</si>
  <si>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</si>
  <si>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</si>
  <si>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</si>
  <si>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</si>
  <si>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</si>
  <si>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</si>
  <si>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</si>
  <si>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</si>
  <si>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</si>
  <si>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</si>
  <si>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</si>
  <si>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</si>
  <si>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</si>
  <si>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</si>
  <si>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</si>
  <si>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</si>
  <si>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</si>
  <si>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</si>
  <si>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</si>
  <si>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</si>
  <si>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</si>
  <si>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</si>
  <si>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</si>
  <si>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</si>
  <si>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</si>
  <si>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</si>
  <si>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</si>
  <si>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</si>
  <si>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</si>
  <si>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</si>
  <si>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</si>
  <si>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</si>
  <si>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</si>
  <si>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</si>
  <si>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</si>
  <si>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</si>
  <si>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</si>
  <si>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</si>
  <si>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</si>
  <si>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</si>
  <si>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</si>
  <si>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</si>
  <si>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</si>
  <si>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</si>
  <si>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</si>
  <si>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</si>
  <si>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</si>
  <si>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</si>
  <si>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</si>
  <si>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</si>
  <si>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</si>
  <si>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</si>
  <si>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</si>
  <si>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</si>
  <si>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</si>
  <si>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</si>
  <si>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</si>
  <si>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</si>
  <si>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</si>
  <si>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</si>
  <si>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</si>
  <si>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</si>
  <si>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</si>
  <si>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</si>
  <si>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</si>
  <si>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</si>
  <si>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</si>
  <si>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</si>
  <si>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</si>
  <si>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</si>
  <si>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</si>
  <si>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</si>
  <si>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</si>
  <si>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</si>
  <si>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</si>
  <si>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</si>
  <si>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</si>
  <si>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</si>
  <si>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</si>
  <si>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</si>
  <si>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</si>
  <si>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</si>
  <si>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</si>
  <si>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</si>
  <si>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</si>
  <si>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</si>
  <si>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</si>
  <si>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</si>
  <si>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</si>
  <si>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</si>
  <si>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</si>
  <si>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</si>
  <si>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</si>
  <si>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</si>
  <si>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</si>
  <si>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</si>
  <si>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</si>
  <si>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</si>
  <si>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</si>
  <si>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</si>
  <si>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</si>
  <si>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</si>
  <si>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</si>
  <si>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</si>
  <si>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</si>
  <si>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</si>
  <si>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</si>
  <si>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</si>
  <si>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</si>
  <si>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</si>
  <si>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</si>
  <si>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</si>
  <si>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</si>
  <si>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</si>
  <si>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</si>
  <si>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</si>
  <si>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</si>
  <si>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</si>
  <si>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</si>
  <si>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</si>
  <si>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</si>
  <si>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</si>
  <si>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</si>
  <si>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</si>
  <si>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</si>
  <si>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</si>
  <si>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</si>
  <si>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</si>
  <si>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</si>
  <si>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</si>
  <si>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</si>
  <si>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</si>
  <si>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</si>
  <si>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</si>
  <si>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</si>
  <si>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</si>
  <si>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</si>
  <si>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</si>
  <si>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</si>
  <si>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</si>
  <si>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</si>
  <si>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</si>
  <si>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</si>
  <si>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</si>
  <si>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</si>
  <si>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</si>
  <si>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</si>
  <si>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</si>
  <si>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</si>
  <si>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</si>
  <si>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</si>
  <si>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</si>
  <si>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</si>
  <si>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</si>
  <si>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</si>
  <si>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</si>
  <si>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</si>
  <si>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</si>
  <si>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</si>
  <si>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</si>
  <si>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</si>
  <si>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</si>
  <si>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</si>
  <si>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</si>
  <si>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</si>
  <si>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</si>
  <si>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</si>
  <si>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</si>
  <si>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</si>
  <si>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</si>
  <si>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</si>
  <si>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</si>
  <si>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</si>
  <si>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</si>
  <si>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</si>
  <si>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</si>
  <si>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</si>
  <si>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</si>
  <si>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</si>
  <si>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</si>
  <si>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</si>
  <si>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</si>
  <si>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</si>
  <si>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</si>
  <si>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</si>
  <si>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</si>
  <si>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</si>
  <si>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</si>
  <si>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</si>
  <si>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</si>
  <si>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</si>
  <si>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</si>
  <si>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</si>
  <si>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</si>
  <si>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</si>
  <si>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</si>
  <si>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</si>
  <si>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</si>
  <si>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</si>
  <si>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</si>
  <si>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</si>
  <si>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</si>
  <si>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</si>
  <si>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</si>
  <si>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</si>
  <si>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</si>
  <si>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</si>
  <si>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</si>
  <si>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</si>
  <si>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</si>
  <si>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</si>
  <si>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</si>
  <si>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</si>
  <si>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</si>
  <si>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</si>
  <si>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</si>
  <si>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</si>
  <si>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</si>
  <si>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</si>
  <si>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</si>
  <si>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</si>
  <si>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</si>
  <si>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</si>
  <si>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</si>
  <si>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</si>
  <si>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</si>
  <si>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</si>
  <si>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</si>
  <si>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</si>
  <si>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</si>
  <si>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</si>
  <si>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</si>
  <si>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</si>
  <si>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</si>
  <si>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</si>
  <si>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</si>
  <si>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</si>
  <si>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</si>
  <si>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</si>
  <si>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</si>
  <si>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</si>
  <si>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</si>
  <si>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</si>
  <si>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</si>
  <si>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</si>
  <si>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</si>
  <si>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</si>
  <si>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</si>
  <si>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</si>
  <si>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</si>
  <si>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</si>
  <si>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</si>
  <si>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</si>
  <si>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</si>
  <si>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</si>
  <si>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</si>
  <si>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</si>
  <si>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</si>
  <si>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</si>
  <si>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</si>
  <si>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</si>
  <si>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</si>
  <si>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</si>
  <si>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</si>
  <si>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</si>
  <si>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</si>
  <si>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</si>
  <si>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</si>
  <si>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</si>
  <si>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</si>
  <si>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</si>
  <si>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</si>
  <si>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</si>
  <si>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</si>
  <si>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</si>
  <si>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</si>
  <si>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</si>
  <si>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</si>
  <si>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</si>
  <si>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</si>
  <si>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</si>
  <si>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</si>
  <si>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</si>
  <si>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</si>
  <si>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</si>
  <si>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</si>
  <si>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</si>
  <si>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</si>
  <si>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</si>
  <si>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</si>
  <si>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</si>
  <si>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</si>
  <si>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</si>
  <si>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</si>
  <si>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</si>
  <si>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</si>
  <si>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</si>
  <si>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</si>
  <si>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</si>
  <si>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</si>
  <si>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</si>
  <si>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</si>
  <si>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</si>
  <si>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</si>
  <si>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</si>
  <si>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</si>
  <si>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</si>
  <si>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</si>
  <si>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</si>
  <si>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</si>
  <si>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</si>
  <si>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</si>
  <si>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</si>
  <si>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</si>
  <si>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</si>
  <si>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</si>
  <si>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</si>
  <si>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</si>
  <si>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</si>
  <si>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</si>
  <si>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</si>
  <si>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</si>
  <si>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</si>
  <si>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</si>
  <si>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</si>
  <si>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</si>
  <si>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</si>
  <si>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</si>
  <si>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</si>
  <si>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</si>
  <si>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</si>
  <si>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</si>
  <si>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</si>
  <si>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</si>
  <si>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</si>
  <si>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</si>
  <si>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</si>
  <si>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</si>
  <si>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</si>
  <si>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</si>
  <si>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</si>
  <si>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</si>
  <si>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</si>
  <si>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</si>
  <si>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</si>
  <si>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</si>
  <si>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</si>
  <si>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</si>
  <si>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</si>
  <si>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</si>
  <si>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</si>
  <si>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</si>
  <si>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</si>
  <si>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</si>
  <si>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</si>
  <si>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</si>
  <si>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</si>
  <si>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</si>
  <si>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</si>
  <si>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</si>
  <si>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</si>
  <si>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</si>
  <si>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</si>
  <si>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</si>
  <si>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</si>
  <si>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</si>
  <si>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</si>
  <si>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</si>
  <si>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</si>
  <si>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</si>
  <si>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</si>
  <si>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</si>
  <si>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</si>
  <si>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</si>
  <si>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</si>
  <si>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</si>
  <si>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</si>
  <si>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</si>
  <si>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</si>
  <si>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</si>
  <si>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</si>
  <si>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</si>
  <si>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</si>
  <si>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</si>
  <si>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</si>
  <si>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</si>
  <si>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</si>
  <si>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</si>
  <si>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</si>
  <si>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</si>
  <si>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</si>
  <si>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</si>
  <si>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</si>
  <si>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</si>
  <si>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</si>
  <si>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</si>
  <si>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</si>
  <si>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</si>
  <si>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</si>
  <si>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</si>
  <si>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</si>
  <si>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</si>
  <si>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</si>
  <si>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</si>
  <si>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</si>
  <si>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</si>
  <si>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</si>
  <si>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</si>
  <si>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</si>
  <si>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</si>
  <si>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</si>
  <si>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</si>
  <si>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</si>
  <si>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</si>
  <si>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</si>
  <si>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</si>
  <si>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</si>
  <si>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</si>
  <si>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</si>
  <si>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</si>
  <si>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</si>
  <si>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</si>
  <si>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</si>
  <si>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</si>
  <si>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</si>
  <si>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</si>
  <si>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</si>
  <si>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</si>
  <si>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</si>
  <si>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</si>
  <si>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</si>
  <si>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</si>
  <si>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</si>
  <si>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</si>
  <si>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</si>
  <si>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</si>
  <si>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</si>
  <si>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</si>
  <si>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</si>
  <si>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</si>
  <si>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</si>
  <si>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</si>
  <si>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</si>
  <si>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</si>
  <si>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</si>
  <si>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</si>
  <si>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</si>
  <si>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</si>
  <si>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</si>
  <si>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</si>
  <si>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</si>
  <si>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</si>
  <si>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</si>
  <si>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</si>
  <si>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</si>
  <si>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</si>
  <si>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</si>
  <si>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</si>
  <si>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</si>
  <si>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</si>
  <si>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</si>
  <si>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</si>
  <si>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</si>
  <si>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</si>
  <si>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</si>
  <si>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</si>
  <si>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</si>
  <si>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</si>
  <si>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</si>
  <si>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</si>
  <si>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</si>
  <si>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</si>
  <si>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</si>
  <si>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</si>
  <si>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</si>
  <si>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</si>
  <si>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</si>
  <si>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</si>
  <si>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</si>
  <si>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</si>
  <si>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</si>
  <si>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</si>
  <si>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</si>
  <si>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</si>
  <si>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</si>
  <si>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</si>
  <si>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</si>
  <si>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</si>
  <si>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</si>
  <si>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</si>
  <si>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</si>
  <si>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</si>
  <si>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</si>
  <si>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</si>
  <si>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</si>
  <si>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</si>
  <si>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</si>
  <si>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</si>
  <si>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</si>
  <si>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</si>
  <si>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</si>
  <si>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</si>
  <si>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</si>
  <si>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</si>
  <si>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</si>
  <si>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</si>
  <si>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</si>
  <si>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</si>
  <si>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</si>
  <si>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</si>
  <si>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</si>
  <si>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</si>
  <si>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</si>
  <si>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</si>
  <si>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</si>
  <si>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</si>
  <si>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</si>
  <si>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</si>
  <si>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</si>
  <si>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</si>
  <si>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</si>
  <si>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</si>
  <si>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</si>
  <si>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</si>
  <si>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</si>
  <si>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</si>
  <si>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</si>
  <si>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</si>
  <si>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</si>
  <si>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</si>
  <si>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</si>
  <si>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</si>
  <si>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</si>
  <si>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</si>
  <si>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</si>
  <si>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</si>
  <si>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</si>
  <si>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</si>
  <si>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</si>
  <si>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</si>
  <si>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</si>
  <si>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</si>
  <si>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</si>
  <si>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</si>
  <si>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</si>
  <si>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</si>
  <si>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</si>
  <si>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</si>
  <si>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</si>
  <si>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</si>
  <si>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</si>
  <si>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</si>
  <si>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</si>
  <si>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</si>
  <si>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</si>
  <si>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</si>
  <si>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</si>
  <si>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</si>
  <si>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</si>
  <si>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</si>
  <si>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</si>
  <si>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</si>
  <si>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</si>
  <si>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</si>
  <si>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</si>
  <si>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</si>
  <si>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</si>
  <si>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</si>
  <si>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</si>
  <si>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</si>
  <si>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</si>
  <si>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</si>
  <si>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</si>
  <si>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</si>
  <si>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</si>
  <si>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</si>
  <si>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</si>
  <si>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</si>
  <si>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</si>
  <si>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</si>
  <si>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</si>
  <si>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</si>
  <si>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</si>
  <si>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</si>
  <si>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</si>
  <si>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</si>
  <si>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</si>
  <si>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</si>
  <si>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</si>
  <si>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</si>
  <si>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</si>
  <si>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</si>
  <si>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</si>
  <si>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</si>
  <si>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</si>
  <si>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</si>
  <si>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</si>
  <si>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</si>
  <si>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</si>
  <si>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</si>
  <si>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</si>
  <si>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</si>
  <si>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</si>
  <si>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</si>
  <si>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</si>
  <si>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</si>
  <si>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</si>
  <si>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</si>
  <si>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</si>
  <si>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</si>
  <si>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</si>
  <si>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</si>
  <si>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</si>
  <si>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</si>
  <si>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</si>
  <si>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</si>
  <si>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</si>
  <si>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</si>
  <si>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</si>
  <si>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</si>
  <si>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</si>
  <si>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</si>
  <si>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</si>
  <si>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</si>
  <si>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</si>
  <si>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</si>
  <si>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</si>
  <si>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</si>
  <si>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</si>
  <si>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</si>
  <si>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</si>
  <si>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</si>
  <si>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</si>
  <si>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</si>
  <si>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</si>
  <si>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</si>
  <si>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</si>
  <si>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</si>
  <si>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</si>
  <si>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</si>
  <si>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</si>
  <si>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</si>
  <si>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</si>
  <si>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</si>
  <si>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</si>
  <si>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</si>
  <si>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</si>
  <si>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</si>
  <si>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</si>
  <si>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</si>
  <si>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</si>
  <si>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</si>
  <si>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</si>
  <si>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</si>
  <si>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</si>
  <si>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</si>
  <si>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</si>
  <si>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</si>
  <si>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</si>
  <si>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</si>
  <si>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</si>
  <si>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</si>
  <si>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</si>
  <si>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</si>
  <si>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</si>
  <si>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</si>
  <si>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</si>
  <si>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</si>
  <si>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</si>
  <si>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</si>
  <si>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</si>
  <si>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</si>
  <si>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</si>
  <si>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</si>
  <si>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</si>
  <si>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</si>
  <si>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</si>
  <si>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</si>
  <si>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</si>
  <si>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</si>
  <si>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</si>
  <si>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</si>
  <si>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</si>
  <si>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</si>
  <si>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</si>
  <si>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</si>
  <si>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</si>
  <si>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</si>
  <si>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</si>
  <si>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</si>
  <si>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</si>
  <si>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</si>
  <si>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</si>
  <si>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</si>
  <si>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</si>
  <si>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</si>
  <si>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</si>
  <si>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</si>
  <si>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</si>
  <si>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</si>
  <si>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</si>
  <si>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</si>
  <si>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</si>
  <si>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</si>
  <si>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</si>
  <si>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</si>
  <si>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</si>
  <si>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</si>
  <si>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</si>
  <si>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</si>
  <si>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</si>
  <si>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</si>
  <si>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</si>
  <si>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</si>
  <si>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</si>
  <si>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</si>
  <si>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</si>
  <si>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</si>
  <si>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</si>
  <si>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</si>
  <si>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</si>
  <si>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</si>
  <si>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</si>
  <si>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</si>
  <si>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</si>
  <si>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</si>
  <si>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</si>
  <si>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</si>
  <si>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</si>
  <si>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</si>
  <si>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</si>
  <si>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</si>
  <si>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</si>
  <si>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</si>
  <si>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</si>
  <si>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</si>
  <si>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</si>
  <si>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</si>
  <si>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</si>
  <si>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</si>
  <si>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</si>
  <si>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</si>
  <si>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</si>
  <si>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</si>
  <si>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</si>
  <si>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</si>
  <si>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</si>
  <si>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</si>
  <si>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</si>
  <si>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</si>
  <si>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</si>
  <si>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</si>
  <si>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</si>
  <si>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</si>
  <si>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</si>
  <si>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</si>
  <si>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</si>
  <si>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</si>
  <si>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</si>
  <si>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</si>
  <si>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</si>
  <si>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</si>
  <si>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</si>
  <si>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</si>
  <si>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</si>
  <si>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</si>
  <si>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</si>
  <si>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</si>
  <si>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</si>
  <si>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</si>
  <si>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</si>
  <si>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</si>
  <si>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</si>
  <si>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</si>
  <si>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</si>
  <si>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</si>
  <si>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</si>
  <si>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</si>
  <si>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</si>
  <si>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</si>
  <si>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</si>
  <si>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</si>
  <si>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</si>
  <si>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</si>
  <si>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</si>
  <si>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</si>
  <si>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</si>
  <si>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</si>
  <si>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</si>
  <si>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</si>
  <si>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</si>
  <si>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</si>
  <si>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</si>
  <si>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</si>
  <si>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</si>
  <si>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</si>
  <si>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</si>
  <si>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</si>
  <si>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</si>
  <si>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</si>
  <si>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</si>
  <si>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</si>
  <si>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</si>
  <si>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</si>
  <si>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</si>
  <si>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</si>
  <si>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</si>
  <si>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</si>
  <si>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</si>
  <si>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</si>
  <si>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</si>
  <si>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</si>
  <si>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</si>
  <si>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</si>
  <si>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</si>
  <si>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</si>
  <si>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</si>
  <si>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</si>
  <si>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</si>
  <si>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</si>
  <si>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</si>
  <si>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</si>
  <si>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</si>
  <si>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</si>
  <si>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</si>
  <si>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</si>
  <si>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</si>
  <si>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</si>
  <si>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</si>
  <si>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</si>
  <si>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</si>
  <si>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</si>
  <si>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</si>
  <si>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</si>
  <si>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</si>
  <si>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</si>
  <si>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</si>
  <si>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</si>
  <si>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</si>
  <si>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</si>
  <si>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</si>
  <si>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</si>
  <si>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</si>
  <si>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</si>
  <si>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</si>
  <si>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</si>
  <si>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</si>
  <si>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</si>
  <si>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</si>
  <si>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</si>
  <si>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</si>
  <si>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</si>
  <si>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</si>
  <si>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</si>
  <si>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</si>
  <si>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</si>
  <si>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</si>
  <si>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</si>
  <si>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</si>
  <si>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</si>
  <si>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</si>
  <si>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</si>
  <si>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</si>
  <si>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</si>
  <si>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</si>
  <si>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</si>
  <si>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</si>
  <si>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</si>
  <si>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</si>
  <si>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</si>
  <si>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</si>
  <si>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</si>
  <si>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</si>
  <si>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</si>
  <si>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</si>
  <si>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</si>
  <si>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</si>
  <si>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</si>
  <si>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</si>
  <si>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</si>
  <si>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</si>
  <si>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</si>
  <si>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</si>
  <si>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</si>
  <si>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</si>
  <si>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</si>
  <si>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</si>
  <si>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</si>
  <si>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</si>
  <si>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</si>
  <si>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</si>
  <si>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</si>
  <si>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</si>
  <si>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</si>
  <si>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</si>
  <si>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</si>
  <si>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</si>
  <si>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</si>
  <si>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</si>
  <si>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</si>
  <si>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</si>
  <si>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</si>
  <si>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</si>
  <si>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</si>
  <si>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</si>
  <si>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</si>
  <si>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</si>
  <si>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</si>
  <si>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</si>
  <si>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</si>
  <si>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</si>
  <si>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</si>
  <si>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</si>
  <si>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</si>
  <si>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</si>
  <si>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</si>
  <si>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</si>
  <si>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</si>
  <si>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</si>
  <si>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</si>
  <si>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</si>
  <si>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</si>
  <si>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</si>
  <si>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</si>
  <si>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</si>
  <si>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</si>
  <si>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</si>
  <si>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</si>
  <si>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</si>
  <si>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</si>
  <si>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</si>
  <si>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</si>
  <si>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</si>
  <si>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</si>
  <si>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</si>
  <si>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</si>
  <si>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</si>
  <si>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</si>
  <si>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</si>
  <si>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</si>
  <si>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</si>
  <si>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</si>
  <si>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</si>
  <si>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</si>
  <si>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</si>
  <si>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</si>
  <si>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</si>
  <si>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</si>
  <si>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</si>
  <si>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</si>
  <si>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</si>
  <si>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</si>
  <si>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</si>
  <si>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</si>
  <si>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</si>
  <si>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</si>
  <si>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</si>
  <si>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</si>
  <si>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</si>
  <si>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</si>
  <si>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</si>
  <si>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</si>
  <si>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</si>
  <si>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</si>
  <si>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</si>
  <si>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</si>
  <si>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</si>
  <si>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</si>
  <si>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</si>
  <si>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</si>
  <si>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</si>
  <si>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</si>
  <si>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</si>
  <si>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</si>
  <si>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</si>
  <si>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</si>
  <si>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</si>
  <si>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</si>
  <si>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</si>
  <si>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</si>
  <si>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</si>
  <si>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</si>
  <si>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</si>
  <si>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</si>
  <si>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</si>
  <si>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</si>
  <si>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</si>
  <si>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</si>
  <si>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</si>
  <si>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</si>
  <si>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</si>
  <si>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</si>
  <si>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</si>
  <si>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</si>
  <si>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</si>
  <si>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</si>
  <si>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</si>
  <si>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</si>
  <si>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</si>
  <si>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</si>
  <si>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</si>
  <si>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</si>
  <si>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</si>
  <si>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</si>
  <si>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</si>
  <si>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</si>
  <si>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</si>
  <si>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</si>
  <si>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</si>
  <si>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</si>
  <si>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</si>
  <si>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</si>
  <si>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</si>
  <si>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</si>
  <si>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</si>
  <si>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</si>
  <si>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</si>
  <si>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</si>
  <si>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</si>
  <si>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</si>
  <si>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</si>
  <si>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</si>
  <si>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</si>
  <si>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</si>
  <si>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</si>
  <si>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</si>
  <si>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</si>
  <si>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</si>
  <si>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</si>
  <si>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</si>
  <si>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</si>
  <si>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</si>
  <si>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</si>
  <si>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</si>
  <si>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</si>
  <si>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</si>
  <si>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</si>
  <si>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</si>
  <si>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</si>
  <si>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</si>
  <si>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</si>
  <si>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</si>
  <si>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</si>
  <si>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</si>
  <si>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</si>
  <si>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</si>
  <si>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</si>
  <si>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</si>
  <si>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</si>
  <si>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</si>
  <si>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</si>
  <si>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</si>
  <si>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</si>
  <si>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</si>
  <si>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</si>
  <si>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</si>
  <si>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</si>
  <si>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</si>
  <si>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</si>
  <si>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</si>
  <si>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</si>
  <si>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</si>
  <si>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</si>
  <si>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</si>
  <si>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</si>
  <si>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</si>
  <si>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</si>
  <si>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</si>
  <si>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</si>
  <si>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</si>
  <si>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</si>
  <si>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</si>
  <si>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</si>
  <si>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</si>
  <si>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</si>
  <si>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</si>
  <si>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</si>
  <si>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</si>
  <si>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</si>
  <si>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</si>
  <si>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</si>
  <si>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</si>
  <si>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</si>
  <si>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</si>
  <si>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</si>
  <si>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</si>
  <si>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</si>
  <si>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</si>
  <si>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</si>
  <si>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</si>
  <si>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</si>
  <si>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</si>
  <si>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</si>
  <si>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</si>
  <si>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</si>
  <si>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</si>
  <si>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</si>
  <si>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</si>
  <si>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</si>
  <si>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</si>
  <si>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</si>
  <si>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</si>
  <si>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</si>
  <si>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</si>
  <si>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</si>
  <si>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</si>
  <si>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</si>
  <si>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</si>
  <si>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</si>
  <si>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</si>
  <si>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</si>
  <si>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</si>
  <si>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</si>
  <si>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</si>
  <si>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</si>
  <si>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</si>
  <si>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</si>
  <si>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</si>
  <si>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</si>
  <si>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</si>
  <si>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</si>
  <si>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</si>
  <si>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</si>
  <si>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</si>
  <si>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</si>
  <si>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</si>
  <si>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</si>
  <si>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</si>
  <si>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</si>
  <si>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</si>
  <si>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</si>
  <si>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</si>
  <si>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</si>
  <si>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</si>
  <si>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</si>
  <si>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</si>
  <si>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</si>
  <si>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</si>
  <si>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</si>
  <si>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</si>
  <si>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</si>
  <si>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</si>
  <si>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</si>
  <si>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</si>
  <si>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</si>
  <si>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</si>
  <si>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</si>
  <si>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</si>
  <si>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</si>
  <si>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</si>
  <si>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</si>
  <si>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</si>
  <si>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</si>
  <si>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</si>
  <si>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</si>
  <si>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</si>
  <si>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</si>
  <si>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</si>
  <si>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</si>
  <si>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</si>
  <si>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</si>
  <si>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</si>
  <si>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</si>
  <si>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</si>
  <si>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</si>
  <si>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</si>
  <si>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</si>
  <si>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</si>
  <si>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</si>
  <si>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</si>
  <si>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</si>
  <si>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</si>
  <si>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</si>
  <si>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</si>
  <si>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</si>
  <si>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</si>
  <si>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</si>
  <si>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</si>
  <si>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</si>
  <si>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</si>
  <si>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</si>
  <si>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</si>
  <si>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</si>
  <si>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</si>
  <si>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</si>
  <si>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</si>
  <si>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</si>
  <si>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</si>
  <si>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</si>
  <si>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</si>
  <si>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</si>
  <si>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</si>
  <si>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</si>
  <si>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</si>
  <si>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</si>
  <si>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</si>
  <si>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</si>
  <si>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</si>
  <si>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</si>
  <si>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</si>
  <si>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</si>
  <si>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</si>
  <si>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</si>
  <si>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</si>
  <si>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</si>
  <si>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</si>
  <si>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</si>
  <si>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</si>
  <si>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</si>
  <si>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</si>
  <si>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</si>
  <si>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</si>
  <si>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</si>
  <si>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</si>
  <si>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</si>
  <si>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</si>
  <si>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</si>
  <si>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</si>
  <si>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</si>
  <si>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</si>
  <si>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</si>
  <si>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</si>
  <si>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</si>
  <si>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</si>
  <si>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</si>
  <si>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</si>
  <si>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</si>
  <si>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</si>
  <si>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</si>
  <si>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</si>
  <si>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</si>
  <si>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</si>
  <si>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</si>
  <si>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</si>
  <si>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</si>
  <si>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</si>
  <si>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</si>
  <si>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</si>
  <si>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</si>
  <si>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</si>
  <si>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</si>
  <si>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</si>
  <si>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</si>
  <si>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</si>
  <si>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</si>
  <si>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</si>
  <si>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</si>
  <si>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</si>
  <si>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</si>
  <si>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</si>
  <si>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</si>
  <si>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</si>
  <si>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</si>
  <si>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</si>
  <si>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</si>
  <si>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</si>
  <si>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</si>
  <si>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</si>
  <si>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</si>
  <si>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</si>
  <si>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</si>
  <si>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</si>
  <si>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</si>
  <si>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</si>
  <si>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</si>
  <si>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</si>
  <si>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</si>
  <si>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</si>
  <si>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</si>
  <si>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</si>
  <si>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</si>
  <si>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</si>
  <si>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</si>
  <si>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</si>
  <si>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</si>
  <si>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</si>
  <si>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</si>
  <si>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</si>
  <si>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</si>
  <si>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</si>
  <si>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</si>
  <si>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</si>
  <si>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</si>
  <si>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</si>
  <si>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</si>
  <si>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</si>
  <si>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</si>
  <si>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</si>
  <si>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</si>
  <si>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</si>
  <si>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</si>
  <si>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</si>
  <si>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</si>
  <si>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</si>
  <si>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</si>
  <si>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</si>
  <si>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</si>
  <si>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</si>
  <si>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</si>
  <si>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</si>
  <si>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</si>
  <si>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</si>
  <si>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</si>
  <si>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</si>
  <si>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</si>
  <si>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</si>
  <si>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</si>
  <si>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</si>
  <si>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</si>
  <si>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</si>
  <si>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</si>
  <si>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</si>
  <si>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</si>
  <si>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</si>
  <si>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</si>
  <si>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</si>
  <si>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</si>
  <si>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</si>
  <si>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</si>
  <si>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</si>
  <si>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</si>
  <si>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</si>
  <si>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</si>
  <si>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</si>
  <si>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</si>
  <si>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</si>
  <si>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</si>
  <si>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</si>
  <si>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</si>
  <si>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</si>
  <si>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</si>
  <si>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</si>
  <si>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</si>
  <si>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</si>
  <si>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</si>
  <si>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</si>
  <si>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</si>
  <si>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</si>
  <si>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</si>
  <si>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</si>
  <si>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</si>
  <si>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</si>
  <si>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</si>
  <si>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</si>
  <si>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</si>
  <si>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</si>
  <si>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</si>
  <si>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</si>
  <si>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</si>
  <si>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</si>
  <si>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</si>
  <si>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</si>
  <si>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</si>
  <si>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</si>
  <si>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</si>
  <si>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</si>
  <si>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</si>
  <si>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</si>
  <si>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</si>
  <si>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</si>
  <si>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</si>
  <si>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</si>
  <si>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</si>
  <si>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</si>
  <si>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</si>
  <si>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</si>
  <si>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</si>
  <si>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</si>
  <si>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</si>
  <si>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</si>
  <si>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</si>
  <si>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</si>
  <si>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</si>
  <si>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</si>
  <si>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</si>
  <si>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</si>
  <si>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</si>
  <si>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</si>
  <si>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</si>
  <si>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</si>
  <si>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</si>
  <si>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</si>
  <si>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</si>
  <si>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</si>
  <si>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</si>
  <si>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</si>
  <si>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</si>
  <si>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</si>
  <si>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</si>
  <si>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</si>
  <si>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</si>
  <si>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</si>
  <si>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</si>
  <si>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</si>
  <si>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</si>
  <si>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</si>
  <si>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</si>
  <si>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</si>
  <si>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</si>
  <si>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</si>
  <si>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</si>
  <si>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</si>
  <si>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</si>
  <si>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</si>
  <si>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</si>
  <si>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</si>
  <si>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</si>
  <si>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</si>
  <si>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</si>
  <si>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</si>
  <si>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</si>
  <si>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</si>
  <si>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</si>
  <si>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</si>
  <si>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</si>
  <si>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</si>
  <si>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</si>
  <si>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</si>
  <si>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</si>
  <si>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</si>
  <si>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</si>
  <si>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</si>
  <si>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</si>
  <si>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</si>
  <si>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</si>
  <si>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</si>
  <si>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</si>
  <si>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</si>
  <si>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</si>
  <si>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</si>
  <si>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</si>
  <si>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</si>
  <si>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</si>
  <si>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</si>
  <si>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</si>
  <si>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</si>
  <si>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</si>
  <si>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</si>
  <si>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</si>
  <si>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</si>
  <si>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</si>
  <si>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</si>
  <si>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</si>
  <si>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</si>
  <si>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</si>
  <si>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</si>
  <si>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</si>
  <si>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</si>
  <si>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</si>
  <si>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</si>
  <si>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</si>
  <si>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</si>
  <si>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</si>
  <si>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</si>
  <si>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</si>
  <si>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</si>
  <si>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</si>
  <si>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</si>
  <si>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</si>
  <si>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</si>
  <si>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</si>
  <si>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</si>
  <si>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</si>
  <si>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</si>
  <si>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</si>
  <si>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</si>
  <si>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</si>
  <si>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</si>
  <si>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</si>
  <si>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</si>
  <si>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</si>
  <si>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</si>
  <si>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</si>
  <si>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</si>
  <si>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</si>
  <si>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</si>
  <si>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</si>
  <si>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</si>
  <si>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</si>
  <si>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</si>
  <si>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</si>
  <si>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</si>
  <si>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</si>
  <si>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</si>
  <si>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</si>
  <si>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</si>
  <si>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</si>
  <si>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</si>
  <si>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</si>
  <si>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</si>
  <si>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</si>
  <si>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</si>
  <si>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</si>
  <si>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</si>
  <si>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</si>
  <si>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</si>
  <si>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</si>
  <si>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</si>
  <si>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</si>
  <si>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</si>
  <si>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</si>
  <si>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</si>
  <si>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</si>
  <si>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</si>
  <si>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</si>
  <si>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</si>
  <si>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</si>
  <si>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</si>
  <si>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</si>
  <si>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</si>
  <si>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</si>
  <si>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</si>
  <si>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</si>
  <si>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</si>
  <si>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</si>
  <si>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</si>
  <si>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</si>
  <si>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</si>
  <si>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</si>
  <si>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</si>
  <si>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</si>
  <si>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</si>
  <si>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</si>
  <si>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</si>
  <si>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</si>
  <si>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</si>
  <si>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</si>
  <si>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</si>
  <si>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</si>
  <si>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</si>
  <si>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</si>
  <si>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</si>
  <si>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</si>
  <si>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</si>
  <si>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</si>
  <si>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</si>
  <si>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</si>
  <si>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</si>
  <si>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</si>
  <si>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</si>
  <si>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</si>
  <si>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</si>
  <si>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</si>
  <si>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</si>
  <si>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</si>
  <si>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</si>
  <si>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</si>
  <si>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</si>
  <si>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</si>
  <si>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</si>
  <si>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</si>
  <si>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</si>
  <si>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</si>
  <si>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</si>
  <si>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</si>
  <si>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</si>
  <si>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</si>
  <si>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</si>
  <si>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</si>
  <si>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</si>
  <si>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</si>
  <si>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</si>
  <si>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</si>
  <si>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</si>
  <si>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</si>
  <si>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</si>
  <si>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</si>
  <si>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</si>
  <si>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</si>
  <si>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</si>
  <si>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</si>
  <si>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</si>
  <si>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</si>
  <si>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</si>
  <si>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</si>
  <si>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</si>
  <si>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</si>
  <si>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</si>
  <si>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</si>
  <si>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</si>
  <si>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</si>
  <si>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</si>
  <si>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</si>
  <si>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</si>
  <si>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</si>
  <si>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</si>
  <si>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</si>
  <si>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</si>
  <si>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</si>
  <si>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</si>
  <si>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</si>
  <si>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</si>
  <si>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</si>
  <si>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</si>
  <si>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</si>
  <si>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</si>
  <si>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</si>
  <si>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</si>
  <si>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</si>
  <si>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</si>
  <si>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</si>
  <si>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</si>
  <si>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</si>
  <si>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</si>
  <si>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</si>
  <si>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</si>
  <si>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</si>
  <si>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</si>
  <si>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</si>
  <si>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</si>
  <si>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</si>
  <si>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</si>
  <si>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</si>
  <si>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</si>
  <si>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</si>
  <si>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</si>
  <si>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</si>
  <si>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</si>
  <si>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</si>
  <si>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</si>
  <si>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</si>
  <si>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</si>
  <si>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</si>
  <si>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</si>
  <si>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</si>
  <si>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</si>
  <si>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</si>
  <si>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</si>
  <si>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</si>
  <si>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</si>
  <si>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</si>
  <si>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</si>
  <si>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</si>
  <si>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</si>
  <si>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</si>
  <si>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</si>
  <si>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</si>
  <si>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</si>
  <si>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</si>
  <si>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</si>
  <si>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</si>
  <si>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</si>
  <si>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</si>
  <si>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</si>
  <si>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</si>
  <si>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</si>
  <si>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</si>
  <si>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</si>
  <si>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</si>
  <si>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</si>
  <si>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</si>
  <si>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</si>
  <si>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</si>
  <si>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</si>
  <si>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</si>
  <si>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</si>
  <si>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</si>
  <si>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</si>
  <si>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</si>
  <si>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</si>
  <si>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</si>
  <si>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</si>
  <si>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</si>
  <si>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</si>
  <si>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</si>
  <si>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</si>
  <si>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</si>
  <si>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</si>
  <si>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</si>
  <si>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</si>
  <si>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</si>
  <si>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</si>
  <si>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</si>
  <si>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</si>
  <si>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</si>
  <si>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</si>
  <si>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</si>
  <si>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</si>
  <si>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</si>
  <si>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</si>
  <si>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</si>
  <si>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</si>
  <si>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</si>
  <si>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</si>
  <si>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</si>
  <si>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</si>
  <si>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</si>
  <si>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</si>
  <si>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</si>
  <si>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</si>
  <si>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</si>
  <si>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</si>
  <si>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</si>
  <si>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</si>
  <si>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</si>
  <si>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</si>
  <si>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</si>
  <si>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</si>
  <si>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</si>
  <si>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</si>
  <si>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</si>
  <si>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</si>
  <si>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</si>
  <si>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</si>
  <si>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</si>
  <si>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</si>
  <si>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</si>
  <si>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</si>
  <si>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</si>
  <si>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</si>
  <si>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</si>
  <si>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</si>
  <si>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</si>
  <si>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</si>
  <si>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</si>
  <si>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</si>
  <si>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</si>
  <si>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</si>
  <si>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</si>
  <si>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</si>
  <si>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</si>
  <si>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</si>
  <si>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</si>
  <si>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</si>
  <si>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</si>
  <si>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</si>
  <si>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</si>
  <si>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</si>
  <si>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</si>
  <si>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</si>
  <si>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</si>
  <si>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</si>
  <si>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</si>
  <si>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</si>
  <si>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</si>
  <si>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</si>
  <si>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</si>
  <si>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</si>
  <si>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</si>
  <si>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</si>
  <si>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</si>
  <si>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</si>
  <si>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</si>
  <si>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</si>
  <si>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</si>
  <si>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</si>
  <si>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</si>
  <si>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</si>
  <si>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</si>
  <si>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</si>
  <si>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</si>
  <si>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</si>
  <si>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</si>
  <si>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</si>
  <si>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</si>
  <si>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</si>
  <si>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</si>
  <si>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</si>
  <si>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</si>
  <si>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</si>
  <si>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</si>
  <si>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</si>
  <si>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</si>
  <si>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</si>
  <si>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</si>
  <si>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</si>
  <si>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</si>
  <si>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</si>
  <si>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</si>
  <si>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</si>
  <si>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</si>
  <si>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</si>
  <si>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</si>
  <si>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</si>
  <si>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</si>
  <si>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</si>
  <si>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</si>
  <si>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</si>
  <si>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</si>
  <si>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</si>
  <si>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</si>
  <si>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</si>
  <si>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</si>
  <si>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</si>
  <si>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</si>
  <si>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</si>
  <si>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</si>
  <si>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</si>
  <si>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</si>
  <si>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</si>
  <si>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</si>
  <si>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</si>
  <si>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</si>
  <si>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</si>
  <si>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</si>
  <si>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</si>
  <si>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</si>
  <si>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</si>
  <si>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</si>
  <si>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</si>
  <si>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</si>
  <si>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</si>
  <si>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</si>
  <si>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</si>
  <si>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</si>
  <si>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</si>
  <si>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</si>
  <si>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</si>
  <si>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</si>
  <si>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</si>
  <si>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</si>
  <si>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</si>
  <si>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</si>
  <si>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</si>
  <si>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</si>
  <si>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</si>
  <si>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</si>
  <si>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</si>
  <si>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</si>
  <si>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</si>
  <si>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</si>
  <si>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</si>
  <si>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</si>
  <si>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</si>
  <si>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</si>
  <si>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</si>
  <si>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</si>
  <si>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</si>
  <si>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</si>
  <si>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</si>
  <si>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</si>
  <si>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</si>
  <si>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</si>
  <si>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</si>
  <si>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</si>
  <si>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</si>
  <si>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</si>
  <si>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</si>
  <si>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</si>
  <si>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</si>
  <si>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</si>
  <si>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</si>
  <si>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</si>
  <si>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</si>
  <si>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</si>
  <si>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</si>
  <si>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</si>
  <si>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</si>
  <si>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</si>
  <si>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</si>
  <si>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</si>
  <si>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</si>
  <si>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</si>
  <si>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</si>
  <si>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</si>
  <si>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</si>
  <si>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</si>
  <si>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</si>
  <si>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</si>
  <si>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</si>
  <si>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</si>
  <si>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</si>
  <si>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</si>
  <si>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</si>
  <si>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</si>
  <si>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</si>
  <si>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</si>
  <si>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</si>
  <si>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</si>
  <si>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</si>
  <si>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</si>
  <si>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</si>
  <si>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</si>
  <si>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</si>
  <si>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</si>
  <si>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</si>
  <si>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</si>
  <si>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</si>
  <si>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</si>
  <si>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</si>
  <si>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</si>
  <si>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</si>
  <si>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</si>
  <si>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</si>
  <si>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</si>
  <si>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</si>
  <si>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</si>
  <si>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</si>
  <si>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</si>
  <si>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</si>
  <si>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</si>
  <si>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</si>
  <si>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</si>
  <si>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</si>
  <si>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</si>
  <si>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</si>
  <si>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</si>
  <si>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</si>
  <si>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</si>
  <si>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</si>
  <si>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</si>
  <si>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</si>
  <si>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</si>
  <si>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</si>
  <si>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</si>
  <si>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</si>
  <si>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</si>
  <si>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</si>
  <si>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</si>
  <si>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</si>
  <si>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</si>
  <si>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</si>
  <si>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</si>
  <si>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</si>
  <si>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</si>
  <si>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</si>
  <si>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</si>
  <si>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</si>
  <si>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</si>
  <si>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</si>
  <si>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</si>
  <si>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</si>
  <si>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</si>
  <si>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</si>
  <si>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</si>
  <si>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</si>
  <si>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</si>
  <si>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</si>
  <si>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</si>
  <si>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</si>
  <si>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</si>
  <si>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</si>
  <si>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</si>
  <si>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</si>
  <si>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</si>
  <si>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</si>
  <si>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</si>
  <si>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</si>
  <si>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</si>
  <si>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</si>
  <si>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</si>
  <si>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</si>
  <si>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</si>
  <si>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</si>
  <si>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</si>
  <si>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</si>
  <si>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</si>
  <si>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</si>
  <si>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</si>
  <si>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</si>
  <si>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</si>
  <si>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</si>
  <si>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</si>
  <si>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</si>
  <si>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</si>
  <si>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</si>
  <si>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</si>
  <si>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</si>
  <si>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</si>
  <si>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</si>
  <si>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</si>
  <si>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</si>
  <si>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</si>
  <si>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</si>
  <si>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</si>
  <si>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</si>
  <si>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</si>
  <si>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</si>
  <si>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</si>
  <si>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</si>
  <si>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</si>
  <si>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</si>
  <si>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</si>
  <si>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</si>
  <si>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</si>
  <si>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</si>
  <si>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</si>
  <si>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</si>
  <si>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</si>
  <si>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</si>
  <si>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</si>
  <si>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</si>
  <si>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</si>
  <si>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</si>
  <si>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</si>
  <si>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</si>
  <si>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</si>
  <si>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</si>
  <si>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</si>
  <si>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</si>
  <si>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</si>
  <si>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</si>
  <si>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</si>
  <si>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</si>
  <si>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</si>
  <si>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</si>
  <si>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</si>
  <si>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</si>
  <si>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</si>
  <si>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</si>
  <si>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</si>
  <si>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</si>
  <si>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</si>
  <si>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</si>
  <si>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</si>
  <si>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</si>
  <si>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</si>
  <si>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</si>
  <si>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</si>
  <si>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</si>
  <si>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</si>
  <si>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</si>
  <si>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</si>
  <si>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</si>
  <si>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</si>
  <si>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</si>
  <si>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</si>
  <si>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</si>
  <si>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</si>
  <si>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</si>
  <si>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</si>
  <si>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</si>
  <si>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</si>
  <si>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</si>
  <si>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</si>
  <si>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</si>
  <si>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</si>
  <si>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</si>
  <si>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</si>
  <si>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</si>
  <si>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</si>
  <si>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</si>
  <si>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</si>
  <si>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</si>
  <si>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</si>
  <si>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</si>
  <si>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</si>
  <si>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</si>
  <si>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</si>
  <si>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</si>
  <si>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</si>
  <si>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</si>
  <si>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</si>
  <si>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</si>
  <si>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</si>
  <si>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</si>
  <si>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</si>
  <si>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</si>
  <si>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</si>
  <si>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</si>
  <si>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</si>
  <si>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</si>
  <si>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</si>
  <si>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</si>
  <si>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</si>
  <si>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</si>
  <si>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</si>
  <si>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</si>
  <si>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</si>
  <si>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</si>
  <si>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</si>
  <si>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</si>
  <si>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</si>
  <si>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</si>
  <si>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</si>
  <si>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</si>
  <si>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</si>
  <si>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</si>
  <si>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</si>
  <si>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</si>
  <si>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</si>
  <si>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</si>
  <si>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</si>
  <si>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</si>
  <si>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</si>
  <si>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</si>
  <si>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</si>
  <si>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</si>
  <si>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</si>
  <si>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</si>
  <si>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</si>
  <si>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</si>
  <si>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</si>
  <si>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</si>
  <si>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</si>
  <si>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</si>
  <si>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</si>
  <si>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</si>
  <si>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</si>
  <si>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</si>
  <si>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</si>
  <si>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</si>
  <si>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</si>
  <si>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</si>
  <si>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</si>
  <si>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</si>
  <si>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</si>
  <si>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</si>
  <si>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</si>
  <si>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</si>
  <si>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</si>
  <si>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</si>
  <si>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</si>
  <si>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</si>
  <si>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</si>
  <si>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</si>
  <si>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</si>
  <si>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</si>
  <si>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</si>
  <si>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</si>
  <si>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</si>
  <si>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</si>
  <si>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</si>
  <si>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</si>
  <si>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</si>
  <si>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</si>
  <si>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</si>
  <si>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</si>
  <si>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</si>
  <si>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</si>
  <si>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</si>
  <si>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</si>
  <si>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</si>
  <si>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</si>
  <si>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</si>
  <si>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</si>
  <si>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</si>
  <si>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</si>
  <si>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</si>
  <si>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</si>
  <si>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</si>
  <si>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</si>
  <si>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</si>
  <si>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</si>
  <si>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</si>
  <si>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</si>
  <si>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</si>
  <si>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</si>
  <si>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</si>
  <si>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</si>
  <si>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</si>
  <si>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</si>
  <si>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</si>
  <si>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</si>
  <si>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</si>
  <si>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</si>
  <si>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</si>
  <si>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</si>
  <si>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</si>
  <si>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</si>
  <si>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</si>
  <si>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</si>
  <si>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</si>
  <si>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</si>
  <si>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</si>
  <si>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</si>
  <si>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</si>
  <si>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</si>
  <si>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</si>
  <si>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</si>
  <si>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</si>
  <si>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</si>
  <si>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</si>
  <si>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</si>
  <si>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</si>
  <si>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</si>
  <si>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</si>
  <si>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</si>
  <si>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</si>
  <si>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</si>
  <si>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</si>
  <si>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</si>
  <si>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</si>
  <si>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</si>
  <si>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</si>
  <si>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</si>
  <si>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</si>
  <si>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</si>
  <si>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</si>
  <si>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</si>
  <si>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</si>
  <si>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</si>
  <si>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</si>
  <si>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</si>
  <si>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</si>
  <si>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</si>
  <si>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</si>
  <si>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</si>
  <si>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</si>
  <si>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</si>
  <si>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</si>
  <si>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</si>
  <si>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</si>
  <si>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</si>
  <si>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</si>
  <si>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</si>
  <si>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</si>
  <si>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</si>
  <si>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</si>
  <si>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</si>
  <si>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</si>
  <si>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</si>
  <si>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</si>
  <si>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</si>
  <si>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</si>
  <si>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</si>
  <si>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</si>
  <si>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</si>
  <si>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</si>
  <si>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</si>
  <si>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</si>
  <si>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</si>
  <si>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</si>
  <si>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</si>
  <si>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</si>
  <si>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</si>
  <si>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</si>
  <si>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</si>
  <si>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</si>
  <si>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</si>
  <si>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</si>
  <si>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</si>
  <si>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</si>
  <si>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</si>
  <si>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</si>
  <si>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</si>
  <si>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</si>
  <si>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</si>
  <si>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</si>
  <si>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</si>
  <si>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</si>
  <si>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</si>
  <si>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</si>
  <si>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</si>
  <si>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</si>
  <si>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</si>
  <si>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</si>
  <si>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</si>
  <si>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</si>
  <si>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</si>
  <si>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</si>
  <si>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</si>
  <si>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</si>
  <si>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</si>
  <si>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</si>
  <si>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</si>
  <si>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</si>
  <si>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</si>
  <si>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</si>
  <si>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</si>
  <si>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</si>
  <si>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</si>
  <si>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</si>
  <si>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</si>
  <si>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</si>
  <si>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</si>
  <si>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</si>
  <si>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</si>
  <si>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</si>
  <si>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</si>
  <si>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</si>
  <si>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</si>
  <si>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</si>
  <si>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</si>
  <si>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</si>
  <si>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</si>
  <si>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</si>
  <si>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</si>
  <si>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</si>
  <si>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</si>
  <si>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</si>
  <si>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</si>
  <si>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</si>
  <si>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</si>
  <si>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</si>
  <si>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</si>
  <si>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</si>
  <si>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</si>
  <si>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</si>
  <si>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</si>
  <si>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</si>
  <si>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</si>
  <si>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</si>
  <si>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</si>
  <si>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</si>
  <si>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</si>
  <si>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</si>
  <si>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</si>
  <si>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</si>
  <si>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</si>
  <si>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</si>
  <si>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</si>
  <si>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</si>
  <si>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</si>
  <si>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</si>
  <si>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</si>
  <si>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</si>
  <si>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</si>
  <si>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</si>
  <si>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</si>
  <si>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</si>
  <si>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</si>
  <si>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</si>
  <si>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</si>
  <si>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</si>
  <si>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</si>
  <si>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</si>
  <si>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</si>
  <si>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</si>
  <si>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</si>
  <si>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</si>
  <si>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</si>
  <si>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</si>
  <si>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</si>
  <si>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</si>
  <si>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</si>
  <si>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</si>
  <si>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</si>
  <si>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</si>
  <si>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</si>
  <si>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</si>
  <si>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</si>
  <si>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</si>
  <si>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</si>
  <si>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</si>
  <si>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</si>
  <si>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</si>
  <si>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</si>
  <si>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</si>
  <si>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</si>
  <si>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</si>
  <si>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</si>
  <si>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</si>
  <si>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</si>
  <si>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</si>
  <si>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</si>
  <si>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</si>
  <si>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</si>
  <si>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</si>
  <si>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</si>
  <si>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</si>
  <si>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</si>
  <si>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</si>
  <si>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</si>
  <si>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</si>
  <si>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</si>
  <si>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</si>
  <si>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</si>
  <si>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</si>
  <si>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</si>
  <si>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</si>
  <si>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</si>
  <si>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</si>
  <si>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</si>
  <si>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</si>
  <si>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</si>
  <si>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</si>
  <si>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</si>
  <si>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</si>
  <si>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</si>
  <si>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</si>
  <si>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</si>
  <si>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</si>
  <si>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</si>
  <si>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</si>
  <si>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</si>
  <si>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</si>
  <si>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</si>
  <si>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</si>
  <si>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</si>
  <si>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</si>
  <si>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</si>
  <si>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</si>
  <si>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</si>
  <si>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</si>
  <si>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</si>
  <si>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</si>
  <si>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</si>
  <si>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</si>
  <si>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</si>
  <si>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</si>
  <si>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</si>
  <si>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</si>
  <si>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</si>
  <si>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</si>
  <si>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</si>
  <si>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</si>
  <si>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</si>
  <si>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</si>
  <si>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</si>
  <si>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</si>
  <si>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</si>
  <si>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</si>
  <si>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</si>
  <si>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</si>
  <si>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</si>
  <si>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</si>
  <si>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</si>
  <si>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</si>
  <si>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</si>
  <si>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</si>
  <si>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</si>
  <si>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</si>
  <si>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</si>
  <si>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</si>
  <si>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</si>
  <si>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</si>
  <si>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</si>
  <si>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</si>
  <si>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</si>
  <si>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</si>
  <si>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</si>
  <si>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</si>
  <si>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</si>
  <si>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</si>
  <si>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</si>
  <si>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</si>
  <si>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</si>
  <si>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</si>
  <si>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</si>
  <si>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</si>
  <si>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</si>
  <si>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</si>
  <si>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</si>
  <si>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</si>
  <si>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</si>
  <si>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</si>
  <si>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</si>
  <si>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</si>
  <si>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</si>
  <si>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</si>
  <si>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</si>
  <si>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</si>
  <si>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</si>
  <si>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</si>
  <si>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</si>
  <si>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</si>
  <si>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</si>
  <si>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</si>
  <si>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</si>
  <si>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</si>
  <si>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</si>
  <si>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</si>
  <si>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</si>
  <si>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</si>
  <si>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</si>
  <si>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</si>
  <si>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</si>
  <si>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</si>
  <si>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</si>
  <si>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</si>
  <si>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</si>
  <si>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</si>
  <si>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</si>
  <si>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</si>
  <si>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</si>
  <si>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</si>
  <si>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</si>
  <si>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</si>
  <si>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</si>
  <si>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</si>
  <si>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</si>
  <si>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</si>
  <si>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</si>
  <si>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</si>
  <si>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</si>
  <si>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</si>
  <si>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</si>
  <si>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</si>
  <si>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</si>
  <si>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</si>
  <si>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</si>
  <si>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</si>
  <si>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</si>
  <si>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</si>
  <si>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</si>
  <si>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</si>
  <si>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</si>
  <si>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</si>
  <si>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</si>
  <si>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</si>
  <si>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</si>
  <si>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</si>
  <si>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</si>
  <si>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</si>
  <si>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</si>
  <si>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</si>
  <si>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</si>
  <si>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</si>
  <si>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</si>
  <si>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</si>
  <si>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</si>
  <si>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</si>
  <si>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</si>
  <si>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</si>
  <si>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</si>
  <si>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</si>
  <si>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</si>
  <si>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</si>
  <si>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</si>
  <si>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</si>
  <si>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</si>
  <si>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</si>
  <si>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</si>
  <si>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</si>
  <si>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</si>
  <si>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</si>
  <si>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</si>
  <si>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</si>
  <si>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</si>
  <si>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</si>
  <si>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</si>
  <si>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</si>
  <si>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</si>
  <si>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</si>
  <si>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</si>
  <si>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</si>
  <si>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</si>
  <si>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</si>
  <si>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</si>
  <si>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</si>
  <si>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</si>
  <si>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</si>
  <si>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</si>
  <si>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</si>
  <si>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</si>
  <si>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</si>
  <si>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</si>
  <si>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</si>
  <si>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</si>
  <si>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</si>
  <si>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</si>
  <si>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</si>
  <si>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</si>
  <si>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</si>
  <si>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</si>
  <si>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</si>
  <si>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</si>
  <si>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</si>
  <si>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</si>
  <si>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</si>
  <si>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</si>
  <si>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</si>
  <si>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</si>
  <si>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</si>
  <si>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</si>
  <si>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</si>
  <si>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</si>
  <si>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</si>
  <si>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</si>
  <si>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</si>
  <si>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</si>
  <si>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</si>
  <si>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</si>
  <si>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</si>
  <si>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</si>
  <si>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</si>
  <si>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</si>
  <si>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</si>
  <si>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</si>
  <si>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</si>
  <si>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</si>
  <si>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</si>
  <si>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</si>
  <si>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</si>
  <si>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</si>
  <si>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</si>
  <si>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</si>
  <si>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</si>
  <si>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</si>
  <si>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</si>
  <si>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</si>
  <si>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</si>
  <si>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</si>
  <si>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</si>
  <si>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</si>
  <si>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</si>
  <si>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</si>
  <si>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</si>
  <si>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</si>
  <si>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</si>
  <si>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</si>
  <si>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</si>
  <si>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</si>
  <si>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</si>
  <si>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</si>
  <si>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</si>
  <si>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</si>
  <si>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</si>
  <si>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</si>
  <si>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</si>
  <si>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</si>
  <si>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</si>
  <si>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</si>
  <si>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</si>
  <si>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</si>
  <si>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</si>
  <si>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</si>
  <si>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</si>
  <si>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</si>
  <si>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</si>
  <si>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</si>
  <si>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</si>
  <si>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</si>
  <si>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</si>
  <si>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</si>
  <si>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</si>
  <si>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</si>
  <si>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</si>
  <si>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</si>
  <si>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</si>
  <si>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</si>
  <si>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</si>
  <si>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</si>
  <si>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</si>
  <si>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</si>
  <si>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</si>
  <si>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</si>
  <si>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</si>
  <si>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</si>
  <si>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</si>
  <si>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</si>
  <si>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</si>
  <si>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</si>
  <si>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</si>
  <si>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</si>
  <si>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</si>
  <si>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</si>
  <si>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</si>
  <si>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</si>
  <si>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</si>
  <si>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</si>
  <si>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</si>
  <si>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</si>
  <si>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</si>
  <si>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</si>
  <si>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</si>
  <si>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</si>
  <si>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</si>
  <si>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</si>
  <si>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</si>
  <si>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</si>
  <si>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</si>
  <si>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</si>
  <si>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</si>
  <si>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</si>
  <si>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</si>
  <si>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</si>
  <si>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</si>
  <si>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</si>
  <si>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</si>
  <si>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</si>
  <si>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</si>
  <si>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</si>
  <si>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</si>
  <si>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</si>
  <si>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</si>
  <si>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</si>
  <si>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</si>
  <si>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</si>
  <si>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</si>
  <si>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</si>
  <si>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</si>
  <si>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</si>
  <si>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</si>
  <si>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</si>
  <si>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</si>
  <si>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</si>
  <si>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</si>
  <si>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</si>
  <si>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</si>
  <si>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</si>
  <si>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</si>
  <si>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</si>
  <si>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</si>
  <si>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</si>
  <si>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</si>
  <si>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</si>
  <si>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</si>
  <si>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</si>
  <si>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</si>
  <si>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</si>
  <si>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</si>
  <si>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</si>
  <si>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</si>
  <si>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</si>
  <si>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</si>
  <si>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</si>
  <si>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</si>
  <si>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</si>
  <si>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</si>
  <si>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</si>
  <si>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</si>
  <si>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</si>
  <si>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</si>
  <si>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</si>
  <si>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</si>
  <si>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</si>
  <si>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</si>
  <si>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</si>
  <si>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</si>
  <si>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</si>
  <si>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</si>
  <si>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</si>
  <si>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</si>
  <si>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</si>
  <si>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</si>
  <si>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</si>
  <si>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</si>
  <si>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</si>
  <si>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</si>
  <si>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</si>
  <si>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</si>
  <si>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</si>
  <si>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</si>
  <si>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</si>
  <si>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</si>
  <si>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</si>
  <si>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</si>
  <si>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</si>
  <si>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</si>
  <si>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</si>
  <si>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</si>
  <si>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</si>
  <si>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</si>
  <si>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</si>
  <si>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</si>
  <si>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</si>
  <si>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</si>
  <si>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</si>
  <si>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</si>
  <si>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</si>
  <si>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</si>
  <si>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</si>
  <si>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</si>
  <si>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</si>
  <si>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</si>
  <si>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</si>
  <si>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</si>
  <si>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</si>
  <si>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</si>
  <si>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</si>
  <si>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</si>
  <si>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</si>
  <si>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</si>
  <si>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</si>
  <si>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</si>
  <si>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</si>
  <si>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</si>
  <si>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</si>
  <si>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</si>
  <si>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</si>
  <si>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</si>
  <si>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</si>
  <si>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</si>
  <si>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</si>
  <si>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</si>
  <si>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</si>
  <si>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</si>
  <si>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</si>
  <si>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</si>
  <si>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</si>
  <si>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</si>
  <si>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</si>
  <si>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</si>
  <si>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</si>
  <si>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</si>
  <si>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</si>
  <si>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</si>
  <si>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</si>
  <si>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</si>
  <si>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</si>
  <si>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</si>
  <si>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</si>
  <si>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</si>
  <si>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</si>
  <si>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</si>
  <si>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</si>
  <si>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</si>
  <si>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</si>
  <si>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</si>
  <si>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</si>
  <si>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</si>
  <si>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</si>
  <si>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</si>
  <si>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</si>
  <si>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</si>
  <si>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</si>
  <si>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</si>
  <si>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</si>
  <si>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</si>
  <si>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</si>
  <si>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</si>
  <si>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</si>
  <si>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</si>
  <si>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</si>
  <si>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</si>
  <si>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</si>
  <si>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</si>
  <si>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</si>
  <si>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</si>
  <si>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</si>
  <si>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</si>
  <si>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</si>
  <si>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</si>
  <si>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</si>
  <si>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</si>
  <si>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</si>
  <si>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</si>
  <si>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</si>
  <si>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</si>
  <si>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</si>
  <si>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</si>
  <si>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</si>
  <si>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</si>
  <si>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</si>
  <si>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</si>
  <si>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</si>
  <si>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</si>
  <si>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</si>
  <si>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</si>
  <si>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</si>
  <si>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</si>
  <si>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</si>
  <si>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</si>
  <si>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</si>
  <si>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</si>
  <si>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</si>
  <si>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</si>
  <si>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</si>
  <si>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</si>
  <si>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</si>
  <si>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</si>
  <si>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</si>
  <si>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</si>
  <si>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</si>
  <si>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</si>
  <si>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</si>
  <si>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</si>
  <si>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</si>
  <si>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</si>
  <si>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</si>
  <si>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</si>
  <si>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</si>
  <si>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</si>
  <si>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</si>
  <si>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</si>
  <si>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</si>
  <si>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</si>
  <si>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</si>
  <si>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</si>
  <si>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</si>
  <si>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</si>
  <si>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</si>
  <si>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</si>
  <si>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</si>
  <si>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</si>
  <si>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</si>
  <si>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</si>
  <si>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</si>
  <si>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</si>
  <si>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</si>
  <si>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</si>
  <si>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</si>
  <si>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</si>
  <si>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</si>
  <si>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</si>
  <si>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</si>
  <si>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</si>
  <si>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</si>
  <si>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</si>
  <si>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</si>
  <si>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</si>
  <si>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</si>
  <si>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</si>
  <si>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</si>
  <si>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</si>
  <si>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</si>
  <si>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</si>
  <si>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</si>
  <si>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</si>
  <si>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</si>
  <si>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</si>
  <si>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</si>
  <si>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</si>
  <si>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</si>
  <si>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</si>
  <si>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</si>
  <si>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</si>
  <si>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</si>
  <si>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</si>
  <si>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</si>
  <si>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</si>
  <si>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</si>
  <si>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</si>
  <si>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</si>
  <si>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</si>
  <si>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</si>
  <si>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</si>
  <si>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</si>
  <si>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</si>
  <si>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</si>
  <si>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</si>
  <si>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</si>
  <si>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</si>
  <si>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</si>
  <si>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</si>
  <si>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</si>
  <si>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</si>
  <si>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</si>
  <si>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</si>
  <si>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</si>
  <si>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</si>
  <si>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</si>
  <si>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</si>
  <si>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</si>
  <si>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</si>
  <si>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</si>
  <si>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</si>
  <si>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</si>
  <si>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</si>
  <si>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</si>
  <si>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</si>
  <si>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</si>
  <si>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</si>
  <si>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</si>
  <si>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</si>
  <si>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</si>
  <si>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</si>
  <si>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</si>
  <si>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</si>
  <si>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</si>
  <si>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</si>
  <si>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</si>
  <si>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</si>
  <si>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</si>
  <si>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</si>
  <si>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</si>
  <si>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</si>
  <si>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</si>
  <si>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</si>
  <si>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</si>
  <si>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</si>
  <si>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</si>
  <si>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</si>
  <si>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</si>
  <si>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</si>
  <si>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</si>
  <si>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</si>
  <si>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</si>
  <si>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</si>
  <si>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</si>
  <si>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</si>
  <si>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</si>
  <si>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</si>
  <si>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</si>
  <si>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</si>
  <si>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</si>
  <si>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</si>
  <si>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</si>
  <si>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</si>
  <si>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</si>
  <si>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</si>
  <si>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</si>
  <si>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</si>
  <si>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</si>
  <si>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</si>
  <si>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</si>
  <si>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</si>
  <si>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</si>
  <si>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</si>
  <si>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</si>
  <si>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</si>
  <si>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</si>
  <si>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</si>
  <si>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</si>
  <si>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</si>
  <si>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</si>
  <si>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</si>
  <si>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</si>
  <si>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</si>
  <si>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</si>
  <si>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</si>
  <si>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</si>
  <si>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</si>
  <si>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</si>
  <si>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</si>
  <si>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</si>
  <si>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</si>
  <si>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</si>
  <si>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</si>
  <si>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</si>
  <si>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</si>
  <si>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</si>
  <si>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</si>
  <si>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</si>
  <si>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</si>
  <si>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</si>
  <si>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</si>
  <si>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</si>
  <si>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</si>
  <si>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</si>
  <si>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</si>
  <si>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</si>
  <si>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</si>
  <si>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</si>
  <si>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</si>
  <si>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</si>
  <si>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</si>
  <si>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</si>
  <si>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</si>
  <si>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</si>
  <si>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</si>
  <si>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</si>
  <si>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</si>
  <si>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</si>
  <si>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</si>
  <si>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</si>
  <si>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</si>
  <si>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</si>
  <si>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</si>
  <si>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</si>
  <si>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</si>
  <si>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</si>
  <si>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</si>
  <si>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</si>
  <si>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</si>
  <si>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</si>
  <si>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</si>
  <si>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</si>
  <si>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</si>
  <si>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</si>
  <si>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</si>
  <si>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</si>
  <si>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</si>
  <si>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</si>
  <si>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</si>
  <si>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</si>
  <si>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</si>
  <si>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</si>
  <si>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</si>
  <si>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</si>
  <si>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</si>
  <si>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</si>
  <si>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</si>
  <si>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</si>
  <si>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</si>
  <si>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</si>
  <si>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</si>
  <si>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</si>
  <si>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</si>
  <si>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</si>
  <si>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</si>
  <si>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</si>
  <si>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</si>
  <si>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</si>
  <si>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</si>
  <si>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</si>
  <si>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</si>
  <si>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</si>
  <si>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</si>
  <si>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</si>
  <si>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</si>
  <si>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</si>
  <si>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</si>
  <si>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</si>
  <si>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</si>
  <si>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</si>
  <si>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</si>
  <si>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</si>
  <si>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</si>
  <si>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</si>
  <si>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</si>
  <si>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</si>
  <si>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</si>
  <si>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</si>
  <si>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</si>
  <si>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</si>
  <si>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</si>
  <si>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</si>
  <si>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</si>
  <si>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</si>
  <si>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</si>
  <si>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</si>
  <si>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</si>
  <si>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</si>
  <si>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</si>
  <si>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</si>
  <si>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</si>
  <si>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</si>
  <si>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</si>
  <si>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</si>
  <si>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</si>
  <si>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</si>
  <si>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</si>
  <si>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</si>
  <si>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</si>
  <si>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</si>
  <si>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</si>
  <si>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</si>
  <si>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</si>
  <si>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</si>
  <si>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</si>
  <si>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</si>
  <si>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</si>
  <si>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</si>
  <si>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</si>
  <si>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</si>
  <si>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</si>
  <si>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</si>
  <si>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</si>
  <si>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</si>
  <si>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</si>
  <si>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</si>
  <si>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</si>
  <si>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</si>
  <si>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</si>
  <si>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</si>
  <si>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</si>
  <si>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</si>
  <si>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</si>
  <si>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</si>
  <si>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</si>
  <si>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</si>
  <si>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</si>
  <si>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</si>
  <si>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</si>
  <si>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</si>
  <si>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</si>
  <si>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</si>
  <si>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</si>
  <si>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</si>
  <si>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</si>
  <si>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</si>
  <si>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</si>
  <si>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</si>
  <si>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</si>
  <si>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</si>
  <si>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</si>
  <si>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</si>
  <si>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</si>
  <si>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</si>
  <si>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</si>
  <si>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</si>
  <si>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</si>
  <si>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</si>
  <si>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</si>
  <si>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</si>
  <si>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</si>
  <si>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</si>
  <si>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</si>
  <si>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</si>
  <si>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</si>
  <si>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</si>
  <si>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</si>
  <si>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</si>
  <si>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</si>
  <si>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</si>
  <si>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</si>
  <si>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</si>
  <si>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</si>
  <si>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</si>
  <si>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</si>
  <si>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</si>
  <si>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</si>
  <si>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</si>
  <si>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</si>
  <si>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</si>
  <si>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</si>
  <si>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</si>
  <si>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</si>
  <si>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</si>
  <si>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</si>
  <si>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</si>
  <si>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</si>
  <si>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</si>
  <si>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</si>
  <si>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</si>
  <si>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</si>
  <si>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</si>
  <si>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</si>
  <si>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</si>
  <si>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</si>
  <si>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</si>
  <si>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</si>
  <si>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</si>
  <si>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</si>
  <si>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</si>
  <si>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</si>
  <si>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</si>
  <si>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</si>
  <si>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</si>
  <si>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</si>
  <si>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</si>
  <si>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</si>
  <si>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</si>
  <si>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</si>
  <si>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</si>
  <si>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</si>
  <si>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</si>
  <si>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</si>
  <si>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</si>
  <si>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</si>
  <si>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</si>
  <si>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</si>
  <si>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</si>
  <si>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</si>
  <si>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</si>
  <si>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</si>
  <si>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</si>
  <si>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</si>
  <si>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</si>
  <si>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</si>
  <si>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</si>
  <si>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</si>
  <si>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</si>
  <si>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</si>
  <si>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</si>
  <si>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</si>
  <si>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</si>
  <si>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</si>
  <si>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</si>
  <si>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</si>
  <si>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</si>
  <si>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</si>
  <si>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</si>
  <si>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</si>
  <si>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</si>
  <si>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</si>
  <si>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</si>
  <si>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</si>
  <si>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</si>
  <si>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</si>
  <si>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</si>
  <si>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</si>
  <si>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</si>
  <si>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</si>
  <si>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</si>
  <si>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</si>
  <si>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</si>
  <si>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</si>
  <si>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</si>
  <si>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</si>
  <si>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</si>
  <si>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</si>
  <si>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</si>
  <si>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</si>
  <si>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</si>
  <si>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</si>
  <si>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</si>
  <si>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</si>
  <si>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</si>
  <si>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</si>
  <si>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</si>
  <si>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</si>
  <si>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</si>
  <si>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</si>
  <si>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</si>
  <si>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</si>
  <si>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</si>
  <si>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</si>
  <si>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</si>
  <si>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</si>
  <si>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</si>
  <si>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</si>
  <si>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</si>
  <si>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</si>
  <si>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</si>
  <si>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</si>
  <si>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</si>
  <si>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</si>
  <si>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</si>
  <si>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</si>
  <si>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</si>
  <si>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</si>
  <si>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</si>
  <si>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</si>
  <si>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</si>
  <si>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</si>
  <si>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</si>
  <si>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</si>
  <si>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</si>
  <si>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</si>
  <si>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</si>
  <si>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</si>
  <si>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</si>
  <si>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</si>
  <si>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</si>
  <si>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</si>
  <si>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</si>
  <si>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</si>
  <si>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</si>
  <si>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</si>
  <si>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</si>
  <si>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</si>
  <si>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</si>
  <si>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</si>
  <si>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</si>
  <si>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</si>
  <si>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</si>
  <si>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</si>
  <si>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</si>
  <si>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</si>
  <si>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</si>
  <si>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</si>
  <si>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</si>
  <si>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</si>
  <si>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</si>
  <si>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</si>
  <si>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</si>
  <si>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</si>
  <si>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</si>
  <si>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</si>
  <si>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</si>
  <si>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</si>
  <si>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</si>
  <si>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</si>
  <si>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</si>
  <si>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</si>
  <si>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</si>
  <si>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</si>
  <si>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</si>
  <si>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</si>
  <si>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</si>
  <si>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</si>
  <si>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</si>
  <si>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</si>
  <si>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</si>
  <si>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</si>
  <si>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</si>
  <si>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</si>
  <si>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</si>
  <si>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</si>
  <si>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</si>
  <si>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</si>
  <si>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</si>
  <si>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</si>
  <si>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</si>
  <si>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</si>
  <si>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</si>
  <si>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</si>
  <si>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</si>
  <si>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</si>
  <si>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</si>
  <si>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</si>
  <si>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</si>
  <si>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</si>
  <si>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</si>
  <si>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</si>
  <si>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</si>
  <si>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</si>
  <si>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</si>
  <si>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</si>
  <si>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</si>
  <si>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</si>
  <si>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</si>
  <si>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</si>
  <si>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</si>
  <si>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</si>
  <si>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</si>
  <si>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</si>
  <si>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</si>
  <si>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</si>
  <si>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Sum of Sales</t>
  </si>
  <si>
    <t>Sum of Profit</t>
  </si>
  <si>
    <t>Jan</t>
  </si>
  <si>
    <t>Feb</t>
  </si>
  <si>
    <t>Mar</t>
  </si>
  <si>
    <t>Apr</t>
  </si>
  <si>
    <t>May</t>
  </si>
  <si>
    <t>Jun</t>
  </si>
  <si>
    <t>Jul</t>
  </si>
  <si>
    <t>Aug</t>
  </si>
  <si>
    <t>Sep</t>
  </si>
  <si>
    <t>Oct</t>
  </si>
  <si>
    <t>Nov</t>
  </si>
  <si>
    <t>Dec</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</si>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</sst>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_-[$$-409]* #,##0.00_ ;_-[$$-409]* \-#,##0.00\ ;_-[$$-409]* &quot;-&quot;??_ ;_-@_ "/>
    <numFmt numFmtId="166" formatCode="\$\ 0.00,\ &quot;k&quot;"/>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amily val="2"/>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5">
    <xf numFmtId="0" fontId="0" fillId="0" borderId="0" xfId="0"/>
    <xf numFmtId="0" fontId="2" fillId="0" borderId="0" xfId="0" applyFont="1"/>
    <xf numFmtId="0" fontId="3" fillId="0" borderId="0" xfId="0" applyFont="1"/>
    <xf numFmtId="14" fontId="4" fillId="0" borderId="0" xfId="0" applyNumberFormat="1" applyFon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0" fontId="0" fillId="0" borderId="0" xfId="0" applyNumberFormat="1"/>
    <xf numFmtId="0" fontId="1" fillId="0" borderId="0" xfId="0" applyFont="1"/>
    <xf numFmtId="9" fontId="0" fillId="0" borderId="0" xfId="1" applyFont="1"/>
    <xf numFmtId="167" fontId="0" fillId="0" borderId="0" xfId="0" applyNumberFormat="1"/>
    <xf numFmtId="164" fontId="0" fillId="0" borderId="0" xfId="0" applyNumberFormat="1"/>
    <xf numFmtId="0" fontId="5" fillId="0" borderId="0" xfId="0" applyFont="1"/>
    <xf numFmtId="0" fontId="0" fillId="0" borderId="0" xfId="0" applyNumberFormat="1"/>
  </cellXfs>
  <cellStyles count="2">
    <cellStyle name="Normal" xfId="0" builtinId="0"/>
    <cellStyle name="Percent" xfId="1" builtinId="5"/>
  </cellStyles>
  <dxfs count="63">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19" formatCode="dd/m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rgb="FF000000"/>
        <name val="Calibri"/>
        <scheme val="none"/>
      </font>
    </dxf>
    <dxf>
      <numFmt numFmtId="165" formatCode="_-[$$-409]* #,##0.00_ ;_-[$$-409]* \-#,##0.00\ ;_-[$$-409]* &quot;-&quot;??_ ;_-@_ "/>
    </dxf>
    <dxf>
      <numFmt numFmtId="165" formatCode="_-[$$-409]* #,##0.00_ ;_-[$$-409]* \-#,##0.00\ ;_-[$$-409]* &quot;-&quot;??_ ;_-@_ "/>
    </dxf>
    <dxf>
      <numFmt numFmtId="165" formatCode="_-[$$-409]* #,##0.00_ ;_-[$$-409]* \-#,##0.00\ ;_-[$$-409]* &quot;-&quot;??_ ;_-@_ "/>
    </dxf>
    <dxf>
      <numFmt numFmtId="166" formatCode="\$\ 0.00,\ &quot;k&quot;"/>
    </dxf>
    <dxf>
      <numFmt numFmtId="0" formatCode="General"/>
    </dxf>
    <dxf>
      <numFmt numFmtId="14" formatCode="0.00%"/>
    </dxf>
    <dxf>
      <numFmt numFmtId="165" formatCode="_-[$$-409]* #,##0.00_ ;_-[$$-409]* \-#,##0.00\ ;_-[$$-409]* &quot;-&quot;??_ ;_-@_ "/>
    </dxf>
    <dxf>
      <numFmt numFmtId="165" formatCode="_-[$$-409]* #,##0.00_ ;_-[$$-409]* \-#,##0.00\ ;_-[$$-409]* &quot;-&quot;??_ ;_-@_ "/>
    </dxf>
    <dxf>
      <numFmt numFmtId="165" formatCode="_-[$$-409]* #,##0.00_ ;_-[$$-409]* \-#,##0.00\ ;_-[$$-409]* &quot;-&quot;??_ ;_-@_ "/>
    </dxf>
    <dxf>
      <numFmt numFmtId="166" formatCode="\$\ 0.00,\ &quot;k&quot;"/>
    </dxf>
    <dxf>
      <numFmt numFmtId="165" formatCode="_-[$$-409]* #,##0.00_ ;_-[$$-409]* \-#,##0.00\ ;_-[$$-409]* &quot;-&quot;??_ ;_-@_ "/>
    </dxf>
    <dxf>
      <numFmt numFmtId="165" formatCode="_-[$$-409]* #,##0.00_ ;_-[$$-409]* \-#,##0.00\ ;_-[$$-409]* &quot;-&quot;??_ ;_-@_ "/>
    </dxf>
    <dxf>
      <font>
        <b/>
        <i val="0"/>
        <name val="Lato"/>
        <family val="2"/>
      </font>
    </dxf>
    <dxf>
      <font>
        <name val="Lato"/>
        <family val="2"/>
      </font>
      <fill>
        <patternFill>
          <fgColor rgb="FFC7F4F9"/>
          <bgColor rgb="FF66CCFF"/>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2"/>
      <tableStyleElement type="firstRowStripe" dxfId="61"/>
      <tableStyleElement type="secondRowStripe" dxfId="60"/>
    </tableStyle>
    <tableStyle name="Slicer Style 1" pivot="0" table="0" count="3" xr9:uid="{F7F8948D-D74A-4D88-BFD2-6FB3CB65F581}">
      <tableStyleElement type="wholeTable" dxfId="59"/>
      <tableStyleElement type="headerRow" dxfId="58"/>
    </tableStyle>
  </tableStyles>
  <colors>
    <mruColors>
      <color rgb="FF66CCFF"/>
      <color rgb="FFCCFFFF"/>
      <color rgb="FFC7F4F9"/>
      <color rgb="FF3399FF"/>
      <color rgb="FF99CCFF"/>
      <color rgb="FFF2FEFE"/>
    </mruColors>
  </colors>
  <extLst>
    <ext xmlns:x14="http://schemas.microsoft.com/office/spreadsheetml/2009/9/main" uri="{46F421CA-312F-682f-3DD2-61675219B42D}">
      <x14:dxfs count="1">
        <dxf>
          <fill>
            <patternFill>
              <fgColor rgb="FF3399FF"/>
              <bgColor rgb="FF00B0F0"/>
            </patternFill>
          </fill>
          <border diagonalUp="0" diagonalDown="1">
            <left style="thin">
              <color theme="1" tint="0.24994659260841701"/>
            </left>
            <right style="thin">
              <color theme="1" tint="0.24994659260841701"/>
            </right>
            <top style="thin">
              <color theme="1" tint="0.24994659260841701"/>
            </top>
            <bottom style="thin">
              <color theme="1" tint="0.24994659260841701"/>
            </bottom>
            <diagonal style="thin">
              <color theme="1" tint="0.24994659260841701"/>
            </diagon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PIvot!$C$3</c:f>
              <c:strCache>
                <c:ptCount val="1"/>
                <c:pt idx="0">
                  <c:v>Sum of Profit</c:v>
                </c:pt>
              </c:strCache>
            </c:strRef>
          </c:tx>
          <c:spPr>
            <a:solidFill>
              <a:schemeClr val="accent2"/>
            </a:solidFill>
            <a:ln>
              <a:noFill/>
            </a:ln>
            <a:effectLst/>
          </c:spPr>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961-4ED9-B8FA-916F58A0E00B}"/>
            </c:ext>
          </c:extLst>
        </c:ser>
        <c:dLbls>
          <c:showLegendKey val="0"/>
          <c:showVal val="0"/>
          <c:showCatName val="0"/>
          <c:showSerName val="0"/>
          <c:showPercent val="0"/>
          <c:showBubbleSize val="0"/>
        </c:dLbls>
        <c:axId val="569289008"/>
        <c:axId val="569290448"/>
      </c:areaChart>
      <c:barChart>
        <c:barDir val="col"/>
        <c:grouping val="stacked"/>
        <c:varyColors val="0"/>
        <c:ser>
          <c:idx val="0"/>
          <c:order val="0"/>
          <c:tx>
            <c:strRef>
              <c:f>PIvot!$B$3</c:f>
              <c:strCache>
                <c:ptCount val="1"/>
                <c:pt idx="0">
                  <c:v>Sum of Sales</c:v>
                </c:pt>
              </c:strCache>
            </c:strRef>
          </c:tx>
          <c:spPr>
            <a:solidFill>
              <a:schemeClr val="accent1"/>
            </a:solidFill>
            <a:ln>
              <a:noFill/>
            </a:ln>
            <a:effectLst/>
          </c:spPr>
          <c:invertIfNegative val="0"/>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961-4ED9-B8FA-916F58A0E00B}"/>
            </c:ext>
          </c:extLst>
        </c:ser>
        <c:dLbls>
          <c:showLegendKey val="0"/>
          <c:showVal val="0"/>
          <c:showCatName val="0"/>
          <c:showSerName val="0"/>
          <c:showPercent val="0"/>
          <c:showBubbleSize val="0"/>
        </c:dLbls>
        <c:gapWidth val="219"/>
        <c:overlap val="100"/>
        <c:axId val="464092800"/>
        <c:axId val="464090880"/>
      </c:barChart>
      <c:catAx>
        <c:axId val="46409280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090880"/>
        <c:crosses val="autoZero"/>
        <c:auto val="1"/>
        <c:lblAlgn val="ctr"/>
        <c:lblOffset val="100"/>
        <c:noMultiLvlLbl val="0"/>
      </c:catAx>
      <c:valAx>
        <c:axId val="464090880"/>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092800"/>
        <c:crosses val="autoZero"/>
        <c:crossBetween val="between"/>
      </c:valAx>
      <c:valAx>
        <c:axId val="569290448"/>
        <c:scaling>
          <c:orientation val="minMax"/>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89008"/>
        <c:crosses val="max"/>
        <c:crossBetween val="between"/>
      </c:valAx>
      <c:catAx>
        <c:axId val="569289008"/>
        <c:scaling>
          <c:orientation val="minMax"/>
        </c:scaling>
        <c:delete val="1"/>
        <c:axPos val="b"/>
        <c:numFmt formatCode="General" sourceLinked="1"/>
        <c:majorTickMark val="out"/>
        <c:minorTickMark val="none"/>
        <c:tickLblPos val="nextTo"/>
        <c:crossAx val="569290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PIvot!$J$2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B1-481C-87BE-BE710966F9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B1-481C-87BE-BE710966F9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B1-481C-87BE-BE710966F9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PIvot!$I$3:$I$6</c:f>
              <c:strCache>
                <c:ptCount val="3"/>
                <c:pt idx="0">
                  <c:v>Furniture</c:v>
                </c:pt>
                <c:pt idx="1">
                  <c:v>Office Supplies</c:v>
                </c:pt>
                <c:pt idx="2">
                  <c:v>Technology</c:v>
                </c:pt>
              </c:strCache>
            </c:strRef>
          </c:cat>
          <c:val>
            <c:numRef>
              <c:f>PIvot!$J$3:$J$6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99E-4FF1-9DAB-6A9984E6B90F}"/>
            </c:ext>
          </c:extLst>
        </c:ser>
        <c:dLbls>
          <c:showLegendKey val="0"/>
          <c:showVal val="1"/>
          <c:showCatName val="0"/>
          <c:showSerName val="0"/>
          <c:showPercent val="0"/>
          <c:showBubbleSize val="0"/>
          <c:showLeaderLines val="1"/>
        </c:dLbls>
        <c:firstSliceAng val="0"/>
        <c:holeSize val="45"/>
      </c:doughnutChart>
      <c:spPr>
        <a:noFill/>
        <a:ln>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PIvot!$AC$2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PIvot!$AB$3:$AB$8</c:f>
              <c:strCache>
                <c:ptCount val="5"/>
                <c:pt idx="0">
                  <c:v>Binders</c:v>
                </c:pt>
                <c:pt idx="1">
                  <c:v>Tables</c:v>
                </c:pt>
                <c:pt idx="2">
                  <c:v>Storage</c:v>
                </c:pt>
                <c:pt idx="3">
                  <c:v>Chairs</c:v>
                </c:pt>
                <c:pt idx="4">
                  <c:v>Phones</c:v>
                </c:pt>
              </c:strCache>
            </c:strRef>
          </c:cat>
          <c:val>
            <c:numRef>
              <c:f>PIvot!$AC$3:$AC$8</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2-7344-41CB-9090-B18D0FF474C8}"/>
            </c:ext>
          </c:extLst>
        </c:ser>
        <c:dLbls>
          <c:dLblPos val="inEnd"/>
          <c:showLegendKey val="0"/>
          <c:showVal val="1"/>
          <c:showCatName val="0"/>
          <c:showSerName val="0"/>
          <c:showPercent val="0"/>
          <c:showBubbleSize val="0"/>
        </c:dLbls>
        <c:gapWidth val="150"/>
        <c:overlap val="100"/>
        <c:axId val="1864903968"/>
        <c:axId val="1864902528"/>
      </c:barChart>
      <c:catAx>
        <c:axId val="1864903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902528"/>
        <c:crosses val="autoZero"/>
        <c:auto val="1"/>
        <c:lblAlgn val="ctr"/>
        <c:lblOffset val="100"/>
        <c:noMultiLvlLbl val="0"/>
      </c:catAx>
      <c:valAx>
        <c:axId val="1864902528"/>
        <c:scaling>
          <c:orientation val="minMax"/>
        </c:scaling>
        <c:delete val="1"/>
        <c:axPos val="b"/>
        <c:numFmt formatCode="\$\ 0.00,\ &quot;k&quot;" sourceLinked="1"/>
        <c:majorTickMark val="none"/>
        <c:minorTickMark val="none"/>
        <c:tickLblPos val="nextTo"/>
        <c:crossAx val="186490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AB2-4D8D-91E3-398E85D1CB94}"/>
            </c:ext>
          </c:extLst>
        </c:ser>
        <c:dLbls>
          <c:showLegendKey val="0"/>
          <c:showVal val="0"/>
          <c:showCatName val="0"/>
          <c:showSerName val="0"/>
          <c:showPercent val="0"/>
          <c:showBubbleSize val="0"/>
        </c:dLbls>
        <c:smooth val="0"/>
        <c:axId val="1885418848"/>
        <c:axId val="1885423168"/>
      </c:lineChart>
      <c:catAx>
        <c:axId val="1885418848"/>
        <c:scaling>
          <c:orientation val="minMax"/>
        </c:scaling>
        <c:delete val="1"/>
        <c:axPos val="b"/>
        <c:numFmt formatCode="General" sourceLinked="1"/>
        <c:majorTickMark val="none"/>
        <c:minorTickMark val="none"/>
        <c:tickLblPos val="nextTo"/>
        <c:crossAx val="1885423168"/>
        <c:crosses val="autoZero"/>
        <c:auto val="1"/>
        <c:lblAlgn val="ctr"/>
        <c:lblOffset val="100"/>
        <c:noMultiLvlLbl val="0"/>
      </c:catAx>
      <c:valAx>
        <c:axId val="1885423168"/>
        <c:scaling>
          <c:orientation val="minMax"/>
        </c:scaling>
        <c:delete val="1"/>
        <c:axPos val="l"/>
        <c:numFmt formatCode="General" sourceLinked="1"/>
        <c:majorTickMark val="none"/>
        <c:minorTickMark val="none"/>
        <c:tickLblPos val="nextTo"/>
        <c:crossAx val="188541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c:f>
              <c:strCache>
                <c:ptCount val="1"/>
                <c:pt idx="0">
                  <c:v>Total</c:v>
                </c:pt>
              </c:strCache>
            </c:strRef>
          </c:tx>
          <c:spPr>
            <a:ln w="28575" cap="rnd">
              <a:solidFill>
                <a:schemeClr val="accent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12F-4D07-86EB-D9058D6D2794}"/>
            </c:ext>
          </c:extLst>
        </c:ser>
        <c:dLbls>
          <c:showLegendKey val="0"/>
          <c:showVal val="0"/>
          <c:showCatName val="0"/>
          <c:showSerName val="0"/>
          <c:showPercent val="0"/>
          <c:showBubbleSize val="0"/>
        </c:dLbls>
        <c:smooth val="0"/>
        <c:axId val="1878073040"/>
        <c:axId val="1878071120"/>
      </c:lineChart>
      <c:catAx>
        <c:axId val="1878073040"/>
        <c:scaling>
          <c:orientation val="minMax"/>
        </c:scaling>
        <c:delete val="1"/>
        <c:axPos val="b"/>
        <c:numFmt formatCode="General" sourceLinked="1"/>
        <c:majorTickMark val="none"/>
        <c:minorTickMark val="none"/>
        <c:tickLblPos val="nextTo"/>
        <c:crossAx val="1878071120"/>
        <c:crosses val="autoZero"/>
        <c:auto val="1"/>
        <c:lblAlgn val="ctr"/>
        <c:lblOffset val="100"/>
        <c:noMultiLvlLbl val="0"/>
      </c:catAx>
      <c:valAx>
        <c:axId val="1878071120"/>
        <c:scaling>
          <c:orientation val="minMax"/>
        </c:scaling>
        <c:delete val="1"/>
        <c:axPos val="l"/>
        <c:numFmt formatCode="General" sourceLinked="1"/>
        <c:majorTickMark val="none"/>
        <c:minorTickMark val="none"/>
        <c:tickLblPos val="nextTo"/>
        <c:crossAx val="187807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accent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47E-49E0-A80B-CDC6C4B42D7E}"/>
            </c:ext>
          </c:extLst>
        </c:ser>
        <c:dLbls>
          <c:showLegendKey val="0"/>
          <c:showVal val="0"/>
          <c:showCatName val="0"/>
          <c:showSerName val="0"/>
          <c:showPercent val="0"/>
          <c:showBubbleSize val="0"/>
        </c:dLbls>
        <c:smooth val="0"/>
        <c:axId val="14984912"/>
        <c:axId val="464093280"/>
      </c:lineChart>
      <c:catAx>
        <c:axId val="14984912"/>
        <c:scaling>
          <c:orientation val="minMax"/>
        </c:scaling>
        <c:delete val="1"/>
        <c:axPos val="b"/>
        <c:numFmt formatCode="General" sourceLinked="1"/>
        <c:majorTickMark val="none"/>
        <c:minorTickMark val="none"/>
        <c:tickLblPos val="nextTo"/>
        <c:crossAx val="464093280"/>
        <c:crosses val="autoZero"/>
        <c:auto val="1"/>
        <c:lblAlgn val="ctr"/>
        <c:lblOffset val="100"/>
        <c:noMultiLvlLbl val="0"/>
      </c:catAx>
      <c:valAx>
        <c:axId val="464093280"/>
        <c:scaling>
          <c:orientation val="minMax"/>
        </c:scaling>
        <c:delete val="1"/>
        <c:axPos val="l"/>
        <c:numFmt formatCode="General" sourceLinked="1"/>
        <c:majorTickMark val="none"/>
        <c:minorTickMark val="none"/>
        <c:tickLblPos val="nextTo"/>
        <c:crossAx val="1498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c:f>
              <c:strCache>
                <c:ptCount val="1"/>
                <c:pt idx="0">
                  <c:v>Total</c:v>
                </c:pt>
              </c:strCache>
            </c:strRef>
          </c:tx>
          <c:spPr>
            <a:ln w="28575" cap="rnd">
              <a:solidFill>
                <a:schemeClr val="accent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C58-41A6-B45D-ED79AED9C57A}"/>
            </c:ext>
          </c:extLst>
        </c:ser>
        <c:dLbls>
          <c:showLegendKey val="0"/>
          <c:showVal val="0"/>
          <c:showCatName val="0"/>
          <c:showSerName val="0"/>
          <c:showPercent val="0"/>
          <c:showBubbleSize val="0"/>
        </c:dLbls>
        <c:smooth val="0"/>
        <c:axId val="1865019232"/>
        <c:axId val="1885423648"/>
      </c:lineChart>
      <c:catAx>
        <c:axId val="1865019232"/>
        <c:scaling>
          <c:orientation val="minMax"/>
        </c:scaling>
        <c:delete val="1"/>
        <c:axPos val="b"/>
        <c:numFmt formatCode="General" sourceLinked="1"/>
        <c:majorTickMark val="none"/>
        <c:minorTickMark val="none"/>
        <c:tickLblPos val="nextTo"/>
        <c:crossAx val="1885423648"/>
        <c:crosses val="autoZero"/>
        <c:auto val="1"/>
        <c:lblAlgn val="ctr"/>
        <c:lblOffset val="100"/>
        <c:noMultiLvlLbl val="0"/>
      </c:catAx>
      <c:valAx>
        <c:axId val="1885423648"/>
        <c:scaling>
          <c:orientation val="minMax"/>
        </c:scaling>
        <c:delete val="1"/>
        <c:axPos val="l"/>
        <c:numFmt formatCode="General" sourceLinked="1"/>
        <c:majorTickMark val="none"/>
        <c:minorTickMark val="none"/>
        <c:tickLblPos val="nextTo"/>
        <c:crossAx val="186501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c:f>
              <c:strCache>
                <c:ptCount val="1"/>
                <c:pt idx="0">
                  <c:v>Total</c:v>
                </c:pt>
              </c:strCache>
            </c:strRef>
          </c:tx>
          <c:spPr>
            <a:ln w="28575" cap="rnd">
              <a:solidFill>
                <a:schemeClr val="accent1"/>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B47-44A1-8F0B-10CB55ABF739}"/>
            </c:ext>
          </c:extLst>
        </c:ser>
        <c:dLbls>
          <c:showLegendKey val="0"/>
          <c:showVal val="0"/>
          <c:showCatName val="0"/>
          <c:showSerName val="0"/>
          <c:showPercent val="0"/>
          <c:showBubbleSize val="0"/>
        </c:dLbls>
        <c:smooth val="0"/>
        <c:axId val="1877955440"/>
        <c:axId val="1877952560"/>
      </c:lineChart>
      <c:catAx>
        <c:axId val="1877955440"/>
        <c:scaling>
          <c:orientation val="minMax"/>
        </c:scaling>
        <c:delete val="1"/>
        <c:axPos val="b"/>
        <c:numFmt formatCode="General" sourceLinked="1"/>
        <c:majorTickMark val="none"/>
        <c:minorTickMark val="none"/>
        <c:tickLblPos val="nextTo"/>
        <c:crossAx val="1877952560"/>
        <c:crosses val="autoZero"/>
        <c:auto val="1"/>
        <c:lblAlgn val="ctr"/>
        <c:lblOffset val="100"/>
        <c:noMultiLvlLbl val="0"/>
      </c:catAx>
      <c:valAx>
        <c:axId val="1877952560"/>
        <c:scaling>
          <c:orientation val="minMax"/>
        </c:scaling>
        <c:delete val="1"/>
        <c:axPos val="l"/>
        <c:numFmt formatCode="General" sourceLinked="1"/>
        <c:majorTickMark val="none"/>
        <c:minorTickMark val="none"/>
        <c:tickLblPos val="nextTo"/>
        <c:crossAx val="187795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647230320699708E-2"/>
          <c:y val="0.19354838709677419"/>
          <c:w val="0.91253644314868809"/>
          <c:h val="0.64516129032258063"/>
        </c:manualLayout>
      </c:layout>
      <c:lineChart>
        <c:grouping val="standard"/>
        <c:varyColors val="0"/>
        <c:ser>
          <c:idx val="0"/>
          <c:order val="0"/>
          <c:tx>
            <c:strRef>
              <c:f>KPI!$E$1</c:f>
              <c:strCache>
                <c:ptCount val="1"/>
                <c:pt idx="0">
                  <c:v>Total</c:v>
                </c:pt>
              </c:strCache>
            </c:strRef>
          </c:tx>
          <c:spPr>
            <a:ln w="34925" cap="rnd">
              <a:solidFill>
                <a:schemeClr val="tx1">
                  <a:lumMod val="95000"/>
                  <a:lumOff val="5000"/>
                </a:schemeClr>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765-41E6-80B1-E6EFE62D71B0}"/>
            </c:ext>
          </c:extLst>
        </c:ser>
        <c:dLbls>
          <c:showLegendKey val="0"/>
          <c:showVal val="0"/>
          <c:showCatName val="0"/>
          <c:showSerName val="0"/>
          <c:showPercent val="0"/>
          <c:showBubbleSize val="0"/>
        </c:dLbls>
        <c:smooth val="0"/>
        <c:axId val="1878073040"/>
        <c:axId val="1878071120"/>
      </c:lineChart>
      <c:catAx>
        <c:axId val="1878073040"/>
        <c:scaling>
          <c:orientation val="minMax"/>
        </c:scaling>
        <c:delete val="1"/>
        <c:axPos val="b"/>
        <c:numFmt formatCode="General" sourceLinked="1"/>
        <c:majorTickMark val="none"/>
        <c:minorTickMark val="none"/>
        <c:tickLblPos val="nextTo"/>
        <c:crossAx val="1878071120"/>
        <c:crosses val="autoZero"/>
        <c:auto val="1"/>
        <c:lblAlgn val="ctr"/>
        <c:lblOffset val="100"/>
        <c:noMultiLvlLbl val="0"/>
      </c:catAx>
      <c:valAx>
        <c:axId val="1878071120"/>
        <c:scaling>
          <c:orientation val="minMax"/>
        </c:scaling>
        <c:delete val="1"/>
        <c:axPos val="l"/>
        <c:numFmt formatCode="General" sourceLinked="1"/>
        <c:majorTickMark val="none"/>
        <c:minorTickMark val="none"/>
        <c:tickLblPos val="nextTo"/>
        <c:crossAx val="187807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66CCFF">
            <a:alpha val="80000"/>
          </a:srgbClr>
        </a:gs>
        <a:gs pos="100000">
          <a:srgbClr val="3399FF">
            <a:alpha val="75000"/>
          </a:srgbClr>
        </a:gs>
      </a:gsLst>
      <a:lin ang="18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518518518518517E-2"/>
          <c:y val="0.15384652658153017"/>
          <c:w val="0.95679012345679015"/>
          <c:h val="0.69230694683693961"/>
        </c:manualLayout>
      </c:layout>
      <c:lineChart>
        <c:grouping val="standard"/>
        <c:varyColors val="0"/>
        <c:ser>
          <c:idx val="0"/>
          <c:order val="0"/>
          <c:tx>
            <c:strRef>
              <c:f>KPI!$E$1</c:f>
              <c:strCache>
                <c:ptCount val="1"/>
                <c:pt idx="0">
                  <c:v>Total</c:v>
                </c:pt>
              </c:strCache>
            </c:strRef>
          </c:tx>
          <c:spPr>
            <a:ln w="34925" cap="rnd">
              <a:solidFill>
                <a:schemeClr val="tx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361-4501-B2A5-79122C96F1BD}"/>
            </c:ext>
          </c:extLst>
        </c:ser>
        <c:dLbls>
          <c:showLegendKey val="0"/>
          <c:showVal val="0"/>
          <c:showCatName val="0"/>
          <c:showSerName val="0"/>
          <c:showPercent val="0"/>
          <c:showBubbleSize val="0"/>
        </c:dLbls>
        <c:smooth val="0"/>
        <c:axId val="1878073040"/>
        <c:axId val="1878071120"/>
      </c:lineChart>
      <c:catAx>
        <c:axId val="1878073040"/>
        <c:scaling>
          <c:orientation val="minMax"/>
        </c:scaling>
        <c:delete val="1"/>
        <c:axPos val="b"/>
        <c:numFmt formatCode="General" sourceLinked="1"/>
        <c:majorTickMark val="none"/>
        <c:minorTickMark val="none"/>
        <c:tickLblPos val="nextTo"/>
        <c:crossAx val="1878071120"/>
        <c:crosses val="autoZero"/>
        <c:auto val="1"/>
        <c:lblAlgn val="ctr"/>
        <c:lblOffset val="100"/>
        <c:noMultiLvlLbl val="0"/>
      </c:catAx>
      <c:valAx>
        <c:axId val="1878071120"/>
        <c:scaling>
          <c:orientation val="minMax"/>
        </c:scaling>
        <c:delete val="1"/>
        <c:axPos val="l"/>
        <c:numFmt formatCode="General" sourceLinked="1"/>
        <c:majorTickMark val="none"/>
        <c:minorTickMark val="none"/>
        <c:tickLblPos val="nextTo"/>
        <c:crossAx val="1878073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66CCFF">
            <a:alpha val="80000"/>
          </a:srgbClr>
        </a:gs>
        <a:gs pos="100000">
          <a:srgbClr val="3399FF">
            <a:alpha val="75000"/>
          </a:srgbClr>
        </a:gs>
      </a:gsLst>
      <a:lin ang="18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391812865497075E-2"/>
          <c:y val="0.13114754098360656"/>
          <c:w val="0.95906432748538006"/>
          <c:h val="0.67213114754098358"/>
        </c:manualLayout>
      </c:layout>
      <c:lineChart>
        <c:grouping val="standard"/>
        <c:varyColors val="0"/>
        <c:ser>
          <c:idx val="0"/>
          <c:order val="0"/>
          <c:tx>
            <c:strRef>
              <c:f>KPI!$H$1</c:f>
              <c:strCache>
                <c:ptCount val="1"/>
                <c:pt idx="0">
                  <c:v>Total</c:v>
                </c:pt>
              </c:strCache>
            </c:strRef>
          </c:tx>
          <c:spPr>
            <a:ln w="34925" cap="rnd">
              <a:solidFill>
                <a:schemeClr val="tx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C8D-4A7A-AA36-CECE64AC0CF3}"/>
            </c:ext>
          </c:extLst>
        </c:ser>
        <c:dLbls>
          <c:showLegendKey val="0"/>
          <c:showVal val="0"/>
          <c:showCatName val="0"/>
          <c:showSerName val="0"/>
          <c:showPercent val="0"/>
          <c:showBubbleSize val="0"/>
        </c:dLbls>
        <c:smooth val="0"/>
        <c:axId val="14984912"/>
        <c:axId val="464093280"/>
      </c:lineChart>
      <c:catAx>
        <c:axId val="14984912"/>
        <c:scaling>
          <c:orientation val="minMax"/>
        </c:scaling>
        <c:delete val="1"/>
        <c:axPos val="b"/>
        <c:numFmt formatCode="General" sourceLinked="1"/>
        <c:majorTickMark val="none"/>
        <c:minorTickMark val="none"/>
        <c:tickLblPos val="nextTo"/>
        <c:crossAx val="464093280"/>
        <c:crosses val="autoZero"/>
        <c:auto val="1"/>
        <c:lblAlgn val="ctr"/>
        <c:lblOffset val="100"/>
        <c:noMultiLvlLbl val="0"/>
      </c:catAx>
      <c:valAx>
        <c:axId val="464093280"/>
        <c:scaling>
          <c:orientation val="minMax"/>
        </c:scaling>
        <c:delete val="1"/>
        <c:axPos val="l"/>
        <c:numFmt formatCode="General" sourceLinked="1"/>
        <c:majorTickMark val="none"/>
        <c:minorTickMark val="none"/>
        <c:tickLblPos val="nextTo"/>
        <c:crossAx val="1498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66CCFF">
            <a:alpha val="80000"/>
          </a:srgbClr>
        </a:gs>
        <a:gs pos="100000">
          <a:srgbClr val="3399FF">
            <a:alpha val="75000"/>
          </a:srgbClr>
        </a:gs>
      </a:gsLst>
      <a:lin ang="18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816326530612242E-2"/>
          <c:y val="0.16666666666666666"/>
          <c:w val="0.93002915451895041"/>
          <c:h val="0.66666666666666663"/>
        </c:manualLayout>
      </c:layout>
      <c:lineChart>
        <c:grouping val="standard"/>
        <c:varyColors val="0"/>
        <c:ser>
          <c:idx val="0"/>
          <c:order val="0"/>
          <c:tx>
            <c:strRef>
              <c:f>KPI!$K$1</c:f>
              <c:strCache>
                <c:ptCount val="1"/>
                <c:pt idx="0">
                  <c:v>Total</c:v>
                </c:pt>
              </c:strCache>
            </c:strRef>
          </c:tx>
          <c:spPr>
            <a:ln w="34925" cap="rnd">
              <a:solidFill>
                <a:schemeClr val="tx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894-44FB-BF5D-69E878EB13CD}"/>
            </c:ext>
          </c:extLst>
        </c:ser>
        <c:dLbls>
          <c:showLegendKey val="0"/>
          <c:showVal val="0"/>
          <c:showCatName val="0"/>
          <c:showSerName val="0"/>
          <c:showPercent val="0"/>
          <c:showBubbleSize val="0"/>
        </c:dLbls>
        <c:smooth val="0"/>
        <c:axId val="1865019232"/>
        <c:axId val="1885423648"/>
      </c:lineChart>
      <c:catAx>
        <c:axId val="1865019232"/>
        <c:scaling>
          <c:orientation val="minMax"/>
        </c:scaling>
        <c:delete val="1"/>
        <c:axPos val="b"/>
        <c:numFmt formatCode="General" sourceLinked="1"/>
        <c:majorTickMark val="none"/>
        <c:minorTickMark val="none"/>
        <c:tickLblPos val="nextTo"/>
        <c:crossAx val="1885423648"/>
        <c:crosses val="autoZero"/>
        <c:auto val="1"/>
        <c:lblAlgn val="ctr"/>
        <c:lblOffset val="100"/>
        <c:noMultiLvlLbl val="0"/>
      </c:catAx>
      <c:valAx>
        <c:axId val="1885423648"/>
        <c:scaling>
          <c:orientation val="minMax"/>
        </c:scaling>
        <c:delete val="1"/>
        <c:axPos val="l"/>
        <c:numFmt formatCode="General" sourceLinked="1"/>
        <c:majorTickMark val="none"/>
        <c:minorTickMark val="none"/>
        <c:tickLblPos val="nextTo"/>
        <c:crossAx val="1865019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66CCFF">
            <a:alpha val="80000"/>
          </a:srgbClr>
        </a:gs>
        <a:gs pos="100000">
          <a:srgbClr val="3399FF">
            <a:alpha val="75000"/>
          </a:srgbClr>
        </a:gs>
      </a:gsLst>
      <a:lin ang="18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529411764705882E-2"/>
          <c:y val="0.19672131147540983"/>
          <c:w val="0.94705882352941173"/>
          <c:h val="0.67213114754098358"/>
        </c:manualLayout>
      </c:layout>
      <c:lineChart>
        <c:grouping val="standard"/>
        <c:varyColors val="0"/>
        <c:ser>
          <c:idx val="0"/>
          <c:order val="0"/>
          <c:tx>
            <c:strRef>
              <c:f>KPI!$N$1</c:f>
              <c:strCache>
                <c:ptCount val="1"/>
                <c:pt idx="0">
                  <c:v>Total</c:v>
                </c:pt>
              </c:strCache>
            </c:strRef>
          </c:tx>
          <c:spPr>
            <a:ln w="34925" cap="rnd">
              <a:solidFill>
                <a:schemeClr val="tx1"/>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47D-4541-A5C1-68650C8B6378}"/>
            </c:ext>
          </c:extLst>
        </c:ser>
        <c:dLbls>
          <c:showLegendKey val="0"/>
          <c:showVal val="0"/>
          <c:showCatName val="0"/>
          <c:showSerName val="0"/>
          <c:showPercent val="0"/>
          <c:showBubbleSize val="0"/>
        </c:dLbls>
        <c:smooth val="0"/>
        <c:axId val="1877955440"/>
        <c:axId val="1877952560"/>
      </c:lineChart>
      <c:catAx>
        <c:axId val="1877955440"/>
        <c:scaling>
          <c:orientation val="minMax"/>
        </c:scaling>
        <c:delete val="1"/>
        <c:axPos val="b"/>
        <c:numFmt formatCode="General" sourceLinked="1"/>
        <c:majorTickMark val="none"/>
        <c:minorTickMark val="none"/>
        <c:tickLblPos val="nextTo"/>
        <c:crossAx val="1877952560"/>
        <c:crosses val="autoZero"/>
        <c:auto val="1"/>
        <c:lblAlgn val="ctr"/>
        <c:lblOffset val="100"/>
        <c:noMultiLvlLbl val="0"/>
      </c:catAx>
      <c:valAx>
        <c:axId val="1877952560"/>
        <c:scaling>
          <c:orientation val="minMax"/>
        </c:scaling>
        <c:delete val="1"/>
        <c:axPos val="l"/>
        <c:numFmt formatCode="General" sourceLinked="1"/>
        <c:majorTickMark val="none"/>
        <c:minorTickMark val="none"/>
        <c:tickLblPos val="nextTo"/>
        <c:crossAx val="187795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66CCFF">
            <a:alpha val="80000"/>
          </a:srgbClr>
        </a:gs>
        <a:gs pos="100000">
          <a:srgbClr val="3399FF">
            <a:alpha val="75000"/>
          </a:srgbClr>
        </a:gs>
      </a:gsLst>
      <a:lin ang="18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Analysis.xlsx]PIvot!PivotTable5</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s>
    <c:plotArea>
      <c:layout>
        <c:manualLayout>
          <c:layoutTarget val="inner"/>
          <c:xMode val="edge"/>
          <c:yMode val="edge"/>
          <c:x val="0.22937084693681586"/>
          <c:y val="0.15699484596241958"/>
          <c:w val="0.53612521605531016"/>
          <c:h val="0.8263584157243502"/>
        </c:manualLayout>
      </c:layout>
      <c:doughnutChart>
        <c:varyColors val="1"/>
        <c:ser>
          <c:idx val="0"/>
          <c:order val="0"/>
          <c:tx>
            <c:strRef>
              <c:f>PIvot!$J$2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BB-4F10-B975-EC2F74BB90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BB-4F10-B975-EC2F74BB90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BB-4F10-B975-EC2F74BB90D8}"/>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PIvot!$I$3:$I$6</c:f>
              <c:strCache>
                <c:ptCount val="3"/>
                <c:pt idx="0">
                  <c:v>Furniture</c:v>
                </c:pt>
                <c:pt idx="1">
                  <c:v>Office Supplies</c:v>
                </c:pt>
                <c:pt idx="2">
                  <c:v>Technology</c:v>
                </c:pt>
              </c:strCache>
            </c:strRef>
          </c:cat>
          <c:val>
            <c:numRef>
              <c:f>PIvot!$J$3:$J$6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5BB-4F10-B975-EC2F74BB90D8}"/>
            </c:ext>
          </c:extLst>
        </c:ser>
        <c:dLbls>
          <c:showLegendKey val="0"/>
          <c:showVal val="1"/>
          <c:showCatName val="0"/>
          <c:showSerName val="0"/>
          <c:showPercent val="0"/>
          <c:showBubbleSize val="0"/>
          <c:showLeaderLines val="1"/>
        </c:dLbls>
        <c:firstSliceAng val="0"/>
        <c:holeSize val="46"/>
      </c:doughnutChart>
      <c:spPr>
        <a:noFill/>
        <a:ln>
          <a:noFill/>
        </a:ln>
        <a:effectLst>
          <a:softEdge rad="0"/>
        </a:effectLst>
      </c:spPr>
    </c:plotArea>
    <c:legend>
      <c:legendPos val="t"/>
      <c:overlay val="0"/>
      <c:spPr>
        <a:noFill/>
        <a:ln>
          <a:noFill/>
        </a:ln>
        <a:effectLst/>
      </c:spPr>
      <c:txPr>
        <a:bodyPr rot="0" spcFirstLastPara="1" vertOverflow="ellipsis" vert="horz" wrap="square" anchor="ctr" anchorCtr="1"/>
        <a:lstStyle/>
        <a:p>
          <a:pPr>
            <a:defRPr sz="7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29239691812717"/>
          <c:y val="0.25393716408536177"/>
          <c:w val="0.66602531538396403"/>
          <c:h val="0.58806753695099467"/>
        </c:manualLayout>
      </c:layout>
      <c:areaChart>
        <c:grouping val="standard"/>
        <c:varyColors val="0"/>
        <c:ser>
          <c:idx val="1"/>
          <c:order val="1"/>
          <c:tx>
            <c:strRef>
              <c:f>PIvot!$C$3</c:f>
              <c:strCache>
                <c:ptCount val="1"/>
                <c:pt idx="0">
                  <c:v>Sum of Profit</c:v>
                </c:pt>
              </c:strCache>
            </c:strRef>
          </c:tx>
          <c:spPr>
            <a:solidFill>
              <a:schemeClr val="bg2"/>
            </a:solidFill>
            <a:ln>
              <a:noFill/>
            </a:ln>
            <a:effectLst/>
          </c:spPr>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9BB-48D1-BF3F-14E32710765C}"/>
            </c:ext>
          </c:extLst>
        </c:ser>
        <c:dLbls>
          <c:showLegendKey val="0"/>
          <c:showVal val="0"/>
          <c:showCatName val="0"/>
          <c:showSerName val="0"/>
          <c:showPercent val="0"/>
          <c:showBubbleSize val="0"/>
        </c:dLbls>
        <c:axId val="569289008"/>
        <c:axId val="569290448"/>
      </c:areaChart>
      <c:barChart>
        <c:barDir val="col"/>
        <c:grouping val="stacked"/>
        <c:varyColors val="0"/>
        <c:ser>
          <c:idx val="0"/>
          <c:order val="0"/>
          <c:tx>
            <c:strRef>
              <c:f>PIvot!$B$3</c:f>
              <c:strCache>
                <c:ptCount val="1"/>
                <c:pt idx="0">
                  <c:v>Sum of Sales</c:v>
                </c:pt>
              </c:strCache>
            </c:strRef>
          </c:tx>
          <c:spPr>
            <a:solidFill>
              <a:schemeClr val="tx2"/>
            </a:solidFill>
            <a:ln>
              <a:noFill/>
            </a:ln>
            <a:effectLst/>
          </c:spPr>
          <c:invertIfNegative val="0"/>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9BB-48D1-BF3F-14E32710765C}"/>
            </c:ext>
          </c:extLst>
        </c:ser>
        <c:dLbls>
          <c:showLegendKey val="0"/>
          <c:showVal val="0"/>
          <c:showCatName val="0"/>
          <c:showSerName val="0"/>
          <c:showPercent val="0"/>
          <c:showBubbleSize val="0"/>
        </c:dLbls>
        <c:gapWidth val="75"/>
        <c:overlap val="100"/>
        <c:axId val="464092800"/>
        <c:axId val="464090880"/>
      </c:barChart>
      <c:catAx>
        <c:axId val="46409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crossAx val="464090880"/>
        <c:crosses val="autoZero"/>
        <c:auto val="1"/>
        <c:lblAlgn val="ctr"/>
        <c:lblOffset val="100"/>
        <c:noMultiLvlLbl val="0"/>
      </c:catAx>
      <c:valAx>
        <c:axId val="46409088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2"/>
                    </a:solidFill>
                    <a:latin typeface="Lato" panose="020F0502020204030203" pitchFamily="34" charset="0"/>
                    <a:ea typeface="Lato" panose="020F0502020204030203" pitchFamily="34" charset="0"/>
                    <a:cs typeface="Lato" panose="020F0502020204030203" pitchFamily="34" charset="0"/>
                  </a:defRPr>
                </a:pPr>
                <a:r>
                  <a:rPr lang="en-IN" b="1">
                    <a:solidFill>
                      <a:schemeClr val="tx2"/>
                    </a:solidFill>
                    <a:latin typeface="Lato" panose="020F0502020204030203" pitchFamily="34" charset="0"/>
                    <a:ea typeface="Lato" panose="020F0502020204030203" pitchFamily="34" charset="0"/>
                    <a:cs typeface="Lato" panose="020F0502020204030203" pitchFamily="34" charset="0"/>
                  </a:rPr>
                  <a:t>Sales</a:t>
                </a:r>
              </a:p>
            </c:rich>
          </c:tx>
          <c:layout>
            <c:manualLayout>
              <c:xMode val="edge"/>
              <c:yMode val="edge"/>
              <c:x val="1.0752688172043012E-2"/>
              <c:y val="0.4238302311947780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Lato" panose="020F0502020204030203" pitchFamily="34" charset="0"/>
                  <a:ea typeface="Lato" panose="020F0502020204030203" pitchFamily="34" charset="0"/>
                  <a:cs typeface="Lato" panose="020F0502020204030203" pitchFamily="34" charset="0"/>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crossAx val="464092800"/>
        <c:crosses val="autoZero"/>
        <c:crossBetween val="between"/>
      </c:valAx>
      <c:valAx>
        <c:axId val="569290448"/>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2"/>
                    </a:solidFill>
                    <a:latin typeface="Lato" panose="020F0502020204030203" pitchFamily="34" charset="0"/>
                    <a:ea typeface="Lato" panose="020F0502020204030203" pitchFamily="34" charset="0"/>
                    <a:cs typeface="Lato" panose="020F0502020204030203" pitchFamily="34" charset="0"/>
                  </a:defRPr>
                </a:pPr>
                <a:r>
                  <a:rPr lang="en-IN" b="1">
                    <a:solidFill>
                      <a:schemeClr val="tx2"/>
                    </a:solidFill>
                    <a:latin typeface="Lato" panose="020F0502020204030203" pitchFamily="34" charset="0"/>
                    <a:ea typeface="Lato" panose="020F0502020204030203" pitchFamily="34" charset="0"/>
                    <a:cs typeface="Lato" panose="020F0502020204030203" pitchFamily="34" charset="0"/>
                  </a:rPr>
                  <a:t>Profit</a:t>
                </a:r>
              </a:p>
            </c:rich>
          </c:tx>
          <c:layout>
            <c:manualLayout>
              <c:xMode val="edge"/>
              <c:yMode val="edge"/>
              <c:x val="0.9510617221234442"/>
              <c:y val="0.4170721069587272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2"/>
                  </a:solidFill>
                  <a:latin typeface="Lato" panose="020F0502020204030203" pitchFamily="34" charset="0"/>
                  <a:ea typeface="Lato" panose="020F0502020204030203" pitchFamily="34" charset="0"/>
                  <a:cs typeface="Lato" panose="020F0502020204030203" pitchFamily="34" charset="0"/>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crossAx val="569289008"/>
        <c:crosses val="max"/>
        <c:crossBetween val="between"/>
      </c:valAx>
      <c:catAx>
        <c:axId val="569289008"/>
        <c:scaling>
          <c:orientation val="minMax"/>
        </c:scaling>
        <c:delete val="1"/>
        <c:axPos val="b"/>
        <c:numFmt formatCode="General" sourceLinked="1"/>
        <c:majorTickMark val="out"/>
        <c:minorTickMark val="none"/>
        <c:tickLblPos val="nextTo"/>
        <c:crossAx val="569290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Lato" panose="020F0502020204030203" pitchFamily="34" charset="0"/>
              <a:ea typeface="Lato" panose="020F0502020204030203" pitchFamily="34" charset="0"/>
              <a:cs typeface="Lato"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93033207805546"/>
          <c:y val="7.1174377224199285E-3"/>
          <c:w val="0.79421459545817641"/>
          <c:h val="0.98576512455516019"/>
        </c:manualLayout>
      </c:layout>
      <c:barChart>
        <c:barDir val="bar"/>
        <c:grouping val="stacked"/>
        <c:varyColors val="0"/>
        <c:ser>
          <c:idx val="0"/>
          <c:order val="0"/>
          <c:tx>
            <c:strRef>
              <c:f>PIvot!$AC$2</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PIvot!$AB$3:$AB$8</c:f>
              <c:strCache>
                <c:ptCount val="5"/>
                <c:pt idx="0">
                  <c:v>Binders</c:v>
                </c:pt>
                <c:pt idx="1">
                  <c:v>Tables</c:v>
                </c:pt>
                <c:pt idx="2">
                  <c:v>Storage</c:v>
                </c:pt>
                <c:pt idx="3">
                  <c:v>Chairs</c:v>
                </c:pt>
                <c:pt idx="4">
                  <c:v>Phones</c:v>
                </c:pt>
              </c:strCache>
            </c:strRef>
          </c:cat>
          <c:val>
            <c:numRef>
              <c:f>PIvot!$AC$3:$AC$8</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9C6-4CEE-B3A3-B3EB77307A66}"/>
            </c:ext>
          </c:extLst>
        </c:ser>
        <c:dLbls>
          <c:dLblPos val="inEnd"/>
          <c:showLegendKey val="0"/>
          <c:showVal val="1"/>
          <c:showCatName val="0"/>
          <c:showSerName val="0"/>
          <c:showPercent val="0"/>
          <c:showBubbleSize val="0"/>
        </c:dLbls>
        <c:gapWidth val="40"/>
        <c:overlap val="100"/>
        <c:axId val="1864903968"/>
        <c:axId val="1864902528"/>
      </c:barChart>
      <c:catAx>
        <c:axId val="1864903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Lato" panose="020F0502020204030203" pitchFamily="34" charset="0"/>
                <a:ea typeface="Lato" panose="020F0502020204030203" pitchFamily="34" charset="0"/>
                <a:cs typeface="Lato" panose="020F0502020204030203" pitchFamily="34" charset="0"/>
              </a:defRPr>
            </a:pPr>
            <a:endParaRPr lang="en-US"/>
          </a:p>
        </c:txPr>
        <c:crossAx val="1864902528"/>
        <c:crosses val="autoZero"/>
        <c:auto val="1"/>
        <c:lblAlgn val="ctr"/>
        <c:lblOffset val="100"/>
        <c:noMultiLvlLbl val="0"/>
      </c:catAx>
      <c:valAx>
        <c:axId val="1864902528"/>
        <c:scaling>
          <c:orientation val="minMax"/>
        </c:scaling>
        <c:delete val="1"/>
        <c:axPos val="b"/>
        <c:numFmt formatCode="\$\ 0.00,\ &quot;k&quot;" sourceLinked="1"/>
        <c:majorTickMark val="none"/>
        <c:minorTickMark val="none"/>
        <c:tickLblPos val="nextTo"/>
        <c:crossAx val="186490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plotArea>
      <cx:plotAreaRegion>
        <cx:series layoutId="waterfall" uniqueId="{42F4B10F-362D-466E-9777-69037880CF99}">
          <cx:dataLabels pos="outEnd">
            <cx:visibility seriesName="0" categoryName="0" value="1"/>
          </cx:dataLabels>
          <cx:dataId val="0"/>
          <cx:layoutPr>
            <cx:subtotals>
              <cx:idx val="3"/>
            </cx:subtotals>
          </cx:layoutPr>
        </cx:series>
      </cx:plotAreaRegion>
      <cx:axis id="0">
        <cx:catScaling gapWidth="0.5"/>
        <cx:tickLabels/>
      </cx:axis>
      <cx:axis id="1" hidden="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857D27D3-B1DC-4615-ADC5-550AEAFFA204}">
          <cx:spPr>
            <a:gradFill>
              <a:gsLst>
                <a:gs pos="0">
                  <a:srgbClr val="00B050"/>
                </a:gs>
                <a:gs pos="100000">
                  <a:schemeClr val="accent6">
                    <a:lumMod val="60000"/>
                    <a:lumOff val="40000"/>
                  </a:schemeClr>
                </a:gs>
              </a:gsLst>
              <a:lin ang="5400000" scaled="1"/>
            </a:gradFill>
          </cx:spPr>
          <cx:dataId val="0"/>
          <cx:layoutPr>
            <cx:geography cultureLanguage="en-US" cultureRegion="IN" attribution="Powered by Bing">
              <cx:geoCache provider="{E9337A44-BEBE-4D9F-B70C-5C5E7DAFC167}">
                <cx:binary>7H1pb9vIsvZfCfL5pYfsjeyDMwcYkpLlTXEcj8eTL4Ti2NzZ3Ldffx96SSxGcTw4vrgQ8GqCsS2q
1cV+uqqrnqpu/vum/9dNcrsp3/VpklX/uul/fx/Udf6v336rboLbdFMdpOFNqSp1Vx/cqPQ3dXcX
3tz+9rXcdGHm/0Z0g/12E2zK+rZ//59/49v8W3WqbjZ1qLKPzW05XNxWTVJXL1zbeend5msaZm5Y
1WV4Uxu/v/8j2XzZpJv3726zOqyHyyG//f391ofev/tt/lU/dPsugWR18xVtKTkwhWBE6FK/f9H3
7xKV+Y+XNUscWEynlOhEPrye+l5vUrR/hUD34my+fi1vqwo3dP/zWcMt6fH+6ft3N6rJ6mnQfIzf
7+//zML69uu7T/Wmvq3evwsr5Tx8wFHTLfz56f6ef9se9v/8e/YGRmH2zjNk5kP2q0s/ALO+bTdf
3xIXeUC5YIxT/WHYrW1cDEMcCM6pZVrWPW7GNi6/lmc3LE/tZqisr/YSlaOvm0A9Dcx/ryyMHVBL
6iZhxk9AYQBFUtPS+VOvD2ryS0F2o/HYbAbGkbuXYPxRhqPK3lJH2AGRlBDLYA9wmHMdMQ5g27gU
XOzSkVcItBuWbw1nwPzxeU+BiTdZtYFpfbNVhR1YUlo6NfhORZHkgFFpcM4fjNdcXf4ofy3Rz6B5
ajnH5mIvsXFvk023KW/fEBt5oOuWKQh9xEZua43JD5iwBKMGIJxeM1P2Gol2Y/O95Qwbd7GX2Dib
JLxTZRa+pU0zDwhnQkjj0R/Duv7cHzMMeSAMk5jG0xr0NDMeFprXybQbn+dtZwg5f+wnQipR5ebr
G7oA1DqAYeNcZ+TBX57jo/MDzkyLCjjSD+b0EZhXiPITWL61nIPyYU9BybLbmzq8aeqnIXoD18w4
4CY3OKV8Jy4m4hxqwVUgM3PmqFdJ8zNonjWeo3O5l+g8BZvv1N07RyVN+uVNzRvUR4d6GJRt2zXT
PNANQaSAg33/wvXn6vNPxdqN1+5vmQHnOnsJ3CfV1ME7Z1OqJHxTL5sCMioZMYwHzYJhe74iWTp8
PaZbBpam+5fYRu71cu3GbN5+htan/URriYUpfEvCgFgHXHJuEDrz5yz42pZJGbHoN/yea9YrJNkN
zLeGM0SW+8ngHN6q0n9TW0cOBMOSw+Sj4sxcBYseMMaoCd3ZCcwrBNoNzLeGM2AO99OJO0pg0FRY
PZmVN3AW9AMDHA6DG/dgsmbkmiUPDGYJyq3vIdJzlXmNRLuh+d5yhs3RfirNUfY13LzpaiMPEPpI
Uz4iI+fWTBzAibN0IR/9vJmf8AqBfoLM053MgVnvpTdwFlbV9C/Pw7fTmylZQMAdfFOLOTiITbkg
iI0eg6OZK/BKoXYDtNV4BtLZp70E6Uh1m7dDh5ED3WSCm4x9W0+eO2qSHkw6Iwz98foMnV9JsxuW
h1YzPI72Y6W5eTHP9GDxH1abrU/+0xSbxLhTwELN3biAkDMmwkA+0tgzkzZLf/1crN0AzZpv3cl+
5Nb+rDfB26kJRWaNUBME6OMKQrbjGcQxB8K0CCFipiC/kuMn438v/UxB/rzcS4N1fptl1ZC0mzfl
PNkUQYLyfHSDdX3mKIMbsKhlSdP87q49d8deK9VufLZbz3A63w9DtiU1ygRO3jqfYyGGZCaZILh/
zRCSFhKjMGIwcw8ONTJxzxH6tTy7sXlqt3V/uL39XO5PMCTNTTw8jc1/H8hQ84ATkxIkbLaNmMXh
JgMsxsQDILM15TWi/ASSbzcxB+XvvTRpFwGKSN4dVckm+/p2wDCsIcQikj+ymXKGjwm62kDlxpSd
vn/Rp74fsgWvlWo3RtutZzhdHO0lTuvb7t3ZbR/evGUyhx2A1qTIpT3UB+hA4bnHbOjiwNAtKsFu
buPzOml2o/O87Qyb9dleYnOqmrB6Yx5AP5AWeDMhHlnlWagpDfgMBrw069EnmBm4V4m0G59nTWfw
nO6nN3C2CbM3LCBg/IAiQ43StO+L/XOtEfKAGMJgCEZ3rj2/FGc3LI/NZpCc7WfpwNmmHN52xZkS
05MvwGeKYooDUzdQJ/UUXc5WmtdI8jNAnu5hjom7l1bsbFNVm5ugqW7runoy9/+9jwZaBvUaoPnN
x/zLzHeGKyB0EAQo5Xzq9MEHeLU8P4Nn63bmGO2nKVur8n8nyYmqDYrCzW/ltrNSQhMZAQvVtkI8
egozauD1cu0Ga95+htba2U+NCm+C0N9kT/P6DZQJhYXQJIkKgoe1ZeZXI+6BmiF9MCURptcMp7NX
SLQboe8tZ9ic7ac//VdY3aisCt8WHJCYklNsJnh4bbvTSKshVkWSWu7ORL9KpN3oPGs6g+ev/YTn
LERlUaXqzRvqjoDfJg0U3j4SbbOFSLIDQ6JIABXVT50+LkSvkWU3Ls9uY4bL2X7m1R6qUdxN/LbQ
IBClcJm5Ccs1vWbLDwKhA0J1oCdmcc5r5dkNz3brGUKf9tON+xCEb0gRgJtmqFOH4uxO3qC6Bqw0
KgXI9zj1OfP5K2l24/LQaobHh9WeOgFVpZoyfLIp/70TgFCHChNbB9hjYc0sgzPtLjBNJNSe2Lcf
nIBfS7QblykH/XAvM2zO9rMU90xl9ZuWbzCUcaIE15Coarp//cCooUSAoUpNTAWgzxXlFaL8BJOn
e5hDcrmX6rK+/VJuqvgt131wzdgvMKU8HzCZq4s8ANOG5M6TXzCrkH6NRLuh+d5yhs16P1mbv26r
+t1ViDLBN81/wp5hB+5UIPCTQkEdWz6oCRr68fqMwnm1WLtRmjWfQfXX1Z6qUfdutUnzKgjfcvMU
owfC4uCkn7YZzOzblNeZSgtQvvZN155buYn7f5VYu6GaNZ9Btd5PB2G6qePbsrodnlaE/95FgNtm
QF8Qi+52EUxs1EUZGzbuP/jbcrYavU6mn4P0dD9zhI73Vpn+VmX8hviQAzDShE0HC+zyE7AJEXWE
OjTtMYcwc+EmfH4l0c/ReWg5x+bvvcTmQ3nrq7ckcbDdAzwnqp8fKwfkNoljEP0A23YNg4I+eG7a
fi3IbkCe2s3g+HCxl3A8ELlvzg+Y2CogKNLQ4NfuXzNQwA+g0gPMzZM928bmtVLtRmi79Qyn9Z6y
BHGCoyHe9CQVpBAsCpgeywrnVWwStTqoJdD1J44HirWlP6+QaDc+H761nGHz4WQvdegSVYY4K+b2
DXPWlOMYG0Q4KJR60J953mDiRqc6qmeVIM/BeZVIu9F51nQGz+V+UqCXt/2bnhVhwHRRi2FJeXAF
5rQ06nXhJqD08PEEIkC3Dc0vxPkZLPfN5pBc76XGXN2WKWiQp4F5A/+ZYS8BJ/hvHuBgU5sgQgpU
Rd2/ZmTBKyTZjce3hjNErvaTxvlrg8gz8+s3dc3gBcDv4qb1kyzBvWuGPYdPxOjMQ3udTLvhed52
htBff+ynzrw9j4MV3iCWBDm9c5ExwfOAY2P0KXk9151XSLQbne+c1Aybq/3E5q9B4dw7/w3tGeJN
FAMQ8ZMDicB/IqoxcN6a/pi7fur7IQX6CoF2I/Ot4QyYv/6Pos2fH4H37ZRAd1NvFvfHCz47Be/l
q/f3jjMPZ00f1+mdy9HDEn709ff3ZDqA8NmequlLtlb47XLmHxrebqr69/caqDfEpqg8ROCK2mup
gzLoQNg+XMIRBUyXhomFy4TaZVMd0e/vpy1zONcAe30tZFZ1bAl6/w4JnvtL+DrMBmOikPD20x2e
q2RAvP1tOB7/fpc16bkKs7rCkYq6/v5d/vC56f44s/BC9hYleAxyURMEfH6zucAMx8eN/1eUflOm
UqqVZlaZHQ2B+iRjUocL35LpIiT8ukvb9izR8tCOmvw68bl2pHfmmqgmiZ10DGI3r1j6UbZpdp40
+hX3dD+086SIlop1ljs2Gj0qDTNx2KCZy2joO9uqzHWetLFNeuM86rtyI2l6JrrkjGrdoVfnnluX
XDpNl3I7aRvLbsvwrtGbcJ1iHJ3CzDO7yVRh65o12j0nnR3q44mS+rkwKmrLstuovuttHpeLgQ2x
XdbhXZVEsZtSf1iYylqbtD/sQjN3cj+7k3F21hnthdfzwGZhs2QkPmuG8ZxFw4nu41NlpNl9EG6G
vFauKsYbXsfHSWvcKFNcF0O1VImXOGUa0L+8gq3C0hJ2p1dyoSpvtDPNWhs1vY7bZGPqo7HU/e5C
L+OzaQTqtLFcFid3UZ5pTuXX0ZImg3Jp2sV245uB3XbtpU+7CyvrhWMR4R+VibzpvFgeGgFb+f5w
EjdEHY3YsO5oXYWB0XWH8fCYBA1x+ri/FMFw0eXsOqDxsd8nm7KINmrkazOgpbAFqxYMN9QxnCtV
D+csAVYDrZeFzAtbY/HxyBrP7usgtTPiRzZRGCgSlJ7t8bK2JdGDRRjL2mm0Vp3UeTgsfG0ayyDd
NMbQ2fowxnbdqcGZ+soZPqAV43lX6ec16Q6bYDwxLD91tFY/yU2lOW0c3NEEH+NGeBbH/QkBOCtL
SWFHIe5QseFq9GrPTmqRuKGkmhtX6KgNrcgNJBtPSx4dq2G8Klnh2QHvL1Odu/2QdU4WlLXrKRSO
t51cJKS/sdR40hI/dKKgDNdxYV6Hvf7FKugH2YWGIzpjOZB6NfKmXBV9ezkWfBWGeY2JSld+Cow0
3UqcuG5ru2nGE6GGYNF1wFNSgx5LEzOhH+vaLkhK7bzSrzLfuJG0q+20LzO79pNjw2wvi7K5ZH1y
l+rR4OhC1W6T9pfUMwI7Dut8mRAlF6PQAscwwtC5H3cjE2sEmNeqyKIlcpzrHOdALeupHe7TDnoT
U5GK69Ash5XoMR01o1/nRMs/R54mHTMKBrfUvPYjFZh2Se97zlAw7gyybleFObTHheLtUZUK66hv
Ne1DHAzJohjz9EOm5cNSD5L2OA2KyiFaQnFcbPV5aEtxalhx7mPWqLBgbhkHeeTKtKCuGY/dxjNV
qdl+ThJxGLEiu4oz7yrtNdG4I6tkaKckdPrAW7Ms/lzSoXXiPln0gRickYZuXg/lomB9YLglaiMj
O+xL/9hSdWQLs1gnWnCeKaYWncaulGb4TtVwvmgbvumzobzJMtJAK6NgkYjCtswhsvNRimUapo1L
BuWdGzWvbT/D9B8jcqMMldtVkeZ20OqO6ImxpKYCbgNUoBkxDQvP0N2eMOsD6s+bw55g0g2xeW1q
Yt2Qojvy2vJO68oTJmKQ8d/Oyt1hx7F+zKy4JKbEyXhQfZObxnT9mRUPI8GaqIvVirVabNOmqB3P
6tchL85GzxD2y71h5fmhN4kFjXIGd94S05ryrDfJuiYTg5mtfKi6mxnxMUloYAsKg/5yT4if5z0h
ZW+Z6AyH/KLMZbunzjR7Gnm5WpE63kgP1nAyx5HRDQ6t7Eod4Td9+XKf4Lp+7NPCyj/5wtPP7T59
msnAqrxsNdQ8WPCqvVQ9FFujbNVpPHGm+02S8aSsYN1e7poigv2xb5wJCiLO4IbJpvF4NrJ57Hdj
NFjZqkpL6kYqtc4HTwSTuTiJVBSvdNnfdFXfLuOubY+jtoLeyozaZTDcBMLDdB1PGr/Fqkv5SspU
c6KmXBCrO+kEzLclSO7EDHNVRWeZKJcpby/61L/SeZC6omfrxko0p1dKHnKu8r99zoXDLJiHl+90
xxSiKJEhHLsxdI4zGbZvlCShTBVh2Sog1ZIp/VyX43k6lsUvRnTiBH4YUWbQybWyGKbSbERlZ1g9
LmKuyoQdVX1/PhghW+gJjHAmZORWVnxW+0b6MWmHc7PW04+BjzWUjf5d0cIuT65KFMOBMEh/4muV
Z8uuudSkWNOyPQwsmHueh6nj+4E4LHrSX/ucDIepT/JFHw7hSaOX1UUW91d9iWW/ISE7rkMrXXSi
VicsC++8kAs7ixOg2FvqsNeiO0+NV5bfLMe6wuKd01Uw8FUQZKHjp6Nn07w/iU0tcUgznptDQW1C
8N3S0j6XPB4c04CP9TJgOywMxeFo0sSmM5OgwGkbsNHUVME0mq3Gzrh3J3pYNp4TYWsdXb3cFzzs
HzDj0/5DC/tEsXNkuv5MC0oyhGbChmzF4/aCVeFxqn5lMO81advvlabASTts+r/ESUjbfYRBEdeJ
rmcrJdt8WYU9cZg33kyWPhzpcFiX3nFM2EpqZN15MliYWXKs9d5fVRR9sUSb2SRtS9tKIrpqIyzi
gYR1yof0zDD8u1F0dGF6YbxKqBjtiNPObvSxOk1CsWit/E+rxtuisvwjNoSDk3D4LeBXaqeQRb4k
JQlsKgty2PR5beskvOMZpmARxmdtHx/H3B8cS0RwUI0O3q+RO1kWhE6r1xcqI8GC0RH8+0srDNuh
scBCgsGBHUYwSrYHLCN53ashzVZGgkChDdLQwUHt8OC1GPccYARCuFtuMljrlIvc8apSt0cj/VBH
mMtenC00kTXLzhs7uxaGcptAv+6inLqWbo523Iq115jCaTy+DiSJXF7CEuWqU64ZDVc66W7GSrdD
M/zUU3iHssANl1p/GAf61QBHzM69ID+kSXco8+7C56KxoxLzk+UwfJVoO1tqLHJTL5GHhI9XMi9b
7Hl8aZB2KMkjfzJl+IkxG6POL8yk7tps1VmZCxent80O4jC9sb3c/wUiOPzhRz2xsArDrBngdn7Q
yYLRAXmDJluVpMoWhqiUa3nRsYeVShrAZ1SYkuOAAKklMFNRBA/QT85EDAewUZ6wVSZzJ0zbYiHF
mNphUtV2Nlhfqtg41VrrQyLTygkkvP0+U9SleXWTRuNFnwwnqTktxphmPo03Xjd5qR1xolE/K5rM
jXpFHLiri7aOrGUNSO/Dy5H11A05PijL+FhoNVrkXbvMvaa2k7EOjnqrP78PgrysV25Xx+o4a7rL
sEYgacV+44wFQj0+dpdl7ev2wKQtaXtJYuO80MJjSuGtGWbjhlk8uNMvWop3vHaakHnTLg1WVotJ
jaqer5XZXQp/CiB4rEGfcs1JCnhLuhed9UVsuWaOT5cavy4iDhWrveJU8v6mrGu3azDAURKehRQx
i+zhirOEXUdBe9Fhi6JDFV+1WXqstdHxmBaFXfpQ4LpOjhEUH6YeVpbQbzExoR2iq88Sg38Oqi47
jg2+bqvWpaQcnCkw6scyPOyKUp1Y8OyTml2TMvzVeix2qDd8Hex/QGEDZpQ+WyeTgUYFYTxdVeZw
k1XtRaVj3WsRZnkcaj35X/ehtqqlsawlPL17nc+Cejl0VWcXEZoVKXXjOosWMpau1ZbUdJPaLxxs
lc0Wsm+GVWJUGgK0OC1sn4WLIkv8m0JL5FleysAdfayL9RjI0wy23BlNuiYabExUD1cthbullzR3
hB42Tu/XsZ1Y8Kx9BIZYDwOqAIgPN9uMmsu6hQUtSX1RWghJZZOctU1zwXgTHqpE9IuwjKlbdONJ
GnSXkZdabmpoo83VcCOqMV+WeX1hIjpYxaFYt1hEEGQ2l1T055M3X5tP6+sjp3X+sPQ8UDM3Kh/K
0A8en7nx7c//XKoU/+4fBfH9zemRHd//wlafh2d9vPgpnLI3cYPV/EOTNN++C8I8SjexWlt//ECx
PVFMMxLt4dEhP7n4OoYNCzym2jcj+wPBtuMM3Im4emj2nV6DZ4IzWrGXUdDpIN3v9BrFsWAcgQMe
fMAmig3e/jOCDfwXmc4ThxD45TvBNu3whhtuUY5gCoSd8U9INpycODfUJkVFkY7QzzDB4s69XfiD
4AVV2K7wdBPDJUGYLIIxkw6v6+tBxF8svUX0qcZ6kTW9dOJIVHbfD/GxZcS5o9fWpdVa8bGW1PFZ
3ySnrcUqe5qIpCipnehaZptRK52hYb1tNdm4ZDTV3cLPqR1YhVzmUgNVIBqE+pJ8zL1Wd/XAA9/H
rHhhFGZv+1g+bM3XWycyMvSpF7obxdV1m8jLhofKLnKYdMGjL0LLdTdJ8fHYGFtHtWZ5lLfltWEF
uTPyltrRyLVF6plXWqdfRNT40pboXnCwhwrskl9TMAJm6KBY8aOBWMsmGe5H5H290MviWhiRtOvS
zOxOw+2BqYQPnGa622rmUVlaR35W1wuvwtC00lv4NVz5MYrvSKz1thAYSmWVlasX+NKkxRCw2P8T
t4Bh0K2jFHX0rlfiU60OGdqcaYvAI5XdBEStIlbmIPL8xBWFwNWYfeyspl5MLSPmWXYom8geichs
f8AQ5AmtF7w2xo++Sj5KnE+0SCp0mfgjP+EMnnnWUbJoCghEcxG7+uj/GVeytz0TnJ9U2d2QFWpV
0JI43Btit4sH4tsSdtFLNAPjIC9Rz1kvaJbkTqVHkRNgDV6y2rJspbcEvKSsLj14WKeFFJ6Ta8m4
zEd9hBOC0aMVOu24eWQZ2uX9JAmLwXIHVlRubmIeGAP9mLYWfCldXnaW0TpYTFsHTNnHNoRQfhSz
I6qVcmlETeUqP+2PTVmTRZtPs6jGZ+ExrsPKiN1CVWRhtkHkCE/0GCZMrCZJcyflfI35fNfLeIpV
IHrShV8QcAD7EX9FHu/t1tAyLPlW5ZitQpsUo1QZueUSMx/P9KKSTlmV1/d4p74FJzTBtKo73K8f
YMqYsgT0RRHYjbCSYx1+OJQcs1rgs1aA2WmZmCpq0gW/qIc/kwB/Civ6Qg0IAs0DzZzH4brBcGGn
5+UwAvmugJ6YZucdd1Y6ngUmtANk3rUJNssB0UShcJhMFrTxfjCyHErRafhoHqdfUtWRhaebxXFC
Kr5gHiZtElfe8ZBJ4yKtotwheRfZXQl6i9Z5vhxTQhZlrHQ3LRmGVG8hgx9UJ1YFZ9cXxDilhRc6
RT2SRWxCKYeOnoZdlNlZozDLMlzsuyw+swgUleowBFYbJIt48JOFDj3Rkzb82AZ8fa9eNBrHlW40
ZNGzxHIbZfW2aiJl6yngZoEEWxzo2WGv03jRGpMaxpZy7rHVwOXZmpeditabTAimAOgy6dAOY3M/
y0cwfUuFxf2w8lm8GNJELgUNErfTMJ3vJ8A0w6HiH0M2Zodg+aQjW+g3G+W4uoe5bjoKPcA06pGZ
WLSR4W3ykGsrHuBWRw19ZY2hrTx4gk7Ewy/hgF86I77zY8iHHZ+wKxq0OaW1dEhmeMd62WSnZqj3
a97zQ6uLvmh+ONia2WWnXkziRWJCI5pR11Y+h56CJzdOBzOQS1NgkmUpzU41UJTOmMF8mVGKQ69g
HIwRXl3PDmWQVMhM9Pgyo2sdVlHhgFqgblnyCgRwVR51CP5cMwNT04epvtIVpwstAf1s+gaMWwfo
NBPsvteQjwG2TR6ORjYc5jWMSc7a1uEFbttrIULXGNAiEyRZasGCpSaIhHvbRGRPFvdK24aidTRf
u8R3B+e8xJQoOftIhmg4FJ5m2bxW07IDx3woeoTDIgR+KtHdoNCz016wft2Y8Z1kHEMzQAPuxxoH
ocZunOIrGwO4skzEC9bXlathv7qdMF7YZqJ558QYQS6pIjm0vOKuMPF22kQLKH1u+yHsCdOScGmU
5Y2la3yRTWStKsyrdKJvY/C4WteszYnYpZ3lHw9hj4hES6rEcEUz6AsSd0q3swfmOBk/xzxJW5DA
FhMLnOQCj3Mcy+gLiVTvGnkkuRPq5JL7cQL2p8ujs8GvmuOw0wEh1T0Q1p5vsGYR6UVkByqszwOf
Cc+3hZH45rIE/xY5Q1zri36QiBBGFuTIEBSFdoxIZqPVSn2tZHvDQl01tk/7+A55BG0UsBLjWDkw
/92qzkq1lGncy9wutYI6eVRC5yMwuK6PpcglhuWdyU6N2jKhWVetYxJY5lEmWZWu6mGstevBZ60T
gO9LTr1A0touy8RAdmyIi3DNW0GQgyGZp11kDdyHwBSXz1yxR5/1efpwCgq2SBQToQzF+ZDC1FG9
RmfxbgJyZGSqbFZmOAyH5RjchTEWF5pZl02pKKYVtI6FmOkv9/tDnD31C+ZZJwLkwENS8xlBJAdG
kJnIm5XR3Rs76CAN469ZB/K7z+O7l3v7ITSaegNNJKZna+mokthmPsbO11g4Zs0qGTBBJk9Axp6G
7FalP9zX/w8CHtLsN8/PNH0qYrhPs08e889jgNkxoc+y7FO7xyBAiAMJNxtnzGI+Yiv59xw7jjiZ
il9wUha2xuABNhMH/BgDIDGPJMa0H/Px8RuPGXYDJ9ZQkNM4qwHb0ySeafNPAoAZrT/1iASGxEYp
ZBNQwT5FGs8JzcSIyszoYn5rGV7dyAXJGdw0R8/bcLzivMnjDdOwNCwz5JEH5tYEWeje0ZSnf/Gz
kiGJqAgI12MZ8KFxY6llxaqTaVKdJTzNtcFWcc/zLzyuwby4mhCgJR3fNJlxa4K1ay4S5ACTjWXx
3LuhKS3E2hdhAUc1NcIKorAcq8KHwNDrLnP9hJdxbquOp+mpAX4ZIvtpagwnSF1m0Z1WtQptnkG6
w5ZgG/kzW4IKcR17LiSeKzgdt4nhArLPx8gEYdUEIrBuvU5lUbGqU/Apq4S1VWmuRuTEw84ZwxyP
PUp0LyTe8uXu77m577YM/WNbLo6AQAUUBVIQZrv/MaJWJXQRfo2MmMbwKxXlSGpJSTRUMpR95yNj
XAa1z5DpZdqYZ+cdCDjEJgab6N7jWgRZFdtKwZc31jh+r8C1l4XctnvMxP5VioIQVHFh78k0Lbdl
RPWBhow71b4KrWx14vqj6ZvFMrFYTbEAlrUQWPx0rz56ud8ZNlO/TOKMTRxLS3AMw7zfvBkUEvLU
+urDgasEIqc8qa4D5pHMt7sobMIPmYenloIFDxQOr7Vf7n47IzfdNjJhqIQh8C9wrNoPGTnehpre
B/SrZiZwuB3e6YJvoEhafaRG5ArWoWYo44zGxdB8iitdHwMbNZAJBuVlSbaXAkjCCXKs2GMynSWO
AtQZAFjOkJVHmvrGk2PGy0NV5KmHOgYvreRwOFhlD1Re7vLHm8eh5qj9Br17/6yT2eoTmIGXRINe
fmWig5YvB0OMRrzkZddUbBFaHhOfywajXoDkxv6/z0pH6l0u2lDpefeLiWBsp9OmAcAzcqAlUFQ8
DQcHq27PQF+OEZd5rX3B3kYz1VaoB5kUIu1VgEejNl3ERgZGuRpIbveSUEjFQz1oPqW5QD0DXLsy
+yTTIC0zt+CqJBdpG2bVl5fHbNsvYSYyJUhR6NjMjecuQVtmtqTpPKvUi7H/0peoztBtvYl1DJbe
d5SjiKekrfYpJwgOoDSoSJl+hLnf/NPBwoNQceg5xQMBkHpkMG3bg2XB0a+HSqgvWcI12PAI1gvZ
j3bQ64GfULi/8aZC/VW8SSOewaKWeVoaKHHRIg0Ea4Hw9N7yDwFaZeGYtCesj3OV/sKsGPM5hsfj
oDAUpQOggMH/Tie2Pre9Pe2yXGYj/VJ5RGjpIqqrPGnOi7EO88zpigEUraOZaYtraihSNYCMHwft
U5fn3lElyyTyUQo26sgLBAV4cjtDDZyHWiCua8mFSKU/pg4eD9PDJBItGozsWB9lgm+NQ68DO/4y
/rPMCCyVwBMCwanpKEnGU0/5ZEifOYiYmVnRZm3+2eSKR9yB08YxFT2vkbJ0DGQzYdq94cF6Jg3D
tebenOSGZ+FS39VUFEsEnr9WaDa34jhgAM4Il0jaYDfbD9Mi7uMq9QKVf85LaFGxoFVssTNiBHQ4
oVUzYDik1ybjVRr0w2CCmCq7IkByj3Tiwi9GT1uVKUPeoNSaSqytUEwOQs9aBNeHccMneFRFJ45+
aE0k+PMyiserMRExcjZ6kkyLVojRB0AKxQ54k4KwRpYu7XtgR3k04Ec16n5tuTmvaLUUZjNhF/d+
CAejuO9eWr6GtKWlepSe2ArOAyQPtWzyDeqcp/Gmr0SGdKZsS6P9xCgIztOyjL3STpK0JCj18r20
X/kMi+vfmZV57KrVwQKlC9Py4We0Rabgorw8N+YmHKNvTuUV2A9lChRQzqYG9QZwsDJPPiM3WZW+
3RPdzCu7U5FKjlA508FQvNzj3BqR6akHiNYmrxRr97xH5EGroEtp9/f/UPa1zXXiWrO/iCrEO1+B
vbff49ixT5IvqjiZkQQIJIGQxK+/TZxz75mcWzPPk5oaV5xtg4S0tFav7ibd7bEYnc2O8Jcs5YDD
u9h0XnylfbpjEbrErgu7B8EHYNY/7PLk95GnILOixVNAOnFA0elvI9/TzWrwFuSrzCYJDHadbR79
MWuuEY34sEzkZMDJEo8b+tKIOIrnMwMPdE22GQSp0o1bsyZM3460KtCENWMVmsWRYntaqygGJJXv
fr7FIop508cZFarJaEGOzc5jrMN548gurmk/rMfO32Dj+SHBea9Ckw4m9dvl7yf+97hWwbgwPrzy
k58vPURN8NcwMBSUT04v5ctmpxhJbG7ALbhNtv1YtxmSrOyKE+exbP1Qp/jC1p+ZbVSoY0mn4FQl
9Jn64ljSiRa7NFdCJekRIjW60eSsATAv4rLnYcCuo04eOTUJQApfTUk0ttHfDyn5a88XTucgReDY
RFTDE4Qs6bdQrdNJ7nM/JWAQ8BR7a1XsuIE1Su2xdX/uY5CpAu6Ncn9sccTKI6QYpXHQRJwgjSc+
P7416wFuH2Pdl6CruvGYBx3cjEa89viU4OkxxMCA9Z+HqDTpWVVmSxcgjpPCcP9haL9lmRhajXfv
oWuOwj7HK5B+G9rqB5CE7RxeUrYdkWo1GktrH3cxf1/jakimJqwg3r6WyXScjzKaCR6IL+QIRu8u
C7KyM1ig1r0gSzWYDlei+zDdpNuOaDKJqMYSy9yojuhmETavBMBXhLUVGQkuKFYa42+osQimQrIM
U7GuJY/WNh9tjy1xEBPwt/f5OULhYZbyfwvb/08V9NseBSIFPRnOr4PzBgbB76kucXtWhEJHnzZZ
zogO7+ktgB+/DS0qS86mfwoLvx1HxyXBIEBTCscSSDe/F15xPyOFVL78tFiCFbIGWJCKC85+zE/W
q2zOAUdGs0eHZkwDJnzc6ISUBUEPs+SMH9fHEmgm7c90zSoEA2zI7cnAlxcngIyw8Vc/4aD69djQ
op0wlX6sJuwV7KLjcbDBHw8i6gXBlzr09fYUz3LGneTDgLNpKNajTv372c7qFBHgP6o+DP44BBAk
wLRHFvR7ZYN0cEHTy4dPnIdipA0YLegwU0CB/UMBcMuEk+amUBUIzkndo6dstNA38WhTnzcK2U50
a5iMsnsqeZm22s2efY/FGF85arOiG0q0sn9k/bibJzkX0nxzOxndh2wjsd+7qp9qUAtA5cgWkGNc
Xm0PRnPq56aQsQTWHxtSd9NkatL2frUgm4KOqHcAk9NmMt8yP2zYDNtuXBgbH+V91p/rhNjsuRjX
kLE29sQ6e1G144Qif6NsvV55icysLffR7TvKWixFde2HQG2jF9UX560uWdrlMvL7J1fMiXi12cho
l2ZrQtqA+nQODcgTS93VInFDy/KRXaFBu6ILFKOxTuspji/EEZ6cAZVVPD6pYZbZS8g3NkQv9Rx7
/8mvPl3vo2WdoiecGKX9kYPMa172cmPTjJ7oTPjysfb7OFyoALpx3uesknNTD3Oa8LY0+6KrNyL7
avrBEzVvvsNSCfqP2q7Oxe0wuoX0VyuddI7uxhDnYBtTGQ1gTJMyGoYLuCHJMvI/eDWlIDe0nqSV
ye73dN6wpHdiFsXBi47XIj5NU6ZUeW1rKvh4N+V+0OzUbwyknzuXUybEmWbS2fyJTkmqr4s+46w6
Y60UKdhh2x7jWB+XSri6AapY6LXj1IDyee3YEnHwPACHF3M71C5DgN2UsPnnObJFvlxjcbiIti5F
2kIerELWhTZpSMFv/DAmYMoWH9b3b0ZCjPg3eMNluNw+L5l+262uEzBGC6NYckV8FJVlG/p8sOXF
Tz2RY5MDesa5GOeRwHBYmuNQ+eZpgKUm2iq8ztmH4JRT5SNI470bz+WQRom6Hmyoq+1D0ae5qBtd
1wcmURqwZ4fXklEa7bdZNi6YqShohOx7RG3N89sopaYc74jQgoyPfe/6ip4c1CALO80CDCvTImQd
txS2aIyTU8x4ELqL1dCbqptWNAumzwkQblxP9mNdv1hWad0a1MGY2aSyAidISwp+/BLcP1KWRuv6
yOkzvmD0reJkSotzz90xYyka7PgyL3yNnidZHiE/21ZWlW3t1hkLYJ+Qb1zW2kh8Tr0Pla/5junT
fYk/OEsWiquNnKDInIg4Hg9RGU/yf5HRH/M8ZXUPLCmykcGjiKah4tkfWqOg0WcjBDKtFn3YUOpW
VDy3EZ5gZrV9XfvJignzFfF9vnC7Z8TfV3153LLAk1b7c4GVhSuk+Cf9RiN/LLDCRMeTz0OE74HR
dUzNthF8FEdspR3uYYMZK8b4azzGpKl+A+CGdkObezUXz0OeoePTZq4GANSokhPMxa/VQ/elxq8s
++gYHEVnAl+0xaox7a8ct873/PhbuuTDfRoLEz3/muro/eP/nuT3zwEpgPimTJTEDZAp4tsbaDhK
mIuY0oBB62T3uAhLUibiZxTgbK6b/P1Bzfu2Yqmh8raGXU+kDjRvyMC3UHyopZ0xS1siR3wkUcDY
TAuYA320ZojDkfQymSf45liyWL/V7zM4Q+CEEf4aE08EajQwEydoQq6CrY7qPH5/tO/Lo6DDiPkp
ICPCl7wcj8H7InCsU0bMcRme8QLfDLOOS/6yRyKz6w1Gmh7T+76Qdhss7hKDPH4LEWbBz0GBm2J1
LSs/bv19QqPd7fjLPKZzVp6iOJ+G/noHK8arCzsQrfjkhJ2xp+ueHcjH4vB8xVYm+o0UbMLyWXJk
rBi8QR+3+LAAyz5+YbIdX7KNVfgyTvGxHeSeH/c/2YJx92LBlGDiPLEKv5frlLD0Chqckqy36fta
Ef1Sr+Xl15TXPVQhaJuJFOxI0Bf8jIv3Sgw45zei9yJ+QebWV1undLSC7hwvjOLiec/xsvtuHRWw
zRGAASAbPCZur8uZHdvZ4nzF94ZgCxAOBySLPtyk9TL6+WoFv1zKdqyzoy1IFwbYkNTE4vN81Qu+
IGnMxwepLf4fpAOIlseOACrSwPLHh21YKUABZ3pcnXA2b6/FRD2qABr2Y+07mDsAJPapThBhKsNH
W51GiSNWnnw00Xq5zmscVf5LXPge8YaN8zwMV7/g5H4duenPlo+od7+HbIE30ZXqOabjkv7cM3qu
RkzYAgUE3V9TXs1ufdFos7vian0fuq/ZgikCNXwfMCIoCcA3KPaYIMqtBl26qSNeHasGeNWxxN/x
02oZHGYA/f9jvKuA4i9qDBY4Pq8FoNAItNAduHINQdxUQ2ggQiHvU4V27dQVgRw17JbbBevqHWTZ
ST4aeraTNjS5ZlSDDdTs79AbRVkO1FDn2QC8lJIBpa+UqJ2mdh0BTOS3ciiO/bRmTgCEZ0O1IlSm
BQ0485aASNOfUdkek2dFekAFCVqbwOL7cWL4cbwWAKP84pCe0ejGgYQMMVed9gdICVYDwk850LRY
P2aAsQI9edpHgZ8Lp/Jx6QBdQIvZlACBiq8Zg/oS0jec1Xj4e5TtGFUxyePYkDk9lptJDDQO3ftM
9usMJDoVsUi3G7fnIEB9HHbromeDZBqowg5qRPEV8RbrK3IQGwXInuJjDBSyPwR/lJcHSjWiO31g
AVBIOPW1qAPX5A2SsGJ8KAqtAoU2cV7W6E/o0npPTzjR0jFvlhH4N2isIynNKxBJN6yfYqZ7xlqa
h5T7J1cit9E/6k1sOvkCwgKgiYsZ7CbrFp3cZXiFxi/J5sbidPAo9gmZkVOWZV5bYrHKZV8n7YZv
RuUGajM6U777NZL3Z6lVD4C4hWltOIb1M9yM43bEvzqwI5og+z82r1jk8YnpJ3pP++T4Xk7iCJ8I
IC/gC02BTkjotaajtyFGqrCVGbJF+rCvgahTj4167MpaHv/ya8kip0QkqmGEh396x8OPcBqx1vgA
PipUHCauHi0vmZshz5yAnmdhp3Vy7fR07HIW7QccuKBPhC8Z0rL1Wu8x1ncWo//wANzyuPNBoNP4
9deFclPjSAMBGQ/7vWKbRA/qS9NPymYfh/eANbwDjRqOl1gN0agPEHIxhcmyTjKpZ2gUdWGjZyty
hTGD2dRjKYmEHWkczzyuUW7jcVv254aL5gHnCAi69tjkKjnajN3k/LEmS7ong2hyvkxSnng/YjeC
13E0CIADH0FvqIojxcoWEvW3PElBefkH4Ou3gh5YDuIDVnCC4Ib2+e+wMl/RQwBenTzzeS5w1yVj
HrvBzQizOsqOHQQN8LG7NqGPe/+H6u6vtd1x+eJonMBq75AZ/Q6/G+tnKGFLQFXvobEHBoy7QB2A
nfT3l/oNQMduisExxbUAWeH/P9nV/4E3u2rQFUUq+e81Eg+QULVa0Sz7gDcGHKu7LvjxUK3o8YTn
zGR4ZL+C49/fy18hhDyGExf+O14IgXY41nnyV9CLbmkC+LZnzzDCRRgTOTny8WXBi9hP+4zU+Z/m
+b8vCPcbAAdggCQAF4/3Gvwn2D5wE5NRxvRJ+wkHBQPxa70uoXw8YM2fO/vvB0gO2O7/Fe3HCIHd
xj+ZuQneGPs7kOnHPgMFdCyefkUMx/cDtA9FGvL87LOl2s69orv5aF0aIPmw0xHPodeKnqNlz3Ae
/cMd/XWl445QSh3vfAKROIc25ve2WKjjyJUh1U9gpB+byiGvwx73dqCI66LaBB4Bz0BWSjpIfo8T
UUf8uBEIYLTd202jsj/nErKBuPEILVBJa6XxcewPSh5AaUM92br3fpZ6D7N/P4jfHyMeXBanMV6d
BEiWVL9DTzh39Zr4aHvgy3BEpv1nIqSWfLIfQ1TZDK8J/59DXTkaIFB4xXiQx5/j5SV/XTalRzaC
V2jZh1/HnmccdKt4RmSdG7Pg5R3/u+sB8j9ea4eNAcJQ9l/hIHUUSPQm+of3YwlJ8vE0ymHEvpgW
fRwYf3/Bo733H8v08FMAnokdCD5KBkTzNzzThd0Ls+fDFYQEZsjbUsoy/VpABv2PW/C/L4VHB11e
AScxFJm/hzpJExksK9jVeyqy5UBHsI4SCDL+qQX+W28Nvx0MDcjAEswi6gBE1r8+tyleOe29qr/H
PWDqX9sqKYYjVTQpdI9Xm6sgfWljmZmkbEozotMBeU9MlnZNJ1++9C5GEPz72f5FEfmPCQeGiSmo
Qdz5SRiAccZf7yyO0S8qBV/ARIMbwXJKcn+wJCxeCm7nP5d9QqO9nRcGzLduJN1RxTZrzlYib5FF
gBoE2uGggEjdJRkwkfhR0pyx+SogZ8nnB+rFQHxoaYJW2JdFa4nyzPRQseqTHO2erG08x8Uiu8rk
gADvUk/mtHis3/uMQ4EiKf1AJ0m0vx8Y32pQeexWCAKspgeF5AoFUClkN0a9whL5lTiVEX4M4v/3
dAeVQ4VDrPgZXt9LoOHnbDouExwpKFmP9MRtSYREewbVenyA0h3TjdSvsOVDuoxHkhm9R2aFpi2e
W6wqsotmWFZJ4FWxQFMsukKVY2+bf0MxGsc5FDjvCdbPzA4dP4f53XV1JBel3oB4oeYZCnBUqxmX
BLvxyGBidFEEa0cv8Vb4C/oMYz++pEjH6/ShCGudqeu+iKMDpFg2A/w3vNeHtQtLqjs+WAk4GMhQ
ie5H0/O1mmkb2Zm5WDYar+fNk8caPhWlOzGNoKM/5aHe9vkT+iBHpw25KZiED/O6oLnxSSig4KzD
OgfN4cyNJqRvJUEy/GdASbxUN3nhXfKV5D6s1QPgPKo+TnXdD8mpn5YoRoWOgObXFj4u6PGfpjng
2XbOJ7sJB+0XKGSLlJHkVRuyQN3dUC/rsjdokzuBKr+uDPq1gsfLJYshGHwrYjkE3tEMhcDUyHKS
5vMERCiyDcxhjlbgrxip0adnxV0lcZ7054mPRWKR3f/M/wDIH/lrmNbjMHxfGuPPLHUqxwGlpKnB
1FFwUokLSRBh2VziNpJhSBo3RFsNSZ2Zq2c11dEIG4Sc5Q1nzD3nQUABFoSjF5Ft6ZWI0/1aGr9d
AWGZn0pTQJ9R5/yhFJDUAsvezCeKRX2VsXwGDzpL+Ftv1PiZxWLufE0oamToJi4owgF1JVN+W6n4
6zxgO05OFXeFE6orMw6rER1H5tyXPjv1s7Af9n4E6xY5xXqqQpyOWLGF/M6VfU5Ipm5NFrFbuS2Q
ZCyAxkGQYVfbbGu4gbjqY6m4Bt9AiR9wD6HdyBWDgHCaupzW+qbaE3kOdEJ3eoJ9Bn51FaY266fy
7PArryvUiW/Gz/aSBE5/6HoYL4Mn496Eus/PvI/nZ5WhZwDtB7QKTZTO7MX5vfo2RlMOiMFKyCsS
cYqTNb6BIRAXzRxF6V0G+PBs1gW+k31JPwLUFOBRrWn9g6AFhTqLKPK0JT0XZxWm6EQWuT4tWwYg
BKGgW4K3N+lioC7MpataWtaUV5/FltThGswI+31Jsp6cZqtWlF9C8tBAS1f9Ua15KbuIRuZG1qBJ
dBlZ+49+SwfUb3K+zZeVaNhI8Plb3C/qzuO9CrdLQY4VSvOjt8s2d+ORZt/H5bBdA5WPbsSQ8gSK
XjH+IM6lE5jXFZxLVvAdvzil3R86inybCLJ/W5Z+TsB0UKA1ghWNlctHNcKZBITiTu1u8DeFZZo1
MVHiIZASgRilXru5dExvoFMe1Y3x2pwTZZNbUL59AwT6NXfhe2wpXEMIts+22LUD5BmLhnm5lV0e
5vSUlev0oHhmvgQFL4U+RtudQQECk5lhaEvBQEyPbJp9Q8d8btJknC4wE4JyJZbrR0+m4ePCwzrA
7GVlL5oH/dl4JZNGe+tbSozqmx73h05wBSwQG8/zvc185R7rZOGwkNi3/lsvFXxYWCxfJ9ijNEpt
5GON5sa1SkzVWhPTm0xM2belKvxdjz7EhnZIZnFRujbURhqVsmV3RRXNohnJUH8zEZKtrkLe2Dd5
v+jHwhXDGYG+KNpa7OXVSmb+CP4QOCeOm5dkntRls55cerUV30xKXxzq95ddy726aJWFpteS/REw
IRe+ltaekJ6GZyg2ctqYTKOTPDDo0/m2XRf1oC4a+TFpGLxuXupprd9SeBd86g2d37Z92/+wWODd
Bs3KfQbCwyXGSdFpr9dn5L1Rk7tpu4vMMnzd4xlSkJFQMMYAcz/wEGc4yzwiUtyLCjhVPhRXkKlD
7rRM/WWAKc8LOGcp7n9Lbkg8pee+SJcvwAv1Yw2znysSxvpZSgPB8tLrky8RclGeS/EwZfF6Y2zm
HqHhMJ9MVWXf02FDcEh02B6yILF5gLV9IOlqb70p3bVwkKADT6qmCy1kBpVEAeYn4Jj6eo8MvaOU
m497UvGXCpDOF71X6ycc+OwKm62830m0gltViPNY0xzSnZGk7Srrsav2AC+PGBy5886i+XFAa+CR
+VnpFoyV+Gxcr7+o1WYMRf8Of6M6s7cgUA1ALeQMg6i9lojZ0p/ScqiuCHqRELjt2YdqYyk6Bib6
EdEE3Li7kGe7gGBQeuTgXWkBtVd3Q55uJbQysFsfoceuFb1zkWKPQH/GhwiGDK/jar7hZxgAaEFe
F4kMprdl/+DrHrTQXBFxU88q+Wojal07chffg4JkX0SybfrCYROTtTUn5W1GZ1Od61hONXyDKtWh
v5xBp44+fFfVuywhIoTKuJEpnR7mCDyE2xDpEnNdxG41kLptaEARb4i7njItP6Q+iz6WUw3hSuEN
n08c+v6nnolNntCKDvxWimEWXWSmHExNSkl0Kbdl2Z9gt2IsvxypR9zV2s/jPGDWZscOo4WqMGNL
SmQubS4t3e6B4vRLm1rCPrlyh5vVHI/FHWiElHSOIEW8XQEQrK+5QFVqEEeMWnNYuMRsAt3paluL
8iZPfDz1n+AzQZOtCV7Htb1JEOzi6ypDp+KiIbIxHd+W3D7XERsgEEvYWBsoRSiD7VqU1f5ZpGDz
wIIrGz/OAerli0MB3LcQmyXxnat7P7WJQX/hvhwRTjsQ9/ZuBuJ208PfrS1IOdysUfBL/2EMUVHv
KaZ/ir3sgB/J4WCPqSSHf8Oa9dXahaIvxgTA/zJjP1Rou7aWhESeMmJHfnd4OxWNnAA/t/vq9dSk
MqAhVVq41kwiy+cTc7m7HwTg2673wl+lDBKPDgoPXgKq6w25HphRaJNCfxeaxKErX6zJ+hDltS9b
2VPoOctsSAERAkt8JSoyP7YaqUlqVEgu80xJemIbT2B4hhSOR3MLzgAocq4pefEUomwukZjZKoix
RSRd8YE5jgRe7I0gpKvixNWompxp4uvTIEtS8pNK/Jzn9yTaCvuCJrOkV72usm9s277uO2cvjKuv
rFZ536BMkM8OnJMT1JjmEuPwiBEkCoO2XLnfjiEZH0wKa7mNm7pVWu2qKUEfVY2UuXw201hAIFaE
xlYiQ3zdVvl9ZXQ/l/OIjhrzFJJCnCst8YvT3Y7DJnusF54+lyA2mU5swKCwHrBgGvD03A84Vg0f
lZ6W6rSUJbtb5ml+tnpZ2cl6mA9cA81mZRNJX1/LudddMunxPGiaP09DTE71yufbgebRfTL4DCp7
NFNntqCpXqMs6pKEbt8mC6ur3SfJ2MC1d5RdXG8a9m6kmB/Aa3TrtTIOnjmLi32rB9a3WbFsqqmJ
pFA1gKhpr5cCgzsFgO/POzXiB9S4o7706Pt1BpvSwcNiMA845XH4iwKqLdEjv8At0CecOuJsD0tA
Oyn+2gtGvgIR9GeQierLHNfyXKqyf4z62LSbLPjneJIvYw+GGkPhdi4T2n+BRnOdmzyd5y+Qf5kb
m6SQM1Lj+6oVAG1vqEowaBYDeRd+a1GEpx96lCU3myPi+8DT8usAydjngaTuDhpJECeUnq9TQNmv
aAokwxHTvGpSKMruC0pT5K0IjscizL5nw1Gkh0kep7ZPlrd5qyIBVzKBBi1A7rm4nvJJzO1ihIfd
3LjD9lCXridtOiKONEUk+vx+VEvyxjmHLUICV0Jou8eSV+2A39sClsOa4EHl17KwSdmhhN9Gg1xr
YDdSzeu/FKo23g4qTeOvOHidgVlK5baraB2KblV9dCV0nrwcfIYz2bfBNiJE6kOe+/7NwtAGxwMq
z/NsKVhaM83TO7QUza0KILvA+gIpzZ1frHqDgNOLdgH8uTViG/33dQ3YK9iUqNOsArr6A4Z8+Ed0
CrfT1G/pDcBzKPKc8DuSedBZ/4CZ5UbPcNxbb7OA+q2JkI6s3Ug1xIORluAix/uWv67LOH4p1eYh
RU2XDjJ5HT9YV5JndP2qGmwl5HBNsTo+XhySqhtEv8mdvOa8RypXI/UEuySaH1LuSARjmoMhGCCM
ViejNigfwJTBImrhcMj7bNjObCvQ4pFD2w9I0uA7iTJ2a2nQIkFODWHu/nla7DR8SGbilg5VBR0Q
0mANsMNeklg2hksUJ/2UfShsCq3ZQLRIv42gs0ZTu0WV7+kZjbzBx/cDnwtoNlFt+0zBf47LxbYl
Dtw8dBx9tWpsLFjmWeimLVA53IaKAtKBCR4KMPU4bkCtIMMH/by2Z2OVFp8ZG7KZdQ5bBe0dqITS
yTSb13OxnhlytenachvJPxcNAWR+4uBlyemUa/QAn2mcoCd0USBwrVNnQhbF/WNv1YDnkEWgcUE1
by16Exvo9xj+HzKqyxjzuPRT6GrFff45N3nCn99B5EgdjZB1rA/INiHUq1uY6B6UAvAYjv4M9uFe
/mAZjX1xAd97x37TBJLcL1Y5HvFmqgDARahsae8KHBEIx+ur5QAUqrsVCaV/iPs6DllrIf7Uw2VH
1w1PC0cejNbeUrgobLLL4foRptvUYnh7I+CtlCwwMlhSSZ/TFb5fxQm6Vi7Sm9haDdPALhUrchzU
Dkyflargkwn64NxBksruE5DMkLqrGhEzwN9wWavsItZShqCADm9AeAWMnIwdXXZik8/gE6EcmEA1
sINpru52pH7ViUZjQdGd22itbEMyXWenMuxpdkE/Ur6qyo4vEVg/Kzw6IYprMou9cwILRv6IpwFZ
Flj53AynuVjgubIZ8GcOrb5GU3SHnvYn+/+mhjvNI0Dc7Qr4tLibY5q2Q1LY+56EIE8qlSCRbTUa
1Coan3soWstrjRSubNJJhQyGQW6YLmaNwa70lXJQ68fb8APGBHRAaM0kbQqco7Zb0z08LSJyHglC
NJ6QgaJCpL3K84spslV2cGfxb9FOfVANYU6Tp2oQQ945vBv2u4H5gIGLzobSYNoj2BzFpif8hHTC
LFeWw0LsB4v8gbggo06mdh84O0M/ttHoLC2pQBpKdD21NM7m+ZSFeLkiy1x+GbcxA2BZ0oTNLQBF
AfuZUIblQcIQEQ6RcW7Xz6BkgM7RGAX2Xwuuid6QIJEEfCeAWw8MlbdsMo08/N6jEehhwjmUp3Io
YCXGlhkUe5tD9AHOn5KglCQBivtqymu0yqKVX6CnwIMpPYuaFJy/K32Y6rYWgNnbDiIF1gatP9oo
njFOeNYURMHdDg+7y2pa1acenI8/IpCqAB72it1FCMPLVxSXjn+EZN0cWVeaiCtkMMWNyUoo5xEi
4X2Wbln/NLuU3oO+yX4wQzDzlds9aHTUAhnZd+EbJWL3UvncPjozcgwB8jp0rUs5I5qWEiKKIa+f
CODDsqv72V0TgBaic+Ds/MulGfSN+bBkV1MGSwvtTP6sKZvPazLFnwuzkKYuwY/kZtyhHFj20ECX
FR6g9UxEl9gFFgHNOIG4X4ut3q5ZYcCaW6YdNFVGYbxVuXo8KBuohls1lSE5o3OF/m+cQvDYsQ1e
lcBooMMQzapK0B5TtsA5gk1huU+tsncsIRDnxzlT8CwG8eST8+UKNvQ6YZRgKZRfM8MrBpNSnn3Q
0ZHxLniTBAxBoxBEA5OtGjQZCLF5hwO9ByMMcMnjLoEANHuhVHEaNhD/ujSW4rRrj5+B2eJyDTqL
VN2Wqj/dwqdTQhffujUPX0pEi+3WQzeuulFv1dOSm9XicnmuURAIoEAyme/TkSa3FR+HEvQlGmRj
CK1vo4gnb2EUw42P1PIIDmHfgpuWfINax07of5R1aEW+9KYtYQEcOutCD/sUU630ZLmoRsRfk47w
3kxCfl4Ll79G8FvzD0Cu4OkBgokMzagk+SJqMDEaCYLIwwzmS3wqXR5QFNQJ1Baaxrk8SdLzT0Pu
jWtxbiKrQ37e8dTo6pi34oNLHWDoNJnpQwWjxs8a7A/WbHb8ki5y/mwgsG/wigNgj2B6gsDFNiz5
0XxhMJxhyK181EbIPO6NhexoAe7ydWI2ujY9NnVnxFB+WO0636y5hgbFlMMdcIHyKqJx9QrEWJRY
Bqx4U8mewhQjXp42E5LrAa/Ehl/ZVrkjW4slKD0TIJ5yWaqrJeVT0e013F0bKWp/mfJkG5+g4hWd
AbgF79sly1qd5vaE9IXcTmHm4Cw68pnT4D/XdCWNWmwMSScsFmQ10j9Bd467LM/Wlwrp/oVklLzN
/4e9M1mOG1mX9BOhLDADy0YCOTE5U6SoDYwiRcxAYAoMT99fUnWPhrrnlFX3ps367mSSUTkQCET8
7v45zvjPkHsWO9BmvjiiCJ/JAnngyrRsJ9XAXeeNLxinhxs5igXi59AInftgvfETrWBHo1vVjucB
/LHR64HvuZhm+OnT1BrdU86wI/RmDiotRHHA2qnePGpead3nqWlVG4up/kHKWkeiwwFamObrMjL9
76JCMg/qvvKAKioVos2TrvrMibap5F1n9Y1lXw952rLK95539kx1LblszAvzklctWgNCaHNtLVh8
lt1kkCExQrMRM0w4MZ6JNwcM5svwKc7myX61a6sp9nnjVYO1ia1ODBqQE9uaOhavApcNWhu+jdzX
MwdgydDqK9tGTyxgbgqnE/NhXGammIFjzPbWsurJ++LUYIXAM8uinEvWMTsFFs0+D/9EqC1OkmC0
sfB+YZM+gyG280JGm5sGe71lY1FNZfNNtNri9iFCKwbCqJfTUqQoqVlS4GKChHw2t3MNtsggSZ6s
or1VpjdwhMnM2em6x8abYpWHCMQe5z6iTNmcX+V5049N2E80o+mRkObYt1/HYlX6EvC/QNpGb7bY
kgWrTFkZ9jHxzdzfMLE+fxLLSYRf7tJkVm77NGrJathBFnvAlAM8+q4zX2hDz4H5Il/6uHQ2MwwE
V23/szz3q7qMakiFqEN2FmY9Ih2azK/aXGYvRJOSzH0rGnkWNKrvxo+q8Et+4VqDLPU38uuvmvz5
FYlxI1aes8NIvh9Qrp88GQznvEGQl/hWfX9F9d1VY9p1hzTfu6k1YoJTYtaIfGRwCPvvH/kf0Rz+
HYntZxDb/xX37f9BpNs5TILp5F9egL8w3f7Vp/OD5PDnz/wAunHzk8M3MQ9BkTn3+f1XX4JJHT2m
ATRuPMa67fBK/wV0s//gL6BHGS7hIaBuXIOItn+WKaAMg3O2yG4DHLb+Ec/hN7XdOPuJ/DMvgODM
Odt3/vefrixPVyOZJI+grscmu0pTAFYJpKGfvpP/Jgp0viN+UrPx5uAe0OEheLBE+SZ+u2PiEZMe
GlK8H/O61tk+g6fy5rj5Ug9qvqlw/xzKtS064ESDfP7Pr33+ff3lxW1HkDnna/uroSB1ynI2C88n
nOk3BW7+fgrVrPO6tiju2AQ0LwnGO5zDdWaGbM+ybzOG3TpyOscMy47H9zLm5NIU6Gyz1drjWDTp
dU/ehRx0GeNJXToZ9UmyXo69G99VTjmF/wcfAhXXp1hF2FxIv32DorPOx5TVR1eHhDRbzbqttMo6
ZO604J6FdYcyjPtDq4BvEcfBN+oDeyL1uPD+eIzfOLUx3zQ8sQKh1mzn++m6hcRXHmbStVuP8c8D
2AoQmPUKnUir6mz3nz/Dr8um/XERYMXBWoTsAA/vN5MMTuBxXNzJ32emnMJOrER82I3s3CZ//8+v
dLZt/H65YY8BhwJJ1oaH+OtFbSt0RanzSspMxH4ZWn55jtceu8Fsb9kG/13o/Leb6OOT+QIGE0QF
LrLfbWqG3vNkhfy5V0nW3bKisC0eE/+fmYzOr4IB0ToXU5GOM39PgPody0U5ad6+M6Zs5/GtSdPP
8Kh7D//56/tguPz2/dm40ViYzuvCXxaFPIFAM3EN7g1GXofVhYSX+lwznO2ncKnO0RM9hUbXNENx
tyjbO0kC2SHSbHyXgmy8gJHX3nYL07zAUWDCEFOEAopnrvsEHevYlADAMq7NTypxawD4q7CoT8in
tUOK5UVmacH7QmLe94bTP03Omu3/84f8znf45VN6Qnz0fBGppYTVPj90f1r6YiMuOWt2834iWUlE
kmMdEZ/+oBEu3TZFbwSO2bzPZaeFdsGEkYs335dVztBbl8OWXSKD3CKbOHUxJW2dWjzp+FSvbJhO
X9ypqp7s1olQdYx7naYIZoeoYwR64vLBEAV2jTUjBqDS+RNPdiOsobbtigQ0oUq+sJwVe2ew7etk
NKDvZk1zwdMl3VcyNiIT4A1hG445jZ3hiAX2tOvNxnvoYjs/5Fpe0WTQpmwAk/g15cGzqfoCPDc4
v2vJRLQlYudap8pry52KHTuSitmfY8lx44xOQ+RdxypUdE3B4LHelKBt4cQt2jW8jOVtYWOL6SEd
oqQYzJ0dW5yucic1mEdIJ9Tc1bq1U1M8yLGvntwkLd6lnjYzsRR/WTZEHWpmoI0AX1in82fXq4vQ
rYxub/t+eciXfD6tuMuvnRJs8eBlOPXNKpuux6Fuv9Z5ab/gSYg0dLpNGhfftELzLrW61EIrychl
uXgAKod37ehtVBj+ARc1ulssYxp6atjeSUdVh+bWOyHz0/n7DJsSdiFgOo0ahqkP9Mp8tlOkFgo5
xCEpIAfhZlk+aWUxGPyrWK90VMHyvFEmycXzZcNs29wxovIOaLzmSxc7/U3O91QfBgGptMWl/FBY
uFw4K3eqpAmnNc2XBhLytkgN7Rx18KqAmU73iVP7iHdrnvjVzHnQz02yn5Zxm6bmrRFXY8Tapg4D
OmCwaPPgEWMw3syO33nH1OR26crLLLZTmnNUEaqkHMMxLrogrYZx0wlxlEaODyGxrIBJV3Jf58ll
nDhf2P+LPdwbcRfrK4OzznlipPxiVJhKpo4jtpY7/uNgx0QAu04/ufM4HWu7IGKm1hnGppkEY96i
ZysRMwjWUpYohFO9qtFJwNVdaF4C06FHysOCGT9rMl14M3O8TY3C2qQFmkUA6kRxcanJDXkMFdss
8RwQ3FOWhXgCjV3X99qFvTbNCcVLYIS3l5d86sXtmPWuB/Ab6E7A2Fler4z5WKZ6vb1YiHge0nou
9zqRhr3bcLs42tKIIoBLvxZjZEwglsHTUI+CnMCpIWcap6zkcx7r4xse8+WzqbrpiLKsDoXyh0Al
0jp1QsMnMBQxuFOhDiNqwrW2gJsaS2Q91O/c7fVDnfnu2oZ66zAtEElFsHWdP1lK1FtTGJwJi0RG
VtlYm3wB7467JtvpTlufyGT3AadzWhlowzkRmStkmDlze/SlKKAQjpw2HIBxbS+KbZyr5V0NWNKv
iH+VYSzZFKwAWoKuQbWRBmDoLOHJoa+M4w0xykgoiJ584u7ook5GE8YbiL6QT9ZB9E8rwc1rgxv1
aslEi78vBguFva5R33DnT6FfAmZd8rx7TZnrbYECu48pI3OypK7+oAn2F2Uj0+uigBtJLA3Ga8O8
wUn8nHf3EdEfdaKQs3CKuzKx2s95bgJhFAi8mca+ULPlsisRog6T1RZbmfjjI8a38tAy3XkDlin2
2KdZezo+ZCvZfjllEx9X6pL2y2JKxI41PrpoTTu4oi5YQxPIY45TJPI7xScvsvQa3X4K7REW5QeF
lCFFcr26MgYJzARY3xh+2T8ljmNjYzF5J8XIoFipgY+kOUxyBtNdk81Q5HZkgjS71lkYQGlyKpaD
AY0UpRnG6ogBhoDBRsaOH7CP7I4Kgk2gm+nyzh5YPWbMriOzMdpjDniX2KNtGTtdVO0urjX7Ajeb
drfwAmnIxJztRey2vO0ltb9MdFbhoXDS4Q76B38CLX/XCaMNO7KNn4VnX8DAz3EItM2uzw0SSewX
zQt7FruhZVHQu9G8wu9obTGVzYeK0fhGlXm6bcw4jZp6fNBjzpXTMJDBKCY7AjZ608U1lgbmz2qH
gLSkO75+t3jtLK9NT11fteBLFzqHiMuPSzBU+BE608BP4scVjiRrXvoEXcOw0isMinO1fgcW/aMD
6/+XDHJ6+X7aCP3lvEp0sule3pqfkYUI8/zMn+dV7rg/BPMjNkQmpzZYgv86r+rC/wOkkoVRmuGH
wT70x3lV57xqmPjgMTr+2vBnAjMEgkejE0h+7jLh/xP+4Mcu96ddG40tnnfu/YTvxD2AefvXXZuo
UimIYWsXTHPbHJKz73vL+LlTvlV3x1xULga0gjNByiXfQzmzT6ZfVthpK5Bs7nktXSyZHM+6QmFe
1hpKIj4FNIpE5EgDZZf1u7HIhzneFV5mZ9nJTibFPH3lb+NxTwiQ1/qEnDS1axIkYzXO6UlXFZNh
jFOeq8Ep1ya632A1V0dO3SZGN3Oi/Y2RMbjyZ57yZ1yRM+D1uAe+wiY18qxkcm+9dB5T/zqjbWJC
GuEBBgdXqzb2WOM/LMcO2kvgLlp8ZhQ0rSe/n9P/5675m25M09TPJTH/fszzSxn3GfP550/8edP4
JqXzIOAYyxA7czkz/XTTOH8gPQEj8843wQcw888hD3cG+QP+iWMjhyxKwf415DEoUj8DPgljna94
hib/5KbhkPjbEAQ+Fw8MKo84CjCA4bV+u20GTWP9bwTRQGbjSrNQzMrl9WM+jomvjVIN9PJMO9Gd
O3mXfS/VZ/Dz7b1sSAOKrj+OC0//FvfP5cfkfCF6Gu9Uk0NMrlvtZXRdSBZOI9q95cVUCNq2kfQ3
tUte89ayssKoAnbpunvA/ukZVzykRfMJc4yBnK4Va2PuZDFIeenJTrhYvxQiHWcGH+uQBe2syK3t
uiYCOV9OXdd+grkyQFrHYF7qx9SfHTyrRuwPkZsKq9+mpWXI48CZAKdXDphAnEMky+JHGRN4/eg2
i/FoQUtu6ZWhEI8piRXP3o6J3GIfxgx3aEwGO3Pzh3jRtFHRxVIoHPyN3bzkdQxA0skTN1yNfu7b
CJueUNRZ9jwc75EkcokxpbR6fNUNGhY2834zcoC7iHN2iTxMXRCpCgS+IshGTVrIeR5EODVlc50N
FXqgOexzxN5o4gn+zCHbCjwzSfdZn90nJQ6ZYB5z6AE1oH9jesRSbu7yAfy6DqFuX4BZXwMMr+kT
nrApiRaVHVxvviStd5FO4/jUJ1W9GcuzfjanPIqVj50+cV5Z9yZC09Mz4VcqECGgF7OJklc8zmqA
WuTr+ZH5ztcka7rIjIvxfvVGtqmrVu1GvlLNhHViu3LaMZZ2t55R78i53DFyesRz996U2XCxcsw6
x7qv1rTFDTcOz03VHyvV1PsCTF/oMoebgccH/SKdCykhN5E7hlwNLAWi+aPE6RbiAIWoXalvTlY7
l5WzxjeT3zhBzxQ88MdzUZIZh6Toi52lLD2Y2ZwbBNYBRqA2JTj3N9ak0hMqcHfpDeyEXQKghPAB
n9TzagfIC+kGb6D3NRsNtasUorLHDgmf+LJEsrW1u+RsD+AE9S024+ba1oZ7e8hmcBtLyemyys4s
xmxfF45DWFI4gdksJFRqe9wOnm0dWBfSbdcZ/hZUg7WxU83fKWf61thFBdYGr0XM2hGwocsQ9efs
a2NazUbZdRUlCZs+9q60GDRmxehyWDb2qmFcFaqMdK3PAs+YH3S7Zv9fFo9aGR/WtQZ60FMiBA7l
yV5iAatszo9paxOapsX0nZxy92VcXYoz6FgqJqsIetUSIyfth7KIV+rCcQbu+BExOjStVXtvBgef
rwIbbAeN64kk7HK1Lmc7rrY3CjHeLTrHufvSKuSNgxuz5ilIkF1S/7il5wYPiBu7/UbHi/pAAmLY
DEJfk12Go/5Yj0lXbRZz4NW4sIo1oJ7pdSwBp4pYqRvIZvpGKS6LxFelzkx5Xt4wewsRJa61HMch
q/fGMC2Tvxu4tOAQL87ZvMe7BfPXT8O73rZMcBKCMVtnHsf0Ha3Y516b/HYNwELJ6Yq+qv65R5FT
xhl2sW552IuLtPYrGDee3KStZuwEDvSgLZghLTkuHmLCLzk7W1yZiRZhRkaVl2wXhGzNCOJquWM2
kwWGt36eARA9uhn6c5lrL9xSTwYGnqAuiyaq2gFja2td4esvwq408otaw1XYe3gkDZk9VgjB8JWk
nV0a3aKYY42rGcID1G/aKv7UYtiD9+Sb/klyxDzq/kDVp6lOaszkHfKtdl9Yvcsx387CpPBb0jnn
6okxSbmNiQHR+NDUkFrLReD2W5oIcxmeA9TFq7LHmsz/U28bTYBMP9+1BZC822pV5jZu7RkHW5nu
3FLdlCkNSdnS7yddpAZkFai2rbd6AZWQ9S3J1mcKH+w93Ef/tTP6W1Iy6RSgxuPZ8YbPDsIqpchC
iwxTHawSr20x6ibcPyZxNAxaZGq0QbtYRjtllD3qYU22PZLNnAVL4iWQjHTWA2+5ysg3X6+aUJdL
5tN+sIwuBVuzgX0s59ZyjTEaLCPZ0bk7B4S9vI2fExzDAbBbtISSPBBP/siqheF5AaQFSUZwxjkM
BcKpg/WD6ojpbiSBQ+imwZhk4c3nszG4n+cd0CD/gH0r3jT6LHDM+tXrwoE6Ehp9eRQ/aKHsizbM
KwqYAxo9+wc/y/3Q9KgAa63SD/uhPfiaj/ityfe5dT8h8TcRR/VxK3pJg8LirzgoKBtg4JFux5FK
Aq1o31SxXpZDPMLLw4C7TvgsAC3V1wY7kxOAkSaqxZJvp2wQh5WizL1muwCQZA2OqwZe4tEwEGge
n5ldcBlgqma9ax18w2LhHOfqeOiGLwYwiwu43DHcQGaGsTktgVxypkWl6nd9ZqWbqSjeR4eKhVmu
XxIEaiw4PmsZp8X4Mm702AhUztKPL/freYi/IVXW3VBkEW9S5vpXk0UiOi1h8joieW50+1367Tdr
yMptabNhULP1VGGC31RF3z6WHv/V2lkdTux5eCcage2hpznbYhHF7zClNyT481vfaORBeMZ6ApDC
1+AWX8YqphNGcXexSqknb2EuCpv6PssYLqpkppJvphZ7dLLyq1Fjp6ho2j3AwwTBpFzSHpDNt1Si
VScwgVMEHMjaKHP52mN5CBTggmDyeQ8T3sNI+K332AtjvSnMnsFevZJ2YiA1MiybCsnbV0wYnrnt
i+ESrLn30Lo2P2uSYOlGzM/lzIGj9JPbsS+nG5vM/LObO/e24+DMLZOrM2Vjb45eYtJCnEsyZTFf
dJql1ieKL6YNUK8OIqFHVUlMBA7OJL6XUU0LiUjMMJmjoIkljfFm13Nthwu/58CQenOt9HXYi3V2
9+5se1+mohfPo5hfyawP16swtTxSKlX7XA7mtV05KtJX3PysrHJQIB2YBxvKP4MfSLtLUd21yO53
E9Y1gc1UaWwxDIkH3urL974zPdx4fZ7wOyUe1GBi65ydlLrNLVPTQbrven8dN5ienZAB3D1+Apyk
gzihFuWfe8DtX+uE/popjVcGQWmyaRPzjYEKLnEnM171JOe0BbfQL4CljPNBTg2m3KxI8zFk1ji/
itIrQ9mM/T12ufaAj9+9VKlW7vzauVmd+iJu3MENFY+DeU+QIedydpT7FidutUmN3r32Bzt7srGY
XOrAMULoW2VkI4lBYZIrlh6SIVEzmM1dZ1pdRj5A9FdzQQCHLr/GDtxBjkm4YmaqUDH75br2snIH
iglkoTsNW93VjQhYQ78bOkfb5TaNcGSZyuyJ1ax44hE3fi6nWdxzxI0ZT7nZQdgTO964dY5trTTK
p2mGJTFBhf1jYmSUFMNSqwJ/ZU5ISwY3RCqmIpJZ6R+NtqO1g+QNZRVWLUNHJYDFRN/dDus8PAlv
hYJHLeLe6xv/osnz4dpKiGsBpO8K7r8mh4jTghas7JTDdwoR0+8GDPwcH/qJjhdWWCJ8FrnH1Zcm
DZilXFSU5dwPF0jk8EA8fB6foGSvzuek0LI1VCjL7H5GErE4C+chWDpnTiKrsJwr0HXps3InR2Oz
Mt6Xa73oId407bKs5+yZ2VS97WKPbE61zuUBmy/VYV6e4Dy10BmCvpqqJxHP8S3n/Xo/VyyvXeXf
TxV7475ux691VdNakLqUlw9rcoHXlb69WrWMwipVPdA0SB2qcI0dFUzFCTtMu12onaGMqi03Ultp
27E7aW8nvZ5u6Z0hDGGvMVFhmgbPfUHjqarXMbCwVu9H5q43hsSfdOe5eddcwx2Y7dDHd9c6BRVR
jsFmoZKpv/QenmXDkP0b283MG7GWMUG07pshcQiessFrPJTxfe6nlR9M+aJIeZBD2jg9gcuSioAu
NPuUdZQCaVqVsFvuh9SxnwzvXDJOsYh09zQtSP2r73hxKLQ8Tk6ZgoYScAl3eWR4yRSS8VXU8VBO
xOrDUPOkBk3ux97X78jOcRbQW223kjEK1bBoR7yU8gDqIg/HwcxOkkYkIuuj+151jfX63QHcZd2Q
7+ZKPvQFLMNnnbqbTWX50+XA/Ujn8braoYPu/a3xZLJ3xootON1B2qaF+/645pOIMofVOQKxVWx7
o19fBBvri4mMQVDiH2tcKXYN/+3xw1ksZSY/p7NV3U2AtY6rpM3BqCwZ2qluYusFdY4yhpviw2gs
ANPu4Fqi/HV5c2UR8ApN3uOnnl1kNMx05K21nkcJzzo25+0SzUY3RGPpHjRZq5BcrbobkszfdiS/
X2xrtvZVQRgLUQe+UgPO082adJclJhGTBi3WzCrn7BxMJxB5mtqVhkWkLPVxTHfXincSfFiZpWEs
+1YvW7ZSZC9pAqAtS6cQPeK6wfDtz3ZE+w7nGy5KqFp5lkYT3uCI8umU04hWfOnZ0weN71Z7LYtN
8Ek8SerJqTF3lEO/0YS2IP2Y5hYsawVH3dWuPyzSuNr341yUl3Mx1hs7qc2OHTiG6XJJ02/4SUGQ
xoAfIaeRM2w07t2ehX+UVBWVZE7XriQJVwyKh8603KaD8K/UnBRk2jNnXzDzi4ySWIzom+aYCf3G
86Cl9T1a2maUyUvv1jmArHNkQuqtd1Ug+VLLJ+gPLGN0sdI3nxO8JHQ0gRzaVFlaIVf1zy1RxCBV
3s6yZ508lFRvYN/6vZeJ9UA8H72Jg2cWKBsz61wnJc1KJtMHN3FCZy1fcO2m5zIDkk31/Fl6HCIS
+uvW9g1Z8/OH8bs0RtFESJ1FE8ymGREpM6Bo+fExz3r7BfksRqoWzoY9sy42Wj3nZdSRnB8Ta25P
jZPXXC29i3ZQuBujs7JTSRjihvkDeVp829DcFMrQVT+w386FIrV6Hv/MXi8PftuW0TopVHqyWd+m
miNaPuRqX1kDzCytNW7zwWUiILvXIZ2Ho1tlYE482lwwL4VEAuTBkw5pOpqUj4ZbqdsPi3qStV85
r7EVW2r8uNaaV4d6lGCAE1rfn9SA2sK859Iki/DIVuoh00Bfut3gXqSOOW3aeWXj2KSHeFrbPiC5
0REFGb/4ens5UfoXpLnxCHaMtIqykDEcQscT5r2ndNarwDzz3wgP0AZIIfMD3CCb1t3CwLianmC8
P2Oa7vdLn94joL5j+WP/R5iRskZZg3syns0UF4SpauutBwcXioQ+e6lVjzNGjXcpCWxsE6g8Q8DU
g8039niGxU515y0DFt4myfVwkF78RdHdQGZEUSEZ+Mt0B61hbYLSi2PGThBet3ZPgzab/0rnjEOZ
WzGa/l3NgkUhtGk3Dh8vduEodDA9uROqyBFFdyTzEEz4MmeOOnHIr0q6l8hR8lo5FhtrvdAamgmL
TA9I9Jd1hPyk99EoUnllAEc78Af+qai9dyMx7pBqWTy8LP0QGY+LzcOVKNgrbX9juyvw3UazMwKW
w3ZPpmQ+gj0jxCn0x45H0qbUB+RP4zwLlHWyWfwRaoruYP6wMfSCUrB3FFZbm+95AuKtasL7SuuW
ar8k3nqcueA3JVwLApTaJZ5r9jql3cIod49SV8P2R+yAVMUctL7oNzVb/Q07UwP/bHvqEnVLhvcN
MzpXPP5i6nrr29aSAMWqxSVjCyXiRyjBXSvtejKsp0y3+osh1iR6N11fCU1lu1TIJMqaSt/POYez
zh77Q01bM5MLYnaisN9+BBfyeMo2abN8KRLCFgY4W6iyXRbkg/k1xpN0P3nIj868TN3mI89g9666
Z+3DaOLYmNURWY9dyzAK0OEGzc26xLOuMWeBZBh1Ak6g79SX1lD2m5iIDMENeH5jRMveOWMs0uLY
8nzU/RVTQbbIl14nBWjjLqzCgrK2V0rX4nmjL4X2cqY3X7ui1PY5D7wuAL417z2AWie34IhEx2ye
0uaXHDvNSiLir8tX9lncWomsXrJc964/MhVox+Orljnv33MVfqr1x5Yx9O06k2e3MafVmx/ZCoN4
wXrVzV4jf85W+IMpw3X1ne33gIVTEPuQRlZ3m2wlTZRJxHkL0ecKcKhNXeA5apHF6mFJ7E8/0hZJ
uwx77oMl+ohcTL73OHkOK3xaG/cJhIUN8dJrT+/jl2o+O/eq2CMNfc5glBzStYvJYFNz+ghitNhy
LthDDPP2I43R5ZkzHq2a9YeQHb6R3V+CGQXM9qDmcMP2bmokiCSn6R47abUX5HE9Rfme64tghAu4
W2QeQzzI9WenmQHHTJktoKTDfQs9CFpPYzGU/ybK4XL1tBshp2EH5C87rVLKLuSBBT+5GxN2TAsW
F90YcA10w3knxCrz/FPGoxjzYS8hYQQ/Bz0SraTb0TPne3uUA8MngZUn4BhGaYah+Y80fiZvdopF
G59SnMwhM7XlbiHwAMqdG+3P1Ifbc/CeDR7Rv0U/kAgAb7GtXymmOkqw1sRKx2mXZHF7S37XeMqh
Xs6hbbFgr52t3/TglWFB/AiHsJY1NyWxqKfvAREIWyMIV9+77BZteCqkJq7Q8pedAQDI5/Dam7cE
N927/zY6MgBWuzcMk2HobIzcpU3NshpUtlcb7BnR2f+aIDE76uOvmPATC/xLgqSTFWHpoUvycC76
mzXprRy0kUTVZwz1IFY3OeYWS2VdovmX53QJFno2aqtDMwmTju4q9Umq4YLLsLY7drOdNJ66CRgN
HvZTE3LYgbgC8oFo4uQJfEzVRRfP7kFNtIJKynFPEqIJxgVE2FOzNtMnMMsDPcLUcoapNmHx6qyP
WJ92K4tWXtnL5O2rVMfer1a5w0djbUxZkATSumm4/MirML0lbwu980Gwvzt1TTttR/BJe8aZLlMa
Lb1b0pwg8Tm5MqNlbBLZV5cku141pesRi1O8d1IbSPQ5xuIrbg0zN9Ioa80DRSveTT0782ECpX50
8I5NAQa50Bo4dYzsGDfMm7tjn/rj5Ue6BSff19qb9UjFi9jm3vJCj1e6MSwIq7GXM1bU44pZWbc8
apkJyakjQPeRftFINO1SKi42mE7/KwLTFPUCuMUjnQXhKjy78AFyNOxlxdo9Z6W1bDgqYCfpZmfl
QdaPN57bMAfW/bIMf0rGLCkPmxxWWcE8SxUnzW3DyUa++RGR0QtvDfxmvbKLlb8X8W1vzsv1BBs4
MFTx6PfGZzNhsaZgKcoscw2ZlLz4decE5F1Im01pEn4kaWpXa7aGXlj7iQSMleR3qyc5KuAYpx9e
rAFW5GuTKGdQ5u2T7Nv8xklQrjVjz8Zq2KnVUl/+FbrBuC62YmWH/GvypvLz9nYa21sauUpgUI3H
o10/HwTTUrvG6Q0+7OxfamthnOCtv1maO16ePWxBx/pPrPWczEHC/zxMNt2h1XxSUs6HrmyfPrTY
/5Gt/0a2xqJLCcS/V63/V/ny9aWCLfgjnPD9R/6UrT3rD48hiW45OkBBkjzYQP7MJnjeHxaTIvwa
6DDMjH4qmjTJJsA/YA8gAISC7PohW5viD8PgimY6yZZFoIf/E9n6d1s1/8uZjqkbwjhz8H63cee6
NKzetLS9r2kspkyi1v3oW/3f2J1/96WfX8YlL8lcgmQCJupfpfFV7xFOVqXtwWnqD/Q6EGQchXdd
TXSE/U0Q4ndnOq/lY+dAgDfhyEJY/fW1+F2gLikz3i96418Lp1OXuG1AQK1ivpEOJ82/eUFT/+vH
c88tkDbWcU+nLwo/z882Zx5Gdqu7XbzPlo7e37hthhNYqgToD6Adm4V78h8FrE9jK6jfhfdQUtK3
cyBJ1LvWTsaNrZQ1Bcyi8bTlWbf3mxljN3XBTFPBQgKw6f0diVd/h38721XOYmxgitdHoo7VbVlQ
5VVq3fBJRyo8+opWekoGs6t4GbIrFi8b0ndSp7ulJYiYJT01JUNf3RpQqr+BeVsf08LqHrG2XYpx
yaLJLRGuQQjtV8MsLi1M+d4mzc3x1ujH6n011+Z6Naf8kyE4nNa4QLd2m9ZERCu1GZt6oqA6pvdr
bY2dpxgid+0yRXoK06IczP7C1YfmiiAz4G5CgS+iTLR96ZwhJZ027duFNBz2NT9G7NeM5rX3sAc7
azUDvFrTMRDtxPOz8yz0GINHSKH5UxHOaef2LdadKZn6Z9827KU/pbXMt27tktieYq7zjcBEIANh
VvXXsXPlc04HxFPuF8adT+6NI7Do/beckzoqv9+5wMuQHJhU59m87RTaK2dxM/1apKVHL3Rtldf0
oyNQwghsTi7FKQhk9fToLSuVVXHWgT0548dyNiuBBXjjGgz5XTpngvFOvtyluLCjXhfdMwU+atvM
YkBcczQ7mDk/vHVVle7SOn1dzm6HBIDyReJ7I8+I1U6rqOfLweldXrZltT7hWNFuTYr/TgL7aR/0
jIxhtiihhUWWo0Rr+EwsJjeM1AFkqanuI3PJipPIk/Et6Z3hf7N3XruVI2mXfZV5gGGBQU9gMMAc
7yUded0QMpn03gQZTz+LWV3dlfk3qtD3fVcmlTqGDH5m77U/UjEx61AhU721hqXlwEfQrqLA+ay7
bCmFbC5Fhs2AdNgv3RwpJFLrGGgUQGkaPvotrtI6qLKtRvULAz0fly3Z8kQDWPqSwaFD+94dE62x
YEl0IdBa3UvebQ8ZiNLcNzPoTcQfDvM5xmPXQGbGyYnaW3tkCrhAs2ZxaXP3jLhlSe/EvpCI4duY
u9rGbrTuTOST+ugIsF3yzdofFXS2G+zFQHFV111rNvJLaIdXAOjxurfVi4bc9GIoBObGpNoLlZFa
S9+R90Xh98gX/IG5sXVXMI92ER8YuxhCzWAtOqhB0yfbDJrcYOgxWzo9S37E6h7Kb+rvZFilYZ4C
1Df6KWWMUDvq5MlsGveZr1NNLSPgTfoi0LBXPqWtJDRhrpFbSa2qlfWqn4Y2ebCINghpU8C2I9d+
cKeOyaBgbzSrUhsmAgHw24Vdo3rwO68otoyVHPdlpJ/0NhCVDfgtHhXnKs60yWNR1sa1RZHQkSiQ
ShVeh9Se42aqeAgvTs1Gb1HmTSFvQ/gvnrlgzNRGRz/QBpBxhAnYr0YFFYxxFCHhTCqb0Teekl5q
9qYeMX98uWPEFxUhq9AO6UREZnOf5hBMsSP7bfqK2Di994c83jZ6wTFc5i6+C73Lnlz0PzPD3WBv
J3vHPIBiJaNdqkH2C1uL/K3dmeYBMGh9EuNo74xco4wkgYhZFw2KeDAihkCLtp7/sxs4wf009fLT
Ic4cybooqg0kKIrhDI7moreAiKR9Zu2rVi8OWIT9dcdSv6CTQwXFDlaWx9qymHi4gys2wmlLTGox
9JLK75ZFqzPGhe+IGzwI/Lex4Z/qTivuGQAGrFUKrceSP8j8bjSt6pvlWN6JFxKHmxRc/rGa/Fyt
SMTIonVDgNoe9p9/k9mx857lAADIlRmIY2vd/I52gHYmJW2jWJIyx/+ztS7/DpMtezJZit9maeIQ
C6Xy8j7Mo7hiAlv2CHHK1GFYSJX/3yqw6OJu+rsq0ATC9ldl4O5dvsfxT1Xg7z/yh+TXpg4E+o7w
A2L27z7Uf5SB+FJ/M7gGBPgy1LEQJf4p+TWM3wyT+Yhv40y2HKY6/1QvzpHjkOoZTbPJArr3n5WB
9lyA/UvyO5tGEUNRORmcuJ6FTv7nCkZ3/AwxWmjco0qEElMpMnkxk6GyXKosn5UtYXNHRHLzWbmp
QfxZql0Nv562haVNFdNEnoZZO7IMohiQRIoLko00luDjUL0yFufv4Uwx6Ho5S24T+JfcZvCbaE/H
dINkgIWqSPyTQXLzbeQX2BOSdNqWxpReydpWOx9K5CKC0fkNGZzCa2PhnNC4m2/GIouzRdR28t1H
LPYOJoAJbxjxsXHMDpRRTdpARcv0ek41qj56I0reu1BOt1rKatLwkul1ahSZE1XIQN+cVPdtaELB
9p0jIjR0cRdGzp3oCMpalFlrPBIXotLfby2c2+G38vb3z/p/MUi+hYTQtahbf5aP/vgKyDxgQOUD
ysaD/ksRmSvLSrSgde5VY/p7G50YTfU4d6bUgqRLQtxxF7GR+7csy4xTIVk8ckR71Jdxqg9bFSXT
2nXtcs9+fjgrDEoXo7fKL0GB9EyeWXuNcDOxCE+Sc293cFa9iLM3I59zy8K42vQY3G48r3nsMtPe
sVM+EXthcLQaiK2oimqn/vjTTfJv3vTcx/x83Vm6O1/AiAOw3CPG/fm6qzzHCwOdJQBAkOBVzN9+
SIjbizAszCmu3uz7xGz2oC+6tRUVrDcANahNaybqDNBO/6hSwcfg23K8CZk6H4hntu+DiX+qUQx/
I+JNHEPNkDdR74iTGdbjLbCEJzY5xtZn//WUFlhnoMTpu7iQTKO1RtumwyxuKNkRKh2f28Ls9OGo
K/OrcPqTbAyx61hz7AjwZgUJRnkVj1O6Hm0EjnrlRxs7BiXqJwc0QvIzjkqGBB3z/aoJTLRrWbNr
OkG0UBQBkBoQKsZyvHJTphd30LiZ2hTLqTkP15OGUU3jtKs0UfYRAXu+BMUw9qsYJjHr9cTfMkQx
IORiRHaLYryOBd8Sbsk4OeeRWZ8mLzNwmRXVNy+rc2DFGM1QMAIN2o14b7DLte3OH6v4mGFMOwfR
NN56hRjOdlrz5kiTYgdSRyphPhNBiVAWCwwt7sablryXE0Ag8EjKUztpz/cmKuO7fJDtM4Fp9Ycf
puHJssAX6uE4/k2Ixi9nlo1q26Dp0pGJm/iBkYH9fO0YIAmDcHC1K8tJddf5fbFFYJ09TaP0MObg
CSTgkWunKdUnKjO1hKpdsS2VU/SVMDC8VI4RHOpOr59dVhcQnjN9i+D/ZfStdFX3Tv5IxhOruKGx
M8QB7CoyvvtTCa91oXehWrf2DCLMS+M66g1rXHfirU69Np2tKGBRIbRpM1i2MR+oZXpo7KoTa8pQ
Yx3rPW7VBCjLpUlLdffjsq0SpMBon6ZzU9viJKoyQMzr6S+elrfPfiLaZxbF9QV9MkUYmoM8WkFd
iz8YJW/rskFXA66NKs7se2dLTg30KJCw3o2n1+W0/utb94eX/F+PjPnjJ9DIQ3NPPieYBHe+tf/k
7ZW1aKlem+BqNJWjrTomHMhAau0+IfLm3IgECCIFpPaQTPFA4UIGQHUeG/yoW4DPPF5M7sEe+mAd
HDwAuu/p4ABE92tZhUtmtcFrY028Gd3IBHa0Xtv852+AGQEvC5+86Rq/DgoKlbZMLkP3mjmqW4+J
GC843MJNzXQURljBORNAoLm1jdlkXUS2xqq4qN71QLePQjrBd+49k4N5Kt/N0RWAyMf0EBlVHxD0
6wUPmVvDLYtYUnt/M3L48Tz+5cO3XOY2AmuDb/yPIYfMkWQoS9pXQpntYiHbNvjO1RzgXG+pDaHz
q3MytuNN5g7FtstBRLIQLxx2x/FwKHMPGSOEpX1my2ZfuiTIdsSub7Ejwnpt6r64UV4bn1yD9y9h
DRuLrpXtd1CkpC/7sUX0u+z3OrjuYZnWarztCZAqMMC5zRIJCSggA+lEh0T82YgI1NQ8zTvQfqB1
RfqwyVoz3FRZNL42TqG2jYQuGtPTEJjoFt6yM4zxmwhbzitUH9qwbCtDrJVZ+SwF0485xpdFU1Gj
ra6qfWYNwWvhcqtTE4y3P269AKrpV0OXMqxpUXl5RYprEZbglTXL1K9yggaQxdXRl161CqR3FLxy
5UGLzPL5BJk/GujTB6S3mDF0EvcWFlkVV1IFwTkhzXzQmXgzpaid+MXNk08TiNK+Rhu0T1lyIUQx
BjSiNLDRCLuRUL/xgiuBZ8lfX8QUiT89QbkNfWI5dYgPnNlzOfhL2cBZnfctrolrxF6YjE6dG2zx
42xGglaDLiYL3o0C3kAEf3ZDKVa9O0an7hSb8RTLVruPQCUzcE6yQx1nLfmZuR7DNGbmkTPmLjYd
+hpuV+HqH5PUoQXGXfdh0LR+62PX0lbEfuQuEi+vjLdoF7PzgG1knbv6xHVgFXD3MzBjiEdFQFMH
rrnfeUD2UGUQjorI53GUJUxrN2qnjGQxwBm1wySDG0uugFz1XzXj/Duurwj1TV3uRqGIQuCu3aG5
m0vO+Xut0NU+t2O6s7V0mFajEau1b07PomIpjXEf9JZOyzaz/4qtH1pcrInRsq9hrvCJgwxvN8G4
h1IkTL18EMegCVS9ZYQVlWcs1BYM3j6FGTuY8VOrJbPEt5KmR+BFnjzDcoO6mKU1oSoRdQtubZPT
YNFGVfQFu1JctUHOBQ6RAAfaRx5VbQ6/lz1GuDCjvlt3Y5TrvN2UIy8rWz6oVs4dedD13AZTZKhg
6Tkt4V+ZEsVDGHbtHgghTx0lEvMjMoN4YmbhVCl8pm4uf/zpjlROpD2KYcNHjo4JE22NRXniZJ91
LUqcQlumh4kLwUMdBAABbHdULhmXmi+CaDISKfRe3ZE6DPJOuMl4bagtd/S6yKOhYavvhpN6e69X
2jrrWYEuINjj2NUbJdfWMECVap04YikWIKBoNK7CmAhFdDdhs+qQxYJxr9AAx6bKvhMZfyWwO4vx
4lmkm9H7InaQaX5x4QPeGrmLUtlggLIA+qXuftxI/91v/F1nC2H/T0fO/zCz/j8yvIv2vf2ptf3x
M38sOPzfGLI7dIikVtKH/mnB4Vu/sU/3qQ8sfKlQYtg+/MuXZ/MjBsAtOtif4Eumic+V48wnSZUF
yOzm+7//56c2qv3l3//cVgEf+PmAFIK/TSeoioclKla8tT/XKeRvG1ZFI7S3M4+gBJvIqgY/+FYR
eH/IwtreMXJL4HxIOX2RQOKe7NQC5usJXAZl2SMoaCvtPaOBPBNs618UwX8PTgI8euFUoBNYQ7uX
CPX9dUJB+pCjYEJWhBksDx3xVlYB4Z6Ji6XLcJCoUxYz20t2o+axEo8TOVJr9JX6JKdYo7oHwcBo
ODXumxb8IsxA9M6umW17swXr2RXn0jbipZ8FYOaSPDqIoYVpH+c5IjoNmJKhhe6BupVsDAAAN4gX
s22Vef4JN/iQ4IcYjbtR633iV1L9LOAOnCfiF1EPlWa9MVyRbUVphC/Cj/2L0NJbgRbpHBjiARtC
uRIOJ0FRg29mDF+Z37FowM3MJ0b1YiiMZZM33a0/CYupJawkExlfizsq7rd2pldfUvJLzIZ0a5Sh
2RbXRvpYWwkty5hZbN3zMdmRfkNGqiWBg7sTcwRh9M+lFwdQGCN515Wx+kTaNb1AvjXvQnJXdnDs
G3THyXjHhIMUWAQnG7Dk/RHab/2Rm/24AsDsbqohG7auSHkb9CMLKy2y3UAjjanI6jmmzQXqF1A5
fnU0CmAuAe1yTzg7WJWyWLW4J/K0yvcUM3uAmekKXiFj96Gpt3U92N+hLgBpTboYpr8lt0QaB3sj
j/JboVxlbHwtoTwEmofiXiX9sbKm5CnEI/PqztwK9C8V6HDGzxW25wc/sOKz0h39zAQXDjKz6vg5
6Kz2lPR6Rr9sVVtQjgZKYhLUd/aYuckizUzzTk1ufA5DS20m1+UxxTDeveKSo+UsuhpCRYs5idAc
/RZTiHsow84Jlomyss+ekLVL4DjZjpQY8+h0jPLzygGS7LnxS0369QXFnn0HcFLtRlrFi64N5tGQ
9pyoWYY3nVW2D4kyfaSeQCRyrd9XKHrw2RS2dzHqyngtfOGc69BK98R4Vzs0KehWMZJkG2nBdsgq
eTQiaXE51s1OQ3XRR2H3HvXQGIk+SMXaqAL3vTblN7se8304VcQ+TLm9L+vA2rhexfPNLYwn00o/
QVLwzNNCy3gFgfNQDqZ6YsA1gcot9LsycigeRmqjg01kRAQWxNMvOGBssZQErL6T75HcumFKp2aZ
pv9J6x1ti4EfClWcPSJJzbGbaM1aH9L8mIR8idI0473Tg+b3qCTvXbPtgEOzkFt0qXjoyoJ5knQO
pay3BXrGJfN63HpxlqR3KJazqx1kOwd50cEJVLEHjgnIkbJj0XNYvnalj8OUpNgNqPB6hfV+XASo
U6+Msa1vCvT20kwTDJUR6T5JZacvxGuNj25RIUYx8nLJF+riVYxSFKmAbG6pRjYyc5BPsdpKlr6/
sbsk3wYtQRxgNzHQZXc02cOLFiCOSR1T3CV6aO4K4SEJzCQa10Ifmk+zm3gllr6S+ugi4wbbiVWw
19aRa3ovnTvV1aICRhajSZttUGoCANKW6Ra4Djli02S7y2YYnRlCSc5qGEwIU1QLg6PsGWz4/vAY
qon9dJb69OlNSPYA9kvqyj5XxxKa7nkqAlKvhfaSGGlDMRMCY8U9wY7Aqdk9NYWzzLT4mQWOvs90
MLOlntQLI0nLj4wIYTwlkX9nA2vet609IpAKte4u7jS4SVQhNujgdydxx22i296t3s4mygoQ/2Xw
YOR4QQ5pDXSYsyaaxn/yeWpcFIlUzywp4xNmvTdfdc6OJ6JaYn5EGhxa1MqDTE5tgtcJIb5/ynur
ue2SoD4nuqzh5cYZmQh5tS5FC7PKB7aujGg2FtXmcypzY4f9wVzjpSg30ZgY39A/9Wdp+9W7hSCX
h0uvrJcoz+LHzhAAT1hY0UAlfrgFAI9vbgpxNIkguhWCzQIcfRt7cj3e6z0fPf2uWk1TB3VvNDxm
T3N0xphB5TPdRHKh4RvzNcsmiogScYsVqN8W8djtU19Vj1lP+peoknU6BTiuBtNaV8PA5hW9rgJK
rRUWyRnjxqnL4SKG0Dj4IkzfcM6nK8m2mdkzj9uYW/zY4k7aMUEcMSbXjf+K0zde5YXUX7KAlTsn
E6LlzlhNhmPfqj7RPiuAkIeq8yB2MzW+EXGR7W1LI47ZCtu7DEXWYyi9YCP0Wr+Phhjo+eAGyH3J
NdmYkdtcmgkMFpjCT131HP990ynoxqMVbkdTipUiNHJhzJgkdDkwxIsmHknZLaWd43soeuKj8jTW
7xBDNDz7kyR86G0KkUXC1Afbmul3dzVmlF0ZcUsvRmbqOOTbBuy5G3j1d59ck/2QRQZbcKmdGPqu
iZ3Jb4ehSHed3b/ajU3vibGFGS4754+0c15JkGE00X93M/XqleMVoSQLKiUrfl+d7xuo1uumjh+M
OqwOVeS6D0OVGk9pIotP1A3jcxPwg0PhaFzq8dQ16YF5OIOqQ1W39dBtM2ckhuhMqQXuGAJ8qtvr
2Cg7C6h9HJ1GaCZwoFG/39ZdPTl4wYLvPUmk3i4bJF8cGzMDXQI6kCV9IE52qp4trJHyHFe1Vr5W
HKDUXv6wEmOQbup0CvODp4GsbGVirCjy0qMIp+KAltB9tSe7ftPdIExugzHKjm5ki+YB2lwUbDOV
Yjtajq2Ea78IOzv5AvvRao92HWC5ENEQEDuhkfCzr2dLbfHDXOuXxWaAhMeCFXv+CN9Jn/gmu9B6
Hpkg75y4or+G8XXhT44bnwRk3P3RIW6sU+/jvVnoGu6xlFylJ9INtB21yGOhomwdOYZ74Ami3Uda
HBKNBqQuLMR0GdgDXxq+zYPqEENEsXyfo84PjY97qrW0fiuKEa9iP5dbpmJcBlKmOcbxPg02JOZO
q6EMuh3xeBZjGC/etkiGllNgYRCO2hWssHDPxLbDehYEuKiM+IBe/uQIeGpM5asTq32yekj8fetN
KErw2YEG1kOMJ6H118SNBesmzkpcKVaFJSlKeZAF6PtsvuZdzwwEBYeRbwE56N+tPqCMrtIKHAJ6
P1N8MS5zvOdW7wu3/ewtt07tx6AmNaJbxvR5+T8Yvv9t4v6uiWMS+Jcqtf3Xe/QTj0j8/hN/bCcF
bCGLNowlJCgedpH/FKkJ4bKDRPIEz4TtFHvBf3RwFqAihk+6zmlMX8WY5J+7SUuAI4JTRGc3D6VY
af4nHRzg0p87OFo3+jde1nzNWOJ3yuSfJs2pCGoyngLnYkeWtg8peeojp9lkrDVPUDvM2ok8NYvD
SAJtdq/iyvY/hOF+i0pl3yMINu0l0aoPjiPG59TV4qNtupgWM57YwaLiGp2tl62PqdBUU3fVMiOs
CUaTsn7UizoAJzHEmZkfUx9w0QC4K7m4BCcRX8CcdxNjbtznwcQEi/N9mU8CBXeeWau5y91EMTPc
deL3dynigQYTgQxOmVlVp7Y3uu3kDPWB9E35BQf0zco778uCgv+aydKFbxFXb02e6ksLX++eiLp3
KITMV0YvmujljCY6qikadxDjrA1flHYp2CGO1CwYuKHlNMGy8VmU4HyoepEP2F+IKFlgakhutCgy
nodpPFk95gARj6j3CRm9QlQsr11fF/gD9WdkCf7jSLYpe9YRfozhP494steDjjTVHPI7lpbgaPrG
uCBWYl0Hyn1J6h5VzwDtE5thfCYg9N3vagSqFVw4u3LSYw3Je5uV2vDRpm6wn4gA2qSFyL5RrTAF
Tjzxbd4+QOtvm3LnG/E3rJXN2pfx+GILjwdlGCfkA1Qe/uI8894Mo0/Xtos1AO/Dcx7nzyRmx+eC
2CwCB+XwGnTE/bAtIbQjjd2lXc2FN+YJWIgZ3BGxMGOfgh1VrbMI8Ovs5yvysR5aZ+OJgPoIiAnZ
zEZfM0l1XR6HJfmQhYYgaauzL5xWFQ7xHkWUCK9WKtJb2JTqJpCRvowUnpkIeVYLYWG0+S1muYYY
bW2tJGPnkWtmfC+dNjvZeTWdoskxz4Zv4G+NAkleBqmVRduSfkRTUSx4EAIySIET+IRiovqVltjm
FGWnRgXxbrSL9tRh1mXK5sjwixg9bZlVlb2LREcMEY9d9yhYU5YLwmT0iywmiIENvAxSYwy9WNY4
0Reh1/ZPaKf7GWVHHEZqpvUEtdElToMs4g1YThuTaY6XucwN/zjktO4YKizchlCQmo0vx1Nc86Jo
bqsDtVT7GKKnyxcDHpnvZa/KtefB82UM4ZwaW/tyFFnmJmFKsIqYgixMtIAwIxQ7T7Myq42b6P5z
PNDaDI17rIIivoUVGW2y0NY/Bh5pG3JCnU/yyBST/nxg6jhEzpapo71oRCdf/NIyb7U0cJkrUP0R
6eCH+JrkdCylZnVLzwvKA3YWWa0IG4vWUw8sAGAN7Ic58cVxRliyo2nsW1qMa6aTOAMsuH+yI7u8
i+OCpNQkYKLp+mF81CpzWti57+WoP3lLDh4DnWWX3y6ZYwLBbIYJn/6Arbaj3YGZoR6HsQauwGJt
E9m4QrAU85WATDpHXtHcOg6Ay8BrHljnO1cQlrumMNWN7HX4AyMpgT23NcZKY9zHQS53nnTKWzAP
RMBK0Y4LOuPpnj67OuftwFbfqJM3jJtQXwjRWPSykXtviqNgX5CRcz8mtbH0S6ILQQackdit9aKU
dyAkm9OU4BLl8NQvLe5tALkFaTZ5bHIo1D4qRVosVYsvIW3ngjmn2NN9GHsSp5xFDDZ6ORaVgfwj
CEkgCsgxjqsHza1In5gMs7tXfjR9y/WqWqIJnKBfIsGjg8zRcVC4sfA0IoSmdrp1+xFWZ8BBrhuq
O8ZRPz6iTrQ2IDVC5vqDc9bHAhc6TMy9HxIVGQCtezVLPdpNlWTVMGb+urFovlZJazuvPATVzvJ9
DfgmlNVRRuZycqz+exIQ62XZcXlt6ZuXFRMLBtX6e6hyYh4oplZGOQxIXVtUbGSIRq/shrpTk2dX
7LE96Cx6PLNpGCtlYXeritl5MnrqVhexf4PlO513ZYFaW6HTMNUpY6I6Rm/Vpt6w6oke+EbZOyDL
HQHzIBpIOTMZ76UyWjaOrZ0izaqxytryuRr9eGmJSl0d8DqkJZUOw5uIe8N0cICR87VHDjKeCwye
HFgUutKOrbc0G7Bxu3V8EQE6QrBh4l0SJ7yiP39ElRksDTkZO3twqpwqN7BBdAgcZLry9mwHr0oX
e6oHljuNKYiq0Se+4MKwfThTw52s0vBZG+0cT17eQj0ootska6diodWhfNJDB9yqifsw9CK81nMW
zo5zU2Nhr59aVzOvSvW3fRhDW8707NjP4keba4/VspEfAtSJ3BL0074o0AmH0R7O8DVFZrccJRnV
C9MMwqVVhN4uZpi5Cb0uW7dmT+a8F5yStEq3hFv1rFMSxIJKxwdSwX3nhoLukrPUCjsAasaYzR7e
IGdp0nB8y0C+40ipttqgO0c1tO6nYNz20TAtvtjgGVoztyF3wTGcrPaCcb4+Mf50901H+KZHEOK6
tt3hsc2j/mA7+TtZut0+wslM6xOXJO1O6a5XmetAsw3bAyFUpMHEoXVtw6K8VSzFVh5PrmGRJHci
ZLSmyUIC/zTZtpsiGJ5FHKOrVoMNgjlODmRSwRtNsLYZ+k3qWE8jfiXkzHm2jgsToHA4ZA++F1bb
vvPqm8rrBC1UZW70OvjmpSFHYBhFW68FYyajNtu1ZaZOkWXJI7Om8GXwIWK57VCugGzUKxiX6rtd
Zw8RfOOlkSbuPYJowoBE2i15fdPCSczzwKm6ZrD4FtDuLPLSim7QZpwyiYgC09JpCoT1mNVpcagT
hgiW1gzbuIn8TTymwVtDLsvWQiD/NmqFA6Gq99dYh4Y9eYf9BujIG95lpo96LjahBKaKgoZFVfSu
9QTfNRNJii6OpoPvw3xMw4y8pKNbOhaNd5kT5puV4TLy9HKJmix7TDSnuKeoSo9F7c3CVMFWK5ap
l9yAaRdb3w2rC5TdTe6Y1dZDE3KWpoUldrS1LZl/+QYwU3hyWaetcfL2uzBIEPAyBXJuaxvbDtms
YkMiT7OaksReMgN/axmiLEsX6chWknJ0U0nAfandiEOJ9Wdje3J8773AyxZtjTOLhECHFpS1BkGP
U22RTqDGz4K41TeH1AKdMvc9D/1gxQv5nvd5vUnI1C2XJIU3+wlhK8GpqbZD15E6S/q1HBk8Y/Jz
RfA7Mx/LWcshZ6OMxPgLJ56xsgoleaQ5DdRPXx+vaZrcUPeSh6Az0TUctdGDiicoebdgHNKQEEuq
zQg92C4wNf07ZEZ70cHjXfQdM0aIneEaG0GzoPRo1tAi7mxXkRjVEm52DAKQNXVhJHudr/ptnovt
WM0GaxerO43+1CKyaft2GeKSXdWSMM5FDfrspY70Bo5p7xJlo/Q7l1k4KfbYQy9CduKTAUx2AwqR
A2EwCKAAhbQJCozc4h7QSZ8Eq2DAzvkZ9zmG70VeZH7+gNg5TQn7tL05xHf0/PJBTvAJ3bL7GjUg
on5BpQw52REKcDdYxgFyQ2KvbJ9IqdUUhcVKgyI0g66n8VvlsCmWPq+QGsF+4WfKNw1m2mYyhmof
TAF7IgF3ZaW3XnzoB68+1xV/GkwIOaTceWY6NRt+o3ZOfR8JeUjIbezaFfPUaiwQQ+jiXMajt3cM
obiDEQpf3N55UBFYmLqxnS/ALy1KfFdVx8D25dqGGnVtcqJKErzMBy2v8jtd4tsE2j9hWARyuLMy
8OicBkwi6hLMu0UJY8h2Fg7E4PWbzFq7mW0c9aK1Do2OnBEjLixWtB8r2yHoAJs4vw8vbPk4xoP1
3JJGiYAhrjBct0JjN6OTYEzSZnKViFhJWO2mV2kHN/AT+FiRTo/3CLjD1UB6c7DsesVCi6DNJRMM
grTIPK0XLbnM/SIIK6RQPIWTOaay3yftzAZoKwiyY54kDyFEjdeO0pOeiREtIR3hfW6rFkMGHzZY
jmSr+WD7FzZLnYsWMNTC0jqiMOnx0jPWre+DINe7FfSJhBGrbxMC1sysCJKYw1rUT03UIG2svPql
KMOnAIXEyTIQLixUoWs705ilt4XPlLQf9KNLYMo90QVtsQoCMunOMHAxI0T1uwucA9O1AkWzgNCt
lgy1eezHKsRDpGckoqXZlD0nmKgfiZILAG4yXUWYJowtrVD3mDa9/Bo0NBfYv8Jjm4cVrA6UHkmT
cBMi0iKk0OnsCeNOQ60z71BXQWTLD0XVR8WvETjRlON0W7teGq0KP4uvTehTidUK3c+Q9Ma69TSW
Na7y9zK14n2kVHKymbbuc3xbl8ymc3BHKDSOrn1kXqmIaLDmiC1BKMHCBNm21u10YmKP6IUrX+pL
lbgK+HupVllfBdtuzkwr5jrJVFxX6KFwZdd6eAiIiGA6b7BOjf1yV0CYJ2OVvAX6z7mQFXZzsk2K
67ggs4sTLFz7Uy0BqrZxktcvZQc46EakSWuCS3FoxmrBU4CVFBqXZR85LSHDjETUlzYVurwVbPbw
35bw84A7Tc9dMVbjg5JawvNV62h4u9teb9GgrfveNdyKTVMzyiMfSeN5G7BEkbM0QQmw6PnfuTW0
kUWo5UWF4zbA5PqQZfn49Kcl/r8R3oqfBd+0DzrSIXbyLlUZ051Z3f5n9V5VjzLJTCEvodbaK83H
/y8IF3dZqWmetwrCNyM3t0NiHMzU3mhWswG9s/ZcQqV7hI9lt+atbn2VrMgs3P71i/vFTvf7a0OU
h2nSRVZg/LKxz8WA3zUw5AXf/cWtqBVx1g1/Jx/9Zag0fwDCsix4mWgQ3F8/ABv6NE3vIC+xoSOr
pgXWsk3hlr+rDP87kvy7kSTboj996/9GVxKrsnj/WVYy/8gfI8kZhG7pNuI2l6nfD4XjH4YJgZeC
a2OWdPwQnKD4+ENW4jKU5Kc8z/xBdDb4C3mOzZlepvgN0rpH72p6wkYv95/MJFEX/3L5+Nw6Jglh
HpcpL2+mu//5/smJG0Fs5siTiJn71AifZJcznPFs+MxHsEWeQbtTu53qt3CZs1x/7oiyF+u0qPL2
AVljh4tBsCEy1lmTNJVMMBsxrvLuY4dto8OIB9SS6JeVREO3sUwJJglj2rRLNCk1Om6yzfJhT/wv
/TyrUoI5u+pcZFPC5G6IMQD6XlWc7CAZD9hQB32PwmA6T1YQPCRmXR2g+bxobTlsJZMsQrBHf8WO
rzolOckKeTL2Ap34bPZwYpYptNcSpk4uEax5zeCz6q7JR8gaxbnqsBu6KtKb31kJ4KDCATGcY0SV
zdqIOkrlBogpznwz1BF9jEO2JZYq8yiFStbleVi7F9/vhmTZsnHZ1ppGTolTTd2WLdTQL7RMy0Dg
WemuChq5SVTjQgrQ/j9757ElN5Jl21/pH0AuGAxy6nDtHlpQTLCCQQa01vj6ty2YzApGZjKr3jgH
Xd2rWeECDphdu/ecfQpemDxYgCv5EAxXhhUAGhpncTvaUTHsyg7yHfJ2vHVhNZMG34YIEpmoNlAE
6uFjh774MVhKhw0/rCm/p9JFshc0Fl+UpOje+Bhg7j+PFpoYMpKajSlSdvuwqgWlSXNGMCcgKZvO
SEKNpIqKUyh/Ns6tRy+hsQoV12uh7Jp1t43aRs9WA7c6TWZQvzfQ4zYGQrp8J7ss8O3SmhY2TuXx
QB6k4QjOBwc5ndmUa71nNFvZQ76vSxomwDx6d2uM47gZO5CqCFOHkDqRHBwVng79ARn8+OIEsf60
WALbmdXEy1bZUenimPNTDtEfPUqTW7u+nKo7UdBIBhiSfWQqrtqfA8PdSgs7JndRqK+NxrnK87lZ
cyJmIARmpfbJjqSm0MUkBkjJGYg9gJ0M/BvvarJqMluCBmIWEZh0PyBorEAop3c2xpIKJGWPfTTR
ygPlr3Hocidf2zT4P6t5KSKVRHhfgnyATTK33ZBy/K6N+wAN0WFscmdLXj1btVcE7Z1rDs86zoP1
MMOXoDk2w0DL5hhJcyWhGhNi6fmh7YozgXHmMY0s95OLDXvHHmsHK6tdhFhbA76kFkchyXRBfW+Z
WXNZu/ryJevyYN3X4fwIyTffBwtWRl/TdC9ZQRGk3VVp7dVcTsVlbSVE9nbAFxVngjLUonWzFlFQ
PtghXMJR84pDAXrkQ4dVl15cF2S3KbI0v13Sagd/fdeVyEEaJzA5V5qpTrxT3fsz/UZvWxamMbKy
BCI4VSokHPdOddXkgbcF9ZJ9K0Q6H3CIl4BHa1Xczt6qCLrnRI/NtZzH0eeMYu5hrnkcv4wngG4f
rKyxaH6G3rT2BsNpMDxIi99xXFV1VPX29djSoONtU8vu5+a7bPnfXfEfdkXGYWwkf0+T8J+y+KVs
ivinjfH7X/3YGNn9mIGZyCcN5buweMEfG6Nh/sbmx2DCxJXhMSv7Y2M0SRwRDm4q3VTPNn6r/2yM
xm+W5AUphL5vm/8TUELwHm8cXZau8kkU04xcO9gVWBN+3hhRpJRV3ffTZTFKb4PomXWRrpOysTrj
cIO1fT7ieykg8uop563SHB7gY6tTmlf8Ti35SQ36Vv0p/jQ69LgWyEyZpeiI4Wz1ad+MDjH6VqkX
9QPas0JchinazVVPhweE0kD/n96L2X9yeJDpLuduV/t10rDBBUvrmDTuneKr13V0y0gFggWWZeJh
sRg6Mrazgm9i1sT0vV7820/8Wty+dXZw/VTZS/iLmpxSXrz7xLET8dvO3aWceB5hmS3Zw6Dcg1t0
VMgLmNiJZB2jE+GkbhMDPqe63OUAdwQKdnoPnBhb4ce4KyFZx+Ww6vJIp7Jv6NFtQhUmkfbeMW89
BAIQfr3HNqpPaQZJZxO3mn1Bd23I/6Gi//PP4DBYxqkCDlWwvr6r6IlTgT1ZZe1l0QXeYxm6gg4b
cyBkYUWPw2RqvLsqENnHNw/PX5xy1L329lo6ZJEKFzYHJln1H+pjvfn1LX0KzYpu6WXhLuJSpFF/
WbQgz8i4f/z1O70/Tql3QsmMTZcISYJz3t1nFbvqUrMxXrqVbj7VII2zXdC5M5DtKtpAncsWIF6z
W/qJtMb8n24adVP8/EW5UQwLLgy0GFaHd2/vODKmnQTwQ0ksnshPBGNJSFG2s5a83dgN5dSs89Pv
xqx+lbuWzreOPtNhJEjxPNmy0X14HiV0R0Z0D7KpDEgMoMi/VdpQrXVtyRmZMkBr9kQawcb99dV7
D1BRBlBHLRsSSbjJs6qq7Tc/lG73VmFZgQavOQB+13QkV6E97lCJITAuwuMYxemX0PWq87TUEUFo
NH19QwzOSwe1gf4lPi7fLJPhW9xI5+tgIXA6/vpDmn8yHDooJLiJOJKytvJ0vjMcgryM9Sbq5AUV
XRV4JCcS8Mr8Tu3RHRwIsvJq/WbIZybdURShaRQFhWNT7TK11acYMG+rzGL/d7Ix/DCCoKfn2kGe
pGB6sFXJENRFAEFF1RFxJ6kpgqQtLkdVaNSq5AihUjAffa1EjCHK9xZV2y1xg9dMiOSEINKpL0lt
uu9e6xlblTYing3WBrNfGIWPbnLOVBlEfWseI1Ua0WegShr1iMR2brqYBoCqo0ZVUjHD0xQj6xnC
VXfX6xqV15h3DngCOmhmYBj3dSTGdBc4GvUassLgi/daxcUk1gB4p7SrqhYWGJFwB1F72dd4qGye
e1UOwlylMhxUkdiochFJV7UTKFGu6jGfNiaT7614rTAzzoKhP4whkoBBFaF5KylHK+8K+S4VqhBl
t2erMaDjqhLW7ZzsI7jZ6GQ0XnVnyY5S10s0g4opX55cwIEbZNUJ+byw2LYaAfJPhiqa29f6eXmt
pYvXunpSJbZUxfb8Wnc3qgTHz5vvC0rtFcs5FTq1OdU62HsqdycYYVC81vOAJANfvlb5DfV+aKrK
f1SHgPj1PJC8ng3k6zlhks50ttNlyYKbfqy7PF/NcTYXzdcoiAxj+dSO2oQRhhkbS3n5bMx50kH1
7XHZVfol2Rt5Oh29uF52g9d3AcbXGCBEAk38TmeIRuynJCar5zdg0lrr3sTPxQR9XQQB+yEknrHG
LDeGZD5mnQiuIsAiDhmlszNG65lZaXe2205yR42ECLSj37MXbm0tSoIrBJ7SRorBkJkbTqZtvsWW
33gr6ILEgG2mIbahZXjCs8ij4BDil22AZQHoHC3uEXMFNJuAqmCLuDCno7lYrJiFgS7fz6NG4+jU
EiR03cYaPPIyjN0X8oIcgHB6iYomNt3evbSoWINjIaHDW4lfTExE5n3L0ayBTxdGQN8DIHw1Bx9i
qMnbsPN5r7dkffqWMWM7Aq9PqEwT17Hm87MaH7QqXwQTZzvlgJLmunaVJToiDtjBxQcYsl5+kI3H
MDGNOvt26Ts4zBxrDEH+TwQBeeVEHH93QTPgcGczlsckRDe57Ss+AQT6DA+xK6YF3XPCRPoid2du
bY1HpVkHQoAqRWCVrcNAhj327oGfM3aImWVICRPhG+wkD6E5HwDeNYi++iCo+PchtFibgVtaY0wv
42C9kE5qrbSxqbxrCKqJ6UuUGQsO4oSQN4AN5lZUQQj4PvKcaiPmaCkP6JbINEo9FRKi/nsrZQiB
CgXNv2asGmvLqpti7XNTzCVmuZjnyLgUC/ghwPCDqcn7ORuN/tKuPGwjhVd3F1ZfsCWFrZPyB14u
uVoIa0TxCelTER3rOc+mbTtaS3wSXdjdm4lhPVlTgInWBUEst30x4SlpSSrmw/cCOm4m8SbS/w42
sYhrVFMjlUUSJsMdA/3xS9VEcj84Yxhs3NSij1y4Aa9jZWUybYtmEJfLVEnzpu0scS86jf/GiP6V
8ZWYHUTsRp7E+2YyDCw2TtgaV7HmeI+FXqubM0nqluSVNmqvp9nsXB8uFb9NNBZ8sLJl0T2xg3mP
CNq4u3NWyWbtCm/i2Nt6gQEFo0/TW8MtPBMXZDL2F93UqeJTefCxxtnTpkTlPR7KcllgLhmEk+9A
Tqsvrz76yPrE5wJziTah4Fv0Nd6AVQQgcfG9dODRYcKfxjdF4/DINz1VQci/saYaXRFd1cKcoQfK
KtL5uaH59Be5FjFHU+b0aYvWh0HNPJAexq/Ow+TzjVhAJk+oOrkr8scABNvRHeLYBSUBMMCf5tB+
GgsY06upAW8lu0lvTyFlbkJPrEiTO5fdYtcWurisvbD+ZCIvRGpnRrFxLAmv7U8BIJ9hPTdOPVLg
zkpyxmX1daeen9Msta6nvtXLfa3PQ0podR62e9Q6+cuMaZM1BF1ptOYc4CL/N+ao3UJ88z5oepBv
c4zl8MFMlrm5GaPbuOzak5fDcV5bRmOELHsWmW0om7zHJtGGcJMZBY/JogUAOcyiFDXytLmYj67g
ltqMasXeJBaW/O2EqnnDJjPWJ9H0pHsGXtYN7LRyYMTcILWh1+zdazNl+nFBByi+EvtMyHOOAHM4
xKPBS025iBb4BKEdHlA8RajzU5C9C9qS7mKanewuGcA+uE67N/NpwLg2ApjyU120Cx6vtCwvCnsy
z1qnq3CausiHUziPVeSTrpRH91QiIJs9rEDo3eNWZYti6l55I/MtdoG5vmNuLGLl/JTQdMmsS+eH
qpOax4thhqG7A5v6qAXV+IW2EL7szAGJeog9Xdwgrw5wcvd1SwrRorp9sdEl8hoG/WJd5naFE6mu
kEpcmCIyJxKnkrHdjFHFrza6BWa6ZnEQ+bhtm23EJKdmPaAxanaLW3P3Y+ImCW6GSAqZmfZo/WG0
ZnGfRLRBeBxi75F7PW+vC49uyLY3wG9s3TyyR5j2n8IZgRkI6Ew5bIyCtuVohZ15QfqjO9zWQes1
bO7c0SRuYPrdcnCgfRfLLoXp1lSRvDYmPbMPwVR6fK8JPcZFSjrQuM5b+JyYcAhYuwCkokRKhK5t
mRMxFhsnnblgbfLcM0VysJAHkXPxWpX+20n5h06KQTfjl62Ui7Lonn4eMPz+Nz8aKbr5GwplddLm
mEvhQTn/o5EibIYPaJulrYOjhT70n0bKL2TP5m8SKywDBgPt36uK+p1R9VfGVVNxn3461ClTLSci
vNaYWiHnvjs0K2QIRIc5unKqimig7FVsOSrdpUXzeN47JZrnbZ+GkTotyOoifFV6xmH0tX2Vfzph
blS+q0dEDkeEDOF5aB37eWkMb5MXMUE/ppKblnXaZB/iBY1q2S7610SGk7cSIO1ALVrCgbD2qnKN
Nbt8cLrOQQFZA+I7TjJuxosGD+wm6lISh2YFsU1nO72oSLnwOcyhCpm1s97PFU+GEuuKpFhwn83N
56FH0GsAsj6Yw4SaeE4Q/WJf6KkQJSIaj1M6uIixIGjdVDLiTAmKe044e63pm8NQ5km1gso23Qwk
mqCnQX6APHlUOmXigjoMsSHNWexlS/Jhslry55XSGcnQOfIEkE0yKhv6vwTcBd26J6Eeq6ojG4sx
ckGVa5RZ0yJCDNIFdbBtcpX1pRfXMUIqRXSkGmVqY59G4VjPXJH5lLZeEjT3i10tB6YLrWaenCac
CM1oxKoyR3uqdo1L53xjTMZ4USZmFpsZFIMZC3OxtRf0XHgPMY51cg9xMiprphYpjCDntAAHRaRL
ax8oyMTCCWU8GsAWU54MB5Gn4ApP2QjNk5SECVu2mx5CV3Ocal0ZlvlpkIa4bVtKi6z2tOmrVzhV
8qKgMi8U5MYICbForVzcOXkgtnZH5lm7qpR4Bqmk0tHk3nAewzQ92q9iG1rGQeTPRAoeYtMr8KGh
1eEYxohByXeCKB2vWqXr0eOYQ1E24bqlGYcd0xDi6GK84zCrL9sljtNdiq2MQdp029m9Ga8DFPjr
2GtAimZ1Fx5djnOmzwgsoa5NXDKVsB12m0zOEA4nvdkuStdUwut6NrpayK33KoMi0DJada/iqLBL
QLUUhOAcW45b+DnD7JgAWBJ7s+g/I84aOn+B7nytcQVR1ZBf/DlsTP0UKt1WrhRcnHGKtcPbXWRK
3yUWMd0USvcVvUrAiL9zVvmrMCw19PRkiJASZjTaYe2mdqEQ4tZlrCYesC8z82wr4VkRLPpqSXTF
I4ye+IzsWkqs1hMoBvqyT8kTsc+647QfAaUFnyMlfSsxFIKJRQ6XKmFcL5zqIWmBXheOdaPu7KtA
QH2kfCs2di0u0E3MBJFVSJwlsUduXBkNV6DSX0ox61dEYYYfwypeTk1tjudySJH2ZZzR59gOd8Sn
crqPEQYFNeWDQfzYjvQP7y40EVbb0jXOhJM8LmgKCyUudLTAPsPnts5VXJN9kLTjB6sux4iwy2k8
T7E0PpHjjP26hzvBWTLT5S0EgX4jila+aI4b5X7H1dimSg/Zd9mzjfnQb2Ki2dZaP9feKkWFdVcB
2IBK7gzls+nO4b2VmCGBMWljfSHdSqlB25bXqPBqw8Dypay0Vd0P2WHU7fKYTjXKbKx5m2DgLCCV
OHSymAmNJAIR5GRPybazQgJ7HRIuT4Im8n2ndKfI/tN72tUovpPy1jXmszciVbWUaJXuCPpVV0lZ
3UaLvZVnZu5XqHjRtZe58X4g6PErh1Zvnb0qZKucXv5mLk2YMihoAzu5JcbdPcxymNYpd/ed0EoU
t0KJbz0lwx3R46LAEZzHrZAug5LsJkq8i+NUfiaGjoCjqNfW0yhM7Jq6bX1CIki6oZIEE4SAONhp
xg8UfsXKkglkk6xKW8rB6VmbkBgPKLBfwnTU0BjWy6bMIpKVoCh9BK2aXy1Krjwo4fKsJMxCiZkN
BFUgYEf9zhHNkvptjZp5W5YtxHulkXYr5Ixk4pS3iamVnT8rVTVZb4xYOeS9oO/X98VQOJ8kUBp6
TdxaG8AqzHs71HQrV+m2C6XgdlHyo9ZE1W0QCu7zRMqtGQrjIazx67ujFR1LjJPXaHWGdVcTFbyZ
lZQcJjOZsRhbE5/w4miNkjDjyKGE6IEa3AslTl8aeKG+aVDhKyG7oNBbScsoLyalddew054XpX/P
0A+hy/Uu6sGwULu+CualraUXkZLSCyWqz5S8PlFCe0dJ7vVRqe81O/JuTW/q9oPbTYeS/DRzRWbT
6A+IiK/oEKQfcq+sP4RK61/0WfBYMbA99coTECl3gGBcveGoluxm5R0A7VyvdLtoo7XJt2X21xl6
dyjQ+1ar0OkfSJ3EMh+b6Me02EK8q5wMtR7p1zUOR7nBA1Eei1fnQ65MEFYy56kfN2TbucopUSvP
hDkhMbSUj2J+tVQkyl0hlM/C4PU1v1Q2jLDjqGIre8a8WO1eNxc2erfQe0SpYRtv8R3bZ9JXq/vA
Aay40iyaYbi8GUqu0a+e+xq/SPtqHfm3OP5vcKXM8Sgm/37MuP6WwSttvr1V33z/m99rYwf+PKkB
UmcsKGyw7f8ZMvJPaMZsFJM0wZlBMnP5Ib7xCFTn/wHo3WR0hT/rPzNGUPcm/BUsU5bhKtL8/6K+
Ea9ovzfzDkpzS/H0TV0A1wc5825IliZDlIgFhuFsz9FHdB4qF5ENgUgwULj+5DR5t63q+TorjWX0
lWcC3r4HMl2vtkBaCijNchEfAxS90aogPdrnEDt+mzpIdi4vjqUfRola3wpX0+id4M3TGpSGKAG2
RYisA+14uIGAbM8rLmK8J9fQuksIDj1PmCbIGbYoM1ySIvYOZ2fTDxIktDaRYVSaAeuBk1GbRIgl
6eE1p6mG6GfnoLLwSSS7kQ9n4ICyq4OzxMGh1JruFuYSEto2/pw4tfYxznLtHpk3eY01OCkMyCFN
zgpqs9tWiJnZLPOpvRlcQmW0lC+JgHUlIuPGhKm69TzOp7MlNZplRbfTw/SlAjCCfNQjEptk325j
URFsjbqrtmg6u9toMG5sOaGVc7oL3C9y1RvGTSzcexDYFyLwilU0FXdjDVVqGtHYZmkxwERAdW+4
+bmc87PpVh+DnBjXRXQTgOjws2cTrAoCAECYvEnn9HNtKUZNWeI/0pZPaUY2ZIUnbJ2yjWx7ej5I
OsExON79JANirWn1p4GtPkK9si1e2qup/p3F0a9kqmmMZVLIyK2XPZZzbz7SVyh2siCoiGhouaVN
NKFVYiGN9PylXaprRuvLPjC1Y2fO9VNpiuYe1ybJQjG9LnxoGb0Ko7pmWrrniMVeb3X11QwW76OZ
uvd2i2+jnAD0C7rVZzsAwLg4ntgDNHMpkN0HUh61mtprfEDsGh7NnBOZT2cRFj+IrWdNJ0gN3b0u
bzojk5d5zHQFIEKEkLyM2JCzqLiTTJ03skGzg+1I3uLoRAfiBlDOJDrSgCdnlcRDrCJEBn/Ip9rb
NTWZM4ewEgLf5FyuEmG5VMaDXZJPNvWnENpFv1VWuQf6Y/GJhF39M9lMw7olQYB0voQIJ4tryabv
MqqBRDTrp3Gure5QgsRAKJZ084tWWIu2cxk3Bi+z54wXmdHIaKXArJsMoz2Ctwy2Y56Iu38X+v9m
oWfca6A8/PuV/gE0zttV/vc/+KMFQjfDQvbh0mmw4HDRYvijBUJ3BAc3qC92AmQjzM5/OL+VlkSo
kS1r/w91pRJe0i9R/QA0xYJt4X/ofby2Nt6s72w7nlTyEWYzTPvs9+pKIH9Qc2d3vvAU7ZmY1bGa
Z2w1o/eY56Y8pNNEj3sIw+rUWmb7VcxzvJtie7qe6wK8LgP4E+jf6TrpcQTleNVgH8/WNRlQrS6B
OE+wfFCZj3pPEmOe22Yw3uI2hJ7r997geuYDOW4I8Pd9DtHfDscB1AbSeu3KQ6CdH0skm63nGxx4
3RdZUQf2+5HmxTQcqL0ES3bgTFpyRCpQDwCduMh3WlGiAK/MyDA3YTI2y4lraZKXlqJg1HlbnpQK
lj9dG/rU8JvmDvcFQ9l+zIjyyImCqB1jkf5Y2MF9kRvR/dKVcs+XAk+/9NqXMcrjezcxiS+rsCvc
TKV12U1kKC8WmN6oDPonjxHRqmlzOPUxyXm+rScSn+dA5obvQQQ2CmZUQ6xM9Us6TsZmHPWhPqHj
zwtU9ORCXUZhOmgHmI1EV6epFs532iywXazZRRKVA19ZhrMzaF/0uyHQy67eCz0MBLyeHFBlOt3a
mR43eIrasuBXyL8LWf9dEf6bFcETkmLo7xcEBstdEz93/1e+/B/T/D7/8rPW7Pvf/ygDbQWZp1WE
qgXxtHqqf6wPjvMbawAKKPjL3yvBP9YHCZrewyYLkgqdmenYrFA/lgkXCr4nDf4RQadh8E//wzKh
Csq3HVLVobXgVrB0oQ+3WTF+lo3MokgFwzJ9n5I6m4cv5MhcTXNwSNRUeyz2pFMeiWTYsLV+JKNz
lch2/ebiXX9fkt4KzDy+y58+grRVk5bvjI1GCYPeKFdK+sCV63KGLZtZv+xRbzMnXS19W62MWh/X
iYbs18ywTVRhsnMMs9iMxidzoAjCN4PG9gK47Cou3W1HIHrlMBdTylQTWyfOvzVTKNad6tkESaVC
bfsCy0/6OWmxkvB/ziY93Hh+aJdyF2OtbbXNbHl7k2eOxYRTF8fgYl4teleiom5aKdd6is5CFo8z
T17D3bCfoC3lOKk45Z/CHulCnCw3ZscXcOEWx/jJ2Nzx0BLcs2nTs6n1N1Qh/Ybw3RW5hd2N7X0S
Utu0ofMEs0vbsL2jipA0bQmbplujR9GG7up6mHKfkeftpCFAJ1Ryg0pgM3TVZ2pXfRdn/TWj4VMi
ii8LiUhdkkIiGLMdqb44zDpyUGRRPOeTqe9SQunomIzPhRmuQ7tvzwVj4xWAQb+yyV0tl22cyqsw
T0L/32Xlv1lWCLZSYM2/X1cOxdf43bjl97/5fS0hCM3xLBeSLkMXU6ra4fdSgxw03UVTxQP8h2nj
R6khfnMYqHA2cywcH68zkB9LifObo+SJ/BkrDafO/8nQge/n3YPsClYrXo05EKAU431EWW+0UbxE
k3YI5DKtZZ2RJZ0AmF/1sW5UwJOxFaNHn8HI97B8/TQ0IH4zfrxY7IB5pmAx2gR6PHxl/6dVFkzF
Z09PKLZDJoLk5/Ravp6gNW0Jly8+51YgD1RlxlUTj3Tsk6GRF+ggwNSnSY5LmTOLvYtt945Ge3bL
cH640oenvGzIvmij9LEb9OZTmcaD5i9DBkQ71avpicMA8jJ0nPOy0mRoBOuJ3vzE0wvHcEOgT/ol
0lKedtnk5OXMRhNsCNmAJ0WfqYUYSggkblTORr0eLNiHGyZTm4zgeukTS8GTnbiJ3NUI3yCtIEw6
I+0dXHKknNhZaQWdcaggqJOqtqo+lcDeLns8HX4vM3QAXjs+M+IoPkEZtzKfs+l8wj9d35DWGj6R
M2Gw+BglXfR+O/TocuweiPwUu+PlYk3lNaY9+nKjy2kZSPXo7Kjj0ktXkgxmZnLZ4hhZz215gCTc
A4dhpRuKnggFc96NRuxci7r1kIfI/HlqM8EhJnevyYbDXksL4Q6lfMv22bYIz2aJ3L8S2YpEg+Jo
dcyeicbrTy7Kl+CwtKI+DksWpSs9tEAhA6pzzjTujcJvtJlsnrzq73oGvxDfBIG2hFKLj8hygo+d
htGkGolbxsujnceF8pK0BntVAjj0xylY0OOJ/kNGfhKBy16OzSRo6hOO6eHFYwCUYHNWWMKWiPir
wSyyTQWdhKz10cPzrdQEF5k2MW/yCKV6qlWeV0i72iIHNsehaDB1/wx0EwDYGNRwGdNahjQ5GJvv
lfjvNqpS+cEI8/jGWyzeDVlvcyfItdr2dWSehJGgaIj6MtprsiPUbC6rtdEN9R7jzXAbghv0bcxD
n7QibI7k1nrfIIs4zdbW4UkgDRvdeDPWtXfrkVw0+m0XlkAbQ2lfR2ZcAHdxA61Yefgins2qJHO3
jwyUc4Rn4k6CSFDn0K/5HdMH+qrRtTMl7UWLZOnogFz3NgK0JlSzApuNDT9uze1a3tOR16/Cpivb
tVbz76IMTTq4Zo9KosyrywTfX9wibOQp/zgVIlGoyZANn8sD/FCvyB2Ldf5XWYgQvebkDXNiw/bw
kAWcCx3MCFEZLckk+3yEmBMMix7czuMg52NkRcm+Hu1rwcxrXZkOQmCJ2mEmFuNuAgw8bNqpzz6R
JDVzPA6GbO30IKBIgDdKsCqtdYdwp1fTGNH5qi3hR0WsX5qwcs8dfKWdWSfWqi1bAufoqVDsDOnG
lYBZGp6X26BFyIM8a8gepmCUBOn1nQ7WNG6XzFub1dLrd+bSkiiQAQcuLBoCjG3Gvnk0M3C7Wup6
ZOs1ckTqNhyHsLAvSnyZu7yDIppNGcqTPp9v6tI1yGqhs166VghJps1uxkbCyRmTyTfTJN6iosk2
DtFCayrKVR7gWRd1dJkjselzksv1Lj4PyRE/NK8ktXrXO0G98WLjk433eGUl2jFheEa3WMc4J1pe
Rhv9qW7Nxwhh9CEAFeULLssWrHR7FevmJ6+vwvUIjxYl1aBdMPANgC4o9UmvfygEYasoBvmR569N
O5y6hWsYdPopQbpCKq2XEtraRg+TjApiXstH1yHbPHerZ/B32WaKjVt9brx1QIpOKJsre0yS664u
PuJjxgU/n5yYAN1cL++GWAK5nZwOmS3SWn1Mh7VRZANg16ly904kSImziwzjd1s76DJB5ILKQf9H
XHoSYO7y3GFnyAGoWDtDizHRNKwdmnjHJnTMmK9XLZ+U8v/Cm0Zza4+kF3EbnWx+7bMekn+ua31x
q8OI3WkElO3Qq3M34aW+JLIyCbh/wAO7sVXd1PPs3eKopkEIcSW7SbVpvLK95qtTRvoxjUNxWnKv
3mgtLmm/siY8ihgXyfF0uf3uHb0hn05YxD9OlrFZ4janRAvny2xa0J0OonlYUuo7jXP7peHFN0T3
1TwSKSybYWgv8yalTMQweTdkQXBjGQElrgqds0qmpJKfyQuoq1NDRk/ZFDxFrV7fGJUzotHxplNM
kXtro1S868eSQaK0jy2kL3/quXUoxj9Y2B1IUeM/omQK0HnySY3UeR6nob11QfX7TNrnLSlQ3pZq
OHux26C4BGff9gvhP51Jj7bpW/OSNUY7A3t2QBREeX1rkR+zrp0iPUmnlL4FtnTnTW30bGYZz5ZX
tq3vpP0tN2EGQVLPrhNL+d0L29nE9tKu0QBcO2ZrrjsjaQ75IuV15kpPzTyrK2sUn62hscENaeld
TmDlykKJ8QH/TI1m0kgFd0aUkmmOxMoXplMACTaYmHFw2omqgUg12N7Rasd5X7jxdLA7tki6KPZB
y4Qtvp+L/pUl/YMsid9IBXv9fZ28xXYRf31625P7/W9+1Mn6b7wEfTQsXKYqa5nk/CiUnd84htt4
yLBKcIxWNfSP2Yug/4amhiM3TTgDp8IfZ25MYbT2OMTT5MN+Q4H7v5y53xldTMptelImxADmElJ/
PZK/Oe+GaNoIwi77vWH0YDwBMqPiNoEhKoygx7Tcaooz4YMx+e3R4P7DcZsv+Pa0jUIXExeVuqHT
fMT/9u60Xdfh4g3L1O3G3hg2zpzbwGKMDOJ3nO/f/Cx/cbL/y7fC5c3Zg+gt3X73VigxBiFyq9sx
A4h3mSHGlSTNY4P5pv7/+FZcSk/aNFVthPI/9xAWMaUVJ3mQgtNEGxMF4rohwsPvJqc//PpbKSPN
m8bq6wWUfCdTl9wU+OR/fitMb32aWVxALw5wv80G4uDefpkGex0WARb0kpGQCsH08TGV3w/Pf+tt
4x78izeXdIS4ixHcvfueJJwEgay6bqeVJnP3ZIo2hUB19uuv+OcfzsKTbzi0nmxDMqr8+Su2JJe2
Qx30u4bAioZ7syDHzJpqCq2kynHw/vrt3p0buaKWslNyqAVGwHhIfek3DwRGcnYi0fW7cOYYByD3
G/rAFzek1hZZfrIDRGq/fsc/X0YaogZHXsKmTfGn4SfKqmR0ZdnvGLzg4UVpzI/llZtfv8u7xtbr
9zLoaHkAQmA5SHWZ33wvYL4caDlC7STMxZXUtDOkkKsZmKk/6bn1D9/pr67i23d796Nh4gzr0Mr6
HUG3YqWIbuGQY4wCzrYqQQOQ4Zh++fUXfE1G+vlZYBaNJ9aSzLK5IVm3337DOUph5BF4tRORbV6Z
pUkVp/cMJMvF3ZNmwKS2vnVwlvt1xozB7nT3WFly34eNorN5w6ZHxbfidFM9T5PUDrNteisj6Oo7
5CSrzImQOxKO9Q8Lk/iL318yj9EFQ3jH+NMd57ahDXWbxygeOWKuTBUSuyIUd9hoGkCzmMOpX7nl
uJZcvY0BtvyzvjhkYAm3ugRIIf2wCr0rJPK/d8f+9gG3/vKjsT6rJ9zif949DAk9ixTnTocpLtog
trHWuEknbEF2t2nrsAXxJBNfH4kbXQOPg9hbJM0ZJ9CQMq1mzjroBVLvNlnVkHVWElvKOihA76DH
nOlOGs0lSDHtwGiC+nJQOSEQrjAjNN5jjyeFrohLTYe9xW9MzdkCi4yBLjQuPcHp2KUNhzwto7kI
34rEEesUmelDP7rg+cxZojtd0m3DjH89at1V6TnLvo5BTcx0F1ZTkAVnPZr1D1pTD7ukIK4lsOaX
dJa3ndulK/Bv0NntqLvilYvt/2PvvJbjRrKt/USYgEm420J5miKLnjcIUSThbcI//fmSPXP+bkkh
xfzX56aje0YqgwIyd+691rd+f7f+/IBAWaYw4KlnD3bdH27WSUZ2b9MF3UEbvtaQx+Fi1Q9Qe+/7
JazhChXGf/1I8o4YHphaqVa9/8M7+u3EHGzJul0bhgdD0gUyou9+KS5bC/sWxoTn33/Dn9dtkCqs
NgYmMJ/S54dmvoz8oeS36XbpnNM8H8R4iKoRVJjZzuvfv9XPt6mHpBrCEFZONb/44TaNelQGI17p
Hacqm/yIxjhUY+/+4QL+8l0AY1OmWGi4f/zJCh1bSjdyATWn1VtAdL62xz7l3fz+yxg/6MRZqfk2
HnIYqkXDZTv65zqWYcUi9gtJyjQxCMSZBzd4KrCOA3LGciBdSgpufN21sFl6TzhddhUM5D8tSxZv
88/lFBYBcnUbvA5ZJeKH369pKrEkg0syG1E0tHj8fIvXrNuKsSNHzBKLOACzh3yoVx95NbrnrEvH
XWTrw1WxLER+Z2R+/f7SmL/8TLifUQlZ/s+UKySqmhbGltyVUV8e9Nbe+Dr9mYUcnOtQ1n0Qu339
kmO2Qmiszae+JkTNSXRz7XtlheUu/8iNabjO4O4ty/hKuoQZNElX381lT/oubcy9jULxWM75NWE1
fyoufv0FfIPxEiU9z7/67f+2C4dG6xczGe47Ec/niFh7zqQieohZxYK6cdN1KIlyK1ynY8dqiyPW
vW9e4t7L1vEPQNLCYALWo2SD/m21uLTCxPKxAMo5Wh5KYhxRM/r3VGOv6PIt1sf6D+WRoX72n26L
v32DH+7Oscv5wNWMYEpLQbMtfnnsbEjKnMXXnUpTtHokVGmqH4AKqqRH4Lq/vwusX94FaBgQjXl4
QH583L2ZtQRPttylWkzLp889+42ySh226ev4+nuVD9OTaxrxd+gAXT9EQVqZiI5U32eI5NbUCYBv
HcxhI67IAvB6XysuqL5DrJUGIo2Mj7k0DJZK9861AJHrKZ5gzX+C1tLujcHWLzUoQvulqr65g37n
zLxRJL7oTtAe/3DNfy7dPIfTIIo7Ust1Tkv/vGlU1ZOFKQtCk+ZPZbhzhzRfawsJR/DwrT/Uib9Y
tpGJ2Jw8hcsL6z+cKCB0OmXLorOro/LTB63Aro2GS+Bq/cM7qVf64U7inRQYgyx0V/+xsG/CCHJ5
aHMntdF9ZljRU5ovcJCLmdOEPWcYzHSHmNHQIdr697fQL3ZfRxcmTBP0KPpPMdVdBAAxTHVJS3KG
JO/dTG5z1kX4mbvdG0de5w8b1I+TbbWmwzczyQE3OXAjmvznT+gPmpyShFuWY3h57i3qnpmc6blE
yWgNywd+xvsqyad1NNcUN4I810GSqahTrfz+q//yZrKJhHDNr9ndD8t60ncD1Eae39GrurVeuwgO
mfustAQ2Lr3tz9+/3S82TWxPiA0Ypds/Y/kcP82iop/4ked22qFYC+nHefEfzoi/vL4GnQzuJC7v
T94q0J9RZYha7jgjt4E3TDEJccRbOyHZbiNsgSBiPLDW5gbFXwiCnm4AHd9Bu1hw9/zhef35UA40
hFMhh3IoPMwf//ljj3Nvk9aCr8IaOn0DyQIDYbtczcMcBVFhaEEtC5LJ3c7E3tDrf3isfoRvfN1r
VENcbOp2wEI/vH1HjrZplXq7mw0Rv9UuKsDV2EbdSSaGDQfCqRwnqHpeYKXNPqScwWlye62nxAcx
qnPjLIDWPF4NsRWFK7PreiOwI1u+//7O+MVC4/mO47DGuNQ5hrpR/7YVxpqXzHbpNDtnCtttLzDc
ClxXG2r55A+X5BdvhWVVQHRxacN5P/Z+cAXJusGBvOuWsPgUDDdvlzLG1aQ5+v/H16IGtZG6qZba
T6saiRhLV3ui2RHr2N4ix3O21eyGF2nb0UX830bjzV8r5d+1Kr9YxHgn2iKUiDBWfuxUECAbpVXP
OyVIlxlalPUd5D1zw+4GGGQq6LNXZBj8/k1/eSk5Xwu4rQbmyB9+NSxeJZQUu9lhHh+Cwp5GRryF
uW51U/7hrb4cmz/uEFQaaAJcdHUWK9Y/bxEvE1UfLQa3iGj1ZuvMcwftJxbjssYZXzKZbKW5dqjJ
86CxhlHbcnLsp80yuVZBqqHNw5VY9BiZJTHFNcmLJHK4zLweVn7ukAUF2/8bMV8wlmERy20U50zR
Zany00q+EhEwToX4yB/o129HJI74KrTY32FCcbHTiDZmfpvFxj2TbdASuWBGsk2NYnI2pE7G5rM/
Qr/+cFKaJdGq5gQTX0xxa4XrFrle/CBzLFsHwNS+vYPQUIiNptfGsQBere2wizFAsYuy965E18/h
rSMhK2z5b23E/t7KDNeV8DOQ5OABoivPLVVml21VTHdBtd8NGorsY1tq1R7MOaysmdFRu/Lj5LGQ
aDUxUwPZORCQFWEs7asq285ZwtARH2nZXqYDx0k0hT7+nZ2Uo5ocDni91ugLQ/2i0HBL03coanNd
F7YqrhJkJ99cvOXw18NuCsDlV+1dbcNZgN8o0/lmxDNyVyai7Taz1vjuWSe9PMKEM0T9gSJ22jYe
vqYteH8sa9j2FhQaMvV3JQ6sapOHqv2naybqqkba3kMaN3kw5QUjGiniAUFDTTRK4fW39Hm3PeSg
p7A28+dc8/RzVzpMcxln7zU1SLca/9Tn87Zs5HaK3fIcujRRRQwnA/DFzhQZgyk/K7ZRPxytYR4D
k9zAFNb+ijABWILpZG3hXrwLSxs3KLMkn6F1d44c9Y0vEmdHinS1omJeVkDiITOTuvXmdhjWRU/g
T+kO35bGsfeDpWCRJIPZSf6oPGSO5jQ3Si2wwUia3GTWuATE0BkX0P3jK+g1OdpRDKwyCR+nxbJ3
tmbgYAPAhX4OsaovsmBKs56iAkF6zi6xltJdbrN8OjQdYOVkmRU7PTtldJcYMbY46CZzvegZoQgd
8600DgmmcAnCHK14jf7cuwk9cYYoMW2MkZyWZWkJP0Rnvg5N0OQLpes5jPL6tfSkflnGLsGdXeNg
WuvaT0drykDrYE95NKx3OALsQ5tjvnfLcDpYOiNiObto6qfhiIJ9y+DSAHM5PxewK57LJNwjrb1L
+vkZfgiSO92nUdeHz4WjRcC4s8I7YKol701r4KPY2j3JIOFRhlaydqLK2+gpaQQ5ZoaVSP1ljSG3
PietNtw0UeudZY8cb7SI2ZnxfDLYhMKmlR+yGeu9Z3XJnqEneKACyYaQXc/ofiToe50NSbfM4J2a
EkoeM1xGpchvEr+7zyovXlYmN89TgXuGBKeGcwSbKYtEiirvBTNGdt2M3GXpTHidlxkHHcQ7sJiu
wseweBf8S0U+BZc7tE17lpfePEajfJnj1pUNUh/MZtl6gUf1omGR1dMIVI8GXKPeuZpZfZ/g7Nd7
K8vNfl14rYvaqUIBeqlpTkeyrOvh3MrnwdZU4IaOVqhqYKO0XCmyTct8rczL9zFd/RszT+F1FmWW
HHDsthuA9w2gfRPUdTKghmEIPR3jROpvjh5ST9LfrTfuQrJHzSb7vZNe5ADejoClkU5iYaiRzp0Y
svDTp7nfk8bpAFqow0FfL7M3PTBnKj7buiWYdS6k8Qolpl1zRLNPfmnWLwyDyZEHUb/rqFjuPYJE
XwbJ68xaDmKlM5vjUnGeTqZSHExhySe6cMoZI+NFcb24E2LLb55j4FPfm1pk22zSmme3MZN92jL8
P5DLnG2Z9csnu4Jig4FlHNdOaBfYyhfJw5GbGmlJpLUzCnfsIKXgOkBrIVyUFvKGU6nfkrBkAHgt
arBtqy6JhscmHBUfyMZjg817DJOg0kXjBwWjQWJ141zdg9p4JHY4vtOLOF+RE9FDuOJyao9QZfiK
rsIfXkTmwkd1suFxMKd+vIrQtZ0SjyzgSq+Xq6rzvEuBhkJRR5Kd0BPnbuhMe1lRiTRHggkI5Rhl
/UrrDkH4UNlKTNM4mxIn8nbpp2w7VpModq7rRqc8rwcXXQBhvjxEDQ8Vvy5N+OaYFb44ucQNvLVD
1N6KpTXuZcL1TtKMTF7IKjsv5qJqOB0vNG7N29pu6zdbnTCD0lnqAdh4muy4ssnenkhGdTTogRgj
m2NtpP7lMsj6rZvr9hluPtoD7LHfKyPCZLWQGQN/pCzCY0Q3ArtUJ9/9UdonsTTaCNrdj05TYoNG
gSlTzO8AlgTmoNocLYHydCSv5NJgW67XWOwxscdeg0a/jIEte30fyhWqFOO+Jo7ulNhV+FA7MQ5u
u69encjJ1p0KpkQuu4QGCieKSLu3zE1EzspxbvVwHUGzulD5jOQPudODp6WsixFpXhZpaeTsaNGp
x0S0rGLPpgIvcVCcBCLFAy58ACidTxNnDX44PMZFxx8IB1+F4I55t06XGvHvwnNOG6uUT/gg5k/P
HeS7Gwk7gDBBJhAxU9zlPeRXZi4m8T5FPDwiI+7dYKz4kLmtZ2eva+tvVho7d5q/EIpcl2N8mh2M
ASspyvY5b5bpxiNJ51Gvp+ycqJ8bgaF3aadGeG4E3mtU2POW5DOgKRQZ8UlIrpqXxvONHmnzp75g
3NYmcEYIFL3wDH9JHPCsEutjjbxitWRnSvbpwdeZyCwjnKnj0tIS32hFPH+6NW2+IOzh7q7ot8h2
RZrpiPVVq4BxgWwoiATQnPAsYo5cq7qXzXwohsGJ+e7cSYvWtCy9juBOY82KT3mWVkZQkBNxo1kp
TVx8EvzWuvTi4UAKhlcGvuw+KzyCkDn1AotxMTaf5MkbjyKCDzOMEqgFeQhoZExM46wWy2dlpnUb
OGY5Z0Gb2v2H6YFS4zfDRqjVNZfFYSeXO2RCBupFSt77BbTH2e90VjPXGT4QDTW3XUiaXt+Y9XU3
zPXLRHLwrdF50Sl0QPJ3PsnJifTgvslY8W08nu8SpvNTg4VOv201T7LGV5mKzgbh9UlF7V5xJg63
dR+S+oCWwKVv2lk9A2HLe12k1+FCqaPdkOfDXjhEJDVsm5dWKzKgxW6U3DhC1ltgmPKhrQeQU0v8
ib6P/wk1aE2ISm29IZe0t6IGoFULwGCmNeHnIz9vR4QR9kMmEusMB0O9grA3n42inW4oQsYv0Pcj
8VkCEEp11/niiszehFkkcU0k0bTrEb7fdUP/R+/jAbZD3fK2mXPSRwBZMWihnWMtjNf1RCNZSKtP
5WyHd05oVgd/ShDDdEmxQP5g2NjgZD3YSXcc5jlfJzybV3o0tpdkyJfHKEZRT6lPCegz/qOF+s0H
1nzI3JL4m2qw3gdQ002iGyxpoGIXSyL2dIwah7a4mKZUPFFvK8f/VL35o5ozVfDB6SwfmrBymZbF
FKRDWs1PqE2js17G49ad6r1TkarkjyTIrpKmIt9t+Ub/r3jJCvyO7DlcJJNcHhZ6TjiBO88iJvYi
k4dMw/M0hBoc20LUW4me8KII+2ktyG695V9cmvKhdt83GrF7ZKmce8mb9HbokluBsZPGNHp72NTf
YMA5j1AA832SuI9Tqhc72qUxdSCl3KpQ3sIqGeOrhMzEoDJMpaY23mI9HLeDp+lkdhjL2kt6az0O
PIyyjoFjZ7QKo3l2LiguxFMq7F2J2nfL48QCXEG2WJEQ5u98+NWfQ9abT1MtjGu/8BdUC4W4r+Mp
DSZq2K3N2sVXk/mjYbvu7TzwK9kD8tetS124arsWBC4h9x8LoyYzqKMuuUY9Gd4REY1GGwRCzbJW
zzFknFQGU522UAtBLi5YS3vXoaAXUfoNuHt2jDCYdGTDo0xDCFbN6XS76AiyIBRueRS3kKRSlQcA
Vzd0++tC2OEDjC7KDDGQ3euSo0LEVnL29HZZZ4XlXcgZbyvZk5vYJgIls1r7VNR2RfrU6BsMLfLl
MM/VcEXkG9tOQTQyD5xTEtM8pZAJLRIdwfop1FtbcizNtZTHiBnacOUjcH4uTOHsbIMGPK014C7N
UtPS6BNtuiE0rLkEKZFyqnOHBFlim2ZH0jb1s+1iOk7daR9CSBk8mV3l/MoXssQpIkWVMxwdScAe
ZXdJ35dQL5nujUnzn31mppxzvrVVqRiO9hI0IOwVYDYmb3vojGeoee2hMt03Y3E+wrZqXqlYc/gJ
cFFTnCQPJAdpW2voo03n9sXt7FCx5HNrMPT2uyWIJoiflEPTHlDfkBw1qxrFenB16e7dDEwOi4ZT
nTSoNSATZ7c60b5BPGp6KZkFPRrohXvUTl+LIi1vzcYrbgm+RkOXzCygaTx277k09bdSpvF7E+pL
HZgwkE4NKoCj3abV3SwwOD+3VDz8bgmHHIhjObuE5liHvPbYUfypfmG3pHe25AawtoiG5KEKE/Oe
+piTaVbE4hhlk3wvMuDNhFfRRJBzX3xmoqSrIJcufNVlarxlX6izSkDwkc0UvhJCySFchInmB/US
ynfNrhFhmsvg4zrO7PIubzD0rWSMVW/rRt1QbYU/0tEgSIjbIzZ7CpyqBA8aIxWHZBpV4SvKTf6O
X095u3ZTP1P5ODq3UWnNXbYeJJ8S5B1yqXWJSsvlEDPxpmkiSnmRLHbHuVEvByMORnS80ZbilVde
NNLbD2Kk/biOhT9rO21WJUDHhBQe91T4l2msQ9dx2oKilQQjfiVtYauDG9SHr0M7xPiZ+gRmKZzK
4tPscVOgBLaAXo/C8l//upj2oEU93A7LSIJF6ijTXGMhN57zRLWzfDsKrAbMbkAviEtvGaK8s9GP
lbs8SWn3oCwA6VFmEzkTBl2gk9mgbgUDs9gXQESqO3tEUcFPyLxVqef5fplr0w9paz1LiVEasmFX
4KSMr/yhGz4Hh97oqjeBEV85mhHfZ/Ng7soeeCgJDO5t5vpNGED01+/h4MkZKxYQoZPo+dJ7c9D5
jFTlfOqkDPnxHOypGvO/CusEvwnPLr3/eCaNS3AVB63jzy+lKd8TTi/Jig/rX85ykB8JXNp85/ct
vMrex8wNRTIhDyPXeX5WRJIBKSjp/x1HjCP6ivuQio6s5ZqcNaeliYIDBfnzqklsYt4IIzD4uxr7
V1DgEiHtw+uRVZkLqPJTPFhEtKkSMndLk4xltIEPRkrKSZNX+pGZdLsfi966LSJvukTLlDwuSzw+
jKYY/mqr/58G9U8aVBN939+6tD9l7+w+qjb6p+3T+Ovv/D8NqmJr+IiMTFxcwmIU9x8Nqv0vBz0Y
jzYaH6VX5P/6jwaV3u9/zFn6vxA8CLSmSJRQBJj/leRU/2FAwpEHXxYvhh9K0L12VJP5b61/38Qn
HFZevre86GXM4mnVSdYhhoTPhNjctYO2hzbTPHuF8UzcBfgsd95KWkOd6hFR1ZsHayzmg1QdpBKm
9cFXXSUcm8S3qE5TN/gtGDRUkJXqQ1WqI6Wp3hQjZf2sffWrVOfKyumr1V6CmUErp00fuWdoIt7N
uCQgKrriohyTkVeDfGNhctlIzTTXs+qW0dQKmqE4zdIkykV11FJaa63qsdkytNeVO7qBMY/9vZn4
WaA8WCB4eTwFjTocDPYOp8yTIwoCRlQ3z1V9vU51+FLV69NV189wJM0W1QmklN8IWoMo2Ve96hXO
qmtY0D6swOaiiBpGgOD0FhPVZcxUv9FSncc6bygRVDeyVX1JoqElODq6JPA53jvVvRSqjwnPR6wo
ar6ZAz1O2nRHdgooaQmNylR1QheCpgm4xquluqQF7dKOtildllOo+qi91kz72qInN7mVcfZVv7VT
nVd0OdvCH28BhBTnDNXLZZJ7bY/pzM0yDnY5tEErGjemN7DKlE32TI50csugXhws/Df4CErK4Doa
2rvG0sI7Uxj2hchm9jStsNt91DkNq06dXLdVPj6HPsslQlX/cSqsDIpW1dO4qeh6xYOPB4/kugPs
fu/WHUfWudyikMjNwd53lle/uEnKDoWDJ38ss9K+wAHg73Qzh8dLiiw7vpHTII/0uiUE2/TWwEUN
Lp5v9gbnTfoH0qxLiC4hZvyl0ok41Raq1MYr3WaVwOMGulwB9ce9W13MDDzI/HHTV9ekvlhPYVRu
mBmFj1+Eb2LXi81UJNWdkVXGteVM1YVQOwDlbvpa1yE7gm+4bFlJthjbItWmTUej8Wa2h+S6hztc
rvpITBuZkP60YAfaw8ljum4j/1y3jUeqgW7ljzNtrre2d62DZll9GkTYzfcIIvkz8TDdcAG1gMZ0
QtgTEoV7ekWI/DpeEs3E3K/1MppvzIhb0+5D8m1tOfDlmzmaz26u8xmLSucU5fRUmHiryRwlxXdT
ezkvCDQmbgjLSkqoxMW8nrqifol5/rBJMlhDAsmJN5wS6QCyxpJTG2VyPTc0CmCiDzujt+oPe+I8
GfZVffr6ZCnqXA+rocHL56bp3kYLLDe2OZtAvjD2bsWkWmNaV3zmqlAr7bK/lynUrsqZmYom6ot/
HVSZ4XYPpOfxB3MVamQPLCJrZLrzRvclcsFRpK9fd1pqd7zbgtytXxkz55WE+MoNRIzqNJLKTisi
Sulx0mB5pFwz4VmqOUZXCPe2tSNxqMBFnA1qunXbcioxo94V+3rgR+17UZLSqTQRZjjW2xxS/3vn
xsl1qVfOyTOc+aIJDfMcEnR8HrHsbGLuyGxFVGX46pv0yUa7iGkvYV49aoPHO7ozTPY8irW7akH1
uDhUvU3EaawCO7P5+rWKsajuEsJXPViVYdkFBirMoMKEfzm7wr40GinClUPk50BznZfvSV4N3Jy8
+GXhH8yAXjxafoEJ9iOQ6XIty/h6gN7Ua/J+aKjVB7t6BVgKGsOZA9+7Mruec310Ew86lKYu3hdp
+2mP/oVvcSLpqIhL0z1P0uL0EO86Z3mMWumsbX3yLh0a/DSPbezn2sqs5yrwzLI6d+xj/cpUumoD
vtmZ6udBGqlxTYaCuc4ML1o7bm0Fhov6MSnm64S8tHFKyYyqjlbphjdGp00nY8Ip6VUR05rRw5zn
VFm68vxBbIBf0lRhrrzHi1cHnZc18VoDBF1GUwBl+6Mph+qigdN4kS693JRmYRyQ2X5vjQ7Ljn3L
NonFb+gt6tIofNEi81lq3ve5R2q+lBD38yHvUMOA8dMKaybTfOEYCdl6CGrHqe56+C/Q5tLlvRhs
yjXmb0p3sK276a5Me0yObrZDBxYHNsmvuypxCCNu+nCVjnOGp8N4cGaKdopW3MJzcYDqbe1HFuG1
7vU1PABi5HW/5zi61FsS3F4aHW7oVFb6JRk17hGwqppeOPraHsIX3SiaQCuaVW/Mn8R9nuvEcz8S
kx4YhG791aVptzay7L5D0PhtnjVrw7MOnNxqIK33JQMIGt1HwgUEgaPLwnpgDfk+SheL4hWgDTjP
NVClu6aQ7/HchUSfefM1w9QREweIky4oOxNCXrm0/QZ3d3lZGc51zpp/y20FxtQJjRsLV+5mNPsS
vkRPymdWZvUasOuwkoZZf0gbb+pSmIe5qMDJ1PW3HuLYuiEje50awzMeashjFbu9z1kCIWj/HWvG
SxNbO31uwofRqNHWW9mATYueDfxR7aoV9kOI+jlweAw5WZXRM+kAMiilte6QK1yOHgdiigTvXbj2
cHY5Yz1koJioIUCzMVF05uPYhQARBjP0JpQs6UPqki2Kt6z4kECzPuiX5Ufy39xVGcmQ8axGS8IR
4zaT/N2ogPu+dPq1G6bVLWZ+ZEZxQ2VlKWVI3XrX9VCPryUgxdfRNKxrp8MrYlNhrVqyAtc5TxEr
eZfQPY5LuwlC5m3+ypnS6HJgVAKD1QwNsIZycbAAYvb2oqbQeSSix86ZtJNjtF6QWTRM+RErPQjb
SNsMWdpforUS3DElvvyqsWtShJaRbXDqq+sKKvtRMOffhHDwiXpowkcfreaZ/lKSbhbZlCWN8lK7
7iLPPlApZDtDr5pNMhHSAdGrEpu4nT4B65gno4i6hxFr/p4gmebJaTrGsqyFa46FnG1dnOKaqBOw
9Mshgy90QRdZO+oVC1gNBHJfoVML6rZLmfXMIXMvw+Nj5cggRP7mSogWsg1HUtg1/aoNy3abW1W7
a0zkXf2YhQE1w9XEVB4B6y4yiSQGDPCSti1m67QcGGCPTRssRmasEpLYt4XQu6BqM7FbquVqSuJ5
1zLSWpk9Tn4bIOXNklHjZUMl2bkG7zSPTPsb2KzMKzPtxer8a4PUyY/RTShAnLnb+rUTgaHFHQv9
Ejg7YSLrvsXCiaDaVDOMMztodSpdKNG1388rqY/2o1VPu2mcorW0lrvZsdxrXLIGqDEPbGVp7ByO
mEFutKS0V9FHM82kH7LlkR2db4YkhSqiT9MxGQwZ9KkMD2MTXiZRc8ZRa6/JvEoP8+IQBJ6iXmW0
ocWZsaGte/YzVlfjwu01J1E+H8IJ611WjGl0azlpA0Ktl2PESG8UxEH6mhaxJUSNzmnX16OZRsGY
zyRAUv8ulzalCklIUZHZm1mmw3ry8L8zws+mFCPn0PfVunAS1E8yGuL5e5x5TCJWjhVWJgbw4omz
9K2m+wOoB1+1fPrxLiSmaGPMi7yOUtCp6WCLKxoLz81iJfBOnTNJxVqQLh2kPaaW65wozlPj1vab
nKo5SOGvvoF+7q7GwtW2iTF8tNHMMM42hytvGKw10EZxFBOnH47u8oZGj3lJw6U5R5QqGzOk5Tpr
7itWt3DVFH36beyimWlIK+Aih+Gx0IAQRKmuB1kjy4AE0QnQvhezVdbEdXYi2UHxuPe1blrZmbhY
LApt2gLvrgniTzRFe+3gYs4r8T3OTUlPPvGPc7QAB08NVfQD4e/edJqF725mp5fjWErqeCn2lpMw
3E/9Ox1Tjb5qqGU0ZuVddliWkBjTZRHzpWD6fktWwPKUE6R5JePiOwdQOBmV2WCOh4trX8xlWK2T
Mv7eKFZWpzXFuzsQOEdeTdcRHpIM29aAmkH54mxMJg9n0siWgBrobCWpfbLSBaCBAXjvqAsi1N15
4Unry/HR6cf+oqmt8nLJBw/Dydzlp6xsXBvFihW/IQjRCe4A2b0lw4GtQPdbJk4cDSvqgNz33kEE
sXAMkW2cmTV4Tx1a7pfFKoDdxAxhac9bQmPJd1XGij6W96Ua59tqsB+qEb9kYSQrZjkkavxfKyFA
pSQBiRIHGEom4HwpBuwyThgqEeNNm7PiFoooStIvdUGphAY07ZToAIDjlwaB6llJEqa/BAqWEivQ
JRo+YyVgcJWUAZZavZ9QN2RK5iCV4IGu+iUR4gXnLMQQTqEPN5ESSFhKKpEp0cSi5BO2ElK0SlKR
KnEFH+yBg1+IbT2utlqKBCP/UmN8tTL+r+vzp64PTy69mP8VBP7U9TnkeVIi3/mH9fivv/Sfto/7
L2pIEwerzVHQd1Rv599tH9/4FzYgx1NOCv/fruT/MHrIj8RIw8QZUiyvp8g6/2kDwQ9zXJyYdG9Q
9EKL/W/6QJj+6PP8TQGO3xFnM20gGlBKrOorhePf+kCJk4g0x+Z+nBqOspQi5CGCLXYu6sYllolk
RIFQipWkzhrm00oZylY6eDYFjOSW37dGgSXCq3LnuCyuCDdkCiwEt+r6dEt5XIidAStdu838tH1q
mB7YATPLKA3mUAHRB1OS6TIWXrPKQxRdcCv0hU4I4thLcCZutZJg/Q6LsXSCGNsKknVOoMBmUF5X
MsQqJEYyrFkuPa15IyPY/f51Kuo8n7nUAq99RR5KJ4PZQ8KzNqJRmJe+2QGt9gvnahSccouhB/lp
altXIoFfQdjXrTXMz+SuTtP5dor17rqNzOKsjvjlxp0qsqJTb4rsVWnrkbdy0vqc2zUH4ogkHEbb
8z7CkHc0FSTAiD04ioobEFdJRRgXB2HISIor8MUYmGwmW0KBB3KFIEisNr8zTNSLfixeI8bQJ7ua
/TVri3XTK4zBUM1iHRvmTawQByh33I0GV3411Vp+Y7lafm2V49nWRxnYX5yEenLj70xl651QGAWW
0ezCKArGsM7UnIfWgrfQx0l0xahEXI9xCY+hU2gGfdw0ZlVdh3VbfKbADoh2E7QBbdxHUevKs+n4
3+2QLcIgSDcgtwxkrIJBMJp68mmzrVoFiiCg7zgodISrIBJQHq2zpcASQB7HGzRLiFKy+C1V+Am7
csY16XkXuW7Pa1tBKhyFqwDbq90O1VTc5QpmUWYEX5oKcKHADiQDZbdtnnbX2gSgiIAu+cDSCvJN
mtP1rHAZtQJnGDafFPRGtNaHMLpfPJeJR+41zJDSsvJ52TTlkFLXxoUVN/px1vt3wD/jKepFfkuU
OIMemoj+2VVQD4/2+mr5In0oheS1AN4TpPWggY2aqt3yBQcxuaNdBQwxMyEu5txc1a1FNhi3/VWF
Lf1laDlsbLSui8m/AEyLFgrgi6WwJE2WjbteoUq0pr+A2SWPeuxcQfRQPBOFNoEQA1Y5nbQ9AF7I
J5J7ELEfcqk+pHPnLN2jpuUEZS9nlN76NnQvxMDAh7qdo0ef3sQgVjT6OoZirvi5OBuNnm9KcCyy
duGyAGiZv0gtpnwt3DbfMuQA41Ik5oUtAMpzzr7I53dNEV8qxX4BffMkep/T9+yH+1oRYkYQYZtQ
UWNS8DEshvJkKqKMptgyeRbZ5PlI8Si+yDOpK9dFiIVJoyJ2wNO4ilPDbO8FaUKz6d2i3eV0/hhm
HhfgNp2i3DQd3VgaU8RXEwgECIcKrMD8mhKDNNbJNvs3L0eeQVDnt7Wi6eDfQcC3ZNYB5+R0Wyjq
TtnB30FVQUBSNjlXAjjP3P4Pe2ey3Lh2Zut3uXM40G9gcCcEwJ4SqS4lTRBSSom+3eifvj5knVPX
dt0ql2vsyQk7IlNMgSSw//Wv9S0oPS0F75kPG2m8jWb3wnSt7JVmtu5GepfoX6MDxhxVBn7FhP/T
aK2eXuffYCAWS9BXnE/oq1Zg24tLTfxcbwnQZ9iOkvA6G05yz+HyozRr82A1DO9Lon3Y9UBlStyq
3bts+ZWxotV+W+f6KcrLYkt4iI+0GsH7KswcX1+cX2duu5sYGPMGXAYLblHO70sPOHEIuT9zwO7O
yTzN7+48YUQA49g84sx5LFXKwgDkF/cVahzWWzfv62tEMfbBqGnc29W0i9ab3BpUFqdpdagzKhc2
SdkRN65L96FLxa+6Ukcv0lnsjbGTY1xxaI7D2d85G5psiir0zIQESuRVvZUy2yS2stUWrICO3hXb
OWb3ys0dh/PUv8T5LDVzPw9ldyxKNe55tijNz0zBvUGrWYqffIpH3b7PWgcTVlpNzj7rKf44T2Zr
3yYe2I9GG/IVyUY+eocWFfxV0uBxjJeCdjDC2rRZ8OlPKNNpotjTlFCYWNRq8dDgUNapCVTbYwUv
49jMIbxrNy2jfdh0hxkj+32c9/kjZjJDbFiSiB31nCCT3GWM38gcyGDQzWKv0Rj0sTKCgTI5HB1Z
PnTmGaARhZ7CrDFoLiOx+KEGBTkawzBs2ChwGOfW/qvMTBUwhkmbTTdIeZ0nqJc4qOapRf4ua0Yu
nG7TGgfrf6i4DD6aVk3eeCajN7MHvDAnFvfhYLm/VHixOG3z0HhQWKT+UCgOuytUcSAKklPLYNhf
VulSupDERtPjThmYKTBNH6xqOBTcbT3J+WH257x1io0Lbxb6Who7L/0wW+fclvmXkqopk06vkz2w
62S8hY1pv/AccYOaIoptP886nQZC1CHJfS2ODi1lXz+zJHFNbkYRggJQ8zX8xWm/mGPlmqT2Svo0
ivYNX252Z+R1FPEp7kzh6W6xsGhqsi+za7IHzuyPuaQT0UtooT5kGqWSVBLzZa3Bdd4vjcEyWI4S
tKWOTbsIZt1VLzUQrjdrnMfv0Imbd8fEPJIAWKVhxy0iQuzNrBxbLR2uWPlZCRuyVX6a6gyqARMI
YTxsXnvWYXW7F8pYv7vRVDrevIT9odY6g31NkjYz2fUi/dFQyGBunMro6Opg2YIfxmgQd+r8wHeO
tTE0vpqiJnNqNvzL3cAQrfoWul1oBiDJssnXBoWe1dxMHkK3Vnfs54VX9j24fRYIKABGDEnU0obC
MzJdnOexa45a3NnA+03Vn4deIh7xgRN5vazJVTNoVPQjfJfw6GMsrRuSOTetl50vLcs9QzhnDBFM
SP4k0voghUmjYZGX7VvWph3cs6inDJs8WfWazWxbgg77QYPHsVm+CUcYl1Ada9/Q7U8zit1nEZfF
RxXJamvEqKn+lIqQGlbA54pHmoE7ogX4/JAQUbq4iyneB6vNkYhqBG09shYMyMZsfIqxjU9dqBkv
LuoGnXaFMdGg1CJflpVe7Vl98z+zpc+cPbad+QEEdDN4kx5rH4MLG7YurfodQnx3s1wkKy+ddPWt
XzhAQsIbez5Lquw37Im0L7ehcyQICztSjgx84StTXvmMfGdLWm3i6dTLft4NqaLg0mppcSwwlh/S
KLuqtPS9NqW4i+aBvWcBLN5RAtTF2CvnzoUB60K0Zcj2I7cQ8N/Z091jb1Fo44zErmFsrzdWO5if
gBJ0YoFVHb1QhE3ZUFqMDICaYmhg1GSi4t2KojvZ6Qti6hIedDprdotpdf5SG/m2V9X+rClxYPdt
8R2nek9sp7cFORj4EZuBfYCf2V37HFki/LTNKtwOlYo/nndzWXU2s7/E+gThnmMWwnBoMVEnLdVN
WP3N9KtGiymh3fKfWolzbi0G7VtkeX7k4ZQ/JZYa79TEUpgPwv7c1hMdyxp0kFPWFq4XqZwRi5Ea
KvyjktrQpt87iQthFypF9irZgMPkDEf43XFiITTXtW4HFKUsp0zR6uOIq+PMb5ifdTNJfoZLAgM0
6Tq83s2wjVyjPDR5ZEAhW37U8zT2nqZr7UdkNOJqNI3yDbK7/XcO0L+m5H8wJRvAsXAP/NdT8tN3
SVBDfn//9Zj8x9/6c0zW/gK8Wvw2Rgh+2J8jMp4HyAeCSVeDOMB//58zwv4LRdqYovBNQOzRVvLR
nyOy+RfYBHAoBKwpIAWg8P8JIrYpjL8fkSH2wFbCvWHg0wD69bcjsuAMqMSjVR54hko0UE6itOEG
PPbpfe8K1dE2jPH6eO70mbMxBmi4cWtlRhSKfVOYWMetEC4zGoB2J3k8Pk2ZmgUwEdC+I5usOlTH
oIjs6bWYpqbxZ+xWH25Uage9VnPo+daIgzUyA6rjvvqy7g7IRdHOYo/h2+y8PBaOsbcsEJPmAf11
bZOp2EBOODVjOrlykPCkiebq1awb56OEVX/gNLZsSSVseymEr4K484Y0ie41zOX7kpbsJz02Bk6P
0uxA2+p29RpzXtqxKF+OcshdUIa6bX+GjqjB1hbYHOgMjaJL1c7dc5Z2znlKF/WhH1vdL3NxYyPs
XiDjN75TRNE7LVh4QFnT7BfRE0JIGtrQsIPvWhGW+zEBh9Ia862qK3FoS50mP5pTGS8GDX3cPUZl
5lvVlF0V2KY8rfSMxe/oBDkPGtCwjfXYMvoHY2OqHnqCiZYwyUMvF2UfwvY4mlmsHHOJ2zuj+sqL
lXTxZapWl8aORRw0uM9RGbGOUKFnBjrW13MUFtbOrLViqzeGxU+VCwc25jiRKOEGD+2TPRXTzznr
bVwOaYybI5O3BWwAve92vmUBP/mgaucHE5PDZ09DQc0ZXS0SCU3QSPe4fvUd55DwZXAQCtI0tL+c
hFrKSz/r6QWTHotZp0b2oA6nCIihDX4CxHYv7bbdNjZ9IjMUL+Itls6RHrp3y1j36bTl+CsaZ3e7
qOUEeYkYUcD3xryZ8yjz85zWzzEWlmcMhfOHYkPDY4FnqRelyoYTDmMi0oXKm5y4sNrqCPmYkRzX
4ZIBBqAu656UTXXJR+05npS6Y3Qzmz1JxoyyhIYnaGkM93rRuiezQXDAEGMysieaUoh9r/TJvCVE
SR2tC3kpW0mR45GN1zYt9cHdLFNrbLHNOfRCcFhn4tWL/cxx3yvZsENLN3uVRkO9h4BKIEz30wau
sNTw9Ez6UlwVxdq7VsO01ZfNpbX1DxzfIjw3Rj7FJ2jEP+ykFQ9FZe1CxdGUg0x6M9R3lNGnIKAG
dyzdn4jlTRJE4bzcL8Mkr7LXnQJujwFZmKpDzHpd/2zVk3FtedKz+swz8QQlJg3cttcCRjb3OFJU
sR6hZT77dWyzm8XkmY5eQuhyD8I2a591Qooc+IiFlMhTyDqVONIf6UjFL3BhU78jyNL7xVAvW3rt
SmJgVRSqb0vcjB3rLSW6a2ZRiB8q7rGmDSRtvjfwMH34hXkaMShZ2BgyksSaqZiB2mMxUEIrY5de
QHBxW5NlwzTkWFNVhp5PagcZdJ1yoMvawtqjwKHtqU8c+nat1Ga2MC8sNt2XYq6tj4x8OZ8Uddai
A+dPddhQCjxdy06YX7NJ7+9OD6eh3osZoKc/UOXHWUMD0RuUVsZLLnnU2gBdcbgQF0YsyuQaBOYs
mey49/GKXRauNgyX3mW/iJIUAz56UnUvnFmvbPiz7IC7U8baUfUr9q9Utk0iCoi62PfTYE9bJAv+
r5rD0mgtrrFnE0F6yqkfOrU2cgQ2zbZRvQW71C6FKXjhdMxiPiEYTKg49K0sNztP7w2x6zU93pEd
dXYVDYbXUs9hTKMAb1owrecJQvEprGuxraCbxjg2HcGXirL5xu9LrEpdautHR7Q7S+Egz3c15f4V
2UnQRtACtyqFho8c2NPA1uWiIXNaysZWyvJOxLT+OYOw73BdDW/g1HVmG8M9ISQYm7xpNT+bzGjX
tZB3WfP0ubop5DL/bObmk2cUGyX6bLajCPHkAGB2NrraqI8kvMPthIXl2TIjeTNNJeThUOaHPBLy
njCbsl3dqcehVMOfHEwt9A3Nl4JWbW6d4R6ruPqaCS3xZeE6b4PWYBHuUBz3qdVMJ8IUywVKAm6T
ZmI4G+f0PdYN7UiL5XBnRtO2U0p8DbDNU6+D/VcDb6eLk/lvucKvSIM4c3cyL+tngDsM4vaApaSF
0G4NhdXQvTSOuJPpZhpzoj7CZNPnt5PunBKDW7wLttFHd2M85vUfJ9h8G33NlwNzj68MGjQGLnEW
kEuNdja/wJpyGfKNRm0st8bFfDWMpuVZyHH9Y0CzuGhi0b6HXkfORU8IMuTPvS0b48cadwh0t4r8
WpPRlrRAHbRoJXeZOjYviHnNpScycbUIDZw55ZZ0VpTpGf9lwmgXg0WqcPVbem7vaR18Z8RLzoRO
4h8I4updGGouP0TanASKBbSxwya/Kgz1Tk6E1LyEb/7VIlmwA87XfpBF9xraxH3Ehe7WSvJ9G7Nw
7EPhSveW2TF1OZTGfo4yYn6bCjXI5ko9xGr0I2xLkLclDoK8FBj9lHktf0dy2aiaAs87VKnLrZrL
VNLRayhyLaJpo8afFOqA1zbylMLc7lnR+87xeyoL5cakjt1VWKLJYbJdrwFV4i2uM+ONivTOawpn
HVNVTDF42fjeO4vBVN23Q+dj7rc+9NU3NpmYbTYEPbgTtC2kVL5V9NUJJJ/UiXjkQVmP4idp0458
+9cW7H/WUwFB7r873wNyA5vx/ftnHb7+7//RKLfiL/xxtHfVv3A6+s9He87v0H80Em/48rljcH7/
c/tlrNsvurAwSUOtQ3/5j6O9yUBgr50XHPzXGhz+1j9ztDf+zgVNqhdMiGHrBr037MF+Y67+avs1
F11HT2pCwK0pppOSSrKomU6fimFlX0U5LAf23OhOpGbQoLLfctRvYeq3RhUKqVyZ21GukCuGK0+5
8CVb2FecmlXkirskjQ70+qFChWVvKB7pESQxmv0ChmTxMlNoeOvx30qOakVO0jR18q9hFdeGpnde
YvwqiH6/1bfutxJXrqIcGtMhXmW6YRXs0t/anf1bxytXSQ9TYv5dovJFpHHuUncaSFA15gNCJWpg
P9Thr26VCCNluGR5j2cN8Tx9W1YpkQa94ceEdcjTZxn/wpCK3ki8EGdtO4kraSOXyo3ZkJC2o+my
iBaILycHso6FotyqEgjgRgxFdDcoOtzP31pnhIrIarEyzLMepxm0SoDd6Gwj/cwLjKt9bocywMEW
v2n0lE+e4RTOTq77yg1Luvxx1ohLQ+znGAJEdJ+MebTDNeQcaTEadmo11Ya/UDn2WMQReUTAMrmg
oxz9gq2E3qOLZ7QM+KVZuV8zWdeabWArVA9BisWK2/JQD7Pm2IdZGqRSIxPM1guDUDO5pxbMwO+N
aIkDoXbuSFiCxiBY2j8Momj20RxXe+KAkhaQ0Ok8NynyyjMXu35s8rE7kvdH/yTSc6vcHDOhUpf5
vcYkp5KhWdL7xJ4rDC2WGF7zHu8cbd2dw9KwEmgfyzyt8RwGHgPvXEc0b0wDxpb2voxXQWdKEBoN
m2OFSXNzRTG47I5dWtAQaMdTdHW6+heR+7nfq93SJL6Ce/YX2a3cxEy/5IBjzKX7WbaGzVwUOvkL
ycWU6bJsgsWd0zUTbw8fteZS6jG2SFqoaFtXMVpB5UdjbLXKZWE6QXC7XzoZpS+NipV2uJFOSrAf
aQuLrZ3QhuRhnEV8LXR31vIv3l19ND3ABAnXdjLLWJFnFcBrhTHbpiz9LpKN6xdapW80sxveRmu0
Dw6g3OfI4TXwoflwyh5NOUXBWCIheB2Vw+U+LLXVJom+yCbP9gZXF0eE92xLxqrg6w2Daq5aMorZ
uBElEhOFrVUg1brwGs6i2zRmxlSAQmFgc7FtREbh55l20jtXuxBGxxBdmQ8YWfb5qFrnpTZDb1Zb
NhJqOe9ZpnLde7KQBQSTOfRLp+UTaJaNeqeww7Xhf/Q0Xrahu6UQqjsyFBVBwsoa2oE7nnuytP7Y
FNmusVjXMHUtzYlTRX/U0754mLXSLGmssq0dh//uQXGZLmO+mFmV/sIy86wp/cbOneyLtkjTJ7IK
nI6c0pPS6/ldPk7CkyUKWzJZ2iP5Yu5aTsES0UWr36g2lRJhplMpPkYOwWr8lUOfXelnf3HNNvci
kuEbhWq8tIsebOq3MSprqRfiAPTSRB2sDf0vzr5d7MKbMnu92tX4hLEt9lV2gQcByjLgWDPsHD3V
H2yC4j63pywgsGgdIIsUAA1cOh4iU/YXi56IoJnS6TwXrJKN3DRfBUOQDww6Z9Ed003Sd+JJCKs/
1aOdT9ykJPcU9ttsKhIrVH6qxNRgsWTRcs+hgitHgPO6DNwbs4iCiApVgPnTxTalKe5EowvH0FBf
INmWauHBMYAUlmTNXdFjh6f9dpUu9Q/VplOkj/A9TRzBNpbbdEEhV8+0wUW5kQWksmhhHevZUc7V
1o2UL6qjuO7PBKoP1xxVhSjCBJknJvFyTtj+3afSGb8G1cKSWWbLjkJXNVCdGqSjKXrmY6d4Zdfr
XOMuYlsQ8fa/po611a1eubOyqbzXBgi7cx6pT1Bn819yNrs3oUXmo6DJ9tagHgUzu91tXqPrDkvn
HFjGSvQEmoUQA/Scm26c9I+JaVRHJ5bGhyH5SHPupV9eb8qLo9USz5Kl3UtpMSZ2WExlMc6PkVas
bWeKlpCZd2nGoCzlLK083KuxlSIqycyvgOltwxx1ySXKmhCcuMLbFQ7uSUewGzOiFZap65uwi5ej
mtfxtqCy6Q4Offgcl+zWNqR25Tv1CwRpF2VIzjpa3B7Pa8OUo02fBRB2bzHq5ckYDMT+MBUtVroE
7Yqu4OcmGvXzgqB8RvDHrZjbKrOV1cQPlt1rj3o06ERp0ppgUcN+G7Nm/KNuaolZ2Z6usawwx3Jj
avY80aePmIjyE/kYITe9TXHsOBqZp+rmQnCl74ixdreux+UI0sPQuu5VbezV2TFTIZKprzMpqHJf
AVRJfjATre7+rrJ7nkSZ6qT3SxUPpGyNvgh6zV7FwGEirqFOy5fTUcAeZjM1NC2qBQgVk4aRth3D
TRTP/W5Ui6cRBXEHtQKcU0StEm9lzshZ5jdjbXKySnHsI6X2G0KI/8oG/vuZ9h/o3zz8VlfVf61/
Xz6S8m+07z/+xh8HZBtHl2FbhJT11Q1muRx3/9C/hUaNG2UJIOr+LIf984yMr8wCVe4A1IOFrNP+
/af8bRoU0HLjU8GZw+zQsXT9E2dkxPe/9YetBneVn7Pifjmu84/7a3/YjJRsdLOyYL8OZjew5guf
0b+6Gv8fiN5/fglOpBaeABR7hHzt714iHPuc4IW77DFsssFzQCIS8re5pP9xzf8Xr7L+K/7qqM9D
F557zKuI8l0q79X03f0jSOw/+kX+Dswnksosq4GX6JebUG9z4jfL53//WyC2rj/lbxx7zlrTLuCH
88kgcf93l0vmCs1uA5kXtKP2ZyVsXFqJOuqBGHlpK6TazlCB8qh5Hx4NqfZbQjtTwANe283TMO6S
um1f9JhQB2tziVDSiRuGksHyiZuNZ5fAwbbCg+Mb3TRgVQphOah6H28EHuenOXOmjUgF4WwbKJFT
1e/UN1EK5khK7bRh36Pu8liM8fC4mu1nCtntvCaUkTV9tUFurU5226fIDLk4qc5iv6EEk46OrTm+
qPAyTnmUz96iKjKIFYsOqQjvCK1hOE5Y7/Zn8tbLM8u+3I/B+3HPbX7aeiGOYULIAhcgDdtU6+5M
XZ7NTO+ep3I2b2PYazulF3lQIRUczGJNOfWauZUZ1kNYINrFUbMigFE0IR1Pw4MhOn4IEdSzWNI5
oMEAqQ1qq3ahcoPvA2KRF1V9fAvTYfzpdsV8GxajlwBPOWqJIeX1kuV7bRZ+jWucbH7h5suzPQJu
okBL+27bCUSWxYLll9KYq6yf5t2Lq6/Qg4n8x20YkEjEeoEtk/PnbBH+Lkjo8XyybL+oww4PRmhA
kltd2yE3dwYbiYjrWp3w+jxV7tLI/O6kgr9l7vqvdJmezUX/dhkW3yadE47ZK8lrhwn/QHiGS9LG
jbYrR/ObGuQWpXikayFtVEIzec2bYIVYynqVn1ew8mGHLrJj4VryJYE+AFigESewf/GlLsYwMKxW
25ERWE9FenqI2AP4bgtDZqT1Y1fp+sJgRXTMc8lzBA4ugNSjmDQ6WjAg9iuAHY/+YntNk9JOUzgZ
YmI6PGbV0j92POG9pXUlHwwnsW55BCaFMunsiN8W6qZS9cFA29y9Az+ZtcGaEi1aIIk69867DuBU
ekh1u9iyt+I4NlENFnp9G2oPtHREtzlCgE3LHrgjzAXrngBqigodqTvNbMPPkNGU+VVXwjt9dLE3
ZbEQ/cbUWAZQcGneA4gjpEx9icfAbx6xijTnRhHag1YsUI4IglxDxQAvWcfGVZCMOY+m9RIWzXIj
XCipYMNvte/jxoZg0yJrgVLiiJYlcfjZUZQGTWKswC0ovbKr5tj5ZaaZ8wsbXudJRY6nFtHlM3ZV
lg99Y1JciBUpUGTnYqx11+sRciT2ATl85Y3kSiLJ5VBya3VPIGLeEy3Sz9gLzCeVOqsghLmDQ4nD
3w5JEdF6NMdXRw+H9zK04ptaNOp+4Kxm4xSeEi8RyWBsClNzfmrwOI5EI4o7HEvjR0tC6FL2NGVM
2mI85W43Y1qUWCRwH1unUSfJagzZso1IRF0xKpQfc2yNt3aG0DGlcXc3ycY+a5OYL0yI1ikjP7DT
Gos43tzZjzUquI/5no6JUXEGD04vL9AgAaDB0yJya8kQlxvIOux2StumS4OBeDuEo/oLVGRXbGL0
Y3xxQ/plLbbcY76RQaYUcsdHw/LRLa1tPcM47io2H76sE+nzVDGDHozcKR9t2h2RRWPgUgVHxoj0
YMGXJrbx64vQ00W5HPnXRk+6Vi3HmYjZic3O7OVWSL9GapcQbKwidQ/st61txRDrYxZxD5Z0qy1x
hYqDYKTsWhgPzLg2SyzPIWKx5ZTQBerctgeFKAe/RuPM25D5AqEY8lSgq7nrYaHiOkzVQpEepePX
Mm+bT867HbexIbsRM3F2carOXsdd4B2DFnTVQYg9FtvhW6jlstVJeZ30Uit3I6RsZ7My1T7ABmif
nSgl/SxUIP2Sbk+mWWKbpRg9O/7+43ppW4gzsGnmKSr0zWKJ8X5c0ukeb1YXDE5GqJfP8O++UQcB
OcJ39fslk6XOyAFJUBZsQWnDMvJO/cyyTv4QhKD9wVohwmZLW3KClHLBH5dir470B7OcwrfUjKuX
ISmKFd5V7khhhkGyaOraW8eQ16iup059drSr/oPy7e7gAFTJ4KKklu+EmbpPxyzj5tkOd6DCuHxl
zJDWUkh9sbNpuGhKh2Ns1qppXynurG+cWjMOLbWC0UZ1aLVHTpoyxlIb1AG0tGUPI5h/sDrZy94l
9P+oTVJ97eSw3BJT8tbVBeBxq3bKnRht0ttL3fOynOjD47Swe9XafsBP1yhP2CjHEUMZb71jLNq5
EkZ76HMj/nI1/nSWpwhirW2dQmSaHUYD6ZNyxVLTsOpk0Wy1WDyV7GV0E9CuZWM/gsNTAosWTc/p
unIXZS7Bl/VhJ11NbhQWC9fRFkrAwtf1KlcaeHSYjwwMsh9kT3EO13zA6e7NjhQiJJ5QTaZjUy2/
SX71B12q8gl+2PLCBym62jEIvi7tXZyzOKUAnQH1bety56BHvXYcSDtQSnpIPICIuwew22WHCFqJ
Iq8FiUkdvocyVJ6L1VtIyivVfEex/3ifsm4Kf80q/9jJNMatyuL+DrKr8hQxQF3Jh87HlLVxoFhT
8lb20rm51YApWe2tH0Y/mz+GdgVnWfV8x5PK3sZNrPhzkiis8M14LzC9X5ZIaR9weZWB3pZFgAVq
uvt91Tsi334lHedeX/suS3ov3FamJ6utNFbYMSWkOM+8ig/idqKE8SSauAxKN+0OxdwZQU0jqze1
Kl57cLjzsdfn/D7EInbQYPLRYrZ+lheiSzdXMdkIM6GcFhoI74Qsw6DIBS1J6GbNxrLK7F5t0uKA
fdR+dcNw2HWhyv7LSXgY4ozg7V+a5ZJJQo6kyrFmja5ReOqcxdwCNe0hVpLPNpunO24KM4aUsLwX
7bL4SWUBeJtlPb9gd7eIQixokwtz71ZoGT5C9EOcGCK9x6YPY8fQs6PZF9YpHUEaamJUgrCtJwJ5
kkc3LkGEwqZSKAVaCpH52LVCXH4alkieTcPBbVGgNqEp6wv9F6XmlaKsnrBUlNueGw5noFLIk2bq
HfksEsJtDxgLljTMdxLBxya0x62ha8pMh3GpPElVRQh0ioETs4n8ng/cNtRI8tXsrJoUvUxQm5yh
MdbwXLnrtBIqcM/HqQAMdTTcRPtUI3O+mJA4EF9H9ZM+Ub1HC62MjWJKtHzJFxPcu35cpnG5tfDJ
jvZozoHTzS1qpj7UG2Meanwzrj3AXxkq7nREkpebak985xUjJ6aIw2J6AvoZEXgO4+HcdwqyG3/0
mhrUidE/0YR7UvXmLlGN5ZA6ob0bYW2tvxFk0ElnyWbFd9qS6ARAk+IRUx/GASctyUjGyq6zqg6P
qzXr79BCnZRnQ/OIiDLnG2pwTlE4XPt6FpvKbEjppsq303RiC+fp1egpfM7Z0Z75NTI/VyvunFYk
263jtGNQ5dhZwjDBCMC55ETctIVD1agi4IQYH+vFYpMBpVKvk4plv138FKXyUy7W/aRDGdAnWkE4
tzVoGORTxJI8jVW8eK2jRHvuVjsuxOBpK+IKZ067Jbz9qpQovF1qVBjUySr7zrhubYyWkgWnUw44
QKlcEjW/b1lbMEh7HegKMttlqsML+NcIFgAIEDvJCVtXUNJ2y5LG71EPniSbtJyYQT8NEIGX6rE2
bR3CBU5GuSn0+BSndn0tybK/KhHYE57qxZtU6v4n6Fb7UUBUnXzcO9kB7/Ry1LE/7GgD7vfkbclS
VVFjXk2nXa5pZLePNcpjMBSYjPH6tIVvL7YdoBixR2rjeAdzJ90OTcZIrubJMUq1GfBFR/6pXYqT
hkC/X+gkdCE4VpEBtsIBKJsBmPvkeK+9TXbpXDS371Sv1a3qNjQpDlQdUMs1XObq0M1AVwgCg5gB
Fe3rBfYfQr1KvGaWeRcBpVifYLQa9uYsF+5NrUtvpUWkEjdP+2ZDPkTW12L9bnbc7i3LY3HMaKL+
Ec5ijcqyCntR1yekrRV4TWIn3k9l2Z/ixDEvcSG7H2VnWHs0xhFKajSc6ELIfnZmCjYw1nhzq74L
r4Ooi69CssYZYBx9ACivdL4itThqmU6lVkdwBEQYbiayBCazrjR7eOed+WyUogiy0AJ6R4lzfFcp
83c2COdVh2kKW2Qh3RTly9aSOWFzuCgbzngLj8K4iHHJkwjy7bnlTpbm6Z7ED3xDuEm8vTxtjzNT
BdZfY9mMmkNGrsZYlhRPSp6wNu/IWnCX3yDcQHtzZ4Zirf7RGqmBGTcfk41qiqb3LU7Gu8q1KSTJ
iurcLbl+aNuQo1QQFXMYGbQ/105P7EeOCn4oFq3KN/nZNbWLmq71tvNCVneNvvXOjilmxVgmsBIN
pTvzUCQt0rbpx6QZ1XPaZM1r3ZMR29UKjqFNAoUt25FEp0mX9mt4AEpX3kxDg/oqq2R6z7BRDeAM
x/Q46P13NDoj0QFHO080PJ0MTrY/y5rGXHKt0se2d7dUQ87a31DyXZeJBm09rc4ZvAMcgE3d3UH8
i+5SDkOb1MxTGTiOhVcrsvHut+wK+P5/ocmzWuGZRnm5wOxnhN1ydCvZXzMVkcGM8vhlaqXBg0to
AcaF8CZro/o0lPrdJKL+DuPvcel1aW6FDTRFKUdth2OdO3utGMRo1lCHK/BRxXHTEp6DmOiF+L3t
uFe3ywBYxuITv1ecytzFsS0IdFGGviGzKw4x3cF7erSjT2u28KNzJwQ+oUQwGCbxxKjD8wS/93tY
0DBNT+APczLHEyUD+o6fAttiarpHMzG/BGQmKDrd/Bkt4UDYbnTIBxtzenEJmOzIinHF2APsmigl
DaK4XBQjFD/EEJtPyVC127RP+MK2brwZS85Uc0xmzyJAgKlGvzKDvHBDzu6nerGPTWOThhk7O6jz
Mvyo3Gzx8nZ0iDYZ6R2NIFjvLYUpRm853U6S0EA0jOVDuUhCHLpyK4qiO3TODO8UAvBVNFRg2Bib
7jSIdb+0iM1QlUIGafuElioWlvcwSOMz1WDWIygYt4zW0ITSv6WlsgFbJ3eUlqXBADHbX7pJvYVh
jw1mpFPs39g7k+W4kWzb/sqzN0caHHB0gzeJPoJ9o3YCoygJfefo8fV3gcqsEoNxGVf3TWtQKrPM
FJ0AHA73c/Zeu2iSAm2rmT40rLj02GZVj9fpW5W2jwFxfVCvdPtgBnCom159xe/v7OIg5IvFRhB7
iqPtMtPrLtnKOYde0p9G85Kw/y3yn22DZXuVNuU3s4rLLzB5MZigVAqTb4VOitaFgN574fZ+vKJa
Qm5AUBuPraEN41LD2OtdRynu0GWRV9UAY7korU2VDxNHs1B51/mo0sc8A/maWaNHwkSNNogS1iPS
rh8IOduFPrFVUZUJ0Wzqn+GPZAcLiuySTRWHpKpD9iqSeJ9Fnpi70zsAaPGB99+iJWZ/REw7gqyk
Lc6uMIWx7D7XRtSuUOJh1CXtwQDftmsH+8nhCIIm99JS+h17qBmzRZlIa13xLL20v5AFSVZ2BUYf
BaK6CdA0dZ7m/wzJ+7m1yHu4qwfvZzVI7WPAq/cBuJMKV1YNtB4JwOCvaPMjFcqtYqt7Q7s2ogr8
JFk4uCqoALxfCH1bBcWq44ARk3OsEcqg1+Vce0iNvNNctesl9TtCNkA6lgVzktSXEG76+6O9qey6
82ieMHWyTe03+aDOYA3skxy1GwtMvzrJkYsoQ8+UBmW6+vOhhIET27UMy2Lpe31hem2XlB8FFxa6
wSNoYz4ZcSeukGgnZ9JdZm/360qyAV0ed7qUnseIR/cQjCi4GZOhcpW3l0naJDtbxWw5mbyLKhiy
Lb2y8Veb6L8PND0xKAAb4vdIvJiV9a+vD/u4MDQcursR6yf6Xf6wFSU7zqTyzPUdqXuky1PjhXYd
xyELSB5nDiUs/lNZamqHr8z08ZdDG9IqgCeJQUUTa3SF+A9oDq648ApC6HBm/LkSf3x/DdOkf4Na
iR7NUaV+DGQZ6klQ79wMNBybLgoZVf/h/fkyz4fjQUyDiYmHn16RY7y+n+RTNjiLDLVrGkq3Th+y
iwgc079ODRik04gCAQYIoQyKTfL7Q5+aPyj/LUP3aN6IuQv2e0vFs+QgsAepuUgyrkvTotsaz4Vg
R9NnE3PADmwMce+8P+w8Q95csdTZm/NkkZDNfo3fOjlm7YETxCa/cwjjO4is+0BPftoFNrPWc5i/
7w936t0n6dLVJVI0V5hHN5ioAySP7shwdWM9Yg3bcvgfMCM5+plVRryBMTBhgTEYkhM4C41+fEOx
cPx6lvbU9s/1y9wc/fY7YoFhodWpuKKkrG9td9KfQsxQu6anFP/+5Z6atHhmbMeWJtHwb14ax2ym
PtBhFZJlcEfaAtV8UjrOjHLqpvII5/aVTuPzOJ9dYvhtZcbS87IKdJjcl7gIB+Q+8LL//IIkHB1X
YpuhxTj/Kr9NlwTaDBEDPQsqgKaV0RMf4RZf///GOFrUsKgZyLGZIwJx8GSrrQR8/f4QJycH80/w
cJgezpvJ4cUuXhrQkGREMBFa3TgAcaVR1vXR51BjhYF2p8+ag24FYEPfY3Y/t6K9ffVMIj9poZhS
9yhdHK1o0ipRMRYeqjcxR6oUDdBmkVSYRmOE8qWXr96/6LeTkfEcAAHsowwsYEfvXsWxyh1Ls9pl
MEgvpD3eOaFwzmwl3s5FHGwuFG5KuzOp5WgQL4D1A4652qEWaZd1CXCsKLtLJ6aX8f7lnBhp9rFZ
YHyFRTDh0TTx6ojMp9EtdixtoIy0+gI372Op4o/vj3PiMQlHGrrgWbFyzfiY36e8XWaJ6Smn2E2R
vlbpk+amxBbkS0xWh/dHMt5+Y81XQx1tV6hR2RhlGaolHgWwucTF3TtNsxiAeq2rLp8+jIi7thb9
D7Wq0DaudFX5X2yOrOtmwoQc0/3dGjVltEyZFMAzOSUHy43LQ2MO2j7ow+nKJ/7oXla5ifSKbhHn
qmadGk3cHCDFDtd90VLBHls7XVJmw2+FgejMhUqshkdfHb7g9PV0XgCBavhobUarppEb2nJP67D5
5IEmuBadew+yNHrKphZdTQoaUqX+FzUkwcZJRmomg723bTR+Fp1ZUZUJ5pEPkNKhI9s4gosM17F7
BVx0AtJK6led9NQbI2SvvooBYASIlaAMoGLUYq1dDrKQO3rb/appXGPJODFeIs25TCRahjjxiCZm
vV6RbLScnIAwCq4QDmpgaJwbobd/c/w+P/PROjHXSI8VKDj4ZrHlP5pr5MxX7D5G7kuMirMTBCnx
1AeokdD8SXg3+937U+7thgcaHlmLlvSQvaAdfz25q0J2XV9mxc5zG7mn3pqtSRBriLMpm62PCeAy
pPT6KCMwzO+PfOL1ZTen27aBOP3tmQM6XKeFrZ3vKHONnzvkXBg0SvFIwGT84/2hTlwkAg9WI2od
/O9460hflPPm2OY4axRdkU7QxKMTBCIxztUe4D4EnpoG+7joDYr27w9+4jrZVyGL10lzZQd9NNWd
JGgpO+X5Dg4rthTIacEQIPWIR/XH2wBctbxPDgojZP2zCeD3hYoaUB0gI013huuSokSomOECP1Sp
af7xNGW7gWAKYRSnD90+uqayLsix7FryogU86smm8GrGN31v2dCb7e9/egOlbnJhkN4FXeTjzxb+
FQJ70orLsjJzpxHkWNBDpKdTg7s+l9H59gVkMLY2bA0sGtrHn68KbQhhExlXpsnH0NQ+VZP7Ha74
Y9DbZ/Yg87v8eufNUBxLbS6Nz4t19OohK4/GXEOIYZYkN1Ir9QhOgCzRgafLuwNlynO70dMjemxF
PcD4YM9eTxCAoA74F0asRHdIsF8VI/5AlcC4JRYEV6dxJsb47dyXOhtv82XXwYhHM9KqOXc0OHd3
WtseIIHtpEzQ6Otnhnm7sZmH4Who4vzjZs7//rdNKaxPsqj50TtsEtqjBgB5X5KgtH5/Hr5dRRgF
k/wcF4Aw2T2a9INmDAjhRbJTJhUtKj3LNG5/Orl9F1cNDXV3AgZenFkljbdfSkZl4XAseCGslkej
IotuPI59CcbbkSo4VnG+dWUCRNWjSz+RTQnz0AOFpRXYsJfO5JGFUuvOthmqYJ/SR97gFngkHbO6
J1SAgL+yZHMwbwuw/1oXyOLsD57R27ugqa0zv/3JBzPbjmgGup48fjBIEsKUzgYEEjhoGBC9+KAN
1DnffzAnZxm6SkpKeBDebDkzWfEZCYp0hz0WfFTR7fSE0DanObdrOfHCWp7N3pZ1CEvV0aOwnBT/
Y5WzEGGRQcjih/vB1ofN+1dzagUCuEEZjsxrih1Hk3mKdWMIWi1BPFSThODwmRqstlnXdfqti+Wf
76I5MyIT5ZMBGxEn2Ot3h4Anu0NwlXB29L/P905F9l2m/E/vX9Wpl8flbXeQ5HIwOJ7GQ41naCp4
edIIV2UyClpsvoWXGdenCiz3ucegu6daWJ/5VJ1a81DESvbV3olDD6VTHWV3l+yCwLhpcu1pioNN
GX8s4+mB5frMaKcmPMceWJJyRmUc382Ua3Rs/K67MiiTbQam4643Ym31/s18iRI//nRwEx2Dz5GJ
zPloXfVaUjItSu6AAXr9YxTq8EpRHMN8ADFOb87pP8TCLUhybbqbCkL+tQXncRvC+VlPY2nTWEae
Lyofdz0U+E3Ykvx7ZjciTt55hxM2b6Zpsf95PbOUX+tWn2V8bQZJm6CpnkTjFUtUZTWAIvcT5qiS
/M+QJkZuRh+TvqvJ+S2+hig6MHw1h7InwY8qEj77USsJeeY63r+RJ941etpsQR2wnfP+8PWvmDr8
DtHAdrvPp+/lJJqNDhWq8FP0K+PT+2OduB3iRWMMMIIC8fE2xhAjqThuw9beF991Cg5wCPQnYrzz
HUzd2UBhN2d2GCdeOgHNxWZHwxfrTVm/UyCj8cBzebH1GSSltjRQ7dDHUMSpGGP1oVJ9tUKN0e3+
/FqFoIpJRYoN4vFKKTECRcqtix1ntesKsxtV6fSOajzeziT4CD00ODPbTj1JtmyUAcCHeCxlr58k
70rf1JLUQU0PquUoOlQJudnc9ZVHZq3NQfr9KzzxzeEC2UOZfNjYLB69gVAVZRgV3NqhC+hcSNWv
9KqoViaK2P/NUB7uWhfgLHX+ow9C6cioyeD+7YRX5LcWIaYL5TT2RdQKcWb5OjVHiY1leuLjnevB
r+9ihyQun6gM7OqsfWzD4odlVY8kDig4ZdWd2+Ku+fPbaGK6MCxh0D45fgHFQK8NKEO+m4wJjZ/T
36tWrco5uuT9gU4szJTUdQtSEtsQw5uf529bxHLqUYD5HAHTwPoUDMPWnarH94ewTH7G0ar8aoyj
OeFpuHGlZAwE/WIBSqs81FZt3RutDY4n7cmGAI5G7pkqV7UdBx+KXjmIhejVtq5KKP61qCFzMhYL
iUsJOJmAdjYSZWk26oDDLrwzwOMBPyOewi/1fAuMgrZ04o5LZLDkMVkuTQoA9beWUGh1MUOK+8nL
EFvlok42RVZDv+wqn9wjpKM3caqzOywioAFJpG5CyLZboepxn1pINDszzK46TXU7F7BcVCT1kjuc
bDJqRfDEEAruECdmi6KfSpCkoYVYOOkvC2lGyx5U/ub923tqbvIVh3tC55A+xdHctKsaM5nN3EQm
/FQNzZMblkQMk7+YFTM+qvhfvHbsudnsUb6nIXQ0nhWOeWUGIxmaVTjXnK57I9n3TX5m8/q25EfC
E11DCn/UCGzvaBg5JKGpBg+7rZ7clWWk0Ay6z1XygSb0FYKUZWsZXwOVnzkyHZv1aefN41Kl5Y5y
uD7ekHllVmUlHK5dVozT5xDP7QKcoXaH0QVoLZoZzjjVHFbRJF21SnNEgjB4WcgroyN6FjVk3Gt7
U2+BjzaSWFCEoUy4cku/kw62F38Do8hBfUAKmDhTsPIaYVN7caZVIMi9SmS9dCcLw20TS+A1WNfX
pKnnqyYtf+D5ELe496dtOfTVBkcX/zybrGVYN/Ha0RzjI9Soc4/i1Jpu4/Jz4HmwUIj5Uf22RkR6
bRHTiPNZb55G2qGLsde3CWFBZ2bWqbXot3GON0Zd2WFqh4W0c61UX+bUG5ZZGK7ff11OfRBtGEb0
Fei3QXZ7fTF6ZZRFBWxyR9MJ8geB1RzGPxVJiKa+Hs+Yzk4ORr2SM4uHu+1422uTL4krkndFC+2M
k+i07cjxRQGKlrqJzty+UwuBTdmfrwWWvTeb33QcScxARbVTsbozwOZAbBs/Fan60URoFkL7zJ0U
p+bF3PPmAIuEwDnu00x1mXJ/2afFQxri8jIEpEXV7w1q8SsIQ+EOElxDGK9n3kdEVu7GAFNDUEQY
fQM32Xhkon5wsARhz/AJ5zxzP07+eiyIlJGo33rHC2M/+LUG7DTb9VX5w/SCj6HRPaQmOpL3Z9TJ
cRxyvthR2rNl7vWMqjttDAFHZjtOoiXVnOYpH7V+VbTqzIf01LaV4hSiDX3+wzl6D83ew8GB9nLX
4BkJaySufX6nCusQu+ImLarHLPXOFCpOTeDfhjzesMaTBLRv6dlO64dt0BY/PJkibrcPqujOnDnM
U/OXEylNMraPnIWPzkVN78pyGpyMZcYYvzZh+bMntHrZpYJQMhEHS63UoiXsrnxNjDZeA03MykyF
6M/r6k+SosonnwSnXWvgWMDVhs8obBTYKa9YuXmaEh9bu5vB6d2PrsWqubDzGsGUVg+rKZlLm4Xx
U+8N7CyFuxpK/WtctNdIccp1w5YvcrsedjCpL202Gg8loms+9oRCvj+bTt0Fb3bqUuJg3h43YNO0
rCFvlOz8SgIJyAch5EB+skrrgpopiJWxPzPgqUc8O7MQyjgUW49vexmLYKzYDO2iyoMMULaq3ADt
cFdm4BNJXc+a9Pcv8UU7cbQhRDFjcIG8Lhwzj550oBG1S6xctrOzyVuGfWs/yFB0S7KKrYuwSIkA
NDIXLAHKyRe7gBuCj8/aqVk3SPq2MDFRrr//S52472w2Zgu0hzHwzZHXs0cXIIKZ7hIPBmaoRsBs
IdvGMS7qT7ES0w5d5Lf3xxQnipioEqj6zKs2ZCDj9dIRDNZU+h1vdD35SFnNQG4QpJqb2lf11iPI
dcFMQTlppWsvUOFypCeD80KK1fu/iHliDZt94cgxoKPSaDv6RSBdBTa5X0TH5LFJa2T2NURmOt2h
rSYgkzvj7JsYNTIWq3oRkP+yBq1IHxXMb3fbm72+GUdf/xxKNt5GM+mf2RbnW/LPXxxTsFEG+HZI
8n+MiLFZsru1tONwjVZYrpSWN7vQrhyY662zcoMLo0jMh8TMhxteW0xoUJGnT6HbeodUd77opDyd
OZifun46YHjQnblDf1w4otwWpzV5kDsnTYaHEFkamc5D9AmAZLh5/16fGgrhNVoD3Oh8No42IDSd
qiqbP0teAbYEVOrs5htKUtvDNPj0/lgvz+34TZurvyanVz6Dx8d/QnbTts8iDged5buLhoYxZq9J
iq1fFt0qd1JxIQrdv20Go782DC24MxrNW0p46Nsy1/+DL/4bSXYO32CDfv7t2b0J+bl4yuun+hXg
7Ndf+QdwJv9CZTEDF9yXdum8Cf+b38D+BhYDnTI2Wy45y/P5+x+AAyvrP7xiABBMO6rzrDgvhd8/
ATYIefTZoOwy1y8p83AkoOR6vIZXfuOmcTDYF5lRumJJoUlgWBAA76tlW0Noxe8OMRzkZ5KZhX+N
iAiCkkLhSwjI1HDceGDLomvZoa5tTnprDQqr9HcuFnp72Zod64xTpVN5nYRsrJ1Npoih6K8bItDD
YTEaDnAnAh2R/m4aLI32ZSer+jkJ+jsiz7DBIgB1lhIR/SZFmEqeTIUk2pjGB82d8DFODYGdy8oT
OZRwFJ7xtMUNRnx0jgUHnUOt41ZxVI2GNK3ctrqNNT95QFTifanTyQyXCmaSWCpcvOWFnavQXxOg
81kzoZwzxGhP64H2U7QtHSymeLDw7pGu6N4kVW5/qRynX2le0X+NOgkwCCv9pmhHi2DakKj2uDMG
0ExmqPHOFhqJeFOW7uM2Db/aSOQ/G7VpFGQMR94zTuvndBivXV3FwCMT0rL5w7/qWtu8iaxI36FW
E2v8St5yANnAf2N61V0b52GPj2HUV01PqOaCHiicQ8hnEG2kb9PyF1a3yzXwti3c/o+gH8G/q7HH
reSMd15tjAfKmRVh9hHcMdjtWrQL0zj6znyw7uKEbLt1VxjaDdZFsoksW+3qYhCXsO7yx3ByIKiB
772FkOQsuyGguE0V2ADg2RmftCKtZxmrYd4UMmhXXgntLEOBu+8iMV2kjQX5HoZuuxZGjr1yhtn0
mj9szB4fKejfgXq6X01fNT43GxdH5hYD/rSXoTE96xkfsxDG9sOEev2aaLPistCCFg7DpI03Q4tS
XpCg2kn0dliM/v5/YltkF15pllHiFYh0yPokLnaezNUhRmHQ5wf2l6BBV07jV7G3MZR272rC7fVF
11MsnIDEkvrx/LJM/AcIf3ZF5Yv27ooKV6d9TsbXa+rLX/o3Dx56u8A8MTMeZ7z83yuq6/3FhmxW
pTieM2v2WPz+XlFN7y/snZ5AoGXOEp058v7fKyz8mllaOwsyXmDxf4DEeQHSvPp0o6ybD0O0REDi
vNmXm7YZKnfygwOyHCjCc6Hsrhfw1M0eF2tUOd6h07/FHMz2ZSUlRabC9cj27Bp2qlm3NStRbfUm
Ihjyt9t4++tX+D94JW45iDf1//u/tGXYlr7+1bglfInoWxpg8Y/dA7h0RisxQLw6nVUWNx4ctRsQ
K6z1LJKgnsUMfX7BP0fKXzQBHTit7GrObjMm2qVmdlejJoAeXb6gpKeZKk1AD8YoyYv5hapPA3c6
nRnUsNQ0d5UCMNBvsl+camk3mrsjbXVayV8Ya/ELal28EK7DGXZd/AJfe7QFyGOaediAtExqMAmY
bJLpBfmTY7welPfI6j7jtL3eNW/hgbQfvKJMsbhVGbjw1EiDRdvH1bdszHTiTE2CITupyngZhbhf
Fi7GSgHcwQhTpIRFmmwihMCA8FtT3uXoDaFk9WRP+B8JfgeqEE3qgLEKZklr1s+RHqobL8ObaccY
i4PiUBZ2/ejkEe5lbxi3Tt02Fz6W3MOgddoqciZW3JTMuutKmuNlHoQbLYoTEHStKO416X3RzRgX
fYQUiVNtGn42fNyKCxzn/ZUWFNoddBuSs5xwrNd91A2XgTM96G2Q3qixhWc+YWoiDQ8+7sZNNPkN
jH8MCCSsFwNGkokvMzz/e91Nyvsuyk3O1G52a3WTQwIuyUPJFVS62vwQc1zBnalFN9NUreEUGpsK
+88jzb4BvAHRGYNdWts0zfJN6TRhshSKel+NqArxhiN2g+mXa1Qb2sKc9Go96GWxl1PTLyG023fc
9erCtRO8aMTPHwK6rYe52ncIhZ4GKz/X089lI+rHwoFbWPWCwM+k1cqHqo4mkuuM4dKkQvA9cEJ7
Q1xLtc4qrl4ZXbNMxw6WRYTsGL9YJzcThHHIxUkZPiVMezqEaliyk4aZyqp/rztdf+3xbbiw+pq+
MZLALS7mdN1oeNuMPqK1jNP0PmywRrT6hOBSAdRfpaQ4+5sewhzqavIaPlv8kKU2pHxLXa9dW14v
nowgDpdZPI4/gCr4Vxwc5MrFrEtlTXY9LuTY/sKXeCKdDs3y3ujsWK2K3hxJaoCWQX4MXIF44Vjw
TxZGlTnGTE3CJ4nmcVyBQAomsBe+9mgBiHAwYabN3huUuPBKizCxgfu4pzStcB+LNLwMQBxeEIzF
3YNgMy1lN6NMu3CTjoYVg6j35TMJMr29iNDCP059mV96qedx+6YqubIgiW/MAgWp4Ubz2xW6FUkv
7De6LchEE+F84/V3Tk6my9ZJCnufNOqDF/bTN6ebhrXf13LvkWS/AMIBIrYUWnHNSth/Ic3XVYvS
tUdI5MGUAyiPADfTM8j7keQ05UCRcTxMr8SRxfBahdtdmxlpaBgnaZEAN0DRK7omzC7Hwmnw+I5d
ty8Cu7BWcAZB1caQSwlJLGy16CI0E3Uq+ztbkXiMLA2mFXzbOr2RvBjb3nApJyOrLbSNYqOBVF5N
9rXNcnDB0S+NSM5Ls49shCpCZc2mWGM0I9Ko6qtLjcTqeuWYlX4TuXHx6LCFSleijeRKL/j3NnPU
WysxhodustRVb4ThbWT0yYcyE/mjazUC1iFJBXQxgC6WBYuvVSfJcxyAPwfiFGHnh61q39bRmGqf
EfEDiRiqyrs3TJyga0fPAh5KqWy1kXrm/VCTWR3QFfZfAjckDI4m8j3F/2oH+XI1abamIJkU4U6H
4KIv6ArJi9Dr4o3Td+rBMgvOt76wwzsq8hTauyy6d8YhE7ta1cEtTcmSfM6xSVLANWH9tRj1HIA4
EWTWVs3xw77dJk9h5VXkIwtgKA08hWIRiN4KF2gmyBxJACneaEOjkdbRER+HX77pfrK+e/fYyftN
5dj1V1vzGCLwdNIUWJs38WjGe5UYGBp6i8w/MjP2sZP4n4kwE/zBpGOd5yVPwHgsRr0AYtpOobb0
2D9CI7Uq51IElgf6cTRCgoNrUR28oQeH2DUkKTauDfuIx4abN7zIOE1gLTa5yE446zq0n2NT71dz
zZPc5sH8GBFsuI85LNx6oOkZNXs2IGUwEa3EvCHy4hKsO0uOlV4Go+s/D3Wx9xxCtGxLIypeZNrK
1TGslqWMr0dshFvJwYG/MA3GTc6LDp0rcvtrqzX0pWG0yCxCbNet4o/I1bWv2KuqO2WYw4W0Kpli
UQjzL9LyumccsfVFYlrOSmXFsJ33Jd9SLSmemaUWLvHRiVg6Yqdz12Poh5d1gd99wedUXZhuNdTY
lEPHXIp6cmAYjRrBon2mPHMzKi0qViTM6R/tGBbMurKr5BsppQHEVpIvZk4r9PxVXGto/BowR8MC
n3bPWfqlB5ZEHX3ATldfIqJOP7KF43GFT5qMuxtNl8n9qNsPCRyBbRxnwMtMqZxpmdeheVVHvY1D
no3XjZ+gi2SLVXwdC7/ZNK2Gtb7ReV4+ztaClyXOv5pWlfEzo+67AQ9jDSdZzh9RlV25VS0uMd+z
HA/1OMGw7TCus+8yCDR0G6zNtAySJ/jkkBpwkeN+NyWMC6+kbu9rNLp7F3+VSeZnCE4N7fxaK6rs
vg8JhAXONN7h84gewJOQFztHn8FHSImRbev6PvB6PtaWa12FFpJ8CCmGcRnhZrNW5PLU9bKXZBMA
e5LB2ktxpPu0vp/7eKi+uZjikf1PmndwJPg0NpiWodaEcXrrUUwNaahzJK77ko7rzUG5hBCRmVtG
aWssBm1yOODHcXdZicmCCMA6Ei/VS/Iu2xP1yYjnPN7OlGTztnz073hrYavozAEfRS9Bvl2s+BIg
B8irXVJxP1dDD02KT6tk/1WkpvswDAQDF5VDRrCc44JRA7DQhp5Zbt3CTuMrBaiGxr/vZNcxtKmP
yvCqe2H2zteKzPltYaPZhzCSEK0n/DlnzanybVUr+OZakOmghcTEJ6Mi8WIbZaW4NQD7Zwe3jDzy
WJ3yp5frSAtTHadT6aILwE9B5kdttra+Gn5lgdi/kkH+c6z7n+QAGBLd92/nkTeFshv1Iyjy3w91
f/+Vvw91SI7+In2VFBS6JxyS5sPJP4UygyKa/eJ24KBGO5ZzzT+FMvuvl4bEDAd1dJMz4b+OdVJQ
OCO3GksV3T1JdM2fFM5M47hwBunHsvEHoKI3iRg47rckdYsahMjUW6w0BK8vKYazvVRsrW7gikjJ
615R/S9SPVcbkmuEZy36LrKXid8V/XBdIQIpF04yd02bKJl3lm6qpcMny+20RF+yKYbvBeF5xz5I
728baDjfYav0SGwgN2HpUIRF6wuDA0MAvDs0EreDA8ISkYVVfMjiXPw0gxzQu1dX7jfNSKLlYENM
dBJs4kURkPCIoPjewjwCIL+YVqaX6jdJEhVzC8du20VlKGKkprRU1mIypUaXV/vmDjaROhaRVzmG
m2sAGdE+gsVwOYBtmY+S7dc+bo211EvPXqjcDu+V4yZkaBfDeNvBX/Ao4PHlWJslV7xw6Qe567pK
yxWIivCi8pMNlaxg2eBJ+Bb1XfOh7uwwvraoT4FHKZ2bSOkclMdoCHmn4Vuy1oQh67yHjwwdAN21
B8fiQ7TiSYyf/bHIFxoRhC0J5X7wgM4ehVBdENBAJybs9pHthxcoqIbPrGICYroc9BcC5dqzaX8s
dRFnYoMmDaYNXuLy06gGdCxBFaPxIL/goNU5FA/NcqkoZf7k3rhJD+IREjlTIgamxNZ9IFh5FbOB
Vys7dcYvQJ8r+5Yrmb/jSZcNK1b2YRXprQlkfk430uLwp6NSulgAfnZ1JNtNH5h8eSqIDezUnLtq
kkPAMSwJVsbYFKS0ZOowFtJfgFkUdxpnj3XeZfbBl6ziM4/H/t6Xnlix62ivkRpOHDhHsnwhWECk
EqAo2KDIgO/llZ63ulMeELL0bgkklG+1u+ZGsNHJujAvb2VShcV+yqkQcAwBVw5BhgQytWizWlIe
RBEdLcIcmUOyKIU05SqjWmjeEfDCs5pE5zxkZQ4iw9EGr/yYqo5PkVXU5JCGHooypYcEO5nDMINh
DKLaDjGgWe/SLoPwe1Y5I8TP1IHNmEIV0S47KwrqpU8u2XVNoMAlkcDhhe3n/ZOBZgJ7Xd1D9Clz
CqsDMQwWeBoDvY8G3RtFA3g3PGK6BFLViJG9dw+vrdnpHO42eRBFt8hoBdFvVceJoFA+kMeCNDvy
Xcsxala419oekHjZdZfTFLXVytCkuSxCnuYKPUwnlnquIUuNtdwLbkE3RvVSgbp0riCY9ddpbYEn
SZx2FQaIsphxEl5V7JScLzUnutaKIgXxQqRVyO5Zt9UqS93+s0F5AFYhToiD1Ov7aWji6c5rtWeN
4z/vlGYXgEWsmPTppjDracOuPms2QUu63+AXOjyrsYU/Ca222EqC2/Mt/zAmxINWXrNjJRofZOUN
xZ6uY1MtozQ17G2qh0a/d2Lf3JtFqX5iK/9gtbZ7aUZWPT10CbAyyjrAl/bKH4eVW2riwqxrHfNi
bNzJvOd99KVH4nb8IhgklY3NfxVvp8F0DzFV9wQalzYMl4PoiwsHuvy0YqRk61IDWqcimAOpeFYF
7M8pXhmTNO8wTundxmzDdEUIlHFREHKyNt1Y89ZaVILYk+EgHstJRivdTA2ecyKD+JuqnPgp1hvt
g6nS7kutD1QNVCEl75ocYP/ERDZlwtaaPYGFcpmaRCqt7bAO1AX/gUTnj54hXViGTTbUArd9Rjh7
TXk5I6jXsUrokWMqSVpvcXEatU2SAjX0YE74KjsIE8pE3tcQb0qjwMpaeVXkcJigoPjpoxgD82PX
T58kUxhqXY1ZdMFWxtjZbu/c2VYkVkHjj6vGCKs9MmtHX+cTiRSpZmGSL4Z+uCfnXF6nmdF2i4yC
orjqVQGNsJnseOtWhfm5aobPKEaBJTU4YcVKRH5KqEOnNxDru3horzKOpNfTKOp7tpWxWhZ8v4I7
DnG+MmYK0zhBgYWA7IDwJwws8A9ktPekn7iJ+NV1/U+Z/FyZHDUD/cB/Mczf7Kcuizaqo6f86fct
FR3j+W/9Uyd3/5p1OWyCUFm/lMr/taXy5F/Awlz0C+4sPX3xGP1TKYcQj/BNx9aCxN5jN/avLZXB
D6QXTbMdcTOFdE/80ZZq7pj/Vo5Gb05OOQ1DZJuCN+NYhwYNrm+LSKi9xUEA2UisiXs9hDfpkoW3
KarYbRZW6ejfas3xH53QAxCb5f5BU5F/qKmnkLzkQDYlZXKbvAgYOoG0ge+P9uiWGdWYsLSidUFe
4VKE8XAjcq39ESsDGFkYpB+lQTzHC1GVs4NPhAsrxio3nG4185aWItBVv22yGW9fER9ENt9wRjt1
tKfkDkhAgLMKb7Yqs798rSOJKX5R+C/LPaW74ZacI9RRY+uhxGjm6+L3/m2KnGoBvLnjNEdM3ZSo
/8iP049dBQDvhiBJyn2vKViaQQpKrEcx4kOVfX+kI1nOfGUAGYgvEnRCIBYdXdlE9AVWeDslIota
usFxmMqcpW1d048eOiOV2zGM/fv3Bz2SaLwMirOQ/guTCfPX/O9/E7ziNKv7jGrenqUXubgGVn1W
iTrWqh1mN/Sfj4Zfie49EAX7jfs08Nw+yrM43Qu9t5KrXGXTZrCJvLppU++MhPCY7zFfGpbJWdKH
1mUW+7y+NL4DaZglerSvwiElJiikN7JCkIJCDo0Tm7pwuGlpj1z2hBPuptRpynVUw3D702vG/oqR
QmJO5M9jA2wqamfMWipwFSZwChf1yF4t8P1Hzy4L/cxgb+eQpeOBQYaLyx2Tw5HcTNF4MBtlx/tS
TNNd4ap61Wi8wcS/J+F+fIGwOrmXuGfGfTuNLB2hMXYf26bFeGyvT4K4jwIb+14OX40iJ0+zN1u0
iXnUxn82FuEd/HxOvTqLKhu5Y1WRjLRedKHHiYr+CKy/0WHzrKvxIhh788P7D+9ovX0ZC18Kt9KF
rYzp8/UcirOGmi+1sD0M9F6Qm+hk/8XeeS3HjaRp+4owAZcwp0D5YtGJpESdIChRBBLeI4Gr/x+w
e2dHVP9S7B7vSUdMjFiogknk99pTLq3xT6q0jzTj+psEYhXfYZHhdjV/Pg5BG13LRlQeI12MKegQ
+GxgzyUNPqMlPiVSFiSAtD0xqguEXLQFuU4uv/+tH+6d9bdSpMJCt5ZrO79M64DdlEaLnu8wrpF6
xtjA3yxafImsuThVRJVjWbHmP6zn76fwP15p62FJn+CHE4LDO/SjSn2MHdCyyJXHhHydz23qFCeU
8/N1jWxj31p1SaiiRizxu1/FDWk3mcfj5JTqlVq+piUO1i9OWVRGh3iV2EQy4j9kZ9z9/uz80/cU
XBhgE3YH2LA/PFqZsKJpcTXtgAvd+TbPg92GY5MDW0e5g3e6JLudkrxUc11QzSm76CMp04FVRtFx
yCr77Pd+RLyGZ137mtO5O2dMqpRkU98d97//rr/etauskwgzuGuw949fVfdLiBXST+klJXc6zGJP
ZWDBXb/9/XE+PPVcOqAlLhmo7qrT/vhulJrJSaGr9FhNFUOVXIhXLylcPSNpEZ9+f6yPy/n7wVxS
Qng7CrQHH/XZs4eRysareWyqFgu7F40biq1IQOZRoWesjkOMIvPZGJRLAUoZ74GI+z+cWKI01ifx
59vVw0BGvgbJNRZf58NbJW9rzeTJiA7uMLXz0c3BlALmS6s+xkO93KGK0r+JhLB2KQfSr+c6Qc8t
ZUbVq1Po4tzFY3Tyh2G+JXyVgOuOjMw2bPJ+kIAcxXKhyZ2wa9mY90tuRW8j9RRPWMCWC72VBM/6
TUv8MbW/J4TD4jy2OgtuV0zmvRiIv3cSSid6g/TYpLTnYaPXcs1DIDB7jiP0rjkE3k3R4m/Jo1n/
tmhs49CwQTr4tNC+FZ4m6lOJM2hZp6+IdB7D7qCeE2TIlrtayqgxt3XKqE37JfEj4zv6CutxsiyC
t1U0FlrYEUb2lo+9PW2KXlnJtvPS5AIsU5xswdJitKP8RhdHTKR7LN5g6gnfKSli0YC3dS/GOubH
w05PHHs/2TqbodJV3avngpiVaeM+e83UevcI5bnfePrjbJdVPoev61a78/CDrBzV4D4vZGRvFCrn
i7v+bQdxQOCboAi5kVMHRoha6gFt6nzhPZM/Nc1Mx8J6eiNn6rdmmeh3tUVs6ala3Dw5RjRKWydT
L5JLFvsFaUxLksLcv69WgzGf6YheY10MpX0tq4w7stKVQeMvnnAibmrO3Sy8FdXQ9eTBVtL+PNAu
gSU31stbK6PNAiE4nzMlMrk4fR1vusYlLV7HKUSCUTvHe3+h8yZAGCk+pbFlPdImzoCpmZzbwjLl
t5w2iJ3BcP4CbcfMzUOTtwFNPsudAC6gGi1r1a0+NupGzoi8NlQiya85ER1HtRj5ExZlmyiS9T4s
pio6eQP9hcTeEhKwWZTBBsYoqmVXjgz5gVv0yyWeZrTzEaPXHLzXLoB7IsRZCvY5Q9JRr5fyA2DV
yakngJgbbKt3Sf2SEIqHdsXj7hWZrW7biHbWw5AwMTii0h4cuiO5jmsmfKzlBLR6KMMXiE+0k+qm
0vJm16eoJ+JpqbaUrohw1qr2LkbseNS9tjwjRrFDykMl0BjAimFRpTA0ukMQn4ge4t7dVjZ8a+OU
2QWMMwujSLg3AHD7jJKMsCkjtddpRX/2PB67mswtvZrpG83Aq3RNLZC4phkaCCJ3wD9FiNMqz0LO
qvnky/FGxiWVCIa/IwDZ2qHir07onwATNVKls2Lyg6bgZ+WZ14ZJluWbeSS7lkBlZETCfm7R8Fzi
Qt60qvcCFIZqM84e4AoK6B3w5qMTEYRFXYB5RjMf6kMmwrovpz0dznqYLcbadqo76AlxG0k/ue+S
+Ztfmy/1QAVLqhXWZnbovzTh8I6a7n0hvTgiQ82q83BWON+ioTa/FpZ9WkjKCUZTXicOSGRmOw/j
GJ2r0o2/9KhMtwlR0KckL1iA7XWPVJjztSMt60JjenNnyLw7aaPINsviXJFWPXt1YBep2/nZuojE
3Q96kuoDlR/pEJTRGDUBkE56MiqbcodIi92rQeR8oSq3LfSFs7k8CtCsnZpywgv60fTPvWE0N2yU
7GQz4RLdZK6eP7aATY9QwNOnuRLsH6qu9mLogmW+4Ea0tmvM2s7OesJ9CtkeVe6oI+R7wUHZRZOX
rd97Ypru3Wmet9YyDNv1/UMvJ2F2eMDolLjtekhWlyctP9oIkszAzCgvamf2ImurV5mVDvVVtM+z
FJUTFC/B+oEb++6hThl9UHVm5LDM5c5fdLjDCctcSKlScQNA/+TmS7MxEC5d2yQQpWGcUzKw6Z3M
TndoxGgEJWViV6aZuNUHRbK2O8Sf+zSeztagNr2MplM6DXofmN7kf7VS1UWBKM1OhiPr5LH02+RE
HaUkkHrCSrSQ2U1NPHuHdOPm2l0+t+62mNsvZUUzpl5QGzvYpffW41elVbc0zAezEO5nuhj8Za8L
qVEuPtGuWw3sx0rVHOpl8a+V1jh3bY7yhxaBOtT6xoWtmfyDrwzqt2pjaH/UePy29ZTOp6a3Li4F
Jxc/aqecCEvjCl6+ZAtTunvKxvy7PGpIrY+syGL4TxMbmKI1HjSpgT70uX/iovqfSEtZNryEqbEo
tdH+rha9u3N7DdSgKbuNVzXmxnO4BSh+rQMC4MV+crV859AIid9a2o/Z3FW3xOHQuxQZ6TFKG/PC
GZQbixTwZoyM/SgEN7ZfXhzggzAqfPM2bnJxQC1hXflxTAU1lQyfItEYm8KbKjDhpd7lS+e9DD0/
iYWmCccO0VRIJEQrAwL06QsaSzMPCKTEeoJT8KnUlXU96F51oy8R237fqpyg7kgt284ZeT+BTMd8
n2el+ywyBxCnauKzgmapNvRm5ceZEp0fPeP4VW9NA3pxTXkA8rjIQvSBvNNtf2pXpldcM7GjvkZ6
zABgVKccjJ+nq6cfJC3y29oR/Y3XKXWwmi7xQ+l7h0It7XHySi1AuOmdq0ZFl3RAAm3HY/EtK1Gj
bAmxbD4TStzsHCfN3nxRyCisXSRueInBktK8fXI7Ktn46G1LGF0OkbKYiDKiZXzRkXjQUqJ15BbW
eGF4uepU2yelWMt/hjO2TxnqFepGMchtVpjfJ82v0UvXNCagN+22JXHeF+RQ1TeXkIvToohi8Xze
gQ2VAvtZUCsMBtvf4tPpvqXtWmPT4MPJWQTaLO7DkQKBTDzSVUQfyncq2AkdpiNDJW+JNjdhLzv4
htjuS8akXntrnIT2C1Gb13ISwyMNYuM3u5Xeczz4bUkghY/ESemLh5BAzDTLFCGICK5Zx55P6Nd8
qEln/Ay9QnVzVjQbarcgXNJmVYJNmRGyi0JAas4uLukGVMNsIlq8c2XxrXp1sMtUv9iTzOlZnnhn
IA2aizAfBuIUWJyoWzDSRh2MaG3Sbot62PTk77CczUv8ieorurOUMCkG9xWvEQN0iPsSlUMYd4v2
IHNfpxik4rrxUthb+hrRApfzvWY2WtUm+abUCs5C68mv1CtwK4Mo6ZfErc0Sk0SrDiSVRE8071kv
mllrbyZS2qvIm+MHUS5paFR8rLKV/2iUFJ2Yg2i/whRLtpM0S6FofGRjjCE9cnRiRJp7x3qK4X5x
TbG84uHjpiqedFHqlEVp9+6oSECgIyzE3rFD8r5yrdTR0tVcBIrNycaFFA2MsqVGmBkbttauQl/J
b1luJmWIydwhF62veFXGRD5p5m5wph/9Yvl7Znk7bBBh7DL8bmEGg2h2hQgNsgVJph/oKiBCnRwx
beNG3M46dZHnWRT7YTEoaeeDk2rw9kSwZEFRzPne7qX61DgmDMjgxZe0HN+0GtlGsxRl4IyjeYLW
1SGBE3WSLZEQvg48YCri7K26HfZ1svZ49XQ2M+Pz1mEjRD9QZW87Xza7gmyUK71X6VVmqH3mQIdb
bLhCQiAcbBHqZkLmHSS2cg6ipZhGL0aP0aTe5INH6TJbwVtldGje8hSXQd/96FuN8rTV5204ElVh
439tZ63YtWQLnfsa7GBBSJJO3R0Jty/SsanATGDtBhL8i+5UaM3zVCw3QxadaOt9rNvowpILYETH
MH2Wy1vaxE80nN67Zrmv2U2HZZq/+LrElZEBUrq9/80Qekdp4eqa0AzxWOWy3eqV+U35BhsrOlA3
XmIec4e+GqIv6XKoUXS6lGvEzvdiJCXNLEC1A6ExEcTTMHxerOW7gqt3IOfR0uVyCmd/jj/rmB6I
XGk9KpfaegxmikZkJa29sWzHhiKSUeHF7ZMr0Tzq3jggtG78bdLJTy6h3Qd38rOwbcbhi2a23lbB
1x9GZpirYWi1AyrN9TGf9ZOwpPvF6ewSgU7jeJsumdqjbBzg0SldxwnXT9S+ol97q6P5tGGIneWq
H4XW7pJC3UOw+a+6A4990uocQIeSmc7T9+ZoTtYZNeEaJ9Yg4LzNzXb9PLPJ0pcZ0BmlQIr2/hhj
f/SRM2bI6UA17bQP9DQ3dgaEdEUzpJgOrjW42nVPW7jcdFqVNtRmAJo63cTI+V5wNpjRsxdnNNdR
ZsbdjVl8Le3zGERIlMwTMikrxqKY255aBZYXcKaV05irIXp+z6ONtIYZY82mS+WCDoR33JPXRPNF
swVTsqQ2qkcaoF+nmpDjlni85Y5OCpYlqlCssDTW6cSQavyRLuZ0kzqzcaUbtOEZcZudErrfnuNC
A+SObZcOyU70W4e8kxq8C6MB3J0jLn0yriOv39MZlYi6+0waNFuHXCMwnE669sjeno/WnFLbJhUD
OnI3LAuuQambjuLuqwOjuJEt27/ATupb0S5hZozl8b1Rb60DPZoZUaOys+i/SgSgAG6rize4YAQr
U/N+vLG2te2MEvcYOVQzMieMeyKmii/v/8T3CvNedxj7KxezsEsd38G0MjoEi54ZTLV0hEF/TVQD
su35q8rQW0rnk59xMjFg0b2Q9M3uHSiucwWNojCEDxm4cV5IiFkpqS7SfL5ikUzU+i3U2DmF6D5X
sucHyJRLyzqy3HUAL7dESxlfioGSS/a+OCojIneOrSjVbabY7y5aolOkNJBcWM8zcQmw9DTHgoXX
grEP4UBdhWJOmz1bNWb7YcjddjNm0USx0AIqAnjJYjAYTCc63jqSawUx2ZFeFNz/+qJd+VVcE++m
yb1Ow0fiecvZb9vODAwagIBk8PJROYiSZ9dn02Rf5U2vXwsEtucqpYasWwTgVUQw4vt9p0k6Ggnc
o6BvwZWdt7iEk75zGJOUtn6/pI7eNMR4gCKMWXf5sJ6TnD5BLDfLHddKXVfuyGkDpAxto14u7+2N
1QrFdUO5XNw5mm7eLehVJZedY3MH9LbOZ/vj+oFr5WBs4iz2k9HbYA0Dz18VDwoa+0uh8ycoOtuj
W67/b9VztgxKLefQsGj0HPmgLYJ5X2yo78SxbAg73WR9RgBux32f0Cd8ZbjgrJt34MnQzOhtMWxA
pZS7yVr40FRp1QtQYmlteJ2Pj72Jr+29DnFMouolSnR1O+MdqAMt4RG2rQFucuqjU1Qb1Uvmdojs
G0UL3dyNuY4KM4+Me4YDfmGJTG0IojjO2AGvOcp+Kc0r5pb2c++vp7fQ8+w0VJymESHKPc0zKTst
vrjZUaZXLEX90niSQ6uhG095P0dH4hS4IQdP616WmTphHUSub/g7v5XZmcX32yC6MUwMyejR199L
3MshJZvevhtbKp57qjj7PuJhVzyB0TD7f9Uk9u3Yb+PKmS8WEPilLohfaie8QcTULQYFy6Zxgx4s
omjG4pv3TD5ig+jI3+uWAPyAFvU2Yr0LJiykV6IWQAq4X8eQPmRmwolczpPjLvo3hEX1C1SkVqG5
rXmmq1ZEm4rpFEcF66Nvc6ZiJ9aQpETRmxvV/GC/X+/BVp+580QdnRDtFxH7AFocNHfwNq7nMvZ5
CLl+eA5zcsiAob68l0+p0YOF6tiQt0CpJPAkbCt4M9Zpc2V0Y3mdTP3wIPXJe61HO3qTlcKNJZJ8
Jk2bN5MtSeeZhYuwwy+5A0afMPKUenLSZlqrjTZuBcC9ySmlm/+Cn/9P6PAHoQNuvJUl+f8LHT7L
7ntVdvIn7ejff/VfQgfnXx55gBj+zNWaD5/x30IH81/ezyKI/9aOuv/SKV7Be408Yk1M5Gv8bQm0
zX/Bk6+4ODMQTw3f8H9gCVx5tf9G2df4ORQOFjm+eIhN45eQAtPQk2wQiXP246o9tAVUPwFQLfUr
M61afdsJRB7/PkH/QPP/0wFX1guiWNBJ9G5R/A8ePONX12ZNmybScG9jUAGxX3zeaE7uUc5ACfgf
aK+fqZO/fiAKW84XSXsESX1gk3C1LTgeXPvsVonzkvocwCJZ+KETo/wDabEyEh/OJZeaa00cOMTF
R760TaaE/HHDPgM6ihfppjTd94usAxSDxvW6VD25WWpct5FQ978/q//wK7mTcPMTuoLq/51T+4+z
OjXZOOOCt8+dmdrHkmx3sGpR0rBKLWTxB/2EgXj64w/lDkTQA5Hp0RC00mL/cTSFk7pwQdXPU4XZ
IXBrqJFgSml0DMfeRbJXWmmdnAqlOuKwSPPovthGxX5U5YBXuln6f0hY+/XnO2yS4d88g5A1oIGf
v1BqJNGQx5FN15nNz/ULakR1LeM//7tjkegiyCyz6aD6WKcQ47HJk3m2URFOxvVga92ri4nkfkjN
+vn3V/VnenG9d5kF6e4RwtVhAD/G4ske+NCpBvs8RslbZ3b+djDhbn5/kH86dwau4/eDsUp9uJg6
2y63R/RyXqjSPacee8PAc2otNJaMN+zvD/aBXPzrJ1GCYJDSD3fySwglzLMxLpphnVNTZsXGYsMB
tqR1TpC3XQ3hlIkXmyni2pK+uieM2zpC41nHP3yNX+9gpA0se/r6qNqoOH6+YSLC6KMIgPesyAc4
WciDNcqlfe+qBgELdcBpejYzs3UAPIbZIG2Rh5fZRO5ZQdrD77/NP10B27Ygu9cr/Us8U5b7jiqy
mod3jNS9riOqn+jrONt162//54daBQAUF6yFUB/vKFV7bdW6jXWW4E73vh/zyKLzZ6n3HK7E7w/2
81LP8o2Ua21HQB7D4X65fcFJqrxpau0E/5kugaa19XNJCMzzMnnqdixnVoffH9H4eQleD0l8CGYL
xDHrBf4oWiOr3caphI1dj1pJl1G5MnNtp+4dOLl72UVcV0tQ45x4qfmASNvfFqpH1quV9bRBMd4c
lobX3/sK0ttZ3XEDmHJh9NKQo0o6XP9wkhCf/LSaCoRKLqspN6JPdrDDq/Hne5GpJrXVyv90uV7s
9CVZdpV0tF1MjOgQVHoxqxhqM21hPKqUvNYtdQpA/a2Ww0ulhHsFURFxISMR96+LVfSvyqTqFCvs
wnNlwk4mG5I8jBG59oRo14h9+6VJPHWfYws56Lg4X1vKro64DrN206WmdSRJu3nuR7c6e7FtnVCL
TFowZ7Qy0hGhtVtMMv5Tj3cxDeGmG4MEdcFHd9jXIKP9xMmo5JSRhY1TWsi0y4ZjAL+fHeix26ZB
IRfYo21iYJS1cd2h0Fig/oz6ebXKLnstWnznhAOsOnd9XLSbuTXKhGr4pH/N0rx5dmt2z6fCkPM9
HLy61cgYGumcz2L51ZiRSFC8bDlZFlDyGj1hT+be6zPnJZMmd7udmuJlNvzutTPq9Q09juKlmDPz
OyXZJpiR29y3Tk/7zwR54MrYBiMlEg7bDO6DIjRmAy7EanhIledd2VGm4Q6wOaPIYp5gJuU+sqzu
te2oDdIq03igMWjVS0+Re9+BcT2ZhNG81r7NdSqcyX8yVNu9ZkVsmoFj9f6WKdxgXJtb/2moZ/6V
Fs3W0Y9KPgXztvGw9Jw3e9C75q83asmbeld3WJ6DuUja9IAivM+D2XW5s8msseegKOfFPSXrxkRL
QU/ipvCv9NRU91k1O0Qr65qGpaPMjWuiTbhrMksXL64DTQtsldaA9OAvZTjqkeuc6nW91DBKdPvO
RqCzN5XJl8HTmRXbtue96FQJz1+lxzNg++IZ1wn5XlxKUfQeTeCoCzbuDGSD/B03AfCwxb08opJ/
6nSkmXuvZ6RiplW3teGt0x4OebWbySozg74E2g5Xp/EFzcBCb7wsxMtYNeKF5lsYQhLv/BUqMkjr
sxbzsFAO527M2LG/luOIq3mR8yVvRqSKnYIATTVCAXeG1NsTLdrjMc5nDtNRrhiSWF4h8ABle6BN
SeI4dDwcz0jM14wcTz8XdlLVQZH5oEyCLl8lNDucy2V+yHxdbPHH1PUp08nJYnbNMJzoXXnX1x1d
Wmk0FD8q0fZvnr1UR2G6wzW9CEMJOZxGKhwyVqZwyVm4Jr2Gveq1uf7i5CBHOzIzHCg319h0fVle
YVdp4x2CJZBXf6jlxkirErf+UF376WhMIQW4dIJbmgjcCroJLt7ZN+UcnWGg3GbvdZPzXCOA281l
vXx1KHECCCpiWqQne/la5g3mb2EuYWeMXEYvEkzV2VR+TWsKWTflCM4PGAWtz2aUpCXVdOambQtt
27AHDEY2L7vCg4tkYYqCkoiw+yGDcCqzBptyS2v3LIb5RxRX0zaBaLyb/ar4IrMRMn4uwRFKCcsA
N4FTrX1xe0wtHlKoTYSpJhzG1tgVsF0pPevXtkp0ln8ronM7azE/bxwaJaoeXzQOPxG0aGbjar3y
9XTFTtcDzTNmkAQ5ToG9Vg0Hdu7DWA1xcvSqugvzvks2SzVrW7Oohsc6c5o6HMtuN4hsJlhW/567
XfUFIz7eZ99Qu06LrA3pSvrex1Jxx1tpwb7G8n7l2A0yh1jnirqxmV6BNpe3ej/Ut+TFcVNDUbmk
4ka9ca2ZxAAFHaILejDr3kzP1BuzwcZSjQWG1bZ/jVvM7WG1+AZBGAu3rI7c6al1BxXTV6+Evl3D
rUoynxod24VLZ1doCq16jgzEIDkIUejOOS2cHRB26A0ikgF1ONW5avP10wxFwGoGCAkdalVszOqK
1VYxRwFys4VzxsV4AD3l0SeXujnYiqikgzCy+rkGMuGruWPVUVVa5s8mpCn7uYRUF8OqzIpnHuFK
8VWkiVe/zeAeQTcSdUTXfQ+jmNrTDxjdBnon08RnjFj+sU180rOqGV6lVLFEZ2Wkybdu7F/SmhZg
Ycs4DiOCmrovFJ8N2ickJpV18MzEux6JswqdnIb6hErFA5Dyspu9sn5c/LhwA6Lup8dRtMW9E9dv
Zr58UaZt3GS92R9YV12M9j6hLvZQm6+QPvHrIuX0CUsvV44nPt02I3KlwI4RgQVjImHvm7xzT1hj
OizptG4UYeewjocZvrOJ2mOln8nRny9Nh+WSFlCJL67IBgMDfiTxr4AnPGnlqMqtgnO/qLa1bxa5
5DeNYQ/3hfSasK2M7rs9avm2gi77Rvf6eO6dmkgQEZnSCTqPiPAsITllGlADwB/lLBc+eq208OzT
PI3folqbPk19nN0Zw6BfWhmLr9nkZHHY5hDQNuZNGTQkSV779iwvrRIWfPyEoTIZ4+7FlFN9Lih9
2JZSwBQ7uhYFdt8V7d5gydtpbGaxHBmmGREVEblql1BC8eBkdX0YS2sh9jSJrvR5AEGkXQNANp6e
h7xvhq3edbY8KamUCEHPoBXBL73s2lH6VO/9ZOgOTLnaVeou1SNMjelDtg/QeOS06dlh4Oa5nnjD
v6Gx7S5DXY97xYvwXKZdkW9qH6V6UBmMFwmLGz6NyJArZV5qFIa7411sjtTalWkEhwyq2j5nqrcC
KEFxpaTJMmrpsw9LjjOW/q+iHaIwh0y59O5MEuxMvIS39XLXZkE0ph8VFGy081fGJa5j+2jbjbml
hXA5IKGT911hNI+DMXdPXj7b21EtWUipD3IF17EDGzeqQZJO6m6senIlOcxL8opYhPdQv8KRkTbC
RducqttxYU4p88VtQ1FF8sbUXfUIMKpdhOyx+ksLnZRHXocblHVJ53fnigmOSvod0o9pecPZpz7X
xEl/n0TkvsKxOJK2Dmfo6AEzEEGlFXwBkTJW9YZ5q5GbNlnm4eD29ZtIVHzbpTRuBYvs+pM1KQit
io7xTaJkMwe227YhTtb2RsundGsSewBrGLNnj5eZtlicli7GwoHCxXM2kIak2e74JXEgrUI3XtIb
3Y1cPYjqMr8p/XxVnkAY3yWaxVXLAZDsAzEluRqIl0Mn8Xev1/9hoX/AQk0KUxCy/xvq+8X0dXnh
xn8pX//T8/X3H/0NhbpiNXa5a7EW5QVUUTAJ/W2jd31ATYT5PkVwTKYmI/J/Wb78f7nM5x4s/xoU
b+rWv5FQywU/dckoo9rHfvfY/++RUMHh2bWBIjGyUtr6S1N6qQ9pi/l4ObixIRj4Rru8oj1wfgQT
HTFYC/GHYfVndOf9gC7CZuZiBlY0Px8wCDRUCXFOznxQinB1XRvH0HGAQ//jIvwD3vqL4YGftPq3
yPB02BebH6bLXnRoUHkoD3MPKDaZqrnLqhZfFYkYW12beAV3jGx2k2r33cRC8fvDY6j6MN6uEebE
xKKF8ExO8i+Oi2GGOprd/kA+R64QEzLf5i785Egt55Uyk/akUoaf/YznwwhqFGerokuSy93B6XxC
FGfEAQbnmYoG8jWJ6bHzwFumbMe4yr9lM8Auw8q1ZQxUnUIaiqhbffjePL81FFLeW6mHKlKRvJzY
7FkZXhrka2ReRixI+1VKLdmPGTNZlQ1JuuC17nLQGyy6jLn1dYsc6AH9h7rtrSE6TU5Xv3hFIXVs
2+P8lnT8orHMx6d8IB2rS1V5FRkaja6RJMV0wtp9lUQ6ZUtyrp9x7vGHk5L+VQf3tcXnE937Iwrf
zdjVenXkVLGfizHIGTjIwY32JggYzJbbmVsX//7DXM0wTapKbkSzsO23fSqNYcbyoHZle4c7m0V+
pKQnTHsXcYlDD+1iKUntRTFtMLm1p2wwmzu46+i0DK7aO42RHxtG1K1h9eNTiijlqUkX5xNXx2QU
1dGDm6z7g6Oa73OFLS92ydaWUzk/UpNePZNBxpVpSPc9MMzyDE2QfFYP0OuQ13ZommR+m5hjeQ3x
J7Pedp+disE5UrwIm7g3HgYEe5/TfiqvVFX5V0VBdPaGLFA7RcQ6aWQSDYvOLjKvt10d5cxko7lF
Xpjd107iBwOS8TA1q/a7HfE/4wyDZxinNN0cEOJ1QWkPDflGPM6e1s97Rw75sfK4uPM6HqshZdrt
rLItieHBpMdohtlgQUzrIuTba0aU3ccURiNcTJprHGgCfXA8/mCmQ6Hf92tTC4jGquf7KlUzPlGu
tVx8pstjbSXzvibSLjBWqMCftPo6Isk0dLRG3GixPqK+5Lc4durjb0iKcMwybkVyDcYfOIXmPWGo
9k1scyUiqooDu6znTYGUpoDsGzivGVQ8ik0RknWTIlxV0OnYXaLo3mGM/k7V4XIpp2R+JOiCjUHF
w5C3TbZDl9i/6qljPJDgNeH2z9FtaJzbLuY6kgzLqV5v0bxE3wH+ku2WbDZjhFJcCdup5r1tcP+T
n1M/57EbnfIue560bsBU0RY3sfeGCImZQ2qFk1DHUJhEpIqvOlKsNUFweIpN7k32agD1po4cwrbz
r2wQR3SUbo0vSXBTrvSwSrhQjqv1u6ix65sasOzG7ydxM8yR8VBKgONBONVXDYnddnGRn7RmVH21
CjGfU8bdT8pbxdBaCgft4fh/iaFpKZW2yKHwWz9bwaVs5yU8BF3VafeKaIZ+o2S6XOgE6j4jAyX3
qcLsEVD9k6N/NaKTytMidCZdHvoKwDtUkZJ7oSRGKWIcuExs5N1V0N98MWTmX6X67Fpbx7Sa6x5C
yDM/e5lvZM7zWJVT/122g/0sjbLI4sNoLaVNqfeilVtqnafhMjdTJE4kbgz2vZUhimpsNT8aHtqO
yhmSMjCEoqS6WZwd96FAPmaaPkps1bM0DeX1UIGI9NxhJ1vLbnu90+4qPb/XxHBtF3XBb3fF3YKA
JBAuOthWxOhpo2vEY0jwaZQ5xOaSHAsze+ywnW6JlBq2gz1/kx7uDHscXrPELI5aGX/HrpUck4X2
sdIY6quKDKttLkaFzBSY0ZBds41ld2Z8jXbk+Rkn9rn+xkADHeauiKnMjOW1vWBGQF86zmGLWsRJ
vZOW1c1G5k0JTAjgeIQbJdpPU2gD9VgEBTAB4rg8fyOFAR0/jTXomDt7DgnTvZ9LVzK3a/45TeL6
QiHUtHMSHtiGMJWznCO1HXwvxnzIhTSNUT/qyJkPhYvCo+4tb1tNmgnY5PFYlka6T3RqsU2t0M+T
kP5hiI1PVhH5yErc7soofSvfmpz77109TU4oKEGgJ5vMx4hgwn48mLXElWZMmFcitGkdqsXS1Aca
w4lDYV9AQrCInGYzR913q5qGfSxi3nm8wL3dmPCaS4hy3qbl/2PvPLbrRrJ0/Sr3BZALQMBOj+eh
pySK4gSLMoQHAibgnv5+cZTZLZJqcWWNa9Kt7ioJByYi9v73b7zmDgjcWll93mFTo/CwTnK8cMJg
egyQN65GkU/ntMnDKijy/EtoRLW/9iZv3iOcgHPne1BcEJ+RZTo4ggpRNLdUZ1A4lSv8M1JtbBxQ
2ESSVZNLu1tJ1tWlU3TyHI3Jgt+paZ+R0NltRJKwqrotJJMGaIcvEGate5ReO31aRoGNVwafm8iz
w1gw9TFqSLHe8iQL0z2z53L5KDNZA+J14WFa3PCsVNF8k+Zi2QyRao55KZ21ZxegCV4+rIoRN7cO
G5dbvyPQqI50xmXcjuXKlMGuMQYSvbR8Z3QFJq1YIj34XpyuAnMeceach5UKB2OHoWYNRbG8LSyD
sxzqxVmaCgi+5HRvYiMO74sgtvZFyhfviRogaJjwGRsjfDHImaEzG407hFfBldUs81EL5gsUQ2GC
7Mlryx9O3Fwl0eJfhBOuz2tnHKG/FvAEkCIk+aXsFutMku2Fl0nitefFEokvCoszB2RxxDrSxuH5
PJlROKwzKzN/yLKka3VIwZ02ZmYOZwsOi2tZGu1e4S/+ZSxUingoT7MLp4+7b6XIPOQ4gLPkvVkV
zoJfwsE0D2OSg6HhPghJ0ZiqfOcn7vC1zqx63RejrgtkczsBHm88AtHrbYC/4jkmoqTERzN5a3x+
ZXLWiqG9CJuudtYtvnC429Zuepjw6+zWWVq717MdpYcFd56vtoQnhN5izvW7gQSjS6QsE5xDWrGF
ERGWnjbCIrCY/nuAoELisklgw87MOw4cyS78TGoD1KvZiO4kqhLWAFK0Cz8yZbSJXU29SdISwrp0
QUhS486opeR2U5HsFGZtwSbGBX9dUuThvuJN8uskFVlqCdGeV9bC6TwrqsKfxVeTAthntOLfATaz
YGO7CfdnMWSJVtM821vKUO/DhMFct9IFY7W1sXXcZIldnKFZrS6KdlkOjtkxCqlHNuM2i7NVKaGQ
bxK343APy9q4q+JQ3ae2iK/jkkqjcj15FS+nXxE2DwIXzHQVNY3elBF5PfcZNUka+pQnYdNYN2yD
1XchPTIXDLS9nNroHb2YjQhzFX4OkqV5n1iGuk9SCF4rqzEC/KPKdt7HpTefM/nl/tUwbuKYs7ym
2PoC/RaMatblb+jVX/x+Ks6gppsrYkSI+S2n+TmYZbqflqgGn0tDyJ8jerTZjUyEQ1IUZzl2ebd/
biKs3/UQWixNv8R8jx3o5YgMXCev4xgPpNiwm2NEYJAuh/1q3WRNe4tch/JeNMEG0E0+dnMbbKqx
4mGr3n2voXk9YqSF+flLGNlB7vNDPc77hfygalGXcLb6g5NS+a+9RbnXvofPTdyP0XF2KAiTkCfb
xzD2/LjGWKhzxQEe6mMcVXyYFdannRhAoUbZPCjlONcDdvefRiru3TsPjub4F6aG7jHxgGDQi+Kd
LGBG/C9/LISk3B8MAUyWaklXByN1liw0XMSwNwW63nAU8YFZA1983nfBxuSc0qqiGjyVutlH/fGO
/P3Ucv4vT0b/KGZAcJv0j/KdN41vrBq+EWavh7IEiVrD24k2XaCai2U0hn3bqmTD1rxsZ2JNUCAp
KqhM0rz6iV6m5AvfZaPTHE/QmYrc+jv+kf5tAGi7DftmOURGW2Oj37vvZQGT3PPmeeIcEgBe0FQL
740Q21UGsr15bA9Tw5mGSakE9S1JgqiR8vEswQHDRPjPgz0PBxTo8c6w7Kcgk5/HKhZEG1IuGe4Y
b5Qs68uhtZ0vg5TVZbqI/Nw0S/Fokyw+XRJpXA3nbZIE0JGtfINh5LJLIfPuS7aSQxym7rVpJXKL
6yT1asEcjwISKvck5nMnoZpvG0VemN5hbEcZd0OM2taAPYjwODbdlV05DjbYHXus52CF0o011iSK
DQy2KTU7zTJ9SZzzXyJMgS+kRe/K3EHX6lO1NLcApnpPCXXZjl/WQwhXGZQy9T448KK39hSRsiGQ
Q2UKwHNAigymmgz32uggwYDWLh5bgY762ANU4vgZjTEPKUUkx2yhn7ZunCfmWkkRFcZBiEzheuMy
4+2cDTdU2fd15FgIJ4TMz3xvKeIznFvTTbTo/0dEQR9tzA7O1DpKITEx+qbiPsdUDbZOISbJaUxN
j61bVqHfSrjjuArxTGYTTlbM/PjaUBSvjJkin3baPNB9s8UGTveZeTkSn4rkkY4xSrsuQ+jGU0vj
FiSO/DpnKt+1aZ/u1UB1ZeYjXyRs7n6TVJ6679Pi0W/pHxH5wncZCwF6OmvtoX52YY4o7rgsOvHI
TYy7Vs/iLQ6O21zAV4tID68wUeuLsx7l2dOEEvfJmS1qQ7tgcsyyzXeiD9obOtHgYm5MDIZHmn6v
qLrP2M11n7E/FWcmnIfHXvd2VRIWa3zYcJp1lmJCcVGMamctcXnWdhldS+WLFbWTf1uKVt2bFvJu
u7LrJ7eDYIGTx3wuLbrnTVstnAA904jPdgag1OCheIV0ASw3cthN+gg2mgh6OqPIcXp/XbsLa6RD
7gWubfEf9ubSwLaceCrlAm2D7nDlps5yILWxOTayAZXD+jxcTaE+QpOS7dKdfQCg0m4extkPLqwR
mAWT4fAitiRz3NmvLjz8G/ctB+gerzJ3XQfVcB/g5bnqxzndBxoBwqhbXpU5+JCf0iYHzHufUWDE
yzYNFvkFJ8ObYfLlV7QYtNumG+PW5CC0HhPyEB3+0QoqwO3pV0+O1rUGxBVjTcZA+WIWIy48eqlO
en83GZhuUHLJR7eZ1G5qy8xbZeZob9WQgozo5jWdTBr4ZHKaW/w6eTN1RilyOotlFVeRxnpmzJOh
GeuiF1xHoAsBWOXucHM8X2Lo09MAunb6DG1tmc/n3ZiHSRnzpRODeIhubm5PiE8l+HzKkemWZ4Gc
NJiynxVMfIg8oaAqYBVcqMgjDlTDA0Zs8Bichs4WwJFHr4G8JQ3mXS4BhMYkeSZgYr5cWG7Veppj
ipFxAgsLYtArU075XSNhuyDUyEP6FEoyVcNEaNQAOFf1vOJ4xB9+WrgjUiKZhgL5U/VjXP/Rjjy4
AnFuIsBWiKLCjE8QkYeFsWTJiomn0r22c0/buJhmC/A1dOh0WxDBBYPIh0U4AGVuPzbfYtJwtmh/
508VvlOryG6LM0ODK0ib2dbo6FGJaKRGy4VWAaUG2s0l5V8qbcCeZmGLExaXP+E3p0NyysFuqzpx
EHkbP0xz0eWyb/D6ipJiqemI8/35aSIv3EkHaKhi9nRnWkV1IWs73zSuE1wg+WoeagsMDSkQmBph
8dXFyDjlGrYM+1Zs9mzuht19rwsC3KeYYqeFsHYBUQXi0JjwCBnDtt/MSvBCcqaJ2472adsxhjxg
7h9e6O+5afU23EV1h4dIASIZpj41b97y1zlE5/NUUPAlGvWmLtGnAA3aoxXwSTiL6r6rBlFCYkXx
NdNPYKNWfz94rh5odQAjPW4n0ujXqbwNGPjv4rzK70qyCXZaos08Hl3z6WyweiBglHjJtc+WD+4E
iDoYrnPtxwZ+7Awag4smpAxp4Od8xAtkgOAJod/DeoX0HV584kHolZ4g9FnxIkMA4rMZr9uLRajq
wrUpYkv9DhLKwy9dN5JG2C41xflosZuhob2fR8pkmYPPmXVhf8TWhM2Wfeyh7gL5Ba8wJCvE2a1P
kODQA1oGNvR/HG1HlBuUnx27iVzT5uAXi0Rg19QTVhQ9zU7Jwt73QoCC1gWLAmfI+hGzbQDqEcxY
pBGtQk/hLDz4MDbg8pbDno/ntM1OPk8D5AjPC1KLPtPVz+io7VL3E9h/HKcWdkwLaPMJm3dECAQP
zIidBx4ms1dUzqwjPIE5tbxB0uMJvjUD4sU0gpfZxVSmZ5XjNjCtCkBEvVUKk4fS5iK/xokz51Wm
LqgXVgYC803aLiAT1mQLOl0x50TxCxNKNL764Wsfh56fjttAzsJNQ5oQlDTyK6NgSo6mW8ibqlhk
KRPfa0w4HmFd8dQw+xFnxBuwVIacZ9AXJt3QMDYPVCWZs1ITwpdVYdYhdYty0ys0NmyyIwK7+7qO
qCDnYd4Mihc+B/lymdtA6qf/87QwZ+0+vDLQv39zR85UfPegSC/9dDPZxrwrkyxF6lezoFOqyth3
2WRItouvHekzxl3cdLmU3kJHNvrzburyZwVTx0N1SAN7Aoq1rNqx6UxHXQXMU0NLhmGD2gMkcMf4
kxbZeFCB8wUNJSwSPYnpAVS2ykV6ssrRpx77qP87Vfu/o8p3R5X4Yf/SKP1mVNl1T99gB/zo++7l
vPL0N/+eV3rhXyGJQ5rsDdpFLBMTvH/mleIvF0YkbKeAsZpmMv/PwBJ9hp5KIt0gWI/ob80t/ke6
Yf1lC1jdjDiFxy7EAPRfSDde0oY5C7gCzmzki/Jnft2rpjgUswcoasgDWWTPCaX+3ghqKBYB/OFf
ns7Nz9bsRTrTq65HX8k2NWGaGEubdvJlF1lUTuXochUWzUJerSkfZVVPK5z11Tsz0d/dE9fAyMGh
Q3QC/Z//0lzHPbzPllicQz/mClmYed0NZAV5zXL/r28JIMF2cBn1uK3XrPeBkMqwbhfsUFjPeZE/
EzX3nPG//5PLuNgw+rzxN+8Il24od+4k6UnHcBsGDBe18+Q6n9L/4NHxrYZM6ZH0BFjWv3p00iyd
OuGOBrxPLiZ8anAIsakBq+ydm9L/0q/9O58D9qvkF/KeLA99wssr+QPWQmTqyAMsqpy53Hw3x9O9
Zcz3ckDJ+Ocn+IrRrb9yDELwVsMCDADjNaMbuXnN2qzlAagRkI+j5JChUF7VRvqEhRWuDk4rVhZs
uX//KQYeFHLcT9EPUWq+vEuvremGQS8PQA/1B9U2Ap8LI783Mv7053t8zQQ43SOQCLsC7H9W9ctL
LSpTcwqqdDAUfOySOemWaLLow5+v8pu1FcCU+J+raGzjl7WlGRaDwVDvYISTi0Rzuh9KAgaJEfuP
Ht0vV3r16EbsN2sG4nwghZo33pQ9LdhI4ZD+7vI62aa+/BYRwAUBXwY6A9t+bfpZR6UblLUsCaO1
6400iSvACY6zfXHKeRsydt9YIczQBuYJDupTvckKmGqicaojvAjMOkb6j20wxQoqXTV+O8HIJz9x
bea6U37+jBsUKpTFGi6lj7UPbjOaVh+CMdWS/wr5NOWWNt9mPC7cA7TX8nZuQ/tz7tsQeqMsesR0
fd6M5eQeIs0Crecq3I8Z33PuT14M4Eo+zArQDQSzobbs+6TaKhiTWzKSqw+9kTlHM1zGb03ELm/1
Hr/ds7hKBk0TS6EBEr4fJPV2dgri+/IER/KO32OQ3vtURtx0jr3Mrg5jec0gr970LmwRcI0oIqAK
R9gJGLvHaiOiMm5MpmFZA6KOXsNYlyZ3t5RsXFhJ9WvICTYECjYXggCqrQfXeo1pnLUjWx167RBa
4uiUlJEZFfY5HjKYwGo1VhAiXCJWzf4cJ4N7PsVW9hgHdXHvjSBKTSfkl8Yr7c8R904SxQg2IktH
LfymAWp44kuIdkLMrHUYfPSzBr3cfTdizEfRXd4iY+4fIx7NeZI18tpT2bNp8U5V5tmfyyB9nrox
+tB7UKxHvTUmHXKXGaN9sBrKTbwpQiIPbrLUm+4g3cHOs7hbqCHpfoih1FMGpNSgtqrQ/GIJuYIZ
nF7FGPxgehBXz0RBWVc4a/EQVeFWTCZH0PrTZ190Md5eZhRc4OtVwcblIUQqydaLg09H2cgYLrqt
W3Q/zR/DBcFy2YzYCrlJxoi/x7UTem/rFfuUKaG8tMCVwo2XRLDioG6GWwaWMHcxwoOm74EYXBhI
3D8HRuV+ZLpTPpOBVR+5x3lbMXVdQRiCpYupwj2MRGp3PImytUuFnq5b6DE59OxkqHdqAlRsJylW
0KV4BX005Xhy4f9IukSM3gHmAET9pmXZOVgCYODDEbcQ3UC3I8m3cItRJvd9ZcTDXgVV9hSORAyh
XR4uPb+G05OGOCqdNE9jGw4PS7vke1eqvthhAW2nu0wi1dkukHfIMoEwq1a4XFhfl1B23+2FtYW/
O9qsYnS7T7CG5Zc4Q1J/IjOXAGGwvIFrj5DRUoaAI8pDK+dNuEmcPzaxXR3J36gAUDt7jc/JMw1I
CG8H40F+CEYccTlvjLmjH0mgL1zFJBxuiTQM95nBG1KCo08JdrUkoAN3EcF8yIYWm7FETsmPSobu
oco98DRI9sSDWepBdvOwF2WNCj1UfAiooKojYUq4d+jUV6NnBmkV+7CNf/Sq9TdJN33Atw16wfBV
JXN6LCsPmCjC9oWj0L9NFIuSYfO0BUIYLocetVics87JvI1WtvTzzwFOCOdmOO3wwCKobJmQcJRj
3uXkF5HsK/qCj5pdET1UAamkUll4LSgqGdOx6nNFxOWANyU4cTZvl5bdDXubYW/pc1c63LddZk8p
ERfXwZi5TwV6z1sxwFuvIct8zEi2PE6KLypnQ31UIdQJs5jrzVBx+8QzsIxK/Fuu+0qN3zqjxbck
7thzEicPbi2vbQCUiyfsv4A4kBGsvcTwb5cUBb6NR+Mm8rEOXLlCBbdRnbegf4qd7FRp4QHV4ANW
qk02Z2xitqo33silyRtoD2kX9Iz5rfFb4lZnEEmrVRx2Jl8wRKc2La6F7OtdMoqAl1DK667RdTV8
9fMCtRA7eZMQ7Fhazjr3eTppFIIleAAtp10XktqXPg+sH+bIbjXob8SFmH+VR316lblTvBvwF2eP
o5JAFNe7V1ns7joGLchrWsIUxcKO2JOWMSxe/Qk6UXi9+FGFmxWMXvSm41rxhomkM9v2EHMaQL+P
IxR8VYUhrypvO8XeY8TsHmPIoifQhWce1monMrcBCRzSKxHZ5tfQUv05UAv1aK3IiekKeO7msM+S
OtyXYWxc9m16LbBhfjCyrLuep6S/jLLlc2qKEfoKNLRgrtO9s1juYUFzBZxMpJk02uimyL/4TVtu
GMA+1zEBENgufWI937eDicVTUGPmEpf4eplCXjszHAiORbxkPeer4db4M/ocejiKAqelCZahFTsv
+T3hvVkGEJZMCweThVcqf26yntPJ3cI72NF7YaXlTXBvAget0gwV+FDartPuAbtXNlDsuOq7MMPM
qijYzDKavIZPJAvRdcVmrq21TcydINNhrtJq7dnQLCSkSpGWDEJxMoGeMTYkIpX2p660y+PYCIyb
/d6U4MvQFQi3IxXHKme7AAabat87n0cbZxYOH7JlLr3SH6O7BjR7ZECQJcbeSQeyOsYsFISR4Skx
BEdoNTqbxFOCoDtq8VZ5qyVs/eduRi6xCojk/iFdiDZWGvtnExg2ZMM5bDVSg+oDbQv7+hz4Oc5t
fdv3N5Xnk/OWOSokFDWIs20vk9Zhcqqsgamv1T0GuZnDKJqKD2MmJviElgfQRHEN2UH683Csiizf
YFfz1QkU1ooZBIKZBFzHNZKdDUV7w8Yx3JLJaVxiA2pARvPJ1zMce96zTm2xqjOmxYoMu4PdqB5M
PHrKEzff+qOdwwVnmkScGtY2vT1dkUaHLguE09xUjq2ISSzEcsVyjb/FhQ/jI7c6AwgaN52sMIyz
dMJxYOfHJfub47F9OzHVCd0S+UyjExbuRnLDh5yJCLOa2X3PDfo0hn5RjMIhpvc38WZg5Epi88sK
u1uW2FGdWRxApthv7JFkyVhhSxS01AnkQqVXszAwQrMX6oo8bLXIBu+lXpSwU6zwvUYNfvbLRk3/
HhACywehoNl93ajFNrGObKHa1+EeKv15m7Onoh54qgp1F80cc39uMd50hqFJ4I/NlTAhAOd4RWmG
aeKWMVAiAkqKsCpSEQcU2qKK5K9zw5nr93Tcb3oafUEfm2po20KI4FXnVLUUOI6XF2woOO+s2CXq
Tdrhp7yBzP2EnXm4zfHAvcY6YURxzLGDgbbl7RN7tHbw/Yx1lBfuU700KEM6zvU/Pw/xu9+HrT0s
LM17f9OUyynFcxnz0UNSls5RDV35XAuimldjP3Z442FUiuwScW+2SjKrv9KJtSsr5xdLi0IbGuUT
pUx1DGzYDbNN50nmGPTgYlbuOSrT8KJqsxZEHyFzj0EaUkom4oc4YlcWE43r1vHL6INwTOcJBxBo
MyH/Y0+EvH8Ld5IDmFCk4t5M0+zxdCpWlRkGBE7lKHP//Cws/S5erQ7sBTziBDzPhVT26uOIFexU
Tq/80Hso2Fyjq1fY5GFCLZyHJvWNA7N1iGqwaHYuVkprYhaPf/4Jb/psgtS9wIbwqlM/3qj++9kb
PZky2grpt/cu0dXnOOm+tw28QSy4CkAFDgc4UfhvvDhUqobIq+r04DkUz17MxlVJD5kQLBZCmfIa
gW5G88AEbHj48w3ab58xJQrsioCACBJsXrfDJAs4Q1uMycHpxjhihAdHyiDw77FUlMbY/rnzdUgU
2z2W5fd5ODdYH7ojHm+DS8ZdXSWkdcct+ZYNdoQCSouknCSx9kD9zTAYytj3JtL+dUbU0biefv1/
8er38GpxglT/b2nN1Y/x/13+mNJv9Quw+udf+xustkyykUytkQE89TyNLf8DVoMN/2XiO2Ci/3AJ
DdEY2j/qGnyGcB3wQ+z+fW0zxJL5G6wW1l9o+KEPYXTim7ZFrMu/AatfrT00NVye1FgsLiwvdJ1X
OzUzxGIZ4yq7aG2Vzk9OrcfHFUJXZ2smRLyFKzG2OBMfUlF3pXFW21D5Wn16V4d6TM29Z3Tz91bE
iphVU0J2z+ZhOZ8oan40beFvUs/HzbI5VH1MUKKHVGCcnQ8G4oxAIYdQtk3bWDDIhTs2QwB3tzlB
kUl4baZG798ikx4ssWWhwlP8gBIAVMwbh978UjDBT2dGyIYNRpTUyG2PaWAQzRv4xsoeYJmD6cSI
BSa0vUPVyOBDgoKkHrM1Jk+0FFbp9BSQWCCX3UcEmZ61DTJHFOZngsZ75kSVHAIy2jgRKvOcDSpX
28VsviVG1+78Rs430GUqf73MY8Zf9WZjAYE3/fQnM+u/C/C9BWhZmhn3fy/Ay/RbksZPL2y+6A/1
X/p7+QW4clk2Rc8/SwzM8+9ZUWj+5SDW4ZsHvTbdFxGxwV8WlmA21DyWJ5Mc/sH/nRWxTHTyBUgT
p5bv/pvlZ70qBQF9LSEcyKdkTzmOeTIh+QX8xRkQxn3RWecVzAOk4wOO99OhdUHqYD9VHtKnZC7r
iyy3jJGek/hq2GaJhEURSjwgUuyyLajgme5PXEy15pbVWzjZeawNRlY/jSnw/EbI9cuT/s3wiUfw
a9mApQs/OODRmpzcLuf2y6I66BT28+1C7jeEyjsrQZzr0iddzINvMgmegab+fEEq4zeXdEymfmxV
Dsgyz+zlJY20ENJQdXzOWOACs0dMToqB4m6fOXC6USE1RnOwWhOC8UiIPCYNzuA7h9Dj5N+5sQ6b
JGcHRG8ZfI78yosAMu3em26CKkUEUpPWdpNoggXZj5idOFGF81JnRS3aiIoizcqj1ls1LeEga3dS
ULTjseJZG96AxchCLUhcqvvUV7LucEQIuBRa5iHetn6ku343Qrk/smMGa483Qnfbd0rtIjLPcX1A
Qtai82qovKh9W0EvMjtG2G5PliJtAJCI0jbFtAO21RhvQVVxWk0cPB+aJLY/WvCJiDrwO+6ta2EN
G8mMmQgOMVQPdhpMWOzY8gviaZxWPLxvk+spKflFpKyJM7qOZPrUoklcUJUb8E7tLLG6c7tmJHhF
jrFv7Dx/9uSDDXsjOfYtHnR+jGUreLbvDndLW8HQEIWtNcoWESDC7nlyPwMpSZ4lIbSV6PPWQ5vz
lyIPCibNO9r8lVQ5v87OBkroadF+CIaZZYlmy3Fi1G2lyeGIJtJ1llfuU0YNda9mQIdB4VEOFQUn
702TercJKC9m113DQyKIgrfgOcyaHxJkafLgLBilbnmOQq3dVPtUpqRoIDNzoad+mJea1zpgzmSd
x6SMJMdFvxJfP5yw0a5YJ9ubsDEAN9OiN9j4h2G8TAjguDUCE5UHCDX28FCyA3h2qYXHKZbQ0G7Q
E9Hhe/7ob+rBLraIqeJNgTG+FhNM80doyv0V5R/gSJlFUNgWV6GGynr3cp5j7x43F+tqHGRxI0Qe
P9mgkwcmN06wTu3Kf6rifPgsBQ7bMAT5ZJMRivPAIRmsk0w31WUR4etuTx52FS62FvcGIRH9LQZK
2ldm8Plshtbn8Y5p6bXX2GS7AheT2KiKdakaQVrc7ATJIoDtOG6/MTLh3aWCKv15zmYlv/DHMnsm
gAg3p9IEY/QKnI/qmG+kgzCj1kBXGGHY+s0XOZEI+OaMuhoYsVBBG4YNEE+GxYUbK4syl/UY7TqT
hIcHbbJxRzvNQjAIB54OKU6F3j6HeHKO6wljiWjC+yseMoYGWWRPN0wPm4NC+j5diErx6P1acRVQ
asyMLFZbuEXby3PBAAoinHJp+PEqtduPlB6GcW8of2kuers12pt5QliyK8AHxk+k8M7hp9Qxy/wu
ItL+AMm3bZhGCHG2DLqLW+aSZwmoo3O0zZG+76eXF0Pg9kBkKkJbh10lOcoGbfD69CHnk8GLqxHG
kPo86EXRtzCNMHeBY8tmXmOIpbBmWzORTbyHqQiUfZ1FsMFg71l5/c0XGN4lXkD3FmjTYhJaYqw+
/Chus8fWamHwottH5SWioM8/t+wQVoIubnHb67qsKi+guTCicOsXMRZSdm7xL0G1zo5dg1kTvJ/W
uspwsZg+Bypq8h/UfrYNCDw3cbQtzcG2r0vOn6WBBgQJ9yyqbHyZMRfAHfAssQU1FsZnFGNGGpvo
MBcIYWkcXFUEwT24A/YMNP8f/CGexjXpOuoTSlpjC+09wTxVdmuh3V6E9n1hMoYFTKndYKyTMUzi
l+4B6NUb0dtmjZEyxwLr2TkgcBUpzHIm06XAfkbKwLzvXGmvRWk+Yt6BYw9xNatcO9ikyTgFByu3
469FF/k/plhghGO11XVfeBdqbJt5mxftdOvVfvzoiqHalhxSG/ouccfUu3q0nKTc2ZUJ3usvJa7S
WBHfhDGBDb7MgQfsJS8uUxkXn+ysw9LE7PrdYvRgcANGRvjv46NejvJ6KJbywgVi3Cqon7ds6/Ix
C1XyYXCKm9E3p2zfNp2za+YGS4aTjxA+7B9ifFA+jaXTxbtWWw6FHGAEIDQLLvAhEkoBUIjhOlFy
hQ98mg6i/sihIx8qt5TJJlu6ahekZv058Tz9aEvovAytcTsiVGW6kt6EYxhQ6CaO/O45bfFZLhBI
HOwli3cjFOcrN+58Z5MQPYAt0Uw5sNEG3UxEynofFM2sx8yiPvOTyd7FrnWbRbXcm1OiNi33+ADD
EfgXUal3hvGRNWznEsOlpneiD6FMvL3RLfnOxWh9bWTGEuzm2fOujKRvztmw54NZVfPZaFjh2YKv
NalAeFn08NHXjZozCKyd93FIh+W7aRbZOeFqy3l7sqH6c4XyppjDRQHQF18iQDYB+PWyPmnqkizp
Av7h1EvwTNKZ1+ZI27RyDGYyKMPqc5J13rMpfNXBaW89iFAEKWgfAZ+QnZdXdTAc8ZPRDY8nMzUk
w2wMWBJRY/z57l5hZqfroPXxKJdt/B5eR1wS1ofRSEhws8Ogij3VbNmzNS3cPVkf/fuLac4Fj9OC
mvU6uxQbnc6IKQKPQcH0stb03RNBx0jVe96LbwtZQEqY5dTiJkkVr5ksDWlE0phM7yi0vyWeOEBQ
I+x7hlGY3PlA33++td9cj1hC+noLpw28FF513FZQs2yL0j0uUxLd/zyC8KnixHArPdbs0pnH++dr
vsK+eHfcHJZn2nCCl/e6WJ/L2OnDtneOkK6prnyo0LhJhYBFaBO0VbYDwQyHq3LgzyZDpenw5x/w
9iNlEu/ynE2yEm0CYV9+pHXlNOZUICtRKm0P4wizdNK57f/BVXwLSZUHpEln8vIqRWSPVUSE7REb
qPYwp7CF/WB+Dz3+3b3QUAbaGhJ6yutl7vXCblyDezlRn7xUG1Dh4PnvPxOXFG4sSOh2tB/Jy3vJ
G+gZeIa7R1tbZqZtwkcxzDiBbE8OZL2chuWdlu7t/sWezm7CbTmCP716fJisRfNYeM7RqCPvwYL7
DT9ioBRRBYB9BeUeE8Ru4RP582t7u7ME5IoKkFFTYF78+lZD5m1EQ7k29hes7qhmn+w9GGtLhsjh
z5f6zS3yccAtpAaHPvZ6s/SRtnOp0oagrSnBpVWfLx0UhcLREyjdwU36q/nzRX93fx5LEGapC8b+
mqc5IBsRSehZx0L7elYltKXCDJI9jc67K/3EJ/wFzmepo+PzXcdx/NAP3q40zXsw2U+gS3RwujOr
dHHa983ijuS39qrGUYPp5UyZPI3UdQzf5+5qaJBQ75gCODQXNYwBRD7f8YATVJ1LBQEnyD1ZvPNY
3m6EYI/C14RFKITWa64nrmRjim6YL7xkhkSiOCoAHbegvSaB04lie9fS92Rj/vrp+KwqPQuAaPoa
iI8L8JKIM+5oBAa17hQI+oceUfX3oLU4Mgm00N97lmK1qbAzhQmPv+zJ9BjXRMw0m1gtOsoLUUmP
wCv516ue6RzUZYiignd3GiT8ggeZRIstBBK4x5MvZ2a62aMVw5bpClGlUOvN92CcN98mrF69GoBy
+ERxZ3i5zTTEd1H0z8uRbAPnqUNEl61mbbXLyU43/i8XAhcDN9JAeMhW8/oUgE4VmnETzscphtuS
VdhvIAaky3FNSbv454u92ab1xTBBB4HXJ95rT+UyNyzZReZ89CKXxjJOyQTG5zOhS/zzhexX6lO4
6GyXuniAUMyR/royKkSSTp70RyoI3DJvTHo4tTaCrs8/RQREdecyG0BCnBgdEWb0TN4L6YuWYY4+
ButmusOUEJzAGGmWGPijbVtwYztgrAeUBeoldmah0Q/85GmOR8bHN32F10H5bzdiz7Uo7wBMQ8IH
3pRCaYUdi09c0dFe4JCczK4R06X7GD+97Z8f2pvFz6X4BhxmcUB6bybEqLDtfphQGLXw+VHtYPO6
ampCowwSeM7Jl3sXP3xVAzF0Yz+0WfpM4VAAvH5L1VIKq2ld5+g1k/ODvIDh2DpReH8CRDy/A9Vp
loIUrWmy39np7NefiKNZ0rClBVfWU2dXvFxmTgHJCK4bqZ5MEcoFn4iAach+RqYu7PU4RcFX9MS5
s8GT0+quTqkPlWjj9GD3M2wqkvHmO1OVoIhLrvGapvV1Y6Fa/nwS6rSl12UYTljpjd/PRsW/NKbu
IYQTCFWEfIf61s06eD768yoMDoP93LeWPA4klnUrBE7TjTtOQGNdBIHjPAc4gkPVDLjzBjE0kEsX
6/52Q4xUeTuCNlxhxGyQVZd6N/VsGcu+9jE9BMXGCsb0cSi5AJY2qzUuhiokWa2VF31Oeg10U7mg
gZ6bhQZ6SY9Ia601ujtXoYq1kgaDHNWkbg/2bQ64Aokl07IGDEUBj5S0Cuv7SBIZoLiBDJe4OqnB
UPw4kpthnvizj5djfebVQJTQ9sIoOXhDTldUNYy6tkvj/118EqwE8hIWuq5pJGsNu0n3/7N3brtx
I+mWfpV5ATZ4PgCDuSDznMrUwZJt+YaQbJlkBM+M4Onp50vX1O6q6pnu3cC+GWADXUAbtqRUJsmI
WP9a34JNRrPIRFVVdvOWL/0cyWMWgilv57XKH3AKls2dzLpRPQ4Y8KoNlj7u7saqWvnUQJK1Nr1W
VrfDkgHB2cTrn/l+I58wAg0/ZnwoKwqv8NYPx6+1e+k76yZFTSUfMwlTvpBf3XvzICXA4CRZgFeC
9oi78cYWQdEAAbMrKDGad35LDHqDDoJyBfMbITysFlo9MRDzHTVWVFyZk1Mfu1lAXJ2bgh/dyZVV
KzKx7nRxXjqDfV9Po6eerMK4gYK5XPIHzqsEZa0lgPiBhdc9jmNPq/SG5JyRrO0Nyu7bPMK9NeMK
qikGw3kdTEVw51INOh1zsqXU+M4WlrbfeLVhq4d1P5ecYWP8EaiMOHDm/tmqvb4k7utxgdU5+Yar
UfSsDb/2AWj2XH3kZpEacp8x+AkGBEl6QJNz2KG2NfPPSK3pA6l4rOW/JDiv1LwYJ5+tZ/dGEy/S
PE8pmxoIRvx2W/k326x5C7dNAQi6t5rWrh5xHni3NVs5NgRWxS6xFeampPc9rqIuvIUA89LjfbUh
gtqxIwb9TjpgGncz5uSH30YzVui+pZ5z20hkLnu7sAlwelvipsT2yPNxKzj+kGBHgf+1/AW+RmTM
0a6COy9gHhFLs5gFhWTSHM54/bhNq9Zg0gB8lDfWhX/o7ERkZ8XjUHe8EMtEO9m1pT081avVzd/0
HDgg16E2SfkUNtGsL95cWs++ELWbaOh3y0doMMnYEtiw3cfFalGB84W9scP9NwUV6zFjAPCgOXIF
14rLNAdrtquc4Asbc6mwifQKqkhc0j4F2ChNMU4lPMI9agf7AbV+YTqLWZf0efhauDhOT5Vpzkht
KOQqRCBb9Sim31b8/56T/ss5KXfNH5bffwzWFXX9MTTq7U8+BYxwfNXvg1JInyGOA2TLX+mhP/gU
ouBXPM70w1+zULSL//ApuNHfQGRibHHRhDi6BSy6vw9KHdChEeVenOqAnPCd/61BKU4glsg/bN3N
6FZWYQdoGLxAjA9/2ak6+HIq5TKIr02jyTtNxN834BfXKUg2aNhb6TpkNRdnbPvdbKArbf1WOR/z
DAEczFdRM2dahgupVTdqSFZgmJ3X0nVp2WR3tQFI/J6FdvZSzcToi8z3vowQES5wzNQDiGYj3RWN
8GBeYnem9Z2/TEZ/jtq9IXJ56JWoz4EgXkye5LHslfNuTECtzkyjZrBzvq3uRgH17MWRqQ7uhrVb
AWmU/qQxalaO/iF+DW/tYWY2RiUZsJrdusAqogBm2Ti96ZAmcfQrju6JWZMGj3mRTkEwHD9v0O4k
n+0nMHiVnzg2qYNtS+nBi5UvWIuZf61JXwjkVawqQAsgsXzyXW0fh0Dle3sWP0r25dsiKG54z64Q
8Yisv6cN5nkhc/zgCyaYB/6JcwE1lVbQDElOq9pRfUw6wdkqy3ibqbGPQ1NUE5CKgIUC4tq24+iP
ZZoY8QahsvO2GDaGJ8ssvcsYMY+ylA6so44iShvUGqWf1yoMPrW3ivpeLXZ4xPHhGBsxtF5JJt7l
yRz0qfg6EurdGnTaJBKTH+9BO8adnuuTHzXlWbWAkGtdTcVtZ5MyG16W6ay0ysLEyNp8GxT++tTV
mYuFJaXI4iAt8G6qRy2y1XRYBI2RG8Qjms7dtBO7cEnTg0u3+9d2dcBcrIOxPkfAx91YZVNQHFw6
5MvPRR/q+gUbC77DrWaNnY3tBDpuGPbMRhZzOJLdrytCO6VXWG+UClMNIEk9xp5XRttqcBMbEsN1
xcm8nc2UKA/JjCPa9VOYpz41iPRDS3nzsBQe2DK36Spy9pEiVAEmKIat7hTx4NnQ/dZ0BAEWtlSA
B89yBm/m2cdM9xdvCUW8AkMPiubWrQ4h3pN78A/pKZD1rmZn+mIY+eOMgzXu+TG7bJ1VTFjq1TIn
Kj6DIt2l4/IJNX04UiKQb8FjibuuMsxj67lyp9LOPuEeUrFkO7sdDIz1lTsXJxcpaTeFDeCyclmP
Zsetaful/RIt9rdahWADrSyIRa4MnOli3DV1oNQJArE4sit779lNnPrCzc4dk4nNulbmFmPQnvFZ
Mrit3rlry/tjwCSsjDrJOiMysEuLPMny/MNbu6+EoiDxMX0gvWoCVXB7OG4EhiEE6SW7qz2Y/Eiw
7R4syCdVGENsNYUVM2ZIE5e2lgdevTgLbzEgbSP0HzF46A9i+ssmpFEbn3M+HUCPkyFjgaRqE8Ju
12Fe9z51Tvkkw+JutVL2pdoEjLo+F77aN+YQnYJseqKqmAg8takg8bYZSLc+8/MkHN2XoaMIYpkv
ArYimB497/q2VNsxXSlKT93PPukE6omqYWNV5Ufpwtmw68knVpfrT4VRX8LOspJIwR2AwMRDsAgv
bkvmRVAHFpthZMU2VuVHE2ol3Tt9zXB0nLi22sGiDYMRDPseOtPzSB/Cvvy+BrRmsMmPTj6Py5Pu
mZjNqSOueaQEmXon33BXWI9Z3j2OYtgaIb/U2tTXmVLdt/L2NJM6Dei0EoNxblvbfSrszj/RppAn
fGBsaeY2IquQfzWNge2MPf/MVWUdsmDgiEINSgw/aEk8BpcnbKPOduCx/qic6VZi60dHKYKn1O8f
b16xHY8J6tmFMQXJIH31heeK3thjkI5x6yhxFbamb1ZJtTf5oHZm02kmWl7+5MxzBFnfxN1gKCrX
q1f4N3bCSI7URbWrIejGs2iDmH7ZJ4pRebrgIycgLXZw9BxeXuO+5W4BcylndejShKgU9aNCPZfk
kHZ2taafJjldWqPrk9lS4gVby4sHSSoujfFtWKOvfgbMEZAq17FuAdqW4CTtaTdM/bHxxT6yBVWX
EHmvtpV1+ynsv9cUc27p2x0OprKf2zSQXMCSSUaVl+PZ6ybzmlvOk47au3LIP/vSBuED2ctsaKPh
SbslNvfNjSZGr66XyNuztDXCh3Bw9kMh5qeZj46YxZiBSPTX8JtMM+tr6YX+pncCbjXD5cQajLS7
jtuxkydOx2rnjZ197mGGxt3YFozNI2rX5VKGe5Ig6zFv1EG14jQWqdyDmiiSLDJaRpUGRciyTNY0
wrBPXoBjoavd767B5wURxgivy2q6j3l1o6EEfXcBt2gkFChQzy28/L2dfTeZbE03QMeaMJUvljse
aoCZ0biysIqIqF6vPo3ooPidq+/0OhyicPkqAlluR34fjAONTFwvKM4jZT+YTaydC/TMTjIKh68z
bBpAVill4ZpT2NkrvGy3GM4SDzpzXtNGt0+oR7KODYaz7TaUPJnGyqkfMmMkE9H08IoU61oLuPmw
NJ7YWJbV7mrd6jsbsBAuD5vDizbhDjrGS25Mt+UZWlnjR7EReteJJD2FFGV9b2btOG9cunhILiyr
0E+1MMJjNMj1NI/Oizub7bvRj0Z2SCu8ETsvmJwhdkpr6mPXbUA/sc7a21FF3ytjfLByOg2UO6mn
wasfptowOEAaj9WS63vC8l8GKk53evabE4zbL+Hgls9zQeeygfkF4XKkNLfsvvF4dQ8TeZU3sVr9
Fh9Uf3Rok9+KZsz3PiyTOAxbmVRUPRCRHV+jLKNnxAyNS4Zb6TMhU6pzxiH86WtYtJoxfuzlTvnW
hMHyKZgooJA6fHWk1yYAqoPPMFeKjZH6ZkLIUjxDZzLxUyCeRgFtsY5D9HZ2bzcRH5iIYYtChmH+
zX3Ny8s4wWwr8aPt5ftiGsFTFNXjF2cYtyaT+CuxVI/oEUt2IFqLxErRuzmH4t6NW7Mvz8RNGmg5
mnbyoc4ull0e6FGSCZQ3yCI6ap4wR3Qw28JcPwLyDQ9r4HdfjDU6NGqZn0dyqTsrKqIiiYCG3oGx
/tHJ8DtP55K8tB9tOMPpl0JYZ792on0bkbnzMHltiSCyQHC43igbyFDu2cgvNJTbOC1oG6FOvLsT
1rDGlOYsdxW50MPUWDOIzu57mVVWoimCBGDZjtYnHpADhjHtlGHsqykv926d4auoXMniNRj1a8fo
8pz5i7cr2Qt+vqXqFmJWZXgLFi3Opyp3rHcEFf/dLWpAtauihCXNydYhm2/RveTOJtKK14lUHNnk
U6BXA1IQqSLHvk85qDjctzXtHSdgaJuKnQehzmLM8qRKLXTJc49HYiep0vwUGWxErQsbraSCI9ZH
65GYzw/GWP5+sLp3RBSC0szMyGlmN4NKY8fr7EUxC+WeT+7kCZf+I06zm7JpRDy7+tuoXNKIa6tp
46AyyCsJG/b011Bl0gCsr+H9pC3tR6FVHhzMBjHlXiSxzGmb9s5V5MLBKuT3+7L1w3ORV1gJFTMn
GURYzfJdOXb9E/1L7t603ukjYtOEJ2IrqvQF5amKy87epIbrkChu283g9STLRMoAd6m3QVce1ppr
ryImGzNcs5KGpjyYCyMF7XPHI6XwYkyUIyQ+shurzL9Nkbrz2eTvzJC3GTjeCwGWZgvKBHdQUZ0n
nwSlsEKMdDPbQ/xt0DyzoGVdLJtj07hPEQaTPSDT72WtX3DWQEn36YapOKvYygPBgxcSmqzatO5C
cTw28YvRzyNMJ8P+zOBtiBW9Qy+zGhBRgDjBITNcBlQ9wMMGf0jOUDW2RYO6Vq0vBLBxReHVSgrK
Un7I3tpYc7CSM+VKpw06XkwX+vwcpi+BVd4R/XSvvUsaXXf1TzbA8JXyYWuJtUlyQ9p8pCN2xyHf
raWuXnpXFJuSsPgO4kC0dV02PGR5aIcxRHmB3G7HC7yEHeUY3dUP03dz6LNNJGcySpOcH7sFO2Q0
+FaylAE7H4sgmdmKaz0v+mqbTVI1HfVgQ3/TTczlSorxZFihSTaycZJgHBnCR8F0x+T3R8OZA9Tx
qx2ub1nr7wNr0HccdRfeDIm7Zj2moRy3ONP2Zf7TCDsdW/5g0k4t2kMn+4eucKBJ5zwi8y6kcasw
d23LERdDnbOnOGBvN56FYiXOMElZRIVJ7Dx8AXLkxE6xvs2B/p7q7L1pJNdP4zxqdQma9KUZVwXl
qc6+GQaURQ2+C47UmmROcLdG4dewJbgbRc1eskDGsNMh6EPnio3atO5ct30UEzs0YxBmojTlN7GE
cUnetpnYohkPgH3HMJbVvLIsiJRfl9Wgw37Q5tQ/hcOx5wr+tvT5hyMJkTnptMS5Yw+0hbvE78Gp
Va9lI6pmWxRWdWXZcnHNNU7JJo82zQ0lCfXjhLXyMBozbXzCl3tRGFmftDaEyaQhlP1K4AyrHgIo
B522e5l0WCJ25uORnbU8RkFe792odnftsmZnEAX+rq/189KDbu6a6D4KtXioC8P66RWDPq954Z/g
kfcHu1xu3e3psvMmt392a0KYYW+/cY4XFzrrOeRn5j3JxBEsWJPdOah2icbFfkE2BlS9zvPeaSBP
iJET00jdwU4x2djQAsUmoKY/rnbcTYZ3ECoBMzs6fbIN+obBiMuklUBjMW6Fs7XzMr33sQofgnJ5
BwtP1ZQdYNwtecfY2F5qXdaHXixHrx+xLk7jFQseW4shx4wqo29kGYtNFwZ4P6scY27r1WyF+nUz
Sb79EJF65t7J6D/jcq3geNugO9VsE1dFxySWQdUCO5CgqnFrl9W443HlbXmiL3z0Xr0t4UwIgnUc
qMInLQxamYIS1cWZxetIc9+NU2nKC8s1KxE1jVRDDNG5HuowbqWAOpoGXqwl6RNkb1qj7A7UwGAS
8CqLwyBdK+n7VsS4Cc2zkp06DY3zs1th92PFim/nC3strhZP9+0MXvNB9HyMjYT+GEkiImU5JQbO
sthvCrWReLrPkyseChuDo2yqS+YHn5uQhib22F0yt1z+wzzvasvcZxOaR6k8zjNevtxw13wrzJuY
H9XH2rS4CdVlQcOP+yVF5XbwBXectWynTipQd/Gkcn49YHog9BL8xTyVPTM95E2JJ1y29FzNy2ni
Tk30DYFtasUz0rN6YP3j+xiIdxjCx9DtHmbc18diWOwNx8gzj+jPbTrWO1fPW45bXMko/YkaB/K4
VmFeV0vb+3CekFJWFl50X5zb1hOJ/WMoiMCMtIhCuq5p9crX+kvnGkgn0zSFOxudmWfnk71kC7/R
qLbSnzh9hROxQY6EyjDjdYWeiCqwsdJiOuVQpWPPrd9r1USPIjP4IENv301dvsF1uL7gqngI1oje
h9ay4WOaOzV4Qez2vfATNssGENVgoZ8mEM9Vmn+EVncdVvssQ//NsWyU8TdlVXutwp/9uLQcdQuy
99YqkqGKNp2oE4uexA1J05+t6qlHNeS3vDPybXeT/2/YA2nTVliu4a26VETZpq7RA3JrZesCPkE0
4qHPeUAng+79OWlBaN0DF7RPBvv6Fmttied/5GA+dkvPP2Ilx/QOa9xsu209zHW/yVXAbN8/t7Qe
APxIfDEzv5llqXcoObhwSu3FcrWCjhV66TQkkbXfu4Tzo5iYRH8syo4hCE81FTM/7L2K7TFNsvHM
rlw9G6SuByoecXzuekNOfeIwZmvOPucE2kc7kl874UZWB6mW98hLW3QHkKTmnSYG8z7IOZAKBkc0
oFr8NnL+r9bs9x/N9a36GP7n7Rt/Z3PBcy5X/+vPfxx++3P20dwU8D/9AYRKoZZH/dEvTx8DLXW/
Z+Zu//I/+5f/4+PXd/mXajwz3n+uxg9Dwf/atvizHv/r637X44kgkcxDogd15d0Mg38PLll/Y+AF
287GzPF7YJD/+3tA0PwbySTchZGNqdEPvH8rIIjI/2fdHT+AF5FaJf7m0IVt/tVHgSTcebId5LES
dOcEGSRcMKfcG2uF6c2jG/CgOg9uDJkZFiILHKgbj7d2pYbz5MtKTwQb0uxWGMBjlZhfZC0MF2WK
BQkljyqfxcDw0MqecsRBFHo9p0WwaO6NliI+gjiXKID0zKvkIbfk7iyvv0p4qABgWt0VILj73IlI
3GDTeCKeEdBqAfMynCaGgjdy76+unwCHy6nxZqZwfg28lZcJPzud6vbNiep1h0sUvCVomuOCaZgH
fu6ypz6US4tm+oleP22cQnZZFntEnJY/xszJ/N0UBexuzTHNim2ls7lnqckN7zU3IxAcN0qqys+N
chjAxxN72umhswOdx0EWTtl1jYw83DVysbKnKTN9fB6y6ty4yCqQCTb1mebGyE3HO1ru7V9moICD
r3Mv23qPfImrBfC3F/tLzpMrtQZiJdYUrk4IU8e3qISOKz81AzJLdfZerUt2PwZLs22g4KISB0vX
0jrdhV9XPSuDp+I0bxk709DirxvFn24TePCcohuvAdvGIZFm5hxKfA7swwF7TSm0o758xFJd7qu+
Mqm1CBnnRru2H0ORjDjezj27gs7t2oeOjAUXTEtNoNJFkxhLlD6O/jK/sJjJr2a+UN5b1jldxZrO
i0J6H0Y9iyecNJCwornb1JER7XIoyEcFCP5VeMgnwI2BCwR9fSyiWp3cFOqAZZVPOUyMx3HGDo/f
NQsS8CEURk0+G4D6OEfLM5nTsY+NKBrevRvxt4LivZk5KR9l5oMOm1R1xjc3UGzlIoSuRcmOGNRw
Z1j5Ppub6LtPq0rJobAXDyORmrdsZPllE7CY12gJWSCUsIwTnGy+ajFr87Ef0Kon+oA+O3b5LIzW
fvXh42cJePnvBSH9z37ITeWSvd+xpLvHjOMtQvUM9tuZPtJ0CN9WFMRt1DZUMI55pt6Q+bZiZaxs
5ZMby3Y6j27u3ZdgY3bOuIIB8eEOHHoG0kdCOP6FshnrdbZ1eLWCmu4be1LHSEi4x+4SsctvCMOS
srt3Jq85SKdyzpRUzVfSK8y2stZ7BNdhXaFdia9dnYtXPtFyP8/aOetmLQ+6rtsrhe/l9xYITpqk
fRacit5ZHzpPjRxsMFmSUrFGuiLDgF2FYuBsGEjnNEoXF6q1ncdoNX1gDNwSh3LuUyT8sChONYfP
e40wcTf2TvEFKwXgW2eZzEsrx+Kictk9azAin4rCb08kpeqtQaHbK6qm+NyPvjorr4mMLYK1OJlr
sNo7q8qrB3zL6bEF8LVXq5nhzYnCXd+N3k9vBFeEsWj5MgvIyQiSlCK3FZD39EL8CES9zs1b9Thj
rDo72lF7XjxzQdp02Jy6+oeuJ6wCsi4PJo63uPY4MVnWQJtCUQc7Ozdn+u/87p3uB302u6nYlVS5
Jn7tTo+i4eiZy3A5NL12HrHmLl81BLHvpAjHR96Q9H7GDfIFJd66Qb6qDfeJ2jTVLCjzccW+dYWP
6qEb+dIWmCz42LlbjKnbRYFsf1BkovZrWKEgzKnpbGd/dsGM9+qBDjkgFyNeEiYUYx6HHKd/rjZx
8JhWUM2lzGEG0eEZbvh4AbP30KIXXu3Gzr5SGVnuVy/qdlQeYEOAdmxe/EKal0jJ6GowQXtc5lGz
UAwLKc7mhtYq5/uy0y1dLtyoWMQz6DcIvVWSToqNK1acU9twrCARAAxNO/VFd8g1gcOjBtWT/CXG
A7tzrU/+wpArMeGVJkPnL9/Jv82cF42Qhm49CHEYQIe9MzFkuCbkibUEw3HX2N8Ex+ZjOXg4PN2i
eLZ6MTxlgQqu+K8QtChLwJy0yO5lqHWE5Busl5HN4VvbaEa1ljU9lQUtygzkhuCunqblBx0Agkrh
rIM4VnvTyciqcZ/S0X0dVe+c7NK+ZW667vMESYuiYs4AC5VAe6eY80dWtvbVj3TzHqo6+Llg+GHg
oQbCjlH2AwVC3GjU6GlwxSbYRudlHrwNsFyF4MfrTCKDBu/QkoJW9KEc31rwTCXpRrKldKMY+DRy
t/uc6lptm4B8VOhVRZp4vpA/axcP0hCN3Zcwq31/6zZZ9e5kWbivKW69aCsNz2NYg/iZ1/6YU9Id
aQknarFZ31DUVHlVrhndi7AaLpIO860OBwTixoBSpfCaCFeiWZcBp8mx1l9CoIex3aLvMsKjFTAe
nEk/ttkQ3q1GtHyYji71jc3Gcg3dMTuXkzKe89zzXyGp8OiRDFnY9xqClsBJteCY1jTdKjNsQJfX
zrVgjspjCdajpMOXSvnUC/eBQiTjmpgKKE60/9JBlDcJTKjwTWIR35mF80YKpbkYWe19ChGksdrM
zt2kIpfH4GI/YGAzE7pjLrcPkPSNY+1XpSFb1cWtIdG+gAMTx8wGLNLndfPQZLbzEoRq3M6BgZTb
Nd7e8KEPxDh0wQewOHIYHjZG47TEcc3hMaBf7LvKe8p0LdWuGz2N0SfLwxhQd4O9M/EUPQOyzF3O
i637INMOILc9ztFjmdGzhnWzSSbTuQvTfuJjr1wTNwMyqevPp0jZ4RbPV/cBNI3yd2NBDk5VFxwY
QLUUCg/Up6fL8NCuZfsgl5Zi7ty2DzMVbgnwbSOZpjVa96nVB1/YC9jPsxMJIFIePSthZejXiorQ
XSrbr15XBltDRI+OTXkFv5+p2HcAyAQ2NaFnCCVgbLW9cfRreyDkjGyasmh36/ei7SvYvFRPnWw9
b7yG5W1BRuLSdDnSCOk9pOxNd1bBYq0h3Qumy30gNk63sv/AkaCvsCk6Dr7959qk/pBcrNsmKSOj
PetdvRvBAHFK52hkFFZwoPw8vA+sYGZVCIpXNmg+iq9A1O6W9KBbkTJJlrT2BVZvyaNXZlbClU04
r2nxCvTuLDyyUQ3b13EgNchx68nvbzXfqzMdfXMhUwhMnfsEszAXRxQgba45CqS095JOvwsGGDbT
MztVyuFtc/o0mmX2YsqmfHFt9oAupgE3YdzU3bdSRedV+uxWMi890n6HlyQDBoDfoWEFQzJOj3Bv
UGuINIqTUNgsGKlZ9LMXWdQcOPtlw4cDQnSIyELiaMcuQGPTXTrSQYRTqz95JRNcIuvOBZF0uUYd
QmwkC7A0WTef8npatxkb/68rKrdw/efMB56m7eKKv9/it3RPlQysb/Ta2ugcZZl0KZaGOKhImKyj
fVyMoI7HKXc2nYZm3zrrW5/TYBgYj2GLoBfByt+UhNORspnQNKqe9qZjwPiDjzdzRDgXpVVtS5G9
8LE4Ow1aK+GkqjdOyebGKIv70S2cy+C5r9bAYHIeFaV0UpYbKUO0wKrkjamoYC8r5AE8Um2Ma68+
Mbl2mMGFuzyrlxODh/t8ce3PTk9sNAnnpkpMv+53FnmnZDVmEu1SO5u1WTiDuxXBI7BVayGc18Ww
Z4RHjAkVEE4q3oP72c9l0vo1nkcuvzdjCLZk6NNneAD+oQWfeULANi95VRYbatfdZA17lrkhL45F
GxB/HNSa4G73ksXVU9w2KrvWZNl3kRTLvWfyy4mw3BarqjgntD3MlBanxR9Orf8XAsRfDdVgM2yM
F8zu4FeEnA//7GnOU+SDQofFUVQDxzpjpmq0X0Oe0h4FQp9cs+6+t+ylapZsmgP++Q//S26BU6lv
+6Zt3/JRgFluyI8/UpNxczEJWdviaM2Uy66ip0ChKHNoiZF8+uc/6i9BgtuPohCJ/26n338MCBa4
oXxACfyo1qZTjntkIZe9ZM3HP/85/8Cpu/0gDPERh37AJP5fm6dlsyy4UYLsqFt0Y4I87tHXv4pe
C/XQ9ZK4xBjlTMYXt3prAzByPFXo5zDS/Ha4ZrZWb//5S/rHj/jmtoN0EjCbwLSECPHHd1mbKswV
pwwcxPV6MW8ddY648STcMsIvb2Z5/x2SKJ+zRbHwr5/9X60MwYDpm6H5qf6sBf3Sd/4uFP3/pB+R
guNq/39Tb64f49uPP1s5f/uS/yMdWZb7NxNkFE3uJGR/1Rn8zrzhwvoPyYhCBNMkrRz4tuuRwbCo
KP9dQvL4K8+nUC0E3k2R979ViPCP1k3/BrHyQdOjIFHS/deIba7ceaz71rkE6RBQ6uJ6x8WxMFB5
a0mRaQ7GGnm3OXGfd1bcWB2j9hUHADGDcq/tobujx1DbX2GTyGsTlH1+7nAz4JVrO3xtuoea5ozu
+FVJsKAqW+jaaYm4JdEYjuBFlEA+9ilu3utpsZ40/Wqv9ZiO9yvpgJl6mHqCWrn2AV5Ktkq7gin3
IehpVIEvAjI5aBe19wkaNHGbi1lSO49jewNjE9jEsgT+Lp+Rcw7c2avegJmA9q3ZQMUMgeSPjp3M
fZF5Y8WJtprvU9p90NyxapobSn4RPeCGyODYLL277hDf53aPVs/fOjdgwYkc5oJ24nXLESIH7pCq
Wma0KF4gSZl0hVGOC7ByHm0Gco+RK7KnVcjxvitZGQTDlA2ZozBLUmrR92Lqg0MVlXWXCLehQRg/
NjpcqGW9gd2Noe3iSPsFwJwK1haBx2xUd0gtr9D7KrUZ/e15wstsF/SENs0NHI2+NhNZh/PVAX1Q
WwnUOuPoDlYDz7vNOswtgsBbXUtqu0qjnL8MbekCThhpHop7Hu6sul6RjvNVdqMbgZQoiz5iUWMM
vmvRQ7JYw1CCawfOVKT3qbUYuzGl0mxKvIE0Lm+mHgN1N5jGmG8ydLGgOZjDZKXg9Jl/bTp3GG8X
Dk08K/szlIZZwImWlU/Vz0kprVvzSgWpUA521mEYpxXu+2RPg/U14+Fqr69zUS51/0NNnapQ1wGF
lOnjfz/w/pOC+b+yr0OUJcn0F7X8z+514K4RJCIoejdZ/HfGl/c3qkDheLFs//3BZ/7Nx0DF7gHm
MBuI2/f5/cHn32B9NoqoZZnhLaz475jWgbn+WTsna8ZmnV0DFhZIBmBu/7x+9pYPsb/LQAl5JrYM
uMb+qGIXSg0TK98dX82sCiD/eM1T0S719WYzj7sQgk5SR1psraAwPwkl12Xb27O8zzlRUu1hgDaJ
gn4/R4VzgtJt4c0t2m7jhQRa2QhELlNTiE10IHj5eSyn5s7M8NfHjV3ewdqVD0HjhPvKjPJ9GqTB
3pUc25OsMmj8ZO+2X4u8P+Kn9y96uM0maUsxEkcTGKOSjsLGpbT9L4W2G50EEJoTtn5Z4uSa54tx
m7dToP3UdC6A38KY5qM236VcmzcMdeFllU7KiXgOFYce8lgTJvqdTGf/fkrnkCSXH5Vmcqu7PN4I
xwfZ28b3iePMz6AtontH1OGRfon+I5vttKMksbUeirzV4O2d/skd3OkkZGAS3WIvXCWOsD+E2eDt
8qD/4NN1cCABVbpmZp2dh3Y1vqMrgtaEXE34aO3q41J0X0fkZvpMb6ChPBxf8lapT1GkqMgrjbV/
vxGcvjJLkwimHk4NVFyhMYFGhIfDmng3Ib3YNgv0ES+SAX4Xq3/rSKdppN7pC3tbZrG6Lt/LQqlD
tBZqZ6E7fV9NXd4VZn9vrJl3kr1qT326ruc2Lcfkf7N3Js1xG922/Ss33hwOJHoM3qT6Kha7IsVG
EwQlWeibTACJ5te/Bcr+rhqHHY43/Qb2SCRYKCAzzzl7r125frvzx6C1Ngq1Doj4qbcUX2qcv6AX
Q4rKXer5baXRMjywi6tJ+BH5GaXHBx1DRtMi6s8idY1D5prJHsxz8QibIXnOu5SKhFmIjfBlrOtt
SUtNIKHDmYva1M5B9vAAIvZ2+uveCeeWgEDTJtRDwFZL5gUnESNvXw9tlVCu2ZSw8KyGrynSWoqs
cbEvVwUWsCZLqrsUEtXKQURzjlU9b4ichCyugvK6IVTjbBm2oHNWDig66d0y3aXuj5/I6LA8+kCx
80mOg9PQ63ZRyxTohwj8KA9zM+MWQyqBeiGoxA0cnvA+jqZkPQTGlkRvJHGT3njKvUmLUH8mQjM/
mgrh5ZAhd9/otp9QuSXj1Tyjk8Zl1VUfwjqLXozSi40TmnaZbcPKF19Q0Lb9KjGH/qKJdou2esrF
a8eACilEJft70Vfyo8JYuA6bQbzlyCQRekzddGnh+gQHwliHdqUCavDUmlqCp226r1FHFN6qj4TN
ccbkkAPd7RMyGZMkYExY8dpXNNibuAo+Zr7pX+fuOJnMMvLwcUbfi+oVm8YS4ljoYkMDrd4FSVW+
YaMLPzBq+2SYQ7PxGmUTVuFNv7uNwhzSClFX2yiIqpcsZjC/LlTGPJq+qnrtfIRRKxwfzTGI6m6D
JJQOQ8fE8Lxk3W+YmN8z8QlpHKe8z8yuJWhz5WwDPJ6w25k8zbpvEVs26cZBO76dh44c41r4J9ds
IajZSRZwH2hX133PsoaI0F8bYWPuNUGXF0sb7r5OzXzcGGEXOXCTlflq5QmRFg4rqrbMZlqHVZlm
dPSa4hhPtrxBRoqXNKzt7qKC1OHG+mX2TLaCnFZSoBFnRYv6YxQTi87pb2g+MhYD2eNg2j4AmY+J
LzCn9tZplfG5dn1k8q3INB2/iccgDhEyZkBaCYxwHL0zgkR+BHk//C6LZHidnEpc27Ssym03tMG0
st1JReswsiUdhDDKN2QUlsj6hgg4lkEejDCbhzhvmw3F64BEWqUQ23K58Sr/5HD0JJihYsZG2DnN
gDQ6ZjnLZi0cuR/N8pH2ZL9vFb2OlEoOxZ+CzwQDbKqQ+2tvK81x/jLD5yq3WnhyU9s9w6060dD3
zCC7HU1iKvorp5Be1WFxGJr0eTZiVEETbZDcfAmmnN4k8kZmsR3B2FOb3UYjQxkrzLxbkcFHm0Wh
Ll5ZmBdKgfiOZXGkAZLPR5oXT6g7qovEq3/pRRtZKzPNoqcBEg1Z6hw8VxVTqFOCf/cpIEmDRWrg
tQrgad+ZhJ3cQaCkHR2XBDOmuYM1GhsCyjTEwzhTWLbZ8tZjOaU3vRX2yHh9SfevLcubLDT5c73c
2Im2QLrU4nrmVWdsvhKq9c7g97xbjC3WtetWEdqnuYsenEB5xyzNh0cUEAEOWY2mxJ6N6ZbAlL7c
d4asMTZP0U1Ikv0DXg3/GPPBPyNpJ0ZgUu5+7CQJspGcP9KOHIlDkMZ8iEUxIbKYECLieNrKLuoh
nLmsR30q5iurm/1jktKBLofsThY9tZG07NuoxvLEIpsTYjhHi97fulZjHdfEnjpLlEJf38VQ8fbL
/XxU9SjORHIyC3QMf59JZdzmudbIwKwBU1o4J1+iDnhgOqJpWik5AhJ1zW46TUyR7q1cDftwCsOj
Fn37pKKagF3h6gPvkzdhp6oVsk4fBX47EEmJ/3YyN9jeEjRgdijvB9ssGStndriG1ye2iZuSGyoL
5xZ9VnQ9++F4bNkY01VjDTckTn426zT8LFrbqldu68qXFCHsR3OI8mNbG80eWoNBLKVmqeHxS9ik
ncJ21zZ17S7VWX6Hh2D42Pj+sMk74b1adRrcWlPFm5csiyYYJyvdz8NAXo1SllU/VFP4AjMRbp1O
gqSBTyZ7sTarwEoYeA3ha2pE+QPoglbeeQoZx8H2IT6uZs/LXeCMQppny0MFiexaVKZcTV2SEpVJ
3Is419Y8PSgZb8bQJnrXTjx/14Sev06A7EXrLB7uZ2HhHupU0ZbEkBrJi9vYbvpmwScmgtTKTXer
BjxhCNq9RbxzLcRIw3Jfx+QT9SceWUvhp9AVHdk3Gc2vnH3HZwxP1edMj9ZTiJvuUci4OQGgfJSV
P21LW5ZHX7bN2u/Jk/Dr8eIV8ysL4FcnTd6yznv1+6H/BKiME4SjcDi2bv/qh0Z28PyguJOi2A5O
aZz5cqwlM4EoDuz0X+3Z1bSoG5kzVkTHDleuTwk1oAN6b7tDPq0RwSdy1Sjk/I+B16ttOVvzfcLY
APoe0PPS+NaS/G/P6J80RzBIaN/8Xc/ok3pr8x+7Rt9+6I+uUej+RjQGuqKl32m67zjkP6oohEiA
ysGxeQF+3sXJ+6fsyFng5tBVAo8yC9rQ96Bk89+UTnjLfiqdmPqZ0EhslnfgLfxhP5ZOhd0brLKJ
PtvlHOqEsoEXGJ2h7chsqs5AS52JUTzMqoQJ1rJU58uq7S7rd7us5EUZsKhX/PnXalnpmT155/F9
+e+WncB63xQsW2EwmtP+xVn2DPW+fehlJwm7IL2xlt0lf99oIGZY2wYo0hp3lX3TLTsSIAK5M3VQ
suWZ1V237Fzh+yYGpjd/wk06nBb4X78al/2OCT/gWjMx4E0EdXgpkqC8KKtD9cFe2ULNRfzN/umR
qb4EUKvLQqLcMVdjo4q6cWsMdnfKm3BGsmzna9Lmxq2TOLT2U5Qojz3mrDffLyVRSnXEMHqGTEDk
R3sHEit5lmXeT2uzzpqNHWtrFya+ePBdmVzc0cu22nRolhlmNZ5VPFjnQLYfaMXg9heAB7EHaVAl
xALNj1XX52tTjJ/ycUTWb+scp5mh07NMK+rTqnHbjwCTB1wffIcfijwrb4JBJzujS+aTKmmAr5LJ
hoGrA38BIeAAyUj6vLPCNjsYRXyLuDjb4abOMQ27SDVBlh3MoR7OY1L1Z8LByWkQpUdaPEzWh2nZ
cXPOweuOk8ptgCviQCpHde1Lczg7bTUd6LfbbwjE6hMen+6BOIpiRN9s5NvKajCSqQSrcdlQ3QBR
MHdS+MYGgGN1T/6X/dBNTveKAb74OjGXebR0n268fKxuy9Y1buzUh2nJYYN7xWmUXnl4J9ugfLFV
qneM1KpNxSQPaVUOvcd0DXzLaqSIaNtb5rqATOjBrUNbp3KV8eAw5EeV9BnPK6UT8zaWZWO2YfGO
2ES2jlcl91WrTRoBoezAwZXzqjRrlNXAo3CDOG/a0sHVO8kQ735z4ygRr/vKRFpL+vE6aeNxR/g8
CWXaCLNzM4PXKOImOJjknPyeVXF2ZzbM6NI8nm9zxs0NYUyR8RlrQFCuorgV5NEPHj5E2i79VQXi
n/UrSU5pzhwIpG62WVgQL6jyzWc1ZuPZC3Nzmzhtf536DaVf3Uh9r4x4fpVFY7lM6ZrxqnHT+JFw
avc2QAKngibea+1TLAJLpRBIrG3u2h0TZj0jnxWi8qkLJciMBF7xxms7P+dgUhk0HQIvOuJ3iI4k
KaijO2VtscIAyzgxGuVIYJ2KyieWkeZuqlA1VfQMt1Q27jY1GvPaTwRDRgRObJnUNVvmkfK2jMv4
ViWOtfGkZ38sKCGh3WBweW6jhACnMeinB04JdrwmCskgH08kB9eLylM/s7mvSoNsqbU2pKt3FQox
EL4Q8XCFEQV4YzDSfvIFGQXoeeuoWTtSRqwkKUP/uay/FKS3BKveK8dre/bLia/GTXNozNp4inVL
ykwGFTFCvByP0MpExqkzI6RuN3KIwKkZNOM9DWXxrNqo6tdItFUjd4VX05a6Jh4ioL1JhFbJtGmn
SC0rw3U8TB7dGAJrW/Mhoh89eR9iv2y6S7c0ejA1AyisTnNj4YRfdwE+4mbjaCsfHlQ2xsFnJ86j
pIJZUJiD+6EE9yH9bdBg8tkZfd9lXya/aUSOWFAoxcbF5vbfc8A/nQMWvNXfnwOG/zm8lQ2TYvX7
D/3Ubz/5x2HAf2+RsiY65vftVN/6zXWZZzMLXJCU8Ev/9yTA8YEkJUS4EFvf1cn/aaoyaCIygX8O
XoRniY7rvzkZ/DyNZQrJL4JVt0ynAo4kP54L8BqMKFbp5EOCRyk6ewgYvfjpu5vyF6NtTjTfs0YI
a+Yi4MnQPvM5f8FEdrU2GgCC8wFhk1yNfjtvEl/7a0R93fbvL8Ux7ZdLLQksPtkrvun+DIesyYGV
WWzPh1GnkKiLNL+yLJwsZCvTa4RadyiFgrM1u84KV3L9D5f/5Xbir4D0STkmhGujM//xduL6DtzB
sxD3VMOjVfrPAQqkv/+Ey6/4DtyyREVbdIQsHzAl+6r3E7hFKWPqzUjIgyuGx9G1n9pQ1OseQu7K
nCVP6X+OtX/xzcFw/PVydPChpgKXW2CY4sdPRBAg8iaAGwdUtPKEgFaQ/hca5Sl3WYwLWArOe0og
kRFLYqCNg2wlKY1pbeeK8SEnp3TlWzGbHL2p/IjJlARCXesQf897MiHrLSmFlhQgq0uyCxWHyiPm
J/uTlQ171uMODd0S/qA603qaSOpYpM59uaFMs28S2YcbaDb2pjen8WnKInVOvXiIVzanLIIOZFg+
egiLntPJr+kMKsSfce3eul2VXzwXx5d2MIhCdI9R4VZixXId0fLsJbW8K3e6n+cjG8o1biq9s8vy
q+MXlzp1PuPVv+9oB68HJyhPjTl+jBGOconM2xouv7MEirPJm1nuc7nkzlZi47bZ8LtKQnn0s+S2
Idx+kxLRvnWssie1bfBuRuzT6A296MR48Mk3RHTKkpRgrRa8Q6o1nDMjJPK2TTeTyDJE7zJ+7DxA
Jn3AMTLUMZh3Wm7jEOkDKutomwEGv65ad90n2JoiEL5XLur4fDtAYZiWrSkOUYBnUDBS4gwepQ8t
NqE8WVsBDLKG8AgwQY2IxK4alfI+OJVvPCe5VrdVDedlG8D4e6xFrq8KlfYH0yb0KFUK5Bxo3+Qq
KqW6rguKcauS+Y6+AI9IKWnM1PW0zoZK0PDtrZ1OC/PJqXMy4LQccUOlVv/apyYMk7U5iTN5BfFj
mkgCOFMiEyMUeJtEeotoPV1Y5QRynqMoUffNXKm7UrXnCMLOK9K17tHBIH3AhySuxWh7h7LiWaAh
kO76rhr3VWm/JrlyMdGlmFgz3x7JFkvDe5NBxJ7ENnU9x0Z9t0TFWvS1r9GrN5JmdGHuiHOSr7Xn
cs5EJ83pfnTTvQqd/gqZHen0c+LdpUwaosiGMBl1vkDgGqOQzRMaUO7zqOOTU0bLyH64b6b8A55y
6gadEZeJ+/oKDVMOUl/Dce1peRD0IPaWTSuIPmdxmHC2Ht2mlVdTbS4gttitb8uJfYMnGkYpwRCx
eW9HcnprUQouaRFUe3FmXBEgZZGeF2IMKzg24UcEi4bm0d9IU3K1OLcxaoVIyde1Bc42ahJIo0YQ
vQZ5V62jIA73cRQNVyMBmfRB+mHt4b/Yc5SOePdpRliOSdEU9VQGbk7ylVcMp9lKxHlp6OyizAuf
auzh1A1ptfH85I1J1nMomM7FXWdeUrrxB0vbHwEUnY2giB/y2qTZ6HOn8dmeOod5mY5ytYRWdZto
0DnOSrIYvDm7NlqJYZaBzAbu3xfiEaD5QAWfVkEU62NE83ErDPMef/GuowF4yAw01DXThf1MSiw6
VE9+ADHn05xrB2PTEAC9Y0Bnv7WamIM6abxtO+5ItbYfXbcJ15XIsUxUvm7veqOxaUGZwTEtBxs/
ekKpsZy3kwRjIe68Zr6JirxDyh4104daBMWZBWlGexUiMbDcV1UzzbDCwFgNzAnWMPAZb5nJOQ6q
fcIGwHzSZPAZxyAli1JUN20ZHAttfchLBPRWJBiboDV0VGDQmmcKGeVGcB1H+e8RYys6qO3W7y3n
rTedBmmFrW8byvWQLGvePZYE7zadKDNgLBdHr7TUgW5UvqmHeXipqZRXnIYWsDn61GldeLxAeJTH
7GtImfIsBmk+Mlty7gFNeqgGQ7EWRZm1q9otbOZLSbf1EHPynnjjF7QX9FRlVXCbq3WO1PTJJa34
MIVIkSnWioVLNjqIK1g9igBicD/7zrmw00HSPJ01JWNgHJBbeXgo/c++sGliazKYNzJyMwyWgf9Y
tKPYgyUsmfo6E3bxCQ5o7mBH9cLkgHWGgNKxdw8uk5hbLxXkWBpx/DFwtwSWTvtiSrj9Ohk/CFau
DTaxgMp7Kh5tAkPWrilQ2htdbj040tt6cD6fO8xQH0dNnranvPm5rewNaUPAs7JGqZteNB2chYwn
j1HQgWExqbvECm3YPL9WeWutItRpO2wm7ZHk3uGoM5s141vALubLJW7XWqJ337f6/x7y//GQj1rr
u1PRL7i/JZfw9Ltqf59+POG//9ifJ3z7t9DEHciEyv6zqfdHu893OeWzoPnoIBZ1BIfjP1yGDtmD
i5ZryeokQhON2X8O+Xbw22I2RDYWWvgWzX8nGaMy+OkUF5roq13i2YKAUAtehx9PcZYk9MnGK3sI
tYFCv1I2nY64VvkVgVru1WgqqR9it8XSZ6ZJf9Rp1d0njaHLfY5HNsf1rUG9INVGTx71BKr2WPOs
ZowRb5GbfI/dwMS0XRFsEkqWGCYihMkLdMioDqLH0arcF177t4JRdMyvetS8nw9dXs/3rQofGUjj
Z68oCFa1V0TtknDDQJfz03WPvq2CshCISwvtgQ55Z76EpOoQemSk1qWqhvzUKszRdRlg9mn4wcHz
jS2EofGGXFms0YYQl2i2DIhwRvi1tRSQjaa2kRTrEtNFrJFdrXCv4F3UoHbmoQ3Xs9NmGHi5Ue8g
e+Unn/j+UwCuLT89CE0nBK15sOe8HtbrrOyPMw76NVBBfrB1B3QFFq2JbOWVYRk+62yW8boqAvPF
L3Fheo0O164V4gJjpHhguKmO2iAtehZYLVeAhqZdm3YhKVLMGOnKhAoISZpaHHdaChyVBZyBrSY2
XvvexlPRkcG08npbnFXQhuZ+cEXxNOUFmAMd9+JFlcshOh8xgLBrJONt0BTG1zkZwvVoy+iUJ2Py
xWCxvGloYezf/752+at4shUgK/5/tDDgV6uqnPXa9xg07kzVV/u+nzSsmmbm/MhNZkrbbQl4W3yZ
XWqxbTEfT1Z9l+fDGVxskhDeJPL5QJNJ2bvEJStrb8/LcSNDfwdgr85Ps1MftXLYJeHWsVSmsfXS
4BT1dqKZAjAzuUM92ZU8C7COTlnfthuuDuWnbd2UwTb4RhLIiidFiNpDwmz+RTZJew6A/DxmUOF3
wC+Ut+Egap+Y+cZXkUS5kU0NHFYi3K4oWdN1gIOH4VHH6V1Dc1pnM+1Gd7baao/NDX+gK2EpAQz0
Fm4ZY6BqmPaB04b7orDsr4MHQA3LXlnWxACRULKJLaahuzAzu+QmL2p+V9gXzc6rAexYawfZJfM8
rWqf3HKG2JeoDKfrdB7ytc0Wspk7M7ouPVINyTYcgr3oQrFTRWI/kWSb78sA0C+zLngQ2A3SMtjn
wmwfutp5cbsCDIprPiMtnEhM15J+cgYjiKgkwpTKOJq7dYuMepcGM2w+32rW6MwR7keoWplFBQq+
RlHftd5c3reGjVl3mnD7pY449THJpgIM07bEQL8QmLqtRQbzCVdUXqxyfFLroXDtDyM6spVbThhA
yP7jRUXCs3IIwFlXFoEZcJujfFeBMt9adQcxx4wyINVDa+xlY7fXzEWZsAd2fkVf0r3r3Bi2VqIx
c5l+a+JDIJotWwVGyBEB7HC/GUbTf9Hoaa4jIeLPk8oyXOlE50189XOzWJQBjQ9gc2rIVVMGQ3pt
8jNvM4mHnIUyorcPcV3KBwlgIENdJZJtn2iokEZezR/wmZn0JmVyoykSyPdoatLg3GlvSZ9IVDx7
NSzJuDGxAxMJ2Kx00QHZIEIJGFSFo2NgoRCrvhjMjfa86WqIEJ0mZHo9h3x+G0IxEstjU9Z+u/Hm
WJ16DErUv97CNh44ia/KBbi8MmWPhTzxa4DgVaPWqrCSRw+jN7ONAjezpcrsSiN3mwgMTNE6ZRaY
MNtr2rUK9bhPzLhaD1NJSLgptyqdLFRh0r+pp954xN3B4t9bybwLhzGDuFMVHWPaYFZoXXMmqBUV
Y03o+D2jV1al1uuj1/eVReZd9DUcy/xU1LyhBDoKtGPLW9R4LFojUocnNZTBxjNQlSFAAVqzwq6O
pK32qv0YszzTALYcXofBujA+50J4uMYN3ib+kkLn8/Vgkua3SgYjrG7oAk83gILqaVPXM5mBPVJ7
FQj3WzjOf49L/3xc8ugB/aeJ9JfHpVdODj8dlpYf+vOwJH6jeWAF9JNAK3wTk/55WAp/81GSOsja
PRKB3semf56WUNHT2CPmwuMUz4j0f3Wmjvn/A0fmQPZjg+3dN4IVh/YOTcufG2xCe1KbZsz2A9c7
RYsdu7c2Op6buRj+ZSyRQziJTUceMwiDJKgQP7VfOTQhkQxEdfQBfN/MeiIakEXuaeIOnDG2/1NO
xE8K2uV6RDVYhDlhEONQ+tM5kL3Q8hsCbQAILSGag9lQyEFZFjfdSI5O1UV4J+0xEI8AzKzH756D
v2gm/nwI5eKcQj3qI749QDM/fVhpmC2nMcrkWQHhK4uy9SB16eA8iRkKZjSHT5Fl/tNH/qVfylW5
WzZYn+VZWx6b7003Xdtlagh8LP+lGO9y6s8vBKOS8xAuZPzY/LdZHFC0BA8pl+PppdX1cw84M42R
KY4KqSKj+spfCAQTp7dtGdikuEbae/3727pUKz8+sL773gpmWsDNJbLox084tQJ7RzTqQ1+PMmeu
FZFCMM/SxLE4OMTOTIiiboKico4+wsoLXvzqqWoaf4B1nM/VCgisf4EObfUrpd0eiutyUqIdMb6A
dv2Hp8D1/+LvZcTNu09jmarpZy1ChW8vzsquP7g+6a6PRgkM+KqNC4b/cb3gDGQshhM78lQgnulc
8cg7OF2WSM+DZYJ/OKXEix/xF7pvsd0qb5V4Bc8Sarj66j3pZwQQmJy0aZFTCpZC3JSwG0tYm0v8
EA4YwCqGSgEJTRbph4xQxY2hfBKMerymV40xjRcYX+NdlNJJWM1K1+6ngB1+Qu46jxrmqLSyK2W7
4x3JWniw0wC41iEztfEMIjiMLlKx4wLbzqSNO7OdjBikGzhT8TtP6YhLV6SoC/AOh9q5H6tpOFdm
QmgPOmGKEspMApuWhUBNJe/pqIkTMXDv34W5VAFpo7J57TML0Isy7eO3PI5R6+Y1IDr0zsQAUK5D
Ce9yjTF/GWcq9y1QJEt/i48odUTILIPeiwF+49Ht+mCTzikxGaFr0caawvHVqzuoNJ4jCEZ5D43t
HcUn5dxNm75oCQBhoBo9AdUjxqQPBmKueu7je3ZEpBzx2BPYeZkDGT4Nkhhnj1HTJY0ZrkpQGPYO
ngs5DuFoEBnV6ohQ2vdnNWF6w1CdBg/T7XwkzD6rKVsclw9rTbpp9+1ArOfaUFOenEI/SsvjklRd
diuPllm/7bD1Pid6CJ+ChvV00+U9KW8lXkBvhdDLeavbgGySuOHll2V4DicVPjV0qOhVVilPBmUg
tGw6vMCjltxtu6nHO0ocUjq0Z3FLebub1xGrTrmOa4pDRgTvuclAgI99khEZO4AOvaSDEzInp8o+
vN9/Z+wQ2/WBs01y39/Q3kP8IqvQvHn/N12E2rkk5IV1Y04OBp/1PvE7vRniMNz1suUBTpbXwyOT
szm0bRZFV8AvzAbk3dADUxuDEDIuTmqKZAIMewCR4ONvOlrk0M2CMrfGB1yypoJ5V4+R3hUZ1JMI
2ShkbVCl5nEQnU/yOc4FwkHaFl73fjL7bNjImNCKS9NUbrFKajqeqyrpu+hszeEEWAE4qJ4MqdGD
tnN6N+DRHZ5bbj/tYOJM9i0nXuy7uK4B7JJ5UpPPuDJc7XKf28fGjpLtuCjwoyqcdiFMBZnI8cjA
CVJgkNk3brC0evVwoKE/0rmux0cPEsd7vhhfuzHdOG7ukY2TiJfWtOSGXrW3AjUhgGom3WVIJD31
jlbHx87JQ4fnq6UkAQs9Xmnf0AcngMqw6k386iuznm8C1cdfZMuySa3ln6o08W4aswqJN56d6Yyg
oURWMtIKgFoWp/uqmbsvIbMJAieNPk43PNwh8JxurAj80C3Vke9HT3bVdhXtCOcDnDhjnSr5Vgkf
YDbDEecgUXySiu4vQcXKXMLsppx0gYQMdr1iXR4vbHM8yxaRx+nBMyJ26Zk0Q+zLxIZSCj4tIOFs
gSERCeJqPV7eQzEXytJN44jmdQI+VsCuHt7GGolE5nosmLWVw84xs+cMOfy8fo8vj8yWlESfJOag
Cc0ETEZUbdhGa0ZpBEyn0ENaPka8I9w2cHG1z2b4PLeN+Fgqw5iPc+L0wdEuFTb9tWholdtKILX0
LNv+BMnO9baqoiYIm+g8GE18B8kgOcZB+OgniXwqOvU2leOy+qfiidZ0v8mgzNzQvWaddxuRntAL
Wx97I2LsgEwcZk04+A8MPHJ/k+rh6CJ40xt7kFDaE+Fj7KtVsAupMm/H3hr73Yz5vEyCZlOPLUIW
XSbDBj2xROtdOK5mdhdVN8y5nE+FsPn3DTuW+uAmoRV9CoMhJW9MNlG9m6HvF9A68x4PfZsbZzRe
PbeuBPs2U6C+TH6AK8Gp4CAktknyQkeMpoCGjEA1al/rMeAs0nRucLYHMBC50HytMiSfO0WszGLh
FLFCSddOuDyz4MYYJ7aFkjnrxii89gupASGGTpflLfdmHhoqwfHSxmaw8CyXR4nqnMZDUosbGzQH
nHnPYk3PkCY/aYu/xuuS8NwOfDUgJUPWwZLEPvB8S9ZnCvYmpu+35JyOdhwCvW1SgoutnPVeaXWY
Es06qAksBgeNCfbMUMxYZ0HNlTM2EyxDePfvGpvLe+5AB9+f2MdrxYXtaHbeZqrufv2+BPoMSNQW
vNTy6A8mQYndUAXkVzWDcx76ng5j4ZILrjqj/VLZOTuHsBVPhDVL9w1r5njXpi7rdPmeQTTJmrwd
OlY+JwYcst7+258l3kOSZJJxkoiMJYXLRwR+JQtC4hhEjned5uxbBkTlirmAVkBrxiPsuZ8IXbgW
AOTttanC+nUgXCK5tdwlji4tGz7roGcuWVE/+xdHNgX4jcZjUIX2IImXVsgQmNr31/HoEN6atxnI
d+lODwTbua9eIlhYJ4VnB3zHSK+u6LMlr1vEj4MPCoF1kwBtByBZy7roi4eiNsxT0yfG107JcJ/0
Qziu+Js55aQGwfTWiJCdGHPFTi7DTjzaihjUVUxXI98p3yE3KR7T5Y5KUEjwMJH+rfsmgMDE+LSr
HqLlG80ym6+pX9LSipav0RCSqqGzZlOZDLQbCMJFgKX4SRgTgljuE0fLB89Ojf4BN1rhgVIekjgJ
LsyXQo+tCsklXIggllO6m3IgsuJDFnBajvfj0AH8EO54gQiFgMx0YH2TwpJuugFe3eBN1r6kvzOg
KSCVM3dUcmOXnV4TtzVt+Y85qkN6c5HNDTPnRF7qgJUl14nxMhphejI6ZuO6Tdh6pqA8MCOFQAdB
Zlf0w/uIydtUJtwX0w+vnKmN1rK07+OAJd2G4kgKWUwg2SxKLHejPNYaPWfcFeJSkUTPSJlFYpXR
YSEjjhNJ55X5VwK/3F2g6wgrWV0i1Za63vAGDgCmq68VTjzCO27D0RmOPNccDHpp3oZdY97SKNMb
jdDQa6fywIhKbjkbRw+j1+N+YBPd0Hki2MRxbh2zc66hkFX3fNvsy9VYnNj5SmbIuQH8xe7WQelt
47C47nMHkSm36tYExveBuKqeiaNl39QaJuHajk0OkKPcF9iaN56+s0tx4eRXbXHXmF/R4Lkn+1uf
ssSygi+g8knmCQ5GNv/uSo8vxOl5hXeIgYZkU/ZmUXPQNjSyDXbgdjXBhmIFSZZxNfsVq2GH87qX
FsAaG4bedZsXPKRlwmqTeoonctYLkDVCr9neTfmQ0Yzl2L35+zJqqZJ+1NUgGsJVSmOBJuQvuhrg
KVnIjtccGqR/HPr1aIJYiXgS//46v1Q/pGgu2byw6+ABULj9WK2Rn9f1Wd2BQsR1gD3N98WjxBlV
MIAQC0V0KV3el8O/v+4vpT/XXQZKHrmJjkOl+ON1KckLO6vH5jBmhffWGYT0lO1YjLvBT1i/6rKa
Lp6XLAxIZIf/FB/6iy6Lqy+jLI8XnD9iUbZ/X4VjcqJ7Irz6QFoBcmUALNYjwmIo7j7dX0J/Gv5v
NoqyZDl5Ww52ktX7Dfhvx+4fOna2h37ru2fll47d8+9t9z9PKfGXVYoy9BuW9fjl//6fP37yz7ad
/5tv8fSEtFDJJ3MWe/YfbbsATSKjqsABKbEQMqzvhpxoH3nYTT+g1fdj2872f2MgyeNAlihNqRDP
xZ8c2T+6SSBoAdRCoP2L7hL9wZ/fYJvOYMBYD/Xde+zaj89YPDmkPmZxcmxLv7/CtOpS11hNe0XC
lAOevuPUkzMfu3B0XRHizlE/HeHWm2I45Anb7jYiSmynmLQ9hAH/hkokfMKJWeyB9S2iE+ImkAog
CkM73OXwsBL32EazT2hH1kczRAVnwFMbuAWjutz1Njqc8o3blONBRs6pCnKaK2qKFSVWEH8QVUtF
od3Fz+hlL+EwPOGtizxEMy2o107Paz7ShDnLwBnmZP19PNTi1NXUIysUYMO2iwyczEg85MWdZHrm
R0SzUaav901t3KfR/2PvTJbrRtIs/SptvW6kAY550ZuLizuSFCeRojYwKhjCPDoAh+Pp+wMjs6tC
nR1Ztc9NpFlKpO4AONz/c853ukLuM/AMp8Hu29tV6Wa3SNt8XRF0r4Vt6mc8KBzGB5ltcQEIh+G6
vXPqdGQsai/fY3+uDp6/hZMyBIKnNHPdg7CXLmIvnu+JbFjX0Mq/tmXr7tJgnG8DR/O8q2Dn9Wa7
T/H6sZHPnfGphJ9xD2kCB55jm/jWPeYEByQG3nEVGCuPviTEBT87sehmmLG6r/a85pIE4uhETotx
TBjUkyWL/TqVZXey8uzGZ9t+tKbsS8rsYdwLbTrV3sdwA1gdhGdTpatzM9LSkuxk4427wIPDn9Tk
xFUzfnWkLopdl69WbMxiiJxC2zzcJXp1qNzpZg3EaSzMN5LXoFF4L3GZjC9Jo81LqIavutTwsaCR
fscHpi9WRnkR8la2d0tsTNbo7kFppY/SaWw6ZP22ug2Kur8DywqILUSG9XeIOx71ndK7L228Okbm
z2/JkIgH9q9F7MKCvwHN9Pso7JTUoF49EIt5er9y1r4sTBggd9uRTdrlpvJKDEGWl+ynxkgeLHv8
Rmq5iVy8/OcMlz7M/dGs5oeF6s7+fYDCRzywn4iVz9aDV3futUh7+6n0NhyLSzTElXAfoxGVfGSo
UQ+3kzC/K/o87oCtGrFQ5u8MGL/7SrUSl1fTY1ZxkJdzqPlUOYAlrwcdvAVpNj2vBid2qpur2MOX
tQGPp6k+mc7kFgcq+ghkVJAev2fp2pq4Bqa8o+msl8uuLAYLj5cWseuPdZxvaY2HGTgq/NzMvOl6
TNTRgs/gYe7EPbL32yrDN5RpTtF2GA++WdP34+XYtBzKWYYjKDlxNNn6vbpJ8Jwm3e+mmGhMgO7S
xdQkQEeu5jn4klXE4glWUsaZeeKUsjI+8hvSnW/L7A6A2hWzszpTmlhjb+LJvURTykHqVoZyTY9B
sgwkRXim1QQhpscBvw8viSi8MSX389S07LvL7lbP9ryXG7dhMsOjdmz2q+U69w9iFWxRCbATICAP
UVxLG8xmnEsUsd3C/hgMm53Evt1m54wWl7jvNjXaN4y91XnBK75W7e7GlY5H3zilo8yOIBuZ/jAy
ObiJnqGma3VoaO/YpUtVfltcW+/roldXjJ8Hp8HBCTvLmmCWOgBehsJ9yNqaLkSvhKOr6F9h7ok7
CxEdSoRNAzHsl+OMdTKarTq9pQhC8QkU6/rcM+I4u2Mw3C7maLxQt5RN1RWFOd0zTcRCladtEFM0
WR+K7grF+JsAYrFvBynOy5qsscvfukLsb2+tyu5zfHQGLFJKrgWHkA2TeC7ZFLJSDf2DHQ72c+AG
eAE9xu+ZC8w30t2qjwmnDD8Kq7J8gz6P9rz4uGEdSuxYIL5zPinIKE/ZsnP9cDgIl9PBss531Zrq
n1PGSSnj+IZlIUWc9nMwGUsifyPPS7zcz4iwZB4m31aYxOFrXUVtu9mRq+k7DxYE87GiKmsltrar
ktZY8bIo5UV1nY+/Cdodq9gnfHaDGzQ8zKn1lCKSnWyjNq+56Xf4h4PiWPkAijIyyRIdZ2fxgI3x
surIahhjCeBBZ1PTCp2E2Es95SwxUox59UZl7hDagoPsTAGI3gqvS+NT/SIqet1WXHEy9Y+qC/FJ
JkP+c8r1RPsnEt6OkArNQRYMhNAW/bkPLRJSBazmPQDP+wHzudEugu44btHbrEtzCKFLEJUVY1S9
luHeFbl14WSZHNTUX5e67uFRMdl122GBktKpuKgq6qxtO92tZFzPwxr+CMKxPqfu8NGHeDWnUv2o
a2eKTUtb1D7xuLGG7BwMMj1NqrL3dRLczVCnR8x2HAgFjqFpdh+Uk9dA+uVdqovHyZTGg8qK+4XP
9ZIsLvt7s7ojhrMeFq8kosVg3qXrYpbewV3lsGdWmMLfm6dxQ1Hqrw69lzs18bk+9lOeepe1GDXd
FxK5EMPDalETmC8cbUm56ZT4r2rxB9Bjt5LXSsJufapzMzS+4Q1aNJRtP1j3uSvJAUJvApcFi7qq
nNgfLUufsD0/0U0JfXOdV7YyHIucu7m0Bi4rFC/6QYqi3Zn0p/2u6Z1yaaxY+y8CB06275jlvdrd
tLzWrblcOGFZnLAaqpc1MgLZbH/xInxd8wUfuGLpr0C2Y1IdMRSba2zVrJgUq3nvuggKPPwTTXLU
ddk7V/j1Y7BOOQ3ElDAgosa+H6oDOhEDUzEZRznizJA66EGH9hZzPyLtmBRYXsve5gMqNV3b2A3S
F4fGp73PXG1HCFqy6aht55QPK7VL5upOO9VOFtYMuhgV4JLOpmpjqrN4JG1l4Y/VU0iavZjNgys3
wmmgMxil0p+I0iPzXdDFmnS/BnKezmampytxP+Ns9L3Hxg8AWrkD+xZ+sVzDGwFhrn1+wM4TxvSP
rJRI2JNHfXdvvkm3yCzIXGbxEGQDGJuwUCBGPMjSrRW6dPgl1EfiQD2B1QSh3ZfLbO5MPfhy5w96
fK3CMNwnxDRuaiC+7o7yRf1ttXPn4En3aMMugCIK6xZzcoO7ti9BB1OrMp/S3FBQfXOZoska9Z2j
PYZx7ID6Kqo9EpZO7pivWN4LMmgMLaJ0soOSch2ngc9QjiYTZhgTLN5rjCffuwIs/+H4BMw1kmK9
4xtNwCiVBCd24VBmseJoqhkYAn0eRw/EpuNl9RfouIEVeWWGuOJmt52rOnwg9chIjkYUjyEqbFs7
cB9kNUxlTLXdVm/mDXHIl3YBMN5T3AId9mNJguw7M/f8K/E3/5o4WeNFuZ6p7zXZmu3pPUzD29p0
YQhr/9tY2/KVruwU5LrrHCogPpFYXPM8CL3S/VEU3pvdObOKUHSGU27TqlNXIrytMCb/LnC+R2NP
LSzraX7JlWHFmjDLt5l8LTycofaTg9HnWbAfTboS0rEeDroZbbgarR27nmp2rfZLipDz8IiFZYpd
JLbr6s+K0pxUPVLhzrCnUQswJIgebdll77pXcFSoOKF0Lm+xhXWMeuNezCMdVoz0bJjAMZoEXZWz
6X+IRiw3ncxRHPq1ewJu47sR63nxsx0t+Rw2ZvUtpd033ZO6DC+tTpNL7lc0TnVJf/C5Xq9mn3p4
rUcFmxjyNFM5/gEMNggJThdr+Drs/U0vdt1kilofrDtLc90clNe5x6IyoPeb7MW7sFLPqIP2wTCH
GAxBAWQP0G5R1PNdgax+ZZEAr1Fn3Cz+vDmiWfnsErpKZvTURW+pF+1YdRuVMxycFoopOwanuHY5
e5SqNns2UGP1W1Z67kp9EoOrvJ+8nzPogg+imFkQdVW43FKUvNgHNTjt4d/n//8SEA6T8V87dhi2
Z/8jeh/aKm/+NAAQf/zoPwYA7t+QWT0fh8MWW4QN9x8DAOdvNmMzxzQtgmLB52zg774d2/sbdlEc
GG5g2oIf46d4YIwZ8wX7b/xVi8GQHeKTD93/VpSReN8vAwBmD4gUIURMEVgmt/ufBwB+ufQ1LJDi
BGp50wbYA/n7VaaocmIeCGiPc2e2u8D0M1oLaVVyzghCId1eKzaxSCiagg7YNNnhtm6b9mTnW0tt
BUNNzYqOaPhR5wg1gBScM5Rg645Mg3MenYmRlhbkgGgntDFPWwwQFfcW1scKkzHIBXQRGGxvzaY9
d+bKwI0a300pbqzgxsoIY/zhUwi3nuW2ST1vN7UQKI+i8rMhRljafsRO0FpKQu33okfuY5bBP6xw
FzJVlsHymC4uImBuLY9DIexzUtYM6u1u8YcvqWjKlsKWoQ0uXujLDxmYFq25m73AyhqDDSQVX1Hn
6OVeU0E5USi8zUG7cBPOhUiHk2nZ1jNudaQWsSz3bWtMJ3vO7K+rQuFpbIRuRgsMWbxaWnep6Hn/
cHWTl8Kr+NUgVDqeiEh48ogAID+KIecTaBxg57msmPwlm2VlsQf+2ucstEZpftfpJllMKS/AtRSv
VtGJeW/aqXguEk4jwHI8gvpeuPCunZJ/Myjt7g1tm/cefupFkzLtO4+t4LXJfPSCEoUFlre1G1S+
3BZJPp/tNoTDssl2DMu3z5MGtk0JW2o8D1zX/D9/fKGVmSIYwY1CXZm2b/hTMeIrlfKbp1u9oN1w
ZAJbSoRxT1lAmT/gcOEttLrgt4A157+BrJBa3WricwGXtp0rFmPTN7RjuJFv+GjKoDGBBXVbpucV
r6xjH6p6xd4LTvNnlkzbvHRusIpV6nFcpcuzK6Oal5Z6St/xRj4wRsGhTH+lEXVWLZ4bBIq3Ty24
dWsu9JJjfHJAAuA3rYngvwyCeW3ZdhGxgV3uM1IphDfHmatBDJJvNrRH344/JWLMfZNzW/k+A3rg
aFx8hkD7SmbBreerbvzw6TxOY3PsrLtM9dyEEIv4glsOLoBvwhThriw69LWGcjiMdiEu0xirDdeb
xW1500L7cU4+yf6zUcyIblrZvO6c3SeIBhiHuB3o86WEuOaKSaxJfiyoKCnec4Pvbt6uE5wsOGU2
US+wRzxDLkUQgSX5ZWNv5iiWIuTQ1SCiz3MYf4rk9NslL5+X8KeGpkvJ0G+72cEedG+Jh6yu7ImP
RAlIskvKrQCIB3ZsBnrjILBoUUez6axj2yGpdlWwGWQ2Y9EfE//PWwLTN8JrvultnxpIb7Jw5Fbe
vzFNHE49M0OCeZNnPXOGSF6MzVq06xDJ8cj3aQ1Vzufm9FrcawwJcqosXbaKKq95O2buUE+38IX2
nwYWot9cYIbNTS5Lio5pVHWs50/pV5sglHb4tOyzn7XhjWqr8GbtKUndjbnmN7SUhyMM0vhBFaYv
M/u+6Ge4gMYgNetpuoZ7s+r8k+cOJnVLmxTdLwbCewaPeGlLPgabKYg6rFJPWRxyU5AwHwgQ7JAx
l8datCp71HLpbkE+hnHOFPNoa+5ljl7OOWhKA+ecVfF7qF1zGIwg/BQjS4ZJCPp5dLuJTxBd9rHj
QgcSmZX9W2km/Sm0ZHoEASieP72VXgm/HoAfB6MnGYbYLZaJJdJeecNLWXJFGaHgi6ooW35OzHXt
LmnrI4TaTc1hAgoHxYrmmh8nRyCbzopvqcoT513mgqXZSjTXFFZ5LnDNgLGPBlm57ybMLDxYjYXG
M2nruXDpndmz98QVBmSE68WSWAPbhqtUkaHxaJjqrbucjfpzjUVzIJbZbXitcNOKaGZt9cUpNk1M
EA/7SMsWm0bmcnVTmvJsb9ceXbVWcXW6aThN1gbU+bzmHeHwQ+bIe44EbRe0Y0JtvZvyOXxxXQtX
CRgw/olZWf34MNNRttDZIVnf0IGDPQmD7XoMtWSX1gfhCwVDfJF/LGmFtBD00Hy5lBioDdO5CGQP
eXV21BB3pG/uHY+7q6pK0oeT4uO10Z0+77h6DpwX5rALRU+9O2SHz5W1bTPUepUF/YuVU8/JuCjV
5asLpSePKmdbpaxZ5UcnG913Nq443Ka+frCySeAkaD6gTobnoeu2h0Fvbg9nCsUoBkEYv1Ory0IG
AoQ7OCC0woAnowMLHV9n+sTyY9dqb6UTW4hdSqcvJ592Da811h3aQPwEVwoks7B6WAvoLmZOviai
8CJ94VE6nJoR0fbiNCZ3Tbn54VruSU6TLDF4n5SAvmP3g/fRNvVLm1rDBWL2ZKqdDhQzE88enpG+
KJbaHkTSa6pnADbdlWdMcA+hxUy4d2ebOiUCCL1ljXc4Q9srDX1pNDNk/Zr7PQ4t3STf+1HEhmh7
jlahGw2jH5k+rVRqN9VWbajTOOqzzKbu6hchac572JhtBJL1Fd7moetkfzCIO91zvNoVtf+YCABT
rxr3B0KIDwI1OQO6rFlVmR3ihCVNgeNM7DscxXvhibVhooT9Zef1ThF1rahPFiC1bJc7XRAZTmkf
ykbMFC7SN2dOtGNyyi6p9fYVY0lyU1R8ao8R8inkshyiVE6AbqgfD6+j7axfgmX0L5Kj+IOfLwCa
FoPy6FpZXx1rpmTG9Jov+VoGF18kXL0Wijfn1DZOg6JD2+8W7JUlIhGFygBqkLwZrxju8l45bfFV
+/VXp+CQfVP10nnoy4zmq1GqIHIgnCNt2PNPqYfwR4Y0BCMnRM/kIot7Ku33AdES6uoLAEsz5169
MLGug27JIscB5jTZsrgNhqzQt3xe3kcxBs1hnQBZ6So34zRXX8OQRpqSCrajn6jvOCMjNy/8H2m/
6MfM1fjHKLM+2KVPAG90hweGTxnbn4Yj3lIvvxWTeDYAl+4sJeVtkGfrA1V1Loe2qUZroRE2CTlx
k25y4rSXz304wUAYPHZGsawRicY1YYmiNDpyVdbFKfuGy1QP1gVTs3Fyw1aey3Byblqbwh4+tIYA
UU+UwyO/tfR9EBsUrWMv8jiCMiy+hzAGkSC4GGtpfeEhgIjhUJea4ps9VwBKH1I6nG30kZMw5HBE
H2HPqruZkpUQjzCnatQjbbxJ0B57ErTh7cocesprsaeNznxkLB3ctLoav4pFGDe67iqYxIHPzyn2
rj/GuSLknoAdv2DH649FPrbfiq3kA6MTpGeubxxwYsDC4CvbuDMhxEY8eX36jZwDI47Na1HWZ2X6
/rtR1vhINieP5Vf4noZBHgyfy4aRCiNWzRjnaCZlFrl4hJkz50yggE8cE/o3z3PjfnRZirpFG2Bk
dWa1rVbWWReD/Z4MJsxpYPbLN3bEMbvrgZ1gbjZ7XZplPDK6eE56VhRW/gEVpLWwUObCB82+2Mc6
A00gBYFsV1WWuskmw7d2nT1tQ27pIbX3+9E1H2dVVhb1NtUAJtfvCRc95okFw8kqaqc6+auc0w8W
//SQFfgo1wA5MaFXqqOnJwHq0UJQO45eZrAwDbnHkHBSLwah5YDHXiI8gmJWth86ULFF1se+N7S3
ueS+yO1RvSBKVOeVfkXGTbo8AAZeSVNt/sLCzw8eTKWvKl0CLnG7bh3jkoPnAKxaTjVgyzC00xss
u3cEvuSrAf72Wg/BrVc2eKTYDTzViFOIdgwDdxNnF9BuPQajV+l1k3muS1J6F6O3VjGdWLVCOHD2
1DN7trYhG03hNiz8MVTsZlH5dlAc2uAt6SsW9aQoVKdZvjXVdkRTcTUefYavqxuJyqGEN5WwgInC
uuZkvwUZs46DYJLmRUEe2MD9VeLW1x67VH+AYYA7y3RrzM/zILD5uRN70GzI2G01ilEQ82eHZ1OO
fUxfzC0aoYWynvFzMfVjvHSPGP0Pc8T/Vz3/1R3C0dnlYC84QAufY/T257+9P+ZNKv/3/7T+F2QQ
PDdjXpySNqyGfd2Sjn1dnXWS3xxNluDg1CG7kRYDMIFIVfLw/U+Wg38i32+Y+D/5b3gFAawj/mfj
yNviF3+KyjyrXcWYntyFfABWYInnagqtRNxZVPWkbDaT7pjbeZZexy5ZG1QomdylzWg9B+Zk3UEO
YVf516/qn3wspGRIArFtB4Dza3iksaeEYKCTnhqDrR99bQsMr7xlT7oxBiLSrex8pnplc2TMafev
kh2bK+Y/e5L4MPjncVwEeDj4cH6J6zSMHylao1bC1RVHIXipGqVMgrQv+EIyzZQPg21gP5d+Ypyt
bfvdOJQVXmfMh+KL42nicTuzHNPsNG4n6K5Pm+Lnp51fNaDl/sXH9U++xM19gY0Krw9O818/rzlk
ZG3D6jg1yUykGrf2JLeQCVyUgWxBHzVd3cTeIvt3SkH0Yz8yq+gzzvJ5uwyPNT0af/0FWtvM588f
IaEjzCqYnkBp8Rj+84VtuOCCJ/YN5KWJiwP795bHkZHUi2TEI8mKbsdfJYT8ILBinzt0330DH786
WvRr5ZGU3XYG45P96xdm/7MX5mFFpJgIv9n/44jyMe7DR+qzU+el7FABPbRbL5+iUWRhV2TL5qmj
pN0563bzcy4AZcvL7Ij5cXJm6nk/Iw4mMgPmic99sTVyjDXwqMSps7J9z7esxaYzsoffZj0kDbiz
DVq92ZrieEW3YjD48cehFFTJ8jit2xSg0d3ymCVbFILM+nK/7ePe84a6pGaVpD2RRjtOQH/9cYhf
bXFUpfqgCTwMPIwQw1/DYZnFKB4lwDjamcsaKNqVCEIwbUedBqb282dWA5VpNp4asfnUlzrjZWkK
jp+W0OPTSm2L04m7GlVU0IjC8uoI/rv4lU7jz/GQLTaXmRoKpjQwetP81ALmrqPc7+Y0Tud+OK16
i4a5AsYmSEqNXTHgQPDx+Wb/7UT7F040xsnbsv4X2dHPSfT+vWzHX+fQ2w/+fQ4dMlFm+LzdMzYP
LbFVLf3diGZtbN3NZGgKGHB/RuqFwHXNzWmGu9MkiMha//c5tOP+DesGA2N+jGcPK+1/x4jm+H82
O274t63DjQepILDqWL9C6AhAdtJbfHGzEutI1yMCnh5higkTb5C8NUh9xV2NX303B7RB7xiSr29M
zzyIW7l1knNn3FAvNKFXGfUhxQcEX2mVt23anLLBni5Br/w9pWEoejh9nhB2gbI1KVCnPGDX59Te
08yZA1M1pQsMkmFJWV3f7urNcO5JqpT4fdZBMJKlBHRObODm8C553csOb8OpzLNbj/TGhRA/weo+
eVBIy4ts99sau3MoCTn1ElJCQOAi8ivvYjlQhibEfmzuHxOD2v1UdFiC5qGIBrvRt/QWU05CATcn
rt8yg/B5X0kjZmtlHZhCrUd363ttUnGklKl5DfVcxLLbkAcI4rQWfxlwWsWs1uP7IEZmoX7NKMJF
97NrfPxWjSTMJ+VwJgjCk5ZT/uiTedjXlrUyRBVwNFrNgLXr0FXH4sugQxOmWrliqc5J4GNP3Dlm
Z8cZ8iPzXcPdKQCeVK9X8sJp7Daz2PuxL30MzXoz3vnHsJ5OnbMxviif3WkwbpHDUXIvEpN1uIAN
lOkXSpqJ3I/bm6Bfcj9OdrKv9JRGA7ozvvnpRy0B2C0LBDmauK8d2YHIFkvcrv7ByGFDuJSo7KmR
MXY5D99d73qnMAkvowbnFZQCKNyaGC/aZsDAkdKNJQPWnT0ty0E4VCvAcNFnwS7mmd4JsMhWMO9B
vFMCsFgY+aTBuWExHcrAXaI1ARb8yaOAgllSHFrF927pnGtvBGeGCnUkXLvfT3JQO5tDDRq5D5iI
Y0sForUs+udWei/Bst4UQvm7dPacg9FwrCWgmh39rn5f3eJ70Y/OscAYw+Rb0TEbFsalF+HvDlPb
/TiH7p5r4hkOCQ4jLolgSB+oDQG/lQIv4PCD7SvFwhBYuCNlhQdmdM/EMa3v2lktdF15XYzyx6rx
viAqdnGRF/rkNgxN17UBiIZCHAFW7vd+2jmnbMVV4tDIHTG97PfYK74ZcgQu6C/JntTHjBSv+yOQ
Lidu7RDNHlbMIbGLrwOgzFtSm/XBDn6koTQvS+r3kdt5xnOFEEqnC6X3e7/K88d6LoOokcAvijLT
R5p3hmfI0MGegHz5uGKz2Uu53sJDqQ4BhRRkvJCIVw4+uGdMP24WGmBGYZh0vQwr9pmyjnnaZdGE
8rzPRht4mV94Z4tjbJSnAVYgkVKsPYsrR5NpbzCU/4pJik8xSOy9YLwReWmo9q7Ch2i6LRsdtzC/
0hBEm7xhYUqa+/UwYmeMwmlFKVnL5qk0bE1B7GReLMYhLh4IL0O/MHAOYLNSIEdqL5qwjgK+oEWW
lzrd+EAa+YvGTUNO6tiW3h3Dnx85cCxI1ZwG5x7a78Rjfe+vfJ4dSsbJp2ye+g3z55Kgzi+qdS8b
LhwryPhk0pDJnti7BPQ07JzBffQI2cYoPG2chWjvq6q8vUPYEvhg+Ns0Vo85khbqwH1FPTPgi9w6
6tz4vXZWfaiG9cps7CZX/H3pN0cCJtt8omkOfmoMESmYbq+31ELm28HOcvL3vk0VPlemyGDxTv4W
06tKf0O14RLC8q9jAYdmP9DuHJmpN9xq4R+mWryH/ZZ5ocIU+410nxKRpVHth/GkKQLnVjsuTv/7
LBnR+SuFGO5QAI+rLOuSBFV5KCqB9VQjdOixpEkurIMTebIvbSW+e568KVKnOEt3eQmU9Nk/4mmp
tO1RFpU3z2E4v1ZU8e0Jff9OVYqCmwdSUqXVs7Cmq++Mw10XiEveQq1027ZC1/GAvQ/3VUbwL7ER
52nI/TkMkwmvktpXd53ao+MA7k5wJsQ91rYblKjh6CxDsMOVGJ4qfD/SxvChifVph+L1qrGuqwf4
bBa6P4wBfoIl4F9sNn8g5Jt7WXo3hcVDaDESfJ8Kdhxt5dUBRwr2ptp92tQwArA4L3Uvz+kA4Zk+
DgPzxkT/SsbjBV+t91aVyzeVTNPJ1/5HOwnktbTKDpMY1XFpFuOAbMRwpZ7DL1jy7s3Uh63uONsL
V7ddT+pndOHf1NRuFWsbw0I4LH1OMBvM5tnKjNcp7Ipdbywfdt7B8aum6RzM68Bakw8gxBPvxPqb
XzIm4MfUYJWjMwn+5gDwOwAMdMxX2z2kjJsOggqtaHE665j6xauacxeQZfCsR3mVZL13zFt/2kbn
X6qmwq/iV+vO6Tzr4LY+hdNObV4CHH34o3iSr6yqBwpv2r0KNIjzH+QDN4tzPiZAMhm49WFzWtD0
qGxeRpj56oVETu1zK5IRLqpdz9VXB18IE4Z0KvsZSgc3GVFDV9qnXrT5DF6mA+H01Z44PwKm1DjH
4Vq7smX1LkFqdioHWS8S99F2gAENb+1M2WlzGexZ+mFUtKRUXOhWFYEtel+7ASf67b+31/8lo8eG
9Pir7fWXsnpHEf/z1vqPH/rH1tr5G4YMTEaCft6NZMeu+/9urbd2Cg+nP7wvwbCGP/qHxcPf/oQD
NrtygSnjP+wdoDBo62PXj23EZcf9S57jr/IdqE5/PspbJmUZoQhD5gsCq8GvsJSBZ2izeFZ/cUYD
LrtT8XyaR5C8Y/DgZk3Wnt2QSs8dPufVjcvBm4yvCETFB4vZlnhdjAEyLHbbME+OxkRrwPNEwuAa
kAMv7kfqp7+T3PPf3NVrLhnrznVUhdiHW0IUsTivL3BQATOW4cw+pWhuiq438HRkXXuLQtOtx1pz
GyvgaOmaie5QoxKGbzPZ0+AUmPjGOc1q79usFuQcLVyfuTgBhmJjXcW2t5XWhGkX5O/zSJfN9Flr
0w4t9aDd1iN4wwA3G9ODgZnK2eBcOT7lWjFiVHdVxqnIP0DIXLs7SEu83WyRgw+qSRdOchol2hKp
zrY3YTc3ruMG3O4iCUk1AEiok7tA0GGj2MvyeeJH1PXEKDRxQ5Ot/DxjKbayxDJ/U6qSlJSXWe4y
72b26jIVblh4yqiehtWgvG9ilr+jA8ioWWV4WIAMCNbeAX5cUEEeYdNOmSdDxRIZHQNwh9u1+EB0
0NKlcqJOtQuwDsAyEU9nTo+iXJLhDmaecTYVYF+zCJIdTfL2Ts0OBjyZNefMMOZj6naCPYqHAdSW
JpluYvoPVqXcgxd2+t3v8M4rLBcRoY0MWBwaF10j5c0AEvHYSqc+I/NPx7KZ+3HXNy10mrnaFvaF
rp8McHHdtHvMJukXV4RNNGfVsvfg8u+dEXtu4aXtSa5h8jDUqn5NGmOkUy+pgt1K9vFLVXhfy7ZO
HyBqy3uFjfyBA8H8RpfssqdNkrLvLlseuB5alNE2f2EDnNxXotWv5JwNEalpmmlIEcleWbl/F4Zl
8pJ1i31aMs/4YjCaZAczGDjH/cG+SbykOhoYTla2mBydXlBtCdYmlfe196zmCfW+pOcyyVLkpaK3
lwiZ0l+ilmHvuWFrS4xplDVW62Y8q2Udjqoq0xdYGPY1XP3NXYUP9JlxLodJ3JeUVEzUVfy0lIO9
lupa1DrU0yYumeTQuCXc+yGnlGtQ7nMBY1gWk2PvHHvxbywsKClNHUStsZ5P8xe8PuJKUVN7IscI
xaLQfNcUAA8PWeU1L4NcmuOc+N0PBenD6qkCBHQRXPim6xh8nxNpvPG3Ky6mh8ST2aVhT/Kcwt/7
NqFa1xvDTPxWtIN5NdYGFa3vbf+iqiU8OEX3O2Dy5AThp4+zheFpmfjFU1gG0zfTK6pXXa75q63G
3I3cPihfe6MJ94pGL3gM43BkJiri0FfjIe+8q2oLNtIB+14EHirPwsa9qEVC+W1o0+yg5oYGjW88
MFd3LbIdM4/8vkmKBc5ytwwRNVU2VzGDuIwuUiIS5IP3jtHruFUT5WuJgqoIimXnY6eMUsPkQCzV
pTXDZm9rV7w4BH+/EH36mq/DU9EZ/sfitlhVoYTTd4KcjttUdCtHw6FwrjVukRtyxN3OK2Sy9/P0
HDrSv9VqIOncTvJprYJqj9Oj/c2baNDo1Nres9Vbf/RMTPudRR0xLm7VXVO2o1/TzHEjrwfexlG6
16CIw/SWcc70NrrUwbSI1jjUzAhdkLNcsQwXMj/pO3vG/PdKEVmXc39DMEdtZtxlTy7D/iYYTBKJ
8NGbFqX0jVjIdzilhyN75HzEHedk5p2FB+UwtJaBsmQG7UOJ5wxdZ7QYiG6i/CxzfENYpXBrZLUq
lpPYYDit2saGZarsp3lMgh+lqhmeTvlmmgg2lwFWa/3oGAl6I1re+4Sb7hp6kAzZlG+ev2lzTaVW
A/thCjI86spBXt6sGRoN485H0NQ7TNoYDGwkOHRNGOB1gAbZaXyABnVmd7SkAYhUbhuN5vJbzzPv
0eJUck6NREb8UmSmAjIwumh4RBRcboxxo14GHR0h7eD+/D/sncd25EiWRL8IeeAAHGIbCEkdVEly
g5OqoB1afv1cj6zsrq7p6ena16okmcEgAvBnz+xaZTjf07qxbgQw6j5cGvpNoDrsGgRwPuRGfjsx
Ft8Gdp7fJCYVeJts/ZaYFDM0OqntzPNLZbZPNJ0gLxCyCJn7KUNklt2nBEMPZroG50a0FTZmK7GZ
wafuGBvJXZGP8Z6JIGL2acVnuAaM+azE9nzev2WM3o+NReg9aYrqOfZgIYqkra+mjFG2JWdd3MoK
0Lvs1HhbKTM+UnW7INiXbn8AnVaduXJLsvnB9JAiXH9vZiZbELSi4Njj+K+xS8KSVwihfarxUErE
ISYzWT6UkSH3hbVUJ0FxUGh25rwlspHeGG3sbVylqkM/zMPWGeb+3WopDSj8Sm1GL//oO/E1a+oc
1qG13oxQX2i76abkwfEb5pauyrfo0FZIdXn3m6C5aTeQXHvKTFfuLu6XKsaQD13GBx9gRE8coLs7
1/T6wxSgpCxd2t5DY7fFLlsDuDzUAOCOaBPjNGFOSB32yGr62pJo/KCkddjHIB+/l6AfdssKu4fb
3kfiFz/aPO1OcHy0ySOHgi75u4gE02aRqEVj2pMKQhPf4ky19hZMlZu1NrJvQeZTA1kkxgGqqwGH
MyrOWV/YbPqzdF/3WXMC4lTvBgodjrZT6bpcTl4GA/kht5LxOi0rTIvFjALUC1JnJvvvkF73cWd7
nfrWyykNee3PQPVFOCyJe5xGG+SFvF0dGEYKOAFmjMDaV0J+a8z6PFD3u1GoM+Qw1wO3aIK6tvEm
aCfbJAljWEp588Yt8LPnZnXn1e3ZMwGPdA29hOXAjJhPWzNRjz5E7is2tPFetchh0DutjZsqvG4U
K3VrEe8jp7i1S8N4DLp5OhTuEBydJWNdb5dn2J4PrLeTfV+apEkqPLlusQA5HsSWXrTiAHGn2vYr
VVQOsbWNTAYI46MNTsPw7Hujx1/Cvd17BkaVHtcMiHsgxY8mcqHHLjRkpDgPNphCJQ+yPOF5YA/n
CaH7W1oubM0NLr+qM47uPKqza4w+D+M10Qwg2hWDejjNJXw5qqWYfNPVvyr75Vyk8oMe5Ze/Z6n/
cpay2bb+36uK+ySt/piV15tzvuD3Oco3P0l2tyabBk9qYzuzzK+svPPJFyTUGYdslwXvH1t/xCfM
65ZO2DORUJfDNPdrlvI/6e4+tmO2hfVEDz9/YZYSf3bKe0xRYMelhy9f4Chjlvvjuj+ajHhMlJQn
KBd1tLWyNX9M6Bm4ojpwDDk7wJ+1s3WPGr3uxTRHVz7E13dEzvlFKjzsDkeEzyY8q8/xDOj2D+/k
v/EC/Hnrzquz2NRIXiArI/fPO9sA1nAkpsA5ZaNTfZGJQ+0eH+obJWdWuE1aLIegNlFm6wpg+H/+
s7Ea/OuYiQvBhpTu6A0TZUWXKMO/vDcJkgwzREOhcfRWNhFWyWlIg9s8AElL37P0bgAukFyydYhp
doL0RWBl/5hXtX73Lmknkqb2VVzE3S53h+LQX3JRMHbcs3dJS806OBXpCJWo7XrP3sHZrO2gUZwl
mpczduV9QpCdxjRwUKHpY2TZTCDEtsOw8jz3Qf40G7t32U9krvVOMQSlFLiDN2xoYU7qwBdpj+ER
0LDC9KXzYEavs2ExZKkkBEKCD1GHxwzqJMAZes8DZ/wCg1uDnum5tboj8BgD1NHmmFaH0RY2x2FO
cx7nBZ1VW71pbDYUZSRhzfBNPTWpNnUJuBk66yanDAFd59/8KSIKl5pAjokr6ogcvwCsQ3a+7CeO
9Ic54ARjOBaHONgSzaN2pJ0hkKViSx7dfC8qkyQw9sd26+Ps3E0DVYD7EU4p1W18lGCH+jFE6Uu0
b8UU+iyGKtmp3puGU+AHxKfIefSPc8qpLBT21HGgcYW5x2Eb+RsV9SQGOH1jVd2xr7OvqbkxEXnj
1Jo2lGMPG1zDpBLrzHCOaOqWsSkcXEaTlG9etvi7RLrqIVftTLNyY2E/kuzYnUvyMTZnsadBp4Ur
QTBywV98WC9hycQa97mZ7qmVHrd8UoMTVNzycYVyCMBPRy5XHb70Se9/AQRYH1cdzQyKmpBmSs/7
vsctA6YrI0wHswXFOxx1xBMQvLiODH++AmIBcy7ThqcpQdArPJn8cCZzvBeXwGiqvPIHS3mwfBC0
SB7KVJW6nYZ49XLJnLpe62b6gfoErw4Q30A/DseqLCrd6YnkaTrXm8ZTFZMp6Y2YQ3xEg5JPBeR3
lXFUp1GyzQ6WScQL53YpYM9RHJ9salVjvOyaoEXsSEn/HgPFuv6+69roah1W+1SYdja+aVRmcMMo
U31ZYRgN5JoHBiNPNEb/TUVDVmzboG+S0IVxnu76oVXGrqLiCEFGqCXsOGqRFx5x7zwtdrUsR8Dn
TBZGpDjUVqot4207AIP8IKtA2yLtOPDtyTcoLKdTbh5XPKs8Cnp10yZTWqMD2dWXrsIpou0hVC3O
ZnUiIpA/IqrpmyFW4g0zorrP1sG7s4aqCeiJDPjTWv2zLQm1B220igm7aBdpG4fTfe5TN6OjMR15
9SyR1mNTUQmQVlON61ECGhthc2wCOeKKTCY+yLsOz6zBvDEPX80MVf42S1tp3gUR0QQAlXX1Bf85
qzQs0EC79a2cjSrvExARa9dnlyYAox/v5tRakRpsIyW3N9lr3pFot6Ji3fIkEMsXOQz4Eq8YUUz+
koOiZDwsFsG2YVOJdRrfFOSAtKOLQaovw9KXXDrt2l1X7ereNZ3gFWOnqwyy39jLNg4a3KGhLvSe
uAqoSbdKLfiiIptxdMZYliqgIJuUlcd9K4umDIlCVXLrYxY/zaQXmV3HPilvSg67GbfEdeLapWj0
hMXeH++choJMPFFkHbcK+esD6+IE2CFt8yAEBKLD+b67mBtsqH7LZtub3hkTq7vEXYJyC+6/2kS+
6Zxia6Ygc+qqr53oX2iKcE8jxlypifvTeXALu9gajP3jwcelTiuRn5b4liu26I7Mor1AnrtN7JF8
rWFQsJuwG3m2cIS7yOqD/AZOhclrtEWyr6Z8hwRI7WMh5HzjADy9pqk3IaW/toy1DVuyufFrSc9W
K65to+hPAW5W+jq7CDg7z5mVHzlYtk7AbLWBzuZZgGQ7ovxkyKiAX3pUwAPZ4oW73+hm7Zb7OKOW
TtWiaEJn0Unbvw+O/9XBEQn8P4rwDz+U6pZi/PIn2BIsCf2Fv7KWDi2PpBghEXi6tMX/wwFSny3R
DCiIuZwR9fHodyHesT7xr1wCPb/0+38eIINPGPOQ4YUvQAzrI99fOEBaFwr6H311vqerbjxhWg6H
WffPJ8iCK2Yta5PNuqfyZUtmmqe1LCb7Dm5HFeikj7A12qIt4V64TbCxurY9MQrz3F0baDlhUphG
gAejL+Q2wX1gkFmPB27o32rkl/vJpQ8BRd3cOimizWaFNIpkaXQdnt3F2a5ugfnBsKE57diY4v9H
HEJ+w3i8HrSUglK4tFeLbmfgXG0yVq3rS2QZZCccUpW7NjCpdGBh0jyR6aPowbyUPohZ9z9cqiDy
Sy1E5dpURDCn5tDscAUMiTqm3pr+oFYm/jattEvMfM2bXKpsYF1A+0RyKaIQl1IKzJL05Q66q6LS
rRW4W4vrUTdZpFXS344T7RZC91xEJjPppuppv+DIxMrXi7MRQYR2jJnhH0KJS3CF9QUiWx1RlqAb
NfyWt5miMhzpFDSYV8oFl6GgsOMAoI/DCnjnwQSIq2kNyode93aQ7C/Ppu7yyDhp3yeXgg8EQXXF
4gWsk+7/yKfE21sc0yFf+OUtKfLY3C0ezJdNS6NhFiriIBxI+5uhct46GfdPggov/8DRnfIRiwAe
CD/dSaLawX4FLmPtAVr7B+JMGeUlaxTdYtilw9A22RxUlDRIOXaP9PX62c69QAY1brDT4EEHAqE3
PpQaSNhNTnNwYvPBgQJSYc4AXIi2NrxrGfmFYNV8P3aZDANoh0bn96G8ABATUIi2hiLibo5glGbq
LJE6b6kB+wyoGdSDxilSq7HslUYsLgOwRdeQ5XGCv2hWog9zSrQfYTWY94PGNEYa2MjDiYIknsel
w1I9GeBdRRfIY6B5j1kQSY0Ky3/D1vlNRIGxrxyNiUw0MZKLnDuvpkh2KzxJgmj2TlAfus0xR2M9
keeKqy3EIXJNtV+yKf3GhQ7Vva2EkDerZlYmzIobqTmWUwfRMh5gW4oBOm5ByvQNP3N8qjUDUxY1
mCHNxfRIZm0z4I+7VswjWSrNzxwbrpsLVHPWfM2aQ8pmgDG8zS74TaYhnj08mx4XTecc49SB1Ok6
5QK304+KOd1z4J/0EVqsDnzPbLrQPqef7M/FAMv9ZEGMnZ6AUGCJ20gyNeJVOFwLO1Nm6bXbmt6Z
xFWUfJ6dFSLIAHXM3qugYuAryEny54/pHY2tFoNpTVNIAVN7DFusCZRnisqQb7QKquw0VTp/WrBS
mqjkMVdHHVqiFOPTmKbOROPU5QAbX06zuW2O2Xue9+2qgKxcECyJxrEstRus27FjpGHiSuP4vRRp
jK80ESm/H6MqYWBe2C7zsgriN+JCffGnxaOFHV+LvwMb2ufxcel9532o1NR/8/JA5C6g5jWAAlcM
fXXFuRKGPANI3tv8xY3yUwbWiR1mYoLXflb54FIx36AJhFbfsvshnTj/nLb/dqP+P25U/PTiP0o8
T5pS8G+5CL9/6a9ntf9J8q082Iim+LkB/6X12J8Aiso/7sZ/rczlJ0yo2EMBFrgOq95/ulFtCwur
b0oPbfYCWvxLT2oK4/6kZyApmdJ0SHfwOgCP/ilEMNAYptosrY4zW9xpF9CVO4VKATVJaEjfu8py
Bo7ZmX8OUpsEhQUm8o7PbrUdi8T3txhOCa5Gqf2ZZdryULmWeho7N/qg0QSwMwGEmuDUKo91qxMF
VAjL69SAcUsdXDWH05y75ZaNPRWQCQt++8Yv2BbwaDVyxmhp0+jeFM2uCVLOse2yTJh+2DbMfCIz
9VtXshSCGrA4+9zonPuEUeEhTyJHU6dGY2c2hn3VRguDK/YEBbfOTqwEXavDGlQt7q1FLWwd9hYp
8qG0bZ6DdEcEM8Gq3Vw047tZ8qK2EI37H/wpArXDUWgw0aA6/K01gBi+cbH8DL0z3rotG+y+AsPG
w/yYmriBdyThyt9SfuFHQNx0QiiwZzuxptH31ZVNs8nJ4n2uVyJZYcQr++ywp/usJjN/DHITcxp9
FffTEKnnGvnmvu/acbmemzmW7CRovNhECfdtHv2FiEJTNNz+1qT2z3PO62rcmjcyE1EE0MeGRbRx
stk7r+laf4jY9x+igmgBFLPWFNsI6zJE+mKq9p4PtE6ykp3rsr7PRRM8SHrOsSM4gTx2vH/7keEV
qGCKuJ4kOlOGUj9feN+pVNUTgU7/bJBsvcPUSN/E4kvatfFZllFLhhpt7kRuz74yCgLpSF7Vfd42
+PdXnhxgyTJxxe5oColYDQ4YLEt2x9Uoe35mYe9tlTZfp7Vs3luGmM+cNB07DFbcr3pu6b4Lo/R3
cE1A7HDbDc5zzW14WZzgyWrT+DyD8Yh3wcxCPJR0yHIo7fDy03RLahBR64tPOhRguwhu6tr24v2w
mPGVM2cqPUZe06+nYVis5ZBGg3FjkYADr4M6Q0qaeBqBRI5v/SmRPNM28VQPj8g3kn2aPROZ9Q3o
XKJ13RfFOfU2+RkOsy9JMf9nbMy9ZMhiGm4xFRu/x8suWbPlkjsDEa0VO51Go2qWZFp+SamRFtKR
NZzv/j5uL1E2uPZGf9VfMm7FJe8G8ZSkG74ciTFDR+K8KDaeWOJ2oZVHt15ZsrjREbqELF2kQ3XF
JV+X/QzbWT+jd3Fpemrr6UietFGp0pXUnqkDe5GO7pk6xNfbZnFq1nh6TdlBbo0gqW4RIRuM2/1j
poOA+JctJt7MEj5CWjK9crKLMcfpAKHSUcKqxQDG4dgua2ROwoZwNmHp6QAie82OLKLiNRwXSK3D
ZhysYbv083xtUGxxqgZTbpdAPVarf9OzskYvFh2r0Gq+mtJs2HlzWuycPsHcV82HyXCM75ipdw1W
yLCJ1sPs47pcUgsCeN17d3giniBp0J8dT1pFk6+i1cWHwzBsVnB498DbH4VtW5uxXfm1dcRKYweL
8liw8PXJ8exJrcGlkuraVHX3I1u8O9BS0Tt9rhPGu6Z4Ui5cyWyElklHLBph0Y0PYojsfaNzOlOK
Odhx17u08ZdD4XD6TpKu2C8CswbVfl0owKdB9WqrmnTq+l5FbPBJSd+vdXvbT3mE9pOMIdXN7aGJ
VLvPXMO8Zb063bsdVpQUQQORoDmoVPi7NFqiPZEMTvOR7KCZUVy/VniBoV8aVxkgmeulII49ePGH
1mm2scDvm3tkkK0APGDRV+1n6q+no1nG/UtGWocLYzIOcTv/NrRucVgIOu/6lvjiKKzow84l9EJc
vc4JwasEuuhb5mlwkUCw8TvyWsF62dN9wKmvxgJ0qIGVX/lAbsPZMLzzUCcB3kkeTVlJQUUvHXZ+
o7t6ALkaxcoW5S3b+U3as9Vrotegoa3ClmWEKX5IqEr3m68KUC2GiznN32oivCg1Y7uJUsvfl6AY
DtU61u/1FJmf2ccaux5MZ1hNar3D0FThOp3AZtN5cbb5D7ekPIx7/I+vHvEkMxQB2fm4Q/jiqCbm
DfvkXFzJOYtvgrz0g02sZAMsIB28MLfsSlcxYNBxJiR92ZO/Hy0BvRCXAcNuAt3SqIl0eeiZmOe9
/Ip9NXpnzQ66wb722tdmh8+oU802HTBdmHarzdDVeV57887OcrX1e97poeAycOjqnK0OTmqiR0N4
eWPnGDQUedkPG+/Tj6FsiTzBeQBu0Ue4u1vHBc0C3c8Os6WRW1em4qVKhvER0KX/ffaHeFcHDT1l
kfVhBFBkSZO+oVlQB70oM+wc+aIcaRAo7yggtEGGjnR38lFqope4dQ6znX1E7vDNtxp5WCunB0OD
d85Ol7dlXIJtX+Cj9rz2S1PSuT3a5omK0pzBxap/xJE3Qo8xIOkT5j2OkO+r0ML0v1vdSDxQB9Xu
8m7Kz0q4dypGv6XoddiVvcXa3IpZiYdT0k4gZqFZQofsIxI53fchS56XastRivMFJl0KGu2RWDQQ
lC0NB5gkAn1zhbumDzONH/YOEt3MU26XqCj9YuX5s2G52MSmxvxILI+IWep7Pyg/eRxG8VuE295v
U5LhhveugFCwq6cIY85N7ypYovWmNgd8bzaN8vFa75kUriYF1BcLWL0bVZNv/Xi0j9m8lCd7rE/U
T2pbvHhJoSTfFFzzbM9xB4u2Cw5W1rObMbNDOxb1VdXPT86adHuxJgpnG3bkJFu/97bjhL09VE+R
z0CYshsn0FLCgS0WNeK8ocByUV25nwdaLFrD/xbF1hsoh+jdbKR9z9aSWLIvsYT0XFfyW2mV4gSj
p9vVSVpf12q8wP1/eOVEE6r4ToSwSbAUFjXIqW46+jWVnZ1TO+Dg6OAcfTc5cGLxHmmTABJbTNne
5PR4bykvemij6qrll14VLdwT8y5ZOickj8glKvyYnrUZ573IxJ1dZy9zXruP0ZwMB0zJcsBOqKrH
IdEUYmiT3ggwAc8eqZ8Z603TuVuqTV97OC/6sNkIdY/eHEPgDq7R03+TaYwFusTMaJj30dTdrwWj
adJToInhPqvLj7YAIbp28/PUDQ+16HFeqVtOa2QrNGG16EE5LMtAn8VI/meBXkXepkhY/tipjDaz
58gbFmj+jVs2itQsMNGFpQJNo+X6ANo1/7vC8sd/I9Hq6Y1x6//e7f8c/P53DPH3L/zllXY/EQkQ
rvQDW0rstXzPf3iliSGisdpIKo73k5T3S6Ila8gOP2DLDC8fg90/FFrEW8fXCq1rE4bVk+RfUmi1
++CPyWeq9ZgeTRNxFqmYWVMnbv8Q6Q9AatIp1hjXLHLGs8+zcreSlzmVxZrvvHrooKyO1qNduCwx
KjbGgpvuyRfAy+EKTc8Lc9u13VllCBLIJxNojnJDXk+FQHGy0HNVsiNZ/hjXNiX2/biJHL1BdqD1
DPnDBHCIBEeMnQmr0EaA1gujzgnwBwKvBidtgqdyCuupVw37wNrywtWOYZxOY/es7IAztkdV7oIL
+rtpDABy7JcMLqZd406mgvy8BAuHzMqVh2aSjtrY2VA+pmzdrsi/NdeLhzccHkmZH/DlIGUVCo46
xeCnMp7LXcYS+8pBq9z33cDdgyJyl1Yj07xrXcOaIYcs0XacmY023tzYjBamWo4rCIcdy3qOWbKR
N2brH+l5fqxN4bGND8RtmYtrFc3lNpvZGsc+EJ48yRcspn6072HjhFww1c5XAnR1nNOvxAkflyc0
U2Db1yvtZHtPGt5VCdw0jCpmusHx6v1sxejTs7IFvtOOySYv1qcG3vp2WpJXxlbrZSqle5od4PFK
VNYmYbmKH8uuoru6XSxzV1RJ2iK3G4kwr0cV2euTajEBDrt0qnzjG6RCAYIY14CxIlp2GcdyVXVr
SDoMCJDh9LiicdMT2reVfxfEgHmItWAdZmgfm+lQIvAfLZBZB69UHMZSSA/3c8ne3fB6k6dIagAP
3fhrZ4+bPk7lDfxUyoAFR7Gdka9MsaT/uMFiDc7vjCW1a4O4+kwH8KH6mROpfo+N5D9TJHyjjkxJ
/TNh4kWq13kTnT1pf+ZQgq5KdSyl5aCaTWf2/OVBNZXvxfdYlCmU2+OEAJt8cDg/6zMjI5/7MplD
Zz4Z4+KSbDGCrCgDcodI/9beBHXJUEHTViXN+XZKCcs3ewJDaggFRRKfAUrNZxCwa0mbtILTQ6CX
Up3ciGeaFCTrQWPoyOWTdTdek1ym+ZZNHue/3i3n21yY2GpV0DCnxA049caKHhUGvZoWLUnYKYOG
8xpJlZd3RrZYIizrxbxfx8mlzQ92UhQOTYJ5DBaAYvMhkiNcfWOH89qOQxJqC7vnhMAdXsH5c54W
EMtl49ofTeJY2yIu4/uGCqV7t0l9jr51HdJJpaYDL8C8Xc1O7kr8GLtZFWynF1U/uNS5vpK6Yzjz
GqEHmgVK3ob1VXuCTx2dEh9SlF97xrSRXY/dP+5nuQUJ1sOlgGjFr5wsI01hdr/A9Eos8rddz1nJ
Uw/sPOODx3I1EaO8D7Ixfo6Ker6uGSolR+B4/cnb+FsJ/f+UUIkG+Z8eiP+2HObnF/3SQNEzHZd/
ZUnnsq5EhfynCOp6gOsdhEj6m4GZ/GNfaQcQZbV2apr4vCwSPv94GmpsrO3asFhdz/+Jjf0L+0p8
bf/6NGTfGXi25/EteRV8iv7kePNH8FTgk8XR9xdFxnKs/LDVaLRVLQ35T5urOvpYFN0teLdBqZlD
zeFP49Ugzgx3dkVkPWiBr0kvEhGtEtJ/SDScrdWYtkqRj96Qmjo1Uf8cQe3yqd1tvph2nbfptk3b
+IV0hnq1MG091OWEW3xEmvwuIwVeMsHl4iyz/KJMEjwhg5r8YtdkODaAaYLX3q2MH/nszS9M9uX8
I8BB52XU4DrTXVJ5u5awMQ6o7Jp6iNo/uCNS4mQ75Nw3sTE4d0NvCUHtfGU8G45kU8oIMO6o1sTr
hTbB/j8lOe9Z9nwn2pkZM098yhAKn/hwP/q8LfgIjmKeYjJPYggJI/HQZgld7SJ/ImAjGtPZEDL8
6pSruo5xynC0XZ2thMj61mad2kkROVsDiRZCqT29YktYHuG7ivjkkNXnBl/WDyQJTA//CfKAibb7
3ncFCCBWZC/cFBKct3iYiRiOjfcKMxuktsf8DQCzRQ1l2ROBV4oCTbH1Vqe37hvkbDB2qOzPbeM7
X4ba0aDYAleNEzscs1myP8+Trtu0csF7AQFTPAc5NCBovmgWMaQwZNda8u17uyAs0GoOaIcENIRe
3xHGtaniKHe+RN7Y+EkATMRoG7COkxqqa1D9JAcuf1uwz2LDW7tkBZpB8f8tSal5ifaSeze15j/S
HwDdV/YlwFzHB3QoB8r3+tHRKzBaUQR9jpBZ/SrH4sPRLngVA212wF20WBhopqclpIbWUrB2mLyK
5xr5KxiXmpJYI3Z3B4cCjpTqum69DhSnBmqQ6ByzYgHQJeMhqPm8vClW0wIR6nPKDK8Mf+EFTEQq
4h0Lad7dS3swYRvE/jgaMeXLpbUxqkFacba+x4LgLho1bbPrI5MUej2CVImrrP+O+EkGAZGGBwVD
M6zZqoG0U2RZ34S4rMeOWpELftfxtUFrdvUP7689NEXYNLyD7aQtoGuDAevCA53nhF/Lih/7ncU3
vb0G7MJNhOz54BMyp7uQP9H1Bng4owFiFTga12ZzaTjLJtjEU5tD4uIgD9TUmaxxPbStcL6YpNHg
/ekuMtekwaWxBKuRRs4tVP5MOucLrTS3edqeYFK13Q4lA9prY2mmcWwX/FhLySwHWMv97OgM0+vl
VfrFOsTHYiGvG3Ka48UCDOAqM3B03AUt4XlCCx0Bus7VVq5c5/CfUPaqfF8V+lfKGVW/J9lidnc9
0AkCKABql7bin4NFU3t+onWNCmJVXmkSbgDi4uBRjgXcOANyQ2pY0CoFYOy3ddW4XVRCfU0JC/tQ
LA2/PFTDOGEkFeVMGXOdz2B08n7a9oG1EnJzp0dTM5/HbAHbzJVGISZlDT7XqcLkFzgBdR4+uPla
YtGUFtXAm87i2DOUqL4hmWFPpyCi60sJKb9MN6FKwhOPWbJwMChI3b/3ztBFe6TjmTBOAKFk8ss9
iowuy4glbrG++5YZLLxIQfCxoK1wfvJdMoeehUK0sdqp5YfhDbhxTcfgpyvzysbLL5Foe7x+9lYG
ilQQb9m4HudAesdJBN63hpIqFvGq8u2dg1Gam0PHJiOOM+fEUoL3d5mT6LX1PO4gQ4P10bPK6X4S
0tkRV7Q4Mvb2tLGaSASbsnXqkz3rfGHhJ0nY8sRAkqrVYzFWrhYscXttvDyxXoIL8GNqlx+OV9pX
UdunxwzKxfdCeuurHw+ztyfymd00rZv+sImDPA9SLieAWsTesiIKOeu+EPJpX8GJd1vEoh6Jlvai
A+EjWJEApul0p4cZyr7amz5LGBWb6w8Io6xCbHKd17gPcNWNmbdQ+7JG9jsxtY4ULBuRMIAbdxrW
Nr8tJaFRCagKStvcs5pOqUC7kXHD7EQZiZRBggznozqhjDVoiP3s3xWT8Qh4FLAJoyrzTu6Pnbgp
Lj1Hq648ol/k0I+UIK2XOiRdjDQxgGDJpCxJjS13E+qT1KVJSSj1ZscTcaH+0rQ0Dql9U+fKtF6i
2q5ecRW3T8XkPCRybMDnaepT3InHiOjzk6IDgfU7jPj7BqEPKw+tTzA0zbfYmuZrqiyf19hyPw+6
JYq2N6R0Oakq4PPByfM4tjiQWaEe5zoAPl5bD12HikR7VkJ/qC6kmnQ11RI1vXnukqrazZbH+KVL
rLqMEC6WT7gaO9zQClxBlEwfUT2XRSgc3YRllroVi1gyDVmGcIodgZkq9Gezf7ZU7r+nFoM9j0LQ
D0NG1VZpGvVpdHHih9CxPyg/ra8JuQ53KJ0fU+s3t3W3Lj000Ll2SQNH/Q1qVLYdncB6WgLDuV7m
TJxz4fa/4SFuP5ZLN9h86QmD4EFnGPaI/BQXuQL9277RvRGdk0RE21zXjeFcm2/GHhNSwcF/9FxS
fJ1t3Ldt7+66S2fZgsu46Kf5ptHqPLwI6wyDc3z3U5rK4jJxH4I6kPQyT8Sx8kszGtvx+s4zovwW
lLOl6IoyjTM+Zbn1nGHa8XZ5m9Fx56u6K9VHOvSogFX9Eg01nbBm+9rzSNxBsJQETc13AQsloy7t
xlik8zZNMQ1vXr60oYg6sYuMJLnuYoeZkJrx28Frj/4wIV54Vo8Pg+0MtKR6dm6mpHf4CelCsRIH
/ycB5qHn4WfAludSMdmdllRkH61CfI4yBwBO4SKZWpUT4v/It9hhCoq5Rq4DC7kzmV02AnYQrXqL
BG7D5RG+RzwyAd1atX32Y8d98IO2f6paZ+BBj5TKz0MBR77OoCCo2qvaXG7qIX5xTWr4FHsTkoVU
88VqkRjLy/IpzYgqsh6mxM+CL7SdrSJDmjW1e7hnOb1ZuiR5KOcWIK+uAzR1MeDS2ToawBeOKKS3
3IFGELskE7d9GZzt3qReUA0J/2g59TUrg+YxkdSDhCjF0w67C0vzRFcVDviNz2nqmts2ck/s1EhO
5vHyYl5qDmU5vCZD8oadPArhAZDrjucxfhlZK2y8bkZTajr7ytX9iTN9bRsnSGj4Glx+D/jKJ2jZ
pRmsoe8NLtBd3cY4XooZa93RiGuQp2ORBAhNXlkgApMSrClt34yEa59YlHgwkJoo2/E4RIemj2FL
0I1EehRtzLkVQPB07TN+QsyGS4yn2WEJTQ8EXUKz7ieZLlUlfM3MVpVQZehxv/me6VYTdF36TS5V
J4luPak9DyR5G9CEoo9W7BpaNHh6UtZLZUqh21NS3aOSqTGl7M0fbqdaWNsIrm2IvDICJPKsa7B0
4x0Zj9p+4fmW3/aqsNn3YQksH7I+tQG8SzRuqtPdx4KIvK6kDNrN2NNxSLmQ8zUXlhnvA0KPfIBM
zoK5K3LKIeaneCzmG1ofux0SdUCnTedH545jwC15GFoN1WLHbyBTyMCvNl6OyAneY2yfj2s0kWUu
42Tf5MNCZaCUd42iZw80VGNsh0oOV3ZV9NezaJaDr9L5Qci+e06m8qqZmuvaX+dtE1jNfQm24Bsh
CPMw9k17xdQfHdrYf+WgNu09+riItjvnbFyKYiPHPMciOVPjeQXvYRL7NFjJBk4O/P4Q1EyVbUrL
XR8H26y/znlJ7x23vGIke4DGZCtK7RQF5Df50BrltwVbxoMRLOu9kaxtuotrNgZf/b5+rodF5R7m
/MGJdPc0N7cTzXSHBjPLYyWKzzUw8+RaFY0X3djK/NJPQX07o9FsUp9r4QQrFRf4mi05QZss8R6D
C0s7haodANL6H/bObDtuHFnXT8Re4Axc7pyUGi3Zstv2DZds2ZwncObTnw8p125LqpZP7+tevbqq
NCVJEAgEIv5B51V0WxvBbUzLabAUKEhN/1yNHLfnahmHt7HTtLfsfuf9k3T3byf5vyFbvdIYFbBt
qDi72LfYHmXs52ViRKAAOsTktaHW3vlkPN79NHHu1wWTEKXtPwm9+i+5ZyjwId7hOxS/hUeqYPBK
v9WlaXgsQKa6+lhBYrwCwQHJgcD8kFs94j5OPXwHGOx5N/EoB/dca+APEDngcpfXmZ8hHH/SuAza
ytPvSj3aN1h0oNavoU9+GhPU9MecTvbGW6uItK0MukcRC1dxoPf69YMTGCeVdkbWNx0wg+ibzH+o
/XHqPwAG8bvD2tugdbZVgODJ15XzBP0aOXNgiyMfiwY3NsruRIz7MnQR7S+W7pEpU/3EfLT64EKX
NZD9jt9H0rUBXQSh+irmbGSZ2Ck4YNlYc64gVruDgpcAXyfGOGXhFzXshwbde53YwUxjUmLXYc7C
J0uAt1+6qXb8jt5W0BIDuheSsj+y1S/VNnMyZKQRRI2wrDkvIzDO2WCgghmfv30hM3teXQi4OWkA
7RDn5eySmhMc1o/1sUiwQ6A4UZZ7Kv68H9aeMU8wRj0x2q8BhLL6TwK6r6+O55BUIOI9xGOAkD+f
ao214ICwICShs8a5D6ZJ7lJkRt/bVaGPNXowwSboQw4B1lRybHv70e0XejXQP2kTQwVUjm0EcV8+
+wSghgq+RhXEbvj0cYoH7zrMW6xYso5js2cbn43RW+rLX/7Xuho4+FVxWBxjb7bvTzf03/LmH8ub
0uPd/Pt+3z8fALYBAqir3xm9hEXzZ78KnLTR/kGQ9IO/+n200/7q9jneP0xhkTnuEOz+avQZvVEH
hRLiK0vtRAH+ReZFbxSBHWgYnFahUdCO/E86fc/jKS1DpveT7bYtqKG+XMtrvbYA0ofgrhwxCNqy
vw53SAcBjANx1H39bWD+Zrd4vqJOF4M6DBNZKLR6XwXv2J8NdaL37hKLo//Ju2mha/MpT3uzmEzI
i0XoPagx08f/w6WBrwqJV33AoD5fzKmV23Nf297dqqiWVYCECPXLhHUJ6Z99j5sMUaUTmpIbntzU
SN6+/PN90jx5CMcbAT8Io7y4l5d33DSu6AW5dwUaGqRoFjmKMVRh60lrc7nZlHvevqbzPIT8uihT
xYPyDe37pZJs1cBxjBFIuPNxCqQtCnQVU26qmiE6WZ+aHjMyL4W8R+we2EqSfugfA2qjZwXiHFSj
oNed4TeEwEkHeCjarytBN5AOIS/yR2FfjiezqnQ16DOUrtmA56KijvX2czwXd356jFPhnfaALVzv
BQRZIlFO+SJx7qhYMlcGTNPmwtTkZEeUK9DzuJxzQJ1vX/WlDK95Y7DIFQ0EFgb/fj5hKCSG2exr
+y6DRH3/pOAeVslPkc3t3WKE9X0Pbyo/VJSFTy5Mb1//9cIMSXRcGQbINwoynufXhy9Y5ZiB2ig4
IDqemgWzQF+9jUcsft6+1Iu95jTCrs2uTsGCC9KFfH6taAn7SojBvsOscn5vwcjOD08+dJGLbd2c
e97DKAKzOgVV5iacWCzYhMy3YHetP7zuv3twV3hES0iv7qtZ63hWrVosVu8Gesbt1kN2qr5y+lKM
m9ToiL/97H+3SLAsMOuS/4Ukls+f3W5w4bHc0bk7WRVVS0Kd+FS5HYzpVom0EVgpaqSoHTPLTyZA
KD/OBoIDqnYDtqu+tAJsvWLqu7TWEYm+6nMMi+yeXk2S0NzeoaLGKvMRoJsuFC3j4vD2Q9h/E15C
xCI8YbNVKGbs84fIijga5KLsuyjK6GOcXMBO82buy+aL1qW1LSSdC5Sj1FUpESNC+cPo0y+qPTaL
sfFLc68t0EFZkXm3I9E9Si3m92/f59/dJogw8inyRo9G2vPbtGZnGBHase9AjjMgp2G2GwrktrHj
agv9p5ltdtDfMkhPQghiVoOxAc4CAvjlFcs+djKRL93dRGXvkvaI/xApOmUglyltDwLFJe0GOGdh
fEdmD6MHeBvSUOpDClu94aS39I8uKpS3J/suYbEIUpf2DyoL9eVpiDp2DTzn0kRddWNIMR3VjCvc
ArxzJ+SBDPb3CXr1b+02njLsfyXGPBZPwnumqO3BoHzFn1xlrkJS0fgOtdVliz4dnsNZaGXvWrdY
+mM1ou+/zcIx63eObxUUWUfU2g4qof2wKfhssV2oQG6dDF1YUfbhAZ8Iqz8mQYdITGXHi7uxIp/i
knDR3aJqMVkfGwuc7k6EdY14QbxAGaNrShkHGRNWRtZNw54tIEBFKzNSULKp7tB/Sy5lV2ZXSBPV
N2NGLXgnUeYZNo1TIM2DRwVyAkvxXYCm3xXkAdhkoSLXcH9j8rj4kDAQq06qXdqzf1/Qcy2RGnCz
xoh64N84J0hobVAXwsc9hExNiS20mk9DVWTTzo3C8INSbSI2LZ7jAeU0iiGb0o/1iqywoogX9I78
htckDnUVEN78uIJ/deiyDR4gBBxgOK9zOrly4oF0uxmjC7RHFID4kU5mSMle31kT0C9ACH3lw0d1
sO8p0QRobsO4LPR2Vl4S7WQ2qU8xHIhPTc4cCamS4G5lDPjaMoHuQWqA9x64Bu7O+FZ2yiNNwPob
ZxLPiIONDbsATkb8GUdrY5VoHPkkokveZqY+F16hw5EP7Mx2YsuGxvQgwuYCRXHMogIXKy9rRtEB
Pfi6TPJNk84YQMdpgie46r+jABLQ73ASQSEShrdyyxgYsofuhELCteVsNeED+BnV6PTCGREdRLvd
+bb0dc3xj9ZgqJzo4Kxu/bVUnf+5dlFAh1uSPDJR5h/xEGWmbRxXOzHwerZJ1MOsixsfhfVw3DKx
Sjw5sW2ZZ6yA4LxvZN0/evgabmegk8295cs0B3gk6aZcVFWhyvtwjNCqYwIUSx3uyrCUBgO0YBCD
sizQOvyE8o3t4JrWbHFhtmzswxZrgU4kc1s1n62Ewje3m2eV3tFpKOXBQjbkrEB98H1NfSjeVBCR
LkUsSYaI4N5DKye6O8jcAkQu0RL/OFsdb2yJ6OuWy0IXbMShlJaZ6Z6lC7MS8UqbzdQDzAMBxQ5R
wdEdbzawV14q5VVrKwCC7SaFWxYC9nTucVkkZKdefDfg8N5v1yXwHiI6Jqg1CfJV5AqJRuXkP8zR
qj5RRsSOlYoPUG06vpZHHArx29mXOgFn3LJCJUxql48Hh83NceKoL0nrok8DdIJdvpT1ZV7lzn0r
TKsawxDqKv1IfCacUcwsPIXOBXZxfCcGPd9txpTE56mTuIamtyh9Bkc77NQbBMD4DYoQ2c0AQUwh
XcVdAXBXVyqs5/cQ2dnUYXjNt6cYSQ4nryKfTfTUXIxq2T22ygzlqSfdga9DksLcLa0N2mcuonW3
NR6pDryPdLlFg4H/zDG40e9OHnpxTFFnoA5zczobL6YVP8Ka3J9AA0PKccMtMmP/6rA993MzYZFF
9rg4jL1dmr4yS5Ir5cnYPaY1kyEz/zVqI59NCxt4QT76DydJP1Rwu8emMJ6bKm6/oEZH9jun3fL+
lCiseYtB6ZwVwYMzk9+fPEB1y83MjsweaQPQGktD1z2vW0vcoJRCu7mOxE2ni7y+Yhrx7ii5k7zX
LRtPR60HSY/5vcgESXgNwwpoRI6v6GA8cpccTMg+wnbhIYBfD0i/xlT2vO00dz7yN9in1hP2Ja2l
KTGdEpzBpCr5Snv96fDjmqY1buE4mBT+4gHJtPI226DbTPlhgi0MO933kJRxTY96Rb8Z0shMVUta
1ZQBg7ejbzD0uHh1WkJ25OO6Os7apEHsPP1OT3fSm7rHQuHzywlCktzxpYptNmAg/8S22hxVYIWl
Z/YCoIAw4J4HvOkbWHXhOY9TX7o05N+ny4DgOlLQ3C1dPH2krWjf9GZ6YiNv34g4Y2fKcapFXHsk
XfXofA/XzYTi4LHEr5YsLaiYtUMCr29PwYubQTKFIpyXm1KcjdXPPKbhfZYjjrvvjevrkz3rqSKF
+iNjCsyT5z8Fgbxw4TmnGDVvse5VV8FC1a9VrLAmMJcvJ+ACJ1RB0dvNl8yu6cCbCh7pfntELYq3
ClUG00E2csZhIgVVFZ68cK7n23mJgwcte9argMm/d9IVf+HYZ8Vr3XEnp5kIDc3uLk9mrr5Njr5/
ApJ4cRt3twp9lulc1uYFZa1HaHJq7E4x6FPQsNZZoR1EeREeBJq/tOcMfdKZ4vLDIqh0usZbwaHD
D18v4xjiwYECKkTZeeM6hv1InFc4SKbKACrA2m5bOoe3pydkJyJH7gIikK41rAVz4F0nq/myUl2+
R9UXGydCt9hMHGnvh5Zv1qhbuPveZGkrogbFU8Z42jaXVTCjmsICoSJPKA6/wWPIkRYIUKfc6WHg
JGNGTYPwVLDKbWRptLmdJOApcuO+2gw967Uy+CkalCwrlLeQLnVX9zB0BYgEv4sJR2j2pVvHM8XG
pNOo9SZM+YEJjolwkkaBu59GGjRL6oPm8dVQ+O9njdgwjTsPaIylhf/wC7FinJ9PjkR0aPGjhbdV
75WSU3FRjgF/XQyJ035AN2MiY0ffFNsJs7nARzOxb3bwYsH4kyBPKhKbI7nXc15JSubEagbgKRaZ
g/uYOcQFE1jRqWTHOc3dKDbGvnOP8ckcpss3WIDR3Wl+ekilnsG6G84ginj5dThIpogUGMF6fj5e
JPGCNP/ThEChWP5sMC+gd6RHfbSyCmnUpfEf4oBaymlWBHNuSt0wmehvwkOy2woPZN9UG/LO6AXR
RLJR2/ZPaKY1t7Zh61CE0BD6VxQOeaCnsirKRMVWexM/W0iE9I54b9/A/gcubIKDn0AAw9UyZmWF
WBy+d0CiuQfck+fbIauJ9m5qv0ObYr3jpM6kFqh7DAbEoY+nCAj6nHIqXDgGu49OiJc+Y5TccDLF
IDYg7Flid5mACvcEhTrWY3TA1AT3vWowd5sNvbHAbReuGzfL/L5cPI4EDUc14K0LiZ8f89zDMkpm
N9B2a5d5GlESTS60fhiR/5mP/TBWyTubjnN9js+ZfaOFcYfwZW/wT2nNbBc2Jor3vT+QhMRWrj6J
CR/oChlnnjdE2tQbnPDDIOfyneP6+OREFr7YWXdEC0lsQk1kxwI9+xm7HbARMCYbF1XLfDvWLgt4
BlOXpQ070pJO67an5KnIUJbgU54tjHPa8EJrf1pn5M8z9yAqdJU2cQvFBy2m8jxtmuza9Trb3rJr
luec7OejQatAXmma6jqq3fqnmgvyhcA4wENHZYbpzunlfp67Xly0JvhfZFFMIVIBErgpB6/mBIN5
wblVO8aELOTVwcCcrA9x5vB6dNnwz1bZDJLrr/MtFcBpI12Idi5oFlTKR3Kc0qR0bYJjNOYvZHgz
ruZQYVkztK2OOR2Gy8lVLFWVtLQyhOb2QKVQbHJq8gOAPNzpfNpMooS4vUKzzX/U5JjsLsAP9oB+
0PSysP6OpHF+Px0MY/zFm4uiyIx/XU9Mq7F1ilA3Nu0y0IJXqTGpnhqF3b3B5tnYxD466yJ3gWsw
Q0wnRCwCh/0TBj6ztYyJVmuQOvcn/8BT3FRZTnAENuvi91SxJgqTbzaRklf4W+IvGAEZuJ/wiPgC
Rn9CIIa4pwGk3fTGRDyNLJiBNSLnsYnM64qu+ZazXXJ0fISUvTEQ3aXfYJBI/gey0c8hdaNIZjKM
FmqWQcWVeSW98zAEfnnOgW3ujx3nG2QGB31WQ5A4FJ7jSM4qAAlFvtr3UgIb5ImJStR5GJIws9g2
osjhJHHqVwV0+e6hGmAM3BpfPR/ZZb3GbEZPKbMPYz6g77yhSlaKQ5yX+FkES+8cuHJyn+hh/oiy
+XqVeEv6EYhDvkN2TRGdOe2sB5CVeA+FQSlQ6/Aa61ZbAWIDpNOV3LvaRdEZINv3oXH9xwwHmx8F
WeXPupg70u2JXjB5FSLjTSeubJKys4LiymeAygFW7VFUwBhusQjawxtuL3wAXDd4xMldnAXpP8um
jz8E5PjzdihxXc07X5zBfV9uUCaJPiZo8Xyv0fnXO7/CQptMuVLx7VpZnFhpsCFvAB1CY7mrxuC/
APb/P0YXWlnUnN/o8HAmpsPzrL3z9Dd/tXeMcZyPZVtAqRjOlHGu/Ku9Y9v8yOQp/8vY+qvF4/9D
sJHjzgm6nSKvQbb/1eIR/1BgsCnySFoWYIKc/6TF86JdSx/Rpy5IA9OmoURUNTWy31rm+DLYMATb
6WYoH+OugBX57bfR+Ju2zvMCPXW1Fxd4USrXs1uUzcwFZBZw4IV1pB7S8SZVJCZ/qMqfyt7/qnyZ
Gh5dZzpfrouQxOsS4mJ3duFjkEU3vyAnBToC9hU9gY2STt76X7tsjuX3BNZzTy2jwaFsBc/hk5Nf
UPVq4/KRaoaEwkM7NREqPMNazizAaviRSuyhyqtBex3ANsrd63nRqSzS9zITyyW96Dq6X9r+kDmp
f9EhlHmbtTUO5pAx26rf0mQh8rvaR0tsDCz0SNGrVmC8irJN8g+AVOKRghNyqmG94yYQKkqJI53R
WbjQdHk/LvQ1LouoheG9glOZ8ABJcdS4DGFO7fwZar+0EY34atUiANoYl0B5e0ej2+177jvPCpv1
MutVYn2YgPl61d4dY3SjEDDJs36OzsJCp93Z6eX/ty/8h74wZpGUr/990PifgkrNw+8x4+kv/goZ
jkKu2ZEBTQe6HcG/+J9ED6ihhAbcU9BIowz5v13h0P4HtWV+nYqwT3/EtBF/hQyfH/m0VYkzLn0A
x/2PdH+MwvTvdXNuhywabk1gg0IgCr1Y0jIcl7IchPcjEWuT/aQ1HLliN02AsbEh7FGN/UTTIe0P
3cLiJ0tGK/77DMGqurKxxoW61lgeSVPeSgvBhEohT5egoAIH/6MWJfQzcvomWLH8xhV5tLbAdlsj
Hl0MeE+h4zF0zjsU4ppQb2LRWBNePOYUX3AQ6vFsWFQKnX5Fw0OeuXg9t/5mBlmv9LYA4w9dshqz
rqEk0mFB9qcOlRF6ejY6imjtIFvI/1lYqEw/j6j4FNokNqv/o+mmkcylxAIM4rtG8zC/VjHQcAup
hLQqf7aBTpd7zzRcNcDPQfM8lY1N+cff5tbfhGDn1S0hpWDT64AjBe8JCvDzWzJI97LudPwIDMfP
rxsvjfOL1RtaKprGMBOjyTJMKcsZNQA5UKOfqURvMoEK9kM9dwtCQ+GAiMsFTJVOJPs1itcB/8yZ
V7HvEZBfPyU6iKx5H1DWCm5WjDf4tRKTD3CgIu4GHAPefqjnG5cXCgbZ9zj+AupWAWvh+TNFST7T
ty+qH2KibvvBB75dv0cbsV5v377Qi14vF0K1m60xACXK4L1sny0EaLUGc/To8rZtd99w9MbK0BGs
8NkNM+8dWq6+4fEGfmH128aOw/F9jo5R9vPtO3nRrzJ3YlS96FZJN0SM82U30o0R9Zmz4HHsQD/d
+M2S9f2G/h2N0guqJys2m29f8dUgQ5RD+pJOqy1CRsFMrN+yA8vGdKAuQvd7MbS6Xnbt0lgjghno
OC7TH65lJuG/Nm/zQglcnq0w+0JYg/D3/FpogxU50EjnEUPKLvV+OIjPJMk5ppDMu7huzRAXyCji
Qv2fPiRziF4g5r100ulNPL8wtcpOc1Lqvs8CfXhO7GEhx/eoeaaM7tuXeqGObx4SpA/ArYBeMsH7
Zcsxq2s7n0anfOzQJyvDY6qi6mOBb0aLXQaF7Lh5N6s1EuVVneoqEHt/TPL1U9aFaEltyoKAyBEU
VLO6g8Yd4kiUjJVTXGGQouVyHCbPK/+Ejnn1YtCsN2IDkrcjMEZ+ET1sJFmQLBbVd9qdmrsAHZNn
P0d7QRmxrsugdndROXJ2/NNgvZ59ircCuk2QnDrApJ6/mMiyxdxo3/q2+pRlOICHforpeyibBHa3
7RZOVxxZJnn4QGee2vSu1Vor3BVpJo/3ablOGr1DXGP7b3FlZwrpr8BZLn1KMJRR3361rIsXE5gb
RA/PLBPSydftZD+eGo1RWf0tkSmdjE0mYRzdIuSjmVQrImDLiJ1I0+FT6kYpq6mrkDSwwIMuC8FS
5V68fGcCltlPAJSMDNsfJUIIpbaHPMFTAPaihujiz0McfO7QzI6QZi8hUGH4XPQdb6eCHcE2DJ8f
rZ0NpVwToi2Q+FzQIYeUd1HS9POXdTEpxKad14ixgFHtEuTFmgZtdnC81md9t+iSwygNvKz8EUyI
f9obF7/H9Zblr/zPmKkwNfWKkSVQhyZTAJ/tarA/5/gEZ9V+gJWwflp7NxzvR90G43vy74LfTSrY
R6txXal5Z04CmKzd0IRKceHNoOaz0CPJZ7ibGnn7JD7Q4kX4btNNKHi1m8BO0eYkPQ67Mjjzxznp
7/opNLJNSztnhOAOIHy87LNYcWkrnRS/jpiguZoVo8B5Qz0nbb+0MvXHY+SNbXpdeFSsziYbB7DL
pLWW4QLfnpm5NEtwlssuBfKyXMIsStgsRdSbPRPlBYfVhiZEj7Jn7VVNnh9/PYCPQg6PirOAMjL3
IrIYUF9UTD9EFkwQK8pQWOUehj/Usj1FgKXM8J3IQbf9+oy2oRezR3gP1PSWKVdP88bFgJAxGJAy
4tJzkxAckWLgmeKnUfXyHDgDpcEG2SV6Hn2SX4BJHUB/2wnCCqhWcRTIfi4NtWkqxUvY8ngEejNd
aky9EcLI64pJk0VBVr6vevxAw0PmGuAaZcsMuZjNWCnFrIkdWlF4SuP0wV/J0I7CQx/3uXQvLG9O
l+9tOY+MIXKKlNu2PoHRjj5IPHYYk5UqcjGdQ4QYqfUgoG5yNyQbXH62wE82D5EpOtvXrRuNVYzE
sdFkpTY5EgX2eqXLU+7RZDDzV9P646tYuq07XqgOBk+2q5faYylQj0R9nTffU5U2pJmeW1p4er45
DZm5F9gfrhfA5gxZgosEWoXO0hogdTwGmEmkWxTLpMnbIsSM05sOyJD/Gdg+X2yVu4TcFtqGZozb
sWQEB0SVGc4VyiqfVJACekcOWZjoHGLM3piiJrUe7xtZ8c/WxgIFq7WMtsoNqSO1u703pazzRS+r
CR4JjdSHrHW1WdKeMh+Kc5PNm0BYEWeCTd/Y7ngfpjT5SnSnw6ZbjuMsuqy8HjkQ84GthiRebFdy
MTOrXexk+12Tq9X2j7MsoJ+iyXuvEj/FgxJR69BEpqRAyOkQCOtAbSxu3EOfL7En0DmEv7uLR9Gs
t/6yzEx/2UkI5Xs82lB3IlGY6uAmQHg5Rwtf9NSYtwiIuem7GqG3COpzNpg3XKXjIrCLZy2P1nna
CRB7G/qBsKO3c9F11nSZRx3y48fIwur+e+tJ6scPVWdXPAyGdktcf4CEGnkV3pS1ghuP0503FXsC
MeFm34OqX6haNkOtFFjGACmqDd3/PjnitI10NqfynDAbfF8nGtU4IdkITeBpkGHRB9dIJ3OSxFc5
6mR2eNPPqjOTJ81MSAn7aUHmNMeVl6+wTeiYQ5GbYnRyWRvwbHNonXHQ4Hx8l1CJkByjtEPJxaZt
MNNrGNqbbgocQi6KHmhT7iswPewF9VJOfBZQNxMFBwafmSvSJurHg+ibid/kCNPysx4/G+JSLsZy
vlOQcZhICZQuwlPjzRQaLtGkJDqMjCJrwXb6jgk1ttql+cvbbxf/UtI69I6y6FZuPJmh9Qdbz6YQ
3hwIl2xH49KE7PJlRLG320uvMJts3w8t03FGvK2mQSP1QnxYZGJ572axoCUHooJu8LFpwQ8me4A9
QIPW0jEplrCmfPmO7DSnkV/nEKK+GZypbt1aneWaqAoQLckmSDFDtq4aHUTpxrs2mqpo74khaj/Q
0eHh0ToviPYGsMsdh9lkMUoAWUIWdjaspNNHCWGLEfw1rct0Mj8DgoEG0XZNZ5M4o4Ngwn1nQaOm
2s6sdPduqA2Phkw0RmUmtOKUletJ/M9Qb0sAbNw4QHezXady3aP7tdpL8JVWNxRRUc7FPV4KCucc
rdu0vQiqZqS7UY9D870p2WPovZWWdx1xp+62rpq0/ZoSc9dDju1J8ehB69cIGQSlfphWLCjfrcrC
lB7eMP0vqs9TU0HWrhQQltajtzIc0EvAqUK3STQb2qgo7Ss6xWjgUPAa7W3LO0Kdr55lu2L8CPPV
m7c0/UaT0q96WuihhtjIqE2jraX/Avtg8D4EBbgZ/Fdo/EFwU7jdITPeAElBqqJeorg/7xN2sgJp
hGJa151KC8SMDpGDgQbY2yXC167Pr4EI2ei+qjCGHk2Ctt7TpElqNj54Ehcd6mVy43o9wjML9lc1
Vmxx36kdrZ0wo4YF9Xob+0V8pIHXUyAT03oZKYCpZ/ZkJ84BoisWfJseF+sUBJHrW7cNpqjeR1yT
dFZT7QvR09mrWszz/dzPbn9tdX1lvfcsr0ObjS4FzC+UVfXHNaTfbCQog1A3Z3L2AbbgDQLKYadm
NOzOMDin7YKsoCzrjYL77STbUK9dK7/ZZSarRxx6QQXCYu2X9oeisTkgbBE2dbhx3M6n9thHVetL
fE2Fj0lRBOw7uAEAZOVISgXUJYvkRwKHDN2nbS3zwal38NqWNdgHbu9aBn3Fw2S3v7JvsRRRYL+n
E1+DTpjw0mZbatCSbPyP0+I3jbdroklHIDyEiMlRljH0ycYiMbFgNFKxzH+aCNAUz+hvjGZbQYTW
LO4WD132WjZwlgNGwCbClb4wGSaoY9RKDhmlyBgmu9s1k7zE1MYiJfWTdmTr8ZMyY5cB+xY769kS
hnzmYfBrk/3R5jAnB7R6V+528cayUGdDW6bBZ3j0Fbdi4yqaK0zOe2oNzdD6hEm/68jsZQ7U0jnz
HJ8seBLkbhYawVNDLMtkajaNyMLClD28pIOyx603WN2j8pyClKhyOGdb59jkCR6UvATYBxTRUpuA
WBYOezSgco/UBKRnzwA1VWh2TtlOM3eq4yTk2jiohDXtWc8HH7itwY3yYQKzYtZSB7Gb+6c8bOJk
7oUFv4JpheKOMPDsbP0AX9Pkqwo1ixXhlkEH36YJY2C6n1lYXSFpAYT+0DeNyaWqJjQpC2xPM0Zw
TYLe/gkxA7zuDtWJcQBgb1fUDUDiRDNjqwSd8vKaGL6YFOlU7gm60uxSv3YwdO0ZR5wJTMUiUJO5
e9uNLAaywYBH1YjXlhw6kOxiYAkzVI6b7dBZCdPnr5FYW5bQZmjQQqE+VOE6dV+XqE15uxyHJFyg
SYjMVEwFecB7v5wj/zMwXmpPT6+RDdO2P3H8G/p72UYzT+xmlc07GkCX2Rp1zXycktt1ykSkvox5
6Gf5MUENt5zOPdLR8X4Fp89T2Wtjik9ao0+SnDcIqvFZAsFFUvDJWcxBXgYtk6WkXmfjSDwJHSIH
TQuXxNmJTDY/ogSm/aNo4m6Ut2ufYEp/FUSh4H6WFbZxt3ddLXjUMSfJvC86zyyRtsQb7Galpccv
RLjKkajZiEF/TlvbTDA3wvDNOWudsCDPjp9212TEhpo2cz2RqG5dtyELDFwYbcexD8x8jBAuIbMW
jED2k25zxRd83/w2WYleb6dChmyXdsJ9OUj5hiY1xBIuNsk8EpXczNPyyHuf91IMU81L1R2Br7xy
Z2r/X0c5xXSOQdrnIasaj1amabqQE2QHT3tm7hYVdtTXJXIIY7+Li07aEG7hfrsktVO98G4Hayy5
VrVqHkEYPRaKFbZJrfGp4MgXhyrVD6NGRqHEhGVoeoLLMnnulTfZfY4vs+8wz2i2mkNg1sAHvxfo
tvFCkPQjveTgyXvuF39dLl3wjPRaEFOfx7PZcdv8YUzsmUGJnjKfLhYjuUZXS83TprOCEb7/dSKW
a6VIDOY4Fpy+qrh1+Qq3WArHgEqt+Tu6u+16K6xRiC2IyITjyJjoGLNMGTTucB+shYsOjDWhsH1r
oVRrcvZAmiwMvIY55IeorPDNGCvr8T7qopi31pcUdOvdLK1VIa88+hU5ivLr9ROjbiLuarecec/b
sKkgh3J+YDoFPpentIdoLR8LWmUMjg36dz3Wc+HM1D/a0k44quSSPOpp6VVjYVKrwippewPnrNFs
3fXjiFQO0geTqR9ZkbuYKRkKOVXvBPzRqmVA8D9DL1RZPQOJFaBZ4pyW4+Y6CHLPgNSnLD6Lkgr2
FyCFtTuXw2wXR9k5nCnY2CyP/MCde5yzDwHYRD5Geb0mVmVtZTJR0/wizkxPp0ZQRvjLn7fZaBOk
SPiHYNtRuXKKvYpHcwp8OlgU0Wpuul7naYm3rLKFFn8vV0683igzJjqHJMHsn5Kq4pWmNlbq+XGA
SBGXe8RZo77fW3NlAEsNxRF+cV2YUYh2mIDV8xqtZDvnuAFWaAOhT0tnIHGr/MGtZ3NCR7LPRA41
dybRxdHPzMq3q0Z/UzOCVgPri4YOdp4vC6xyroGuIZr/bY56c84cE6tI/J3lIdOhNh2y17zSty/5
sqpGmQrOgw/xwbMdSeL0vKq2NFUlRR/03/xgMt2bp6lRSHzu//R0ry+FJxQ5rnECpXguXlRWHZDu
tCrd+lvqITpD5hl4LqDpmWBN7Hr7sV7SXLCKUpSpXR/eoxu87kp1wgZ7XeTut9ktAdBfDkmJrtzW
7z1kMreJLtH1B7pYEzQGkKQdRZSxaGWxbXqHczdVCNPZUBx5Tex5isy/eh+Vjs0RoUIylz0hDNqJ
r96+/VdDhbIXjXjYXC7HcUeYn/9WaZ91BB1lCv0HLJRn7oMNyhwL2Vw5Qr19qVdzzqUwrGgF0QkC
mPiy3k0alToVCdQDkhfusByjBQLCJ3sNzRJBRH/645R72UKxeTFh4GC6StXUAc/z/OF027kypn7/
gEyaiVE9KOj1Fvdzs0E4IEAX7CPI90kmFr7+USDUoN8R7Ur//O1nfznMdE19eIKmq8pygzr3/E4m
BIPGScXuV2oSHB3BMlGlkhVK5MkfXujLUXbwLuBpXRFyNYpjL4rXOYmhdNGL/orSUIicRlOYo3ma
cVI7IkZpssa3H+050IKmCTTEJy68T4eP8tHzR0MAZSWYLPqrrugT4UEGDZ4wR1BceK+RblFh3SQp
+C21DXMfzOb+7RvwXg1uwCRWwvURqAp59JeRxYuTwm7CCs1PscTVnl4WesBUPRKVnT2lLaNOTGoM
q9nE719FccvvTckLO3bUXc6np8Ep8TpgjCj9L6ziGugKp4W1kBVbQpejK9vtpNtbEqFbO++J1uHk
m81yhFKFmE0SCRY+yGN66NmuDweKR/ak5yklfaNEh+Nhnjo9qgtjK5FDzS2TW3UYfBEsLENXoIyc
tmY7D5qU3CbskMxgL4aRxm2FTwX6jtSeqJnnjkmaMmAlZnt1bJMsR1mZEUlEF0+Mv4wzTWXSGWeA
m5dwKCnLvj38ryZcCN1LBH6IKoD7emoPnCzQD1+XL3XSuuSsQKzNEUitvckAfpWs376kWS2/t+xM
qFWnHg2kM/iRL+Y4jbIFQQo5fVFxYGqMeBkH+bUvQye3bkQnuAN8KNTAIWq2I5MUWgU8qj81il4+
ufE5EkROo6rImju1v3+LnRWCHRPvMvmS15Q/L9JS9+VHJ58cfeV0/R/4sC8nOZY9viHfeoEr6Ve+
pN4GtoAY1XTd1xE5t/WTn4VmWmRZYzKrt4fXAM1+H18+HYYvvNsgpPPmgvZ6vqTjaRZFUY3OxwoE
rNxFlC/7+BBTRuWkm2YTu8OGhnfJv0IKNszL2cCKOaz54LEbyrqUYDjymP59MyEmQx1hxYb7XqQx
J5QkJAgAh8oSU9aaLVMGkAiCsgjRyjdl4rykO3I/4jrDw1m5z16Ev5npFNkjfD9OVTZc6/bcsoij
xaGqRexdvz0IL8abMUDfwhWsUw8lhFcdUx//Pwz3gGwOZWZ25qimVZFvrKnm5Pz2pQyo7vl4E8B8
VGGJCWyLr3QAprqhpmp70b306tO1BhQUb/IRvTu2JkI9Ieip914A0mEUqrkyVdJfX+lxMBUCC3yV
/9n3MFYyDY2iIdI5JWS86dzK/x93Z9KcNraG4b/iyh5K87Dou7CJh8R24sR2urOhiCFIoAE0gfj1
9zmScJA89c3JQnVVvQruI53pm9/3W8CBfZlyVS0yWKtwuTkDzoTD9B6uHtxjH6gJbkmT+CNbJJJI
A0A+3J2dQ5OcgtZJodjwnbngLYMqO27XoYlCJQKajQamJ3ZyoWK1bGhGgOCPR1lCEyk8ozqFxo3k
7C7IeaD3xmOiHPpxqYYbQiCvL6nT3j7bFty8miL4d0104RNU75oZUNi+Gj8EhW7/vUgiUxBXa+a5
tXRWBjF+LzuFkMT9WDp+MB5BgB6dh/Bx3tMLENBK5OQRSdO5fuwOShpVWV62vhvjv6afKbgtvBPP
KbRz313chKTaHoqVQXMuKwHbcUIux/oEz1P80aNW9gqN5O0EeqtYjgaw5X3bkUcuIEOETAVsDNRC
oCbN5f1gN4AGPoN4aXOSuslnA60ERg8syZVdJsUoW5Xr9+TEg3va5xhUcGtkCRaCLwElsiGFl6nB
d6omTNjvqsL+3ZruWPoqsW819PNk5cUqZPeJ5RHCmKfpmbaIoNS19fze13UaCjkKja9G0BZRlJ27
QKEGq+SrZaQpZtE4p0FHvjglTVCuYGoluXyy3bg+jGtGWHyAmup9tnELAjbeYvEtdywAt844X45A
NMS3u0VOSMyA74ho38A4USzlxshK5YdWZul3KNqNOy83YeXcQs+/tFP/veGX/hv45Law5kCQVkaY
mZgKhoah0JFpMeEfe23Ooyn7BfpHG0fL91YQwydsJYp198bxa13o+mXA9inI0iAu5pVtAQoPEKZd
4kZTKEFDaoS2yq0aEV+F3W15VRh6jv83j8MbUoT28g177MnJr6ZJrQ4pG4R4t2wiN1OXPmVJOKV9
EI6rHsB1ehrqKoVvr0+yGumXGq5mSZE8hQfwp6CQu07kVguXWkGtzFTdxNwZXUNdHMc4PHDyeYH9
JdLC8Refjs6rYyUw3dVIL1Z+cFb4pgUnR0bZF8V61qfEStwP0WBt36FvU+ykPMjuwxDjRcuiEKhX
pho3gOCjnyHtVi8jwrM3hVbSNlO0Zzqm8bsCPeBy/kkPAWgcD+zQInqzJBenbuj7piRuOV3E84xU
Qp6cqnNTmSjbDNAC+/eGLdQpwmNJhBmAGcS6QLCrdU0CutamW8Mpd1MjF4vv+bp3psPxf77dbSeR
6gb/6AN3O8q1OUmPNRX+5wa8htHo9Z0xxWFu7QwcPMKroxiQwjG4ZdrnT12OQ9IHnj2d5yQOCKfB
iL11qAgfpWRJMqgy4R+0wwzAGOyjIdmeOKStz9a9AtJNk4nAng8+0QbUONd3JYEzukp8D2ntaZ4k
y8EVPPn2ZanTf1sP9VtioMGneMCmHVskxsqTXbYl7bKI0/GJvXIFORzO9+nG8H+W1sK/1m0gHksi
xef+PF59Cs0syEA6pfmPMvDyO8XUljeDyEFBWFt1c6pr2SY/1umAd7sJXI8ey2vwmoW3hYuWdrOk
AMDoLkiEoBO/0pvJuaTjmPFNJaoN9+JySTPS1xdXrF13bQ2iC9TH483aXW6OnJAw+26PgeAZ5vUA
2P/9ytdLUBPrSLlWN4Ip8vU3dqhQOFU2bhZVt9QjgZmhXK2znYoWJCGqc7ZYLYwPhM1oOTbOy8FH
ApWLUxIRGZIe/oDpSleCe3++zS5931VuBoWrn77+LZ0u2eJbMDURn5qjCQKfbjFgQlOO1JlH0WxO
Z44Avz0ef4+hKy9oOFmCr1eoeD/Ow1jArk1ihaOFZ5nnHuWwI+IkrguWmKYZoyS27L/9LChE6JcQ
ejRIvaul5afnax3Odiv35hdz054bx0BktM1xCrjaI8IJmexxAo/ciQN+anU2YFlOF8tscOVa9Fqg
c6ENO7Jo6lluN6izBQix0zk0pwCTVX95GZLmxaLUw2J+HKwD0WBtQz+3gqTnvVngmmKLpF8zbRtd
eGGgJ6DhKJfhJJIuOrGI+n3WXT8i5UpF3ZaMJnmlzAqCOV2b7dXVZuWmYPF8ONFPWL9YvaA4ZZOc
KcCCvmVJ7P+dQ5v60/A1n1APxBNvBb6eyh9OCvxA2O4qrJJP4nq6RiZ0ud0sZxBOKfaxu3EXP6jy
KMkasmX4VPZ0l+bjCysa/CiLxQYUoVXQEeb1Q/LcgYUaD7NZp3IVNrDOgaVSKg3TnR3MxqFV5qNq
Q6xd7gWXfmDRUW9XuLdrqOFOS8ujTZk73v7jOUmx4pwAxXrjY565sKItkUCEaNRadit2d2G+KWKQ
n7O5rVhf15aafoHmYzCyCex+RC/m13mwzj6sjCi8CLa6CgWpjSKzg2z72Ye+g4LkaFNc+oNc/0nl
/No8ph3f8usbX9n2Aep7Rfk8V5yaaZzKzpJBhVKG7trIZ0S91/M7LAv6FxJJLI9zUNTXmlXQW2eT
7ixn5CRm/NMD2UbTv7G22pzBV57em24wv1TszfJOg1uXDAlaAIxeErDc84V9YqxJ99Yb/X+Ds2gm
Mppkk/dVH62bfJaUX2Yp2ijdN98Qv36O/Si7jX/vj14f6OgQ7/UQ51EmvgBwbIuaTxNRrRZwo/qk
6ntfGyEgMJvl09lf7+g8YooYmDjq1aO/OwriCBOq+nngwt5HMBylRfW6eOoXHizRS4vw+vzq1Xz9
b1ozmEwBro38FNfvITvEoiAwhDb9N6vQGePXKhg2OBX8dgcuwvpprwLwtaGBXNKwjPa/88IerQJE
gEgwqUXQHaB6Dk1hKNqqHpA0h0dBVQRdoy0OQ/WmHs2eSJrwlqSmr9G9HLcfY4mEwOG8HUBMDsXp
1Pk/XpF+bT6dBPhmqdnr9lAzDYugJEEr8XQ3X3WHEC8K66C5An07AzjoovWf1CoYXHOV0A9hoHoV
OtKQo0AJtMC19FUOIKnq21lTsD1qqacq4UVhqDNJioWxepqj0F0EawjtncgAAvWqnr4dBdU1CORI
nQTdGFaBGOIh9RyJdh8KBRUwNItEFgskTnNf+iUUcLJEuEpuFewhGWpiXyLtejh9xxyKbDz041DE
iad3ZgEc5YgwudkbQyhuqXgAUFQ9nUVwUQwgpEzTdGppUR+6HulFkJR8s9QiGOrQFFFQcg31JDuK
AYivrQsEkda72YvqOOkzgM0DPzX0rUp9BjpywHaHcPgDybBqMaDUVliPzgB15tKLICi8Se5BtVMv
QsdCsk2sY4dyGEjEqqd/R0HBhJO8CcI+FtLQ7M7ewihQ0RZ7F6l35jEoTmlNwOSpQsFBQtIfagLb
xkEE0UyCud77/mkC3BlZBxGbCHWqOaLkqXo6UtDRcSDxoSEYqH/v3Rmg87Uhaxka2hAXgFlSkfTc
KkDqADIZ07C5az2SgvRYFq1Q5VShMeSQKwTvG+u/Yw+oqjG06OtKnLt3ApDk0pNe7y/Eil50DAwD
e8dSDSqm6qve0YUiSoIPxh1puuj2av+hvJHdf2VICSLzNxtboLP/DrYAFYq4h7/UJAeuR6sALF2w
/8veAkfkC9AF9SnoroKJQQjdkGiPUT29s4jYJEc2WkTcVMzPhj+ledpq0bFwkIDF0nehFpX9U4u0
LZE2DB1CYyLLiCv4nEJwHSQm8WMizPUq1TZYj26ESHfLGoaoRXoAUMtI+rx6UDSHJpKrE2NXFDKg
ze/9uxEuwU1JuaDD9CZ4JOBFffZGuCretCiwd5or07sbQc8g6OkkpaMFr1VV2NIYgh1D0TWGFFfo
hKvrN/XpKriE9WSnbzJ9ERc7uPCHV8FyhzBNkWGm0q56+ncIDNOSFYuGPgRFgkdMLrt+2gIBxMSQ
oBFFxvWbenQIoKlSZO+ACCBDjkFRfTP7jsOMnUTUFNQIFS/V0zt5SEpR2lokXEAQXWRWX3AZFRIq
cF1Rn1OvQi2A+3UWpOUhqwCAhwApNeHVw+E6FAgihmqLpnFmEz7o3VnAoxE8o1I2M9Zi0/zuec8B
lBtXgjAitFXVKvVQLoDUkFwFsuzEBiDAI0xSPR07ibJrrgwZWDqKVq/q013QYUKTnD85JYjBQJfB
kfv8/K0hJTxIBKd/+w/VnPT+k0oggaxTDFjPvysL3CEGJN4EOZfq6V0UBVngSnsL+hCkHUbyPqHS
uQUE0QiwEFHdp1/rY9ejuwA+UD6/qpIyEJgkSjeqhxPf0gtITIHPA/FbGxF18KZHqyBga9JngYgS
192FBrpehc6NsAkoYkaBtW0sqd7JRaARTbBPouCALDPgbhdD4XGvD8+CjSWFSDAAZte/91Au4NRI
ageiCKSQNIh1G6u4KxfMIVYpWKh9RUL/LCWDJJjkKujkW+GrIZpSX4huHZLLWUFFQiXfnJVaKfVJ
LuDayK4CdUiOSzFWowefVGORdIPd1xFht8cb07NIsyghkjwLlB6AEdfcvWsgahlacgFNCYe+Ispw
qqde9h6dBVR8E+f5felI1gXSe0EF0BUI5CThmwX92RSt9k4siqSTbERJJ5YC54hg1K0lQmcVHHFV
SLtSkFUfgt6JRQJiWv1Rv38IhANJ4hWzsJGLHUOhKkezCa5qVv/mDx5a2oE2qTnEEqTM5FHgHYoC
0i2C0NywDlyrfglEQoFPWrP8zwlYTAQX3gzrhYI0nCfiiqohmonUy1RJ4F4JRHh8ZNUCxfqETqGO
eCENXUVXRfVjE3PqnTOtW1WfY6mQEmoBUAaeA2W6+71u3QiXNCy6k3qER7n5b2/EvzgwjziYE88P
phUCxp+lzwFlXvqDPfbj6e8N7uNi+tc7AXBp/eFtuZrV7/4FkPlPq2Khyrcf/LjPv1fvaf73ZoJP
X916135W+38892fJJHnwIGEDPlM2n3k9CcHR0CPlxyScHAJT0Ffoql9f8te71nce3II3Bn6++Ur1
DWI+vzlu4oPea39wVTYt/cHJEkbjSbqfutjGuhhXduSTSeD/jJPIb311DX6QHjsO4mQyjQ+/usbU
yI8MRvIh8x/yrDV4VZorO/hoFkw2k2R2OHJd8Ck9cgO1Oop/HtFWKg9/tJe9rimUfcspq+5PW/vZ
YHlkRz6bxcm8/cmk3UQhoOzI56y47+/HqY63Tj5r/w+/fyUvphOvdQCbojXZD76gY3IU++0biXrE
nZIeOpr6k44UqatrpEeON+1jURdqyA778alsqutgpAdmgPxhWe7XtDoXNQRDdujLOPfTJ8tcl2zI
jn018aOW9KA6QVQByI+blMEkmu5HqpR5XYQtP3SaTh68PJ1lWetMNyWu0uP7DxDLTdpA27pwTn5o
dEEaZ62T3ZSdyI+dpj7/rVYt2dQk9P/E6HGedIcW+WHpoeMo68gQTa2yjbIjX89+JN3WddQfiUSW
/NDFpK23mjyx/MCbo/NJuEo9v63Wm9zTnxj/wyxJZy1J1SQz/sTgV7Ot/9BSYwwucqd/YvB/4mS5
H6kSKVBVqvt/+H3Nex0nmXd0MkliNGX7ctYYIulvr14wmiy7d78Gr8sO/8nz2yteY2Glh10GWCRt
rwaYrQjySw+dzOZdLoOq8Ep24M+zKErLoJh03AR6WImwvOzwX7x4Oju6SJ/otjreLTv81zh/4SA2
sdQ/84KnB7HBB8gOf8vqzyB3a5kUcEGKAKD82Nu2V9nkoWXHvcsm3v7rhExp4rWyw97PkhDN1hq5
TgdIj+zj2XSOd5OHlR362wS9Q++q9tWkOEtE7aQHn6XZ0f1zH1+X20mP76cPMb02WpZbE2uTHvvl
xtmvBmKeizQ9QkKexp/2tCjP/W/t4Jr4i4dgNkn+818AAAD//w==</cx:binary>
              </cx:geoCache>
            </cx:geography>
          </cx:layoutPr>
          <cx:valueColors>
            <cx:minColor>
              <a:schemeClr val="accent6">
                <a:lumMod val="60000"/>
                <a:lumOff val="40000"/>
              </a:schemeClr>
            </cx:minColor>
            <cx:midColor>
              <a:srgbClr val="00B0F0"/>
            </cx:midColor>
            <cx:maxColor>
              <a:srgbClr val="0070C0"/>
            </cx:maxColor>
          </cx:valueColors>
          <cx:valueColorPositions count="3"/>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plotSurface>
          <cx:spPr>
            <a:ln>
              <a:noFill/>
            </a:ln>
          </cx:spPr>
        </cx:plotSurface>
        <cx:series layoutId="waterfall" uniqueId="{42F4B10F-362D-466E-9777-69037880CF99}">
          <cx:spPr>
            <a:gradFill>
              <a:gsLst>
                <a:gs pos="0">
                  <a:srgbClr val="C7F4F9"/>
                </a:gs>
                <a:gs pos="100000">
                  <a:srgbClr val="66CCFF"/>
                </a:gs>
              </a:gsLst>
              <a:lin ang="5400000" scaled="1"/>
            </a:gradFill>
          </cx:spPr>
          <cx:dataLabels pos="ctr">
            <cx:txPr>
              <a:bodyPr spcFirstLastPara="1" vertOverflow="ellipsis" horzOverflow="overflow" wrap="square" lIns="0" tIns="0" rIns="0" bIns="0" anchor="ctr" anchorCtr="1"/>
              <a:lstStyle/>
              <a:p>
                <a:pPr algn="ctr" rtl="0">
                  <a:defRPr sz="900" b="1">
                    <a:latin typeface="Lato" panose="020F0502020204030203" pitchFamily="34" charset="0"/>
                    <a:ea typeface="Lato" panose="020F0502020204030203" pitchFamily="34" charset="0"/>
                    <a:cs typeface="Lato" panose="020F0502020204030203" pitchFamily="34" charset="0"/>
                  </a:defRPr>
                </a:pPr>
                <a:endParaRPr lang="en-US" sz="900" b="1" i="0" u="none" strike="noStrike" baseline="0">
                  <a:solidFill>
                    <a:srgbClr val="000000">
                      <a:lumMod val="65000"/>
                      <a:lumOff val="35000"/>
                    </a:srgbClr>
                  </a:solidFill>
                  <a:latin typeface="Lato" panose="020F0502020204030203" pitchFamily="34" charset="0"/>
                  <a:ea typeface="Lato" panose="020F0502020204030203" pitchFamily="34" charset="0"/>
                  <a:cs typeface="Lato" panose="020F0502020204030203" pitchFamily="34" charset="0"/>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tx1"/>
                </a:solidFill>
                <a:latin typeface="Lato" panose="020F0502020204030203" pitchFamily="34" charset="0"/>
                <a:ea typeface="Lato" panose="020F0502020204030203" pitchFamily="34" charset="0"/>
                <a:cs typeface="Lato" panose="020F0502020204030203" pitchFamily="34" charset="0"/>
              </a:defRPr>
            </a:pPr>
            <a:endParaRPr lang="en-US" sz="900" b="1" i="0" u="none" strike="noStrike" baseline="0">
              <a:solidFill>
                <a:schemeClr val="tx1"/>
              </a:solidFill>
              <a:latin typeface="Lato" panose="020F0502020204030203" pitchFamily="34" charset="0"/>
              <a:ea typeface="Lato" panose="020F0502020204030203" pitchFamily="34" charset="0"/>
              <a:cs typeface="Lato" panose="020F0502020204030203" pitchFamily="34" charset="0"/>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sz="800" b="1">
              <a:solidFill>
                <a:schemeClr val="tx1"/>
              </a:solidFill>
              <a:latin typeface="Lato" panose="020F0502020204030203" pitchFamily="34" charset="0"/>
              <a:ea typeface="Lato" panose="020F0502020204030203" pitchFamily="34" charset="0"/>
              <a:cs typeface="Lato" panose="020F0502020204030203" pitchFamily="34" charset="0"/>
            </a:defRPr>
          </a:pPr>
          <a:endParaRPr lang="en-US" sz="800" b="1" i="0" u="none" strike="noStrike" baseline="0">
            <a:solidFill>
              <a:schemeClr val="tx1"/>
            </a:solidFill>
            <a:latin typeface="Lato" panose="020F0502020204030203" pitchFamily="34" charset="0"/>
            <a:ea typeface="Lato" panose="020F0502020204030203" pitchFamily="34" charset="0"/>
            <a:cs typeface="Lato" panose="020F0502020204030203" pitchFamily="34" charset="0"/>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noFill/>
            <a:ln>
              <a:noFill/>
            </a:ln>
          </cx:spPr>
        </cx:plotSurface>
        <cx:series layoutId="regionMap" uniqueId="{857D27D3-B1DC-4615-ADC5-550AEAFFA204}">
          <cx:spPr>
            <a:gradFill>
              <a:gsLst>
                <a:gs pos="0">
                  <a:srgbClr val="00B050"/>
                </a:gs>
                <a:gs pos="100000">
                  <a:schemeClr val="accent6">
                    <a:lumMod val="60000"/>
                    <a:lumOff val="40000"/>
                  </a:schemeClr>
                </a:gs>
              </a:gsLst>
              <a:lin ang="5400000" scaled="1"/>
            </a:gradFill>
          </cx:spPr>
          <cx:dataId val="0"/>
          <cx:layoutPr>
            <cx:geography cultureLanguage="en-US" cultureRegion="IN" attribution="Powered by Bing">
              <cx:geoCache provider="{E9337A44-BEBE-4D9F-B70C-5C5E7DAFC167}">
                <cx:binary>7H1pb9vIsvZfCfL5pYfsjeyDMwcYkpLlTXEcj8eTL4Ti2NzZ3Ldffx96SSxGcTw4vrgQ8GqCsS2q
1cV+uqqrnqpu/vum/9dNcrsp3/VpklX/uul/fx/Udf6v336rboLbdFMdpOFNqSp1Vx/cqPQ3dXcX
3tz+9rXcdGHm/0Z0g/12E2zK+rZ//59/49v8W3WqbjZ1qLKPzW05XNxWTVJXL1zbeend5msaZm5Y
1WV4Uxu/v/8j2XzZpJv3726zOqyHyyG//f391ofev/tt/lU/dPsugWR18xVtKTkwhWBE6FK/f9H3
7xKV+Y+XNUscWEynlOhEPrye+l5vUrR/hUD34my+fi1vqwo3dP/zWcMt6fH+6ft3N6rJ6mnQfIzf
7+//zML69uu7T/Wmvq3evwsr5Tx8wFHTLfz56f6ef9se9v/8e/YGRmH2zjNk5kP2q0s/ALO+bTdf
3xIXeUC5YIxT/WHYrW1cDEMcCM6pZVrWPW7GNi6/lmc3LE/tZqisr/YSlaOvm0A9Dcx/ryyMHVBL
6iZhxk9AYQBFUtPS+VOvD2ryS0F2o/HYbAbGkbuXYPxRhqPK3lJH2AGRlBDLYA9wmHMdMQ5g27gU
XOzSkVcItBuWbw1nwPzxeU+BiTdZtYFpfbNVhR1YUlo6NfhORZHkgFFpcM4fjNdcXf4ofy3Rz6B5
ajnH5mIvsXFvk023KW/fEBt5oOuWKQh9xEZua43JD5iwBKMGIJxeM1P2Gol2Y/O95Qwbd7GX2Dib
JLxTZRa+pU0zDwhnQkjj0R/Duv7cHzMMeSAMk5jG0xr0NDMeFprXybQbn+dtZwg5f+wnQipR5ebr
G7oA1DqAYeNcZ+TBX57jo/MDzkyLCjjSD+b0EZhXiPITWL61nIPyYU9BybLbmzq8aeqnIXoD18w4
4CY3OKV8Jy4m4hxqwVUgM3PmqFdJ8zNonjWeo3O5l+g8BZvv1N07RyVN+uVNzRvUR4d6GJRt2zXT
PNANQaSAg33/wvXn6vNPxdqN1+5vmQHnOnsJ3CfV1ME7Z1OqJHxTL5sCMioZMYwHzYJhe74iWTp8
PaZbBpam+5fYRu71cu3GbN5+htan/URriYUpfEvCgFgHXHJuEDrz5yz42pZJGbHoN/yea9YrJNkN
zLeGM0SW+8ngHN6q0n9TW0cOBMOSw+Sj4sxcBYseMMaoCd3ZCcwrBNoNzLeGM2AO99OJO0pg0FRY
PZmVN3AW9AMDHA6DG/dgsmbkmiUPDGYJyq3vIdJzlXmNRLuh+d5yhs3RfirNUfY13LzpaiMPEPpI
Uz4iI+fWTBzAibN0IR/9vJmf8AqBfoLM053MgVnvpTdwFlbV9C/Pw7fTmylZQMAdfFOLOTiITbkg
iI0eg6OZK/BKoXYDtNV4BtLZp70E6Uh1m7dDh5ED3WSCm4x9W0+eO2qSHkw6Iwz98foMnV9JsxuW
h1YzPI72Y6W5eTHP9GDxH1abrU/+0xSbxLhTwELN3biAkDMmwkA+0tgzkzZLf/1crN0AzZpv3cl+
5Nb+rDfB26kJRWaNUBME6OMKQrbjGcQxB8K0CCFipiC/kuMn438v/UxB/rzcS4N1fptl1ZC0mzfl
PNkUQYLyfHSDdX3mKIMbsKhlSdP87q49d8deK9VufLZbz3A63w9DtiU1ygRO3jqfYyGGZCaZILh/
zRCSFhKjMGIwcw8ONTJxzxH6tTy7sXlqt3V/uL39XO5PMCTNTTw8jc1/H8hQ84ATkxIkbLaNmMXh
JgMsxsQDILM15TWi/ASSbzcxB+XvvTRpFwGKSN4dVckm+/p2wDCsIcQikj+ymXKGjwm62kDlxpSd
vn/Rp74fsgWvlWo3RtutZzhdHO0lTuvb7t3ZbR/evGUyhx2A1qTIpT3UB+hA4bnHbOjiwNAtKsFu
buPzOml2o/O87Qyb9dleYnOqmrB6Yx5AP5AWeDMhHlnlWagpDfgMBrw069EnmBm4V4m0G59nTWfw
nO6nN3C2CbM3LCBg/IAiQ43StO+L/XOtEfKAGMJgCEZ3rj2/FGc3LI/NZpCc7WfpwNmmHN52xZkS
05MvwGeKYooDUzdQJ/UUXc5WmtdI8jNAnu5hjom7l1bsbFNVm5ugqW7runoy9/+9jwZaBvUaoPnN
x/zLzHeGKyB0EAQo5Xzq9MEHeLU8P4Nn63bmGO2nKVur8n8nyYmqDYrCzW/ltrNSQhMZAQvVtkI8
egozauD1cu0Ga95+htba2U+NCm+C0N9kT/P6DZQJhYXQJIkKgoe1ZeZXI+6BmiF9MCURptcMp7NX
SLQboe8tZ9ic7ac//VdY3aisCt8WHJCYklNsJnh4bbvTSKshVkWSWu7ORL9KpN3oPGs6g+ev/YTn
LERlUaXqzRvqjoDfJg0U3j4SbbOFSLIDQ6JIABXVT50+LkSvkWU3Ls9uY4bL2X7m1R6qUdxN/LbQ
IBClcJm5Ccs1vWbLDwKhA0J1oCdmcc5r5dkNz3brGUKf9tON+xCEb0gRgJtmqFOH4uxO3qC6Bqw0
KgXI9zj1OfP5K2l24/LQaobHh9WeOgFVpZoyfLIp/70TgFCHChNbB9hjYc0sgzPtLjBNJNSe2Lcf
nIBfS7QblykH/XAvM2zO9rMU90xl9ZuWbzCUcaIE15Coarp//cCooUSAoUpNTAWgzxXlFaL8BJOn
e5hDcrmX6rK+/VJuqvgt131wzdgvMKU8HzCZq4s8ANOG5M6TXzCrkH6NRLuh+d5yhs16P1mbv26r
+t1ViDLBN81/wp5hB+5UIPCTQkEdWz6oCRr68fqMwnm1WLtRmjWfQfXX1Z6qUfdutUnzKgjfcvMU
owfC4uCkn7YZzOzblNeZSgtQvvZN155buYn7f5VYu6GaNZ9Btd5PB2G6qePbsrodnlaE/95FgNtm
QF8Qi+52EUxs1EUZGzbuP/jbcrYavU6mn4P0dD9zhI73Vpn+VmX8hviQAzDShE0HC+zyE7AJEXWE
OjTtMYcwc+EmfH4l0c/ReWg5x+bvvcTmQ3nrq7ckcbDdAzwnqp8fKwfkNoljEP0A23YNg4I+eG7a
fi3IbkCe2s3g+HCxl3A8ELlvzg+Y2CogKNLQ4NfuXzNQwA+g0gPMzZM928bmtVLtRmi79Qyn9Z6y
BHGCoyHe9CQVpBAsCpgeywrnVWwStTqoJdD1J44HirWlP6+QaDc+H761nGHz4WQvdegSVYY4K+b2
DXPWlOMYG0Q4KJR60J953mDiRqc6qmeVIM/BeZVIu9F51nQGz+V+UqCXt/2bnhVhwHRRi2FJeXAF
5rQ06nXhJqD08PEEIkC3Dc0vxPkZLPfN5pBc76XGXN2WKWiQp4F5A/+ZYS8BJ/hvHuBgU5sgQgpU
Rd2/ZmTBKyTZjce3hjNErvaTxvlrg8gz8+s3dc3gBcDv4qb1kyzBvWuGPYdPxOjMQ3udTLvhed52
htBff+ynzrw9j4MV3iCWBDm9c5ExwfOAY2P0KXk9151XSLQbne+c1Aybq/3E5q9B4dw7/w3tGeJN
FAMQ8ZMDicB/IqoxcN6a/pi7fur7IQX6CoF2I/Ot4QyYv/6Pos2fH4H37ZRAd1NvFvfHCz47Be/l
q/f3jjMPZ00f1+mdy9HDEn709ff3ZDqA8NmequlLtlb47XLmHxrebqr69/caqDfEpqg8ROCK2mup
gzLoQNg+XMIRBUyXhomFy4TaZVMd0e/vpy1zONcAe30tZFZ1bAl6/w4JnvtL+DrMBmOikPD20x2e
q2RAvP1tOB7/fpc16bkKs7rCkYq6/v5d/vC56f44s/BC9hYleAxyURMEfH6zucAMx8eN/1eUflOm
UqqVZlaZHQ2B+iRjUocL35LpIiT8ukvb9izR8tCOmvw68bl2pHfmmqgmiZ10DGI3r1j6UbZpdp40
+hX3dD+086SIlop1ljs2Gj0qDTNx2KCZy2joO9uqzHWetLFNeuM86rtyI2l6JrrkjGrdoVfnnluX
XDpNl3I7aRvLbsvwrtGbcJ1iHJ3CzDO7yVRh65o12j0nnR3q44mS+rkwKmrLstuovuttHpeLgQ2x
XdbhXZVEsZtSf1iYylqbtD/sQjN3cj+7k3F21hnthdfzwGZhs2QkPmuG8ZxFw4nu41NlpNl9EG6G
vFauKsYbXsfHSWvcKFNcF0O1VImXOGUa0L+8gq3C0hJ2p1dyoSpvtDPNWhs1vY7bZGPqo7HU/e5C
L+OzaQTqtLFcFid3UZ5pTuXX0ZImg3Jp2sV245uB3XbtpU+7CyvrhWMR4R+VibzpvFgeGgFb+f5w
EjdEHY3YsO5oXYWB0XWH8fCYBA1x+ri/FMFw0eXsOqDxsd8nm7KINmrkazOgpbAFqxYMN9QxnCtV
D+csAVYDrZeFzAtbY/HxyBrP7usgtTPiRzZRGCgSlJ7t8bK2JdGDRRjL2mm0Vp3UeTgsfG0ayyDd
NMbQ2fowxnbdqcGZ+soZPqAV43lX6ec16Q6bYDwxLD91tFY/yU2lOW0c3NEEH+NGeBbH/QkBOCtL
SWFHIe5QseFq9GrPTmqRuKGkmhtX6KgNrcgNJBtPSx4dq2G8Klnh2QHvL1Odu/2QdU4WlLXrKRSO
t51cJKS/sdR40hI/dKKgDNdxYV6Hvf7FKugH2YWGIzpjOZB6NfKmXBV9ezkWfBWGeY2JSld+Cow0
3UqcuG5ru2nGE6GGYNF1wFNSgx5LEzOhH+vaLkhK7bzSrzLfuJG0q+20LzO79pNjw2wvi7K5ZH1y
l+rR4OhC1W6T9pfUMwI7Dut8mRAlF6PQAscwwtC5H3cjE2sEmNeqyKIlcpzrHOdALeupHe7TDnoT
U5GK69Ash5XoMR01o1/nRMs/R54mHTMKBrfUvPYjFZh2Se97zlAw7gyybleFObTHheLtUZUK66hv
Ne1DHAzJohjz9EOm5cNSD5L2OA2KyiFaQnFcbPV5aEtxalhx7mPWqLBgbhkHeeTKtKCuGY/dxjNV
qdl+ThJxGLEiu4oz7yrtNdG4I6tkaKckdPrAW7Ms/lzSoXXiPln0gRickYZuXg/lomB9YLglaiMj
O+xL/9hSdWQLs1gnWnCeKaYWncaulGb4TtVwvmgbvumzobzJMtJAK6NgkYjCtswhsvNRimUapo1L
BuWdGzWvbT/D9B8jcqMMldtVkeZ20OqO6ImxpKYCbgNUoBkxDQvP0N2eMOsD6s+bw55g0g2xeW1q
Yt2Qojvy2vJO68oTJmKQ8d/Oyt1hx7F+zKy4JKbEyXhQfZObxnT9mRUPI8GaqIvVirVabNOmqB3P
6tchL85GzxD2y71h5fmhN4kFjXIGd94S05ryrDfJuiYTg5mtfKi6mxnxMUloYAsKg/5yT4if5z0h
ZW+Z6AyH/KLMZbunzjR7Gnm5WpE63kgP1nAyx5HRDQ6t7Eod4Td9+XKf4Lp+7NPCyj/5wtPP7T59
msnAqrxsNdQ8WPCqvVQ9FFujbNVpPHGm+02S8aSsYN1e7poigv2xb5wJCiLO4IbJpvF4NrJ57Hdj
NFjZqkpL6kYqtc4HTwSTuTiJVBSvdNnfdFXfLuOubY+jtoLeyozaZTDcBMLDdB1PGr/Fqkv5SspU
c6KmXBCrO+kEzLclSO7EDHNVRWeZKJcpby/61L/SeZC6omfrxko0p1dKHnKu8r99zoXDLJiHl+90
xxSiKJEhHLsxdI4zGbZvlCShTBVh2Sog1ZIp/VyX43k6lsUvRnTiBH4YUWbQybWyGKbSbERlZ1g9
LmKuyoQdVX1/PhghW+gJjHAmZORWVnxW+0b6MWmHc7PW04+BjzWUjf5d0cIuT65KFMOBMEh/4muV
Z8uuudSkWNOyPQwsmHueh6nj+4E4LHrSX/ucDIepT/JFHw7hSaOX1UUW91d9iWW/ISE7rkMrXXSi
VicsC++8kAs7ixOg2FvqsNeiO0+NV5bfLMe6wuKd01Uw8FUQZKHjp6Nn07w/iU0tcUgznptDQW1C
8N3S0j6XPB4c04CP9TJgOywMxeFo0sSmM5OgwGkbsNHUVME0mq3Gzrh3J3pYNp4TYWsdXb3cFzzs
HzDj0/5DC/tEsXNkuv5MC0oyhGbChmzF4/aCVeFxqn5lMO81advvlabASTts+r/ESUjbfYRBEdeJ
rmcrJdt8WYU9cZg33kyWPhzpcFiX3nFM2EpqZN15MliYWXKs9d5fVRR9sUSb2SRtS9tKIrpqIyzi
gYR1yof0zDD8u1F0dGF6YbxKqBjtiNPObvSxOk1CsWit/E+rxtuisvwjNoSDk3D4LeBXaqeQRb4k
JQlsKgty2PR5beskvOMZpmARxmdtHx/H3B8cS0RwUI0O3q+RO1kWhE6r1xcqI8GC0RH8+0srDNuh
scBCgsGBHUYwSrYHLCN53ashzVZGgkChDdLQwUHt8OC1GPccYARCuFtuMljrlIvc8apSt0cj/VBH
mMtenC00kTXLzhs7uxaGcptAv+6inLqWbo523Iq115jCaTy+DiSJXF7CEuWqU64ZDVc66W7GSrdD
M/zUU3iHssANl1p/GAf61QBHzM69ID+kSXco8+7C56KxoxLzk+UwfJVoO1tqLHJTL5GHhI9XMi9b
7Hl8aZB2KMkjfzJl+IkxG6POL8yk7tps1VmZCxent80O4jC9sb3c/wUiOPzhRz2xsArDrBngdn7Q
yYLRAXmDJluVpMoWhqiUa3nRsYeVShrAZ1SYkuOAAKklMFNRBA/QT85EDAewUZ6wVSZzJ0zbYiHF
mNphUtV2Nlhfqtg41VrrQyLTygkkvP0+U9SleXWTRuNFnwwnqTktxphmPo03Xjd5qR1xolE/K5rM
jXpFHLiri7aOrGUNSO/Dy5H11A05PijL+FhoNVrkXbvMvaa2k7EOjnqrP78PgrysV25Xx+o4a7rL
sEYgacV+44wFQj0+dpdl7ev2wKQtaXtJYuO80MJjSuGtGWbjhlk8uNMvWop3vHaakHnTLg1WVotJ
jaqer5XZXQp/CiB4rEGfcs1JCnhLuhed9UVsuWaOT5cavy4iDhWrveJU8v6mrGu3azDAURKehRQx
i+zhirOEXUdBe9Fhi6JDFV+1WXqstdHxmBaFXfpQ4LpOjhEUH6YeVpbQbzExoR2iq88Sg38Oqi47
jg2+bqvWpaQcnCkw6scyPOyKUp1Y8OyTml2TMvzVeix2qDd8Hex/QGEDZpQ+WyeTgUYFYTxdVeZw
k1XtRaVj3WsRZnkcaj35X/ehtqqlsawlPL17nc+Cejl0VWcXEZoVKXXjOosWMpau1ZbUdJPaLxxs
lc0Wsm+GVWJUGgK0OC1sn4WLIkv8m0JL5FleysAdfayL9RjI0wy23BlNuiYabExUD1cthbullzR3
hB42Tu/XsZ1Y8Kx9BIZYDwOqAIgPN9uMmsu6hQUtSX1RWghJZZOctU1zwXgTHqpE9IuwjKlbdONJ
GnSXkZdabmpoo83VcCOqMV+WeX1hIjpYxaFYt1hEEGQ2l1T055M3X5tP6+sjp3X+sPQ8UDM3Kh/K
0A8en7nx7c//XKoU/+4fBfH9zemRHd//wlafh2d9vPgpnLI3cYPV/EOTNN++C8I8SjexWlt//ECx
PVFMMxLt4dEhP7n4OoYNCzym2jcj+wPBtuMM3Im4emj2nV6DZ4IzWrGXUdDpIN3v9BrFsWAcgQMe
fMAmig3e/jOCDfwXmc4ThxD45TvBNu3whhtuUY5gCoSd8U9INpycODfUJkVFkY7QzzDB4s69XfiD
4AVV2K7wdBPDJUGYLIIxkw6v6+tBxF8svUX0qcZ6kTW9dOJIVHbfD/GxZcS5o9fWpdVa8bGW1PFZ
3ySnrcUqe5qIpCipnehaZptRK52hYb1tNdm4ZDTV3cLPqR1YhVzmUgNVIBqE+pJ8zL1Wd/XAA9/H
rHhhFGZv+1g+bM3XWycyMvSpF7obxdV1m8jLhofKLnKYdMGjL0LLdTdJ8fHYGFtHtWZ5lLfltWEF
uTPyltrRyLVF6plXWqdfRNT40pboXnCwhwrskl9TMAJm6KBY8aOBWMsmGe5H5H290MviWhiRtOvS
zOxOw+2BqYQPnGa622rmUVlaR35W1wuvwtC00lv4NVz5MYrvSKz1thAYSmWVlasX+NKkxRCw2P8T
t4Bh0K2jFHX0rlfiU60OGdqcaYvAI5XdBEStIlbmIPL8xBWFwNWYfeyspl5MLSPmWXYom8geichs
f8AQ5AmtF7w2xo++Sj5KnE+0SCp0mfgjP+EMnnnWUbJoCghEcxG7+uj/GVeytz0TnJ9U2d2QFWpV
0JI43Btit4sH4tsSdtFLNAPjIC9Rz1kvaJbkTqVHkRNgDV6y2rJspbcEvKSsLj14WKeFFJ6Ta8m4
zEd9hBOC0aMVOu24eWQZ2uX9JAmLwXIHVlRubmIeGAP9mLYWfCldXnaW0TpYTFsHTNnHNoRQfhSz
I6qVcmlETeUqP+2PTVmTRZtPs6jGZ+ExrsPKiN1CVWRhtkHkCE/0GCZMrCZJcyflfI35fNfLeIpV
IHrShV8QcAD7EX9FHu/t1tAyLPlW5ZitQpsUo1QZueUSMx/P9KKSTlmV1/d4p74FJzTBtKo73K8f
YMqYsgT0RRHYjbCSYx1+OJQcs1rgs1aA2WmZmCpq0gW/qIc/kwB/Civ6Qg0IAs0DzZzH4brBcGGn
5+UwAvmugJ6YZucdd1Y6ngUmtANk3rUJNssB0UShcJhMFrTxfjCyHErRafhoHqdfUtWRhaebxXFC
Kr5gHiZtElfe8ZBJ4yKtotwheRfZXQl6i9Z5vhxTQhZlrHQ3LRmGVG8hgx9UJ1YFZ9cXxDilhRc6
RT2SRWxCKYeOnoZdlNlZozDLMlzsuyw+swgUleowBFYbJIt48JOFDj3Rkzb82AZ8fa9eNBrHlW40
ZNGzxHIbZfW2aiJl6yngZoEEWxzo2WGv03jRGpMaxpZy7rHVwOXZmpeditabTAimAOgy6dAOY3M/
y0cwfUuFxf2w8lm8GNJELgUNErfTMJ3vJ8A0w6HiH0M2Zodg+aQjW+g3G+W4uoe5bjoKPcA06pGZ
WLSR4W3ykGsrHuBWRw19ZY2hrTx4gk7Ewy/hgF86I77zY8iHHZ+wKxq0OaW1dEhmeMd62WSnZqj3
a97zQ6uLvmh+ONia2WWnXkziRWJCI5pR11Y+h56CJzdOBzOQS1NgkmUpzU41UJTOmMF8mVGKQ69g
HIwRXl3PDmWQVMhM9Pgyo2sdVlHhgFqgblnyCgRwVR51CP5cMwNT04epvtIVpwstAf1s+gaMWwfo
NBPsvteQjwG2TR6ORjYc5jWMSc7a1uEFbttrIULXGNAiEyRZasGCpSaIhHvbRGRPFvdK24aidTRf
u8R3B+e8xJQoOftIhmg4FJ5m2bxW07IDx3woeoTDIgR+KtHdoNCz016wft2Y8Z1kHEMzQAPuxxoH
ocZunOIrGwO4skzEC9bXlathv7qdMF7YZqJ558QYQS6pIjm0vOKuMPF22kQLKH1u+yHsCdOScGmU
5Y2la3yRTWStKsyrdKJvY/C4WteszYnYpZ3lHw9hj4hES6rEcEUz6AsSd0q3swfmOBk/xzxJW5DA
FhMLnOQCj3Mcy+gLiVTvGnkkuRPq5JL7cQL2p8ujs8GvmuOw0wEh1T0Q1p5vsGYR6UVkByqszwOf
Cc+3hZH45rIE/xY5Q1zri36QiBBGFuTIEBSFdoxIZqPVSn2tZHvDQl01tk/7+A55BG0UsBLjWDkw
/92qzkq1lGncy9wutYI6eVRC5yMwuK6PpcglhuWdyU6N2jKhWVetYxJY5lEmWZWu6mGstevBZ60T
gO9LTr1A0touy8RAdmyIi3DNW0GQgyGZp11kDdyHwBSXz1yxR5/1efpwCgq2SBQToQzF+ZDC1FG9
RmfxbgJyZGSqbFZmOAyH5RjchTEWF5pZl02pKKYVtI6FmOkv9/tDnD31C+ZZJwLkwENS8xlBJAdG
kJnIm5XR3Rs76CAN469ZB/K7z+O7l3v7ITSaegNNJKZna+mokthmPsbO11g4Zs0qGTBBJk9Axp6G
7FalP9zX/w8CHtLsN8/PNH0qYrhPs08e889jgNkxoc+y7FO7xyBAiAMJNxtnzGI+Yiv59xw7jjiZ
il9wUha2xuABNhMH/BgDIDGPJMa0H/Px8RuPGXYDJ9ZQkNM4qwHb0ySeafNPAoAZrT/1iASGxEYp
ZBNQwT5FGs8JzcSIyszoYn5rGV7dyAXJGdw0R8/bcLzivMnjDdOwNCwz5JEH5tYEWeje0ZSnf/Gz
kiGJqAgI12MZ8KFxY6llxaqTaVKdJTzNtcFWcc/zLzyuwby4mhCgJR3fNJlxa4K1ay4S5ACTjWXx
3LuhKS3E2hdhAUc1NcIKorAcq8KHwNDrLnP9hJdxbquOp+mpAX4ZIvtpagwnSF1m0Z1WtQptnkG6
w5ZgG/kzW4IKcR17LiSeKzgdt4nhArLPx8gEYdUEIrBuvU5lUbGqU/Apq4S1VWmuRuTEw84ZwxyP
PUp0LyTe8uXu77m577YM/WNbLo6AQAUUBVIQZrv/MaJWJXQRfo2MmMbwKxXlSGpJSTRUMpR95yNj
XAa1z5DpZdqYZ+cdCDjEJgab6N7jWgRZFdtKwZc31jh+r8C1l4XctnvMxP5VioIQVHFh78k0Lbdl
RPWBhow71b4KrWx14vqj6ZvFMrFYTbEAlrUQWPx0rz56ud8ZNlO/TOKMTRxLS3AMw7zfvBkUEvLU
+urDgasEIqc8qa4D5pHMt7sobMIPmYenloIFDxQOr7Vf7n47IzfdNjJhqIQh8C9wrNoPGTnehpre
B/SrZiZwuB3e6YJvoEhafaRG5ArWoWYo44zGxdB8iitdHwMbNZAJBuVlSbaXAkjCCXKs2GMynSWO
AtQZAFjOkJVHmvrGk2PGy0NV5KmHOgYvreRwOFhlD1Re7vLHm8eh5qj9Br17/6yT2eoTmIGXRINe
fmWig5YvB0OMRrzkZddUbBFaHhOfywajXoDkxv6/z0pH6l0u2lDpefeLiWBsp9OmAcAzcqAlUFQ8
DQcHq27PQF+OEZd5rX3B3kYz1VaoB5kUIu1VgEejNl3ERgZGuRpIbveSUEjFQz1oPqW5QD0DXLsy
+yTTIC0zt+CqJBdpG2bVl5fHbNsvYSYyJUhR6NjMjecuQVtmtqTpPKvUi7H/0peoztBtvYl1DJbe
d5SjiKekrfYpJwgOoDSoSJl+hLnf/NPBwoNQceg5xQMBkHpkMG3bg2XB0a+HSqgvWcI12PAI1gvZ
j3bQ64GfULi/8aZC/VW8SSOewaKWeVoaKHHRIg0Ea4Hw9N7yDwFaZeGYtCesj3OV/sKsGPM5hsfj
oDAUpQOggMH/Tie2Pre9Pe2yXGYj/VJ5RGjpIqqrPGnOi7EO88zpigEUraOZaYtraihSNYCMHwft
U5fn3lElyyTyUQo26sgLBAV4cjtDDZyHWiCua8mFSKU/pg4eD9PDJBItGozsWB9lgm+NQ68DO/4y
/rPMCCyVwBMCwanpKEnGU0/5ZEifOYiYmVnRZm3+2eSKR9yB08YxFT2vkbJ0DGQzYdq94cF6Jg3D
tebenOSGZ+FS39VUFEsEnr9WaDa34jhgAM4Il0jaYDfbD9Mi7uMq9QKVf85LaFGxoFVssTNiBHQ4
oVUzYDik1ybjVRr0w2CCmCq7IkByj3Tiwi9GT1uVKUPeoNSaSqytUEwOQs9aBNeHccMneFRFJ45+
aE0k+PMyiserMRExcjZ6kkyLVojRB0AKxQ54k4KwRpYu7XtgR3k04Ec16n5tuTmvaLUUZjNhF/d+
CAejuO9eWr6GtKWlepSe2ArOAyQPtWzyDeqcp/Gmr0SGdKZsS6P9xCgIztOyjL3STpK0JCj18r20
X/kMi+vfmZV57KrVwQKlC9Py4We0Rabgorw8N+YmHKNvTuUV2A9lChRQzqYG9QZwsDJPPiM3WZW+
3RPdzCu7U5FKjlA508FQvNzj3BqR6akHiNYmrxRr97xH5EGroEtp9/f/UPa1zXXiWrO/iCrEO1+B
vbff49ixT5IvqjiZkQQIJIGQxK+/TZxz75mcWzPPk5oaV5xtg4S0tFav7ibd7bEYnc2O8Jcs5YDD
u9h0XnylfbpjEbrErgu7B8EHYNY/7PLk95GnILOixVNAOnFA0elvI9/TzWrwFuSrzCYJDHadbR79
MWuuEY34sEzkZMDJEo8b+tKIOIrnMwMPdE22GQSp0o1bsyZM3460KtCENWMVmsWRYntaqygGJJXv
fr7FIop508cZFarJaEGOzc5jrMN548gurmk/rMfO32Dj+SHBea9Ckw4m9dvl7yf+97hWwbgwPrzy
k58vPURN8NcwMBSUT04v5ctmpxhJbG7ALbhNtv1YtxmSrOyKE+exbP1Qp/jC1p+ZbVSoY0mn4FQl
9Jn64ljSiRa7NFdCJekRIjW60eSsATAv4rLnYcCuo04eOTUJQApfTUk0ttHfDyn5a88XTucgReDY
RFTDE4Qs6bdQrdNJ7nM/JWAQ8BR7a1XsuIE1Su2xdX/uY5CpAu6Ncn9sccTKI6QYpXHQRJwgjSc+
P7416wFuH2Pdl6CruvGYBx3cjEa89viU4OkxxMCA9Z+HqDTpWVVmSxcgjpPCcP9haL9lmRhajXfv
oWuOwj7HK5B+G9rqB5CE7RxeUrYdkWo1GktrH3cxf1/jakimJqwg3r6WyXScjzKaCR6IL+QIRu8u
C7KyM1ig1r0gSzWYDlei+zDdpNuOaDKJqMYSy9yojuhmETavBMBXhLUVGQkuKFYa42+osQimQrIM
U7GuJY/WNh9tjy1xEBPwt/f5OULhYZbyfwvb/08V9NseBSIFPRnOr4PzBgbB76kucXtWhEJHnzZZ
zogO7+ktgB+/DS0qS86mfwoLvx1HxyXBIEBTCscSSDe/F15xPyOFVL78tFiCFbIGWJCKC85+zE/W
q2zOAUdGs0eHZkwDJnzc6ISUBUEPs+SMH9fHEmgm7c90zSoEA2zI7cnAlxcngIyw8Vc/4aD69djQ
op0wlX6sJuwV7KLjcbDBHw8i6gXBlzr09fYUz3LGneTDgLNpKNajTv372c7qFBHgP6o+DP44BBAk
wLRHFvR7ZYN0cEHTy4dPnIdipA0YLegwU0CB/UMBcMuEk+amUBUIzkndo6dstNA38WhTnzcK2U50
a5iMsnsqeZm22s2efY/FGF85arOiG0q0sn9k/bibJzkX0nxzOxndh2wjsd+7qp9qUAtA5cgWkGNc
Xm0PRnPq56aQsQTWHxtSd9NkatL2frUgm4KOqHcAk9NmMt8yP2zYDNtuXBgbH+V91p/rhNjsuRjX
kLE29sQ6e1G144Qif6NsvV55icysLffR7TvKWixFde2HQG2jF9UX560uWdrlMvL7J1fMiXi12cho
l2ZrQtqA+nQODcgTS93VInFDy/KRXaFBu6ILFKOxTuspji/EEZ6cAZVVPD6pYZbZS8g3NkQv9Rx7
/8mvPl3vo2WdoiecGKX9kYPMa172cmPTjJ7oTPjysfb7OFyoALpx3uesknNTD3Oa8LY0+6KrNyL7
avrBEzVvvsNSCfqP2q7Oxe0wuoX0VyuddI7uxhDnYBtTGQ1gTJMyGoYLuCHJMvI/eDWlIDe0nqSV
ye73dN6wpHdiFsXBi47XIj5NU6ZUeW1rKvh4N+V+0OzUbwyknzuXUybEmWbS2fyJTkmqr4s+46w6
Y60UKdhh2x7jWB+XSri6AapY6LXj1IDyee3YEnHwPACHF3M71C5DgN2UsPnnObJFvlxjcbiIti5F
2kIerELWhTZpSMFv/DAmYMoWH9b3b0ZCjPg3eMNluNw+L5l+262uEzBGC6NYckV8FJVlG/p8sOXF
Tz2RY5MDesa5GOeRwHBYmuNQ+eZpgKUm2iq8ztmH4JRT5SNI470bz+WQRom6Hmyoq+1D0ae5qBtd
1wcmURqwZ4fXklEa7bdZNi6YqShohOx7RG3N89sopaYc74jQgoyPfe/6ip4c1CALO80CDCvTImQd
txS2aIyTU8x4ELqL1dCbqptWNAumzwkQblxP9mNdv1hWad0a1MGY2aSyAidISwp+/BLcP1KWRuv6
yOkzvmD0reJkSotzz90xYyka7PgyL3yNnidZHiE/21ZWlW3t1hkLYJ+Qb1zW2kh8Tr0Pla/5junT
fYk/OEsWiquNnKDInIg4Hg9RGU/yf5HRH/M8ZXUPLCmykcGjiKah4tkfWqOg0WcjBDKtFn3YUOpW
VDy3EZ5gZrV9XfvJignzFfF9vnC7Z8TfV3153LLAk1b7c4GVhSuk+Cf9RiN/LLDCRMeTz0OE74HR
dUzNthF8FEdspR3uYYMZK8b4azzGpKl+A+CGdkObezUXz0OeoePTZq4GANSokhPMxa/VQ/elxq8s
++gYHEVnAl+0xaox7a8ct873/PhbuuTDfRoLEz3/muro/eP/nuT3zwEpgPimTJTEDZAp4tsbaDhK
mIuY0oBB62T3uAhLUibiZxTgbK6b/P1Bzfu2Yqmh8raGXU+kDjRvyMC3UHyopZ0xS1siR3wkUcDY
TAuYA320ZojDkfQymSf45liyWL/V7zM4Q+CEEf4aE08EajQwEydoQq6CrY7qPH5/tO/Lo6DDiPkp
ICPCl7wcj8H7InCsU0bMcRme8QLfDLOOS/6yRyKz6w1Gmh7T+76Qdhss7hKDPH4LEWbBz0GBm2J1
LSs/bv19QqPd7fjLPKZzVp6iOJ+G/noHK8arCzsQrfjkhJ2xp+ueHcjH4vB8xVYm+o0UbMLyWXJk
rBi8QR+3+LAAyz5+YbIdX7KNVfgyTvGxHeSeH/c/2YJx92LBlGDiPLEKv5frlLD0Chqckqy36fta
Ef1Sr+Xl15TXPVQhaJuJFOxI0Bf8jIv3Sgw45zei9yJ+QebWV1undLSC7hwvjOLiec/xsvtuHRWw
zRGAASAbPCZur8uZHdvZ4nzF94ZgCxAOBySLPtyk9TL6+WoFv1zKdqyzoy1IFwbYkNTE4vN81Qu+
IGnMxwepLf4fpAOIlseOACrSwPLHh21YKUABZ3pcnXA2b6/FRD2qABr2Y+07mDsAJPapThBhKsNH
W51GiSNWnnw00Xq5zmscVf5LXPge8YaN8zwMV7/g5H4duenPlo+od7+HbIE30ZXqOabjkv7cM3qu
RkzYAgUE3V9TXs1ufdFos7vian0fuq/ZgikCNXwfMCIoCcA3KPaYIMqtBl26qSNeHasGeNWxxN/x
02oZHGYA/f9jvKuA4i9qDBY4Pq8FoNAItNAduHINQdxUQ2ggQiHvU4V27dQVgRw17JbbBevqHWTZ
ST4aeraTNjS5ZlSDDdTs79AbRVkO1FDn2QC8lJIBpa+UqJ2mdh0BTOS3ciiO/bRmTgCEZ0O1IlSm
BQ0485aASNOfUdkek2dFekAFCVqbwOL7cWL4cbwWAKP84pCe0ejGgYQMMVed9gdICVYDwk850LRY
P2aAsQI9edpHgZ8Lp/Jx6QBdQIvZlACBiq8Zg/oS0jec1Xj4e5TtGFUxyePYkDk9lptJDDQO3ftM
9usMJDoVsUi3G7fnIEB9HHbromeDZBqowg5qRPEV8RbrK3IQGwXInuJjDBSyPwR/lJcHSjWiO31g
AVBIOPW1qAPX5A2SsGJ8KAqtAoU2cV7W6E/o0npPTzjR0jFvlhH4N2isIynNKxBJN6yfYqZ7xlqa
h5T7J1cit9E/6k1sOvkCwgKgiYsZ7CbrFp3cZXiFxi/J5sbidPAo9gmZkVOWZV5bYrHKZV8n7YZv
RuUGajM6U777NZL3Z6lVD4C4hWltOIb1M9yM43bEvzqwI5og+z82r1jk8YnpJ3pP++T4Xk7iCJ8I
IC/gC02BTkjotaajtyFGqrCVGbJF+rCvgahTj4167MpaHv/ya8kip0QkqmGEh396x8OPcBqx1vgA
PipUHCauHi0vmZshz5yAnmdhp3Vy7fR07HIW7QccuKBPhC8Z0rL1Wu8x1ncWo//wANzyuPNBoNP4
9deFclPjSAMBGQ/7vWKbRA/qS9NPymYfh/eANbwDjRqOl1gN0agPEHIxhcmyTjKpZ2gUdWGjZyty
hTGD2dRjKYmEHWkczzyuUW7jcVv254aL5gHnCAi69tjkKjnajN3k/LEmS7ong2hyvkxSnng/YjeC
13E0CIADH0FvqIojxcoWEvW3PElBefkH4Ou3gh5YDuIDVnCC4Ib2+e+wMl/RQwBenTzzeS5w1yVj
HrvBzQizOsqOHQQN8LG7NqGPe/+H6u6vtd1x+eJonMBq75AZ/Q6/G+tnKGFLQFXvobEHBoy7QB2A
nfT3l/oNQMduisExxbUAWeH/P9nV/4E3u2rQFUUq+e81Eg+QULVa0Sz7gDcGHKu7LvjxUK3o8YTn
zGR4ZL+C49/fy18hhDyGExf+O14IgXY41nnyV9CLbmkC+LZnzzDCRRgTOTny8WXBi9hP+4zU+Z/m
+b8vCPcbAAdggCQAF4/3Gvwn2D5wE5NRxvRJ+wkHBQPxa70uoXw8YM2fO/vvB0gO2O7/Fe3HCIHd
xj+ZuQneGPs7kOnHPgMFdCyefkUMx/cDtA9FGvL87LOl2s69orv5aF0aIPmw0xHPodeKnqNlz3Ae
/cMd/XWl445QSh3vfAKROIc25ve2WKjjyJUh1U9gpB+byiGvwx73dqCI66LaBB4Bz0BWSjpIfo8T
UUf8uBEIYLTd202jsj/nErKBuPEILVBJa6XxcewPSh5AaUM92br3fpZ6D7N/P4jfHyMeXBanMV6d
BEiWVL9DTzh39Zr4aHvgy3BEpv1nIqSWfLIfQ1TZDK8J/59DXTkaIFB4xXiQx5/j5SV/XTalRzaC
V2jZh1/HnmccdKt4RmSdG7Pg5R3/u+sB8j9ea4eNAcJQ9l/hIHUUSPQm+of3YwlJ8vE0ymHEvpgW
fRwYf3/Bo733H8v08FMAnokdCD5KBkTzNzzThd0Ls+fDFYQEZsjbUsoy/VpABv2PW/C/L4VHB11e
AScxFJm/hzpJExksK9jVeyqy5UBHsI4SCDL+qQX+W28Nvx0MDcjAEswi6gBE1r8+tyleOe29qr/H
PWDqX9sqKYYjVTQpdI9Xm6sgfWljmZmkbEozotMBeU9MlnZNJ1++9C5GEPz72f5FEfmPCQeGiSmo
Qdz5SRiAccZf7yyO0S8qBV/ARIMbwXJKcn+wJCxeCm7nP5d9QqO9nRcGzLduJN1RxTZrzlYib5FF
gBoE2uGggEjdJRkwkfhR0pyx+SogZ8nnB+rFQHxoaYJW2JdFa4nyzPRQseqTHO2erG08x8Uiu8rk
gADvUk/mtHis3/uMQ4EiKf1AJ0m0vx8Y32pQeexWCAKspgeF5AoFUClkN0a9whL5lTiVEX4M4v/3
dAeVQ4VDrPgZXt9LoOHnbDouExwpKFmP9MRtSYREewbVenyA0h3TjdSvsOVDuoxHkhm9R2aFpi2e
W6wqsotmWFZJ4FWxQFMsukKVY2+bf0MxGsc5FDjvCdbPzA4dP4f53XV1JBel3oB4oeYZCnBUqxmX
BLvxyGBidFEEa0cv8Vb4C/oMYz++pEjH6/ShCGudqeu+iKMDpFg2A/w3vNeHtQtLqjs+WAk4GMhQ
ie5H0/O1mmkb2Zm5WDYar+fNk8caPhWlOzGNoKM/5aHe9vkT+iBHpw25KZiED/O6oLnxSSig4KzD
OgfN4cyNJqRvJUEy/GdASbxUN3nhXfKV5D6s1QPgPKo+TnXdD8mpn5YoRoWOgObXFj4u6PGfpjng
2XbOJ7sJB+0XKGSLlJHkVRuyQN3dUC/rsjdokzuBKr+uDPq1gsfLJYshGHwrYjkE3tEMhcDUyHKS
5vMERCiyDcxhjlbgrxip0adnxV0lcZ7054mPRWKR3f/M/wDIH/lrmNbjMHxfGuPPLHUqxwGlpKnB
1FFwUokLSRBh2VziNpJhSBo3RFsNSZ2Zq2c11dEIG4Sc5Q1nzD3nQUABFoSjF5Ft6ZWI0/1aGr9d
AWGZn0pTQJ9R5/yhFJDUAsvezCeKRX2VsXwGDzpL+Ftv1PiZxWLufE0oamToJi4owgF1JVN+W6n4
6zxgO05OFXeFE6orMw6rER1H5tyXPjv1s7Af9n4E6xY5xXqqQpyOWLGF/M6VfU5Ipm5NFrFbuS2Q
ZCyAxkGQYVfbbGu4gbjqY6m4Bt9AiR9wD6HdyBWDgHCaupzW+qbaE3kOdEJ3eoJ9Bn51FaY266fy
7PArryvUiW/Gz/aSBE5/6HoYL4Mn496Eus/PvI/nZ5WhZwDtB7QKTZTO7MX5vfo2RlMOiMFKyCsS
cYqTNb6BIRAXzRxF6V0G+PBs1gW+k31JPwLUFOBRrWn9g6AFhTqLKPK0JT0XZxWm6EQWuT4tWwYg
BKGgW4K3N+lioC7MpataWtaUV5/FltThGswI+31Jsp6cZqtWlF9C8tBAS1f9Ua15KbuIRuZG1qBJ
dBlZ+49+SwfUb3K+zZeVaNhI8Plb3C/qzuO9CrdLQY4VSvOjt8s2d+ORZt/H5bBdA5WPbsSQ8gSK
XjH+IM6lE5jXFZxLVvAdvzil3R86inybCLJ/W5Z+TsB0UKA1ghWNlctHNcKZBITiTu1u8DeFZZo1
MVHiIZASgRilXru5dExvoFMe1Y3x2pwTZZNbUL59AwT6NXfhe2wpXEMIts+22LUD5BmLhnm5lV0e
5vSUlev0oHhmvgQFL4U+RtudQQECk5lhaEvBQEyPbJp9Q8d8btJknC4wE4JyJZbrR0+m4ePCwzrA
7GVlL5oH/dl4JZNGe+tbSozqmx73h05wBSwQG8/zvc185R7rZOGwkNi3/lsvFXxYWCxfJ9ijNEpt
5GON5sa1SkzVWhPTm0xM2belKvxdjz7EhnZIZnFRujbURhqVsmV3RRXNohnJUH8zEZKtrkLe2Dd5
v+jHwhXDGYG+KNpa7OXVSmb+CP4QOCeOm5dkntRls55cerUV30xKXxzq95ddy726aJWFpteS/REw
IRe+ltaekJ6GZyg2ctqYTKOTPDDo0/m2XRf1oC4a+TFpGLxuXupprd9SeBd86g2d37Z92/+wWODd
Bs3KfQbCwyXGSdFpr9dn5L1Rk7tpu4vMMnzd4xlSkJFQMMYAcz/wEGc4yzwiUtyLCjhVPhRXkKlD
7rRM/WWAKc8LOGcp7n9Lbkg8pee+SJcvwAv1Yw2znysSxvpZSgPB8tLrky8RclGeS/EwZfF6Y2zm
HqHhMJ9MVWXf02FDcEh02B6yILF5gLV9IOlqb70p3bVwkKADT6qmCy1kBpVEAeYn4Jj6eo8MvaOU
m497UvGXCpDOF71X6ycc+OwKm62830m0gltViPNY0xzSnZGk7Srrsav2AC+PGBy5886i+XFAa+CR
+VnpFoyV+Gxcr7+o1WYMRf8Of6M6s7cgUA1ALeQMg6i9lojZ0p/ScqiuCHqRELjt2YdqYyk6Bib6
EdEE3Li7kGe7gGBQeuTgXWkBtVd3Q55uJbQysFsfoceuFb1zkWKPQH/GhwiGDK/jar7hZxgAaEFe
F4kMprdl/+DrHrTQXBFxU88q+Wojal07chffg4JkX0SybfrCYROTtTUn5W1GZ1Od61hONXyDKtWh
v5xBp44+fFfVuywhIoTKuJEpnR7mCDyE2xDpEnNdxG41kLptaEARb4i7njItP6Q+iz6WUw3hSuEN
n08c+v6nnolNntCKDvxWimEWXWSmHExNSkl0Kbdl2Z9gt2IsvxypR9zV2s/jPGDWZscOo4WqMGNL
SmQubS4t3e6B4vRLm1rCPrlyh5vVHI/FHWiElHSOIEW8XQEQrK+5QFVqEEeMWnNYuMRsAt3paluL
8iZPfDz1n+AzQZOtCV7Htb1JEOzi6ypDp+KiIbIxHd+W3D7XERsgEEvYWBsoRSiD7VqU1f5ZpGDz
wIIrGz/OAerli0MB3LcQmyXxnat7P7WJQX/hvhwRTjsQ9/ZuBuJ208PfrS1IOdysUfBL/2EMUVHv
KaZ/ir3sgB/J4WCPqSSHf8Oa9dXahaIvxgTA/zJjP1Rou7aWhESeMmJHfnd4OxWNnAA/t/vq9dSk
MqAhVVq41kwiy+cTc7m7HwTg2673wl+lDBKPDgoPXgKq6w25HphRaJNCfxeaxKErX6zJ+hDltS9b
2VPoOctsSAERAkt8JSoyP7YaqUlqVEgu80xJemIbT2B4hhSOR3MLzgAocq4pefEUomwukZjZKoix
RSRd8YE5jgRe7I0gpKvixNWompxp4uvTIEtS8pNK/Jzn9yTaCvuCJrOkV72usm9s277uO2cvjKuv
rFZ536BMkM8OnJMT1JjmEuPwiBEkCoO2XLnfjiEZH0wKa7mNm7pVWu2qKUEfVY2UuXw201hAIFaE
xlYiQ3zdVvl9ZXQ/l/OIjhrzFJJCnCst8YvT3Y7DJnusF54+lyA2mU5swKCwHrBgGvD03A84Vg0f
lZ6W6rSUJbtb5ml+tnpZ2cl6mA9cA81mZRNJX1/LudddMunxPGiaP09DTE71yufbgebRfTL4DCp7
NFNntqCpXqMs6pKEbt8mC6ur3SfJ2MC1d5RdXG8a9m6kmB/Aa3TrtTIOnjmLi32rB9a3WbFsqqmJ
pFA1gKhpr5cCgzsFgO/POzXiB9S4o7706Pt1BpvSwcNiMA845XH4iwKqLdEjv8At0CecOuJsD0tA
Oyn+2gtGvgIR9GeQierLHNfyXKqyf4z62LSbLPjneJIvYw+GGkPhdi4T2n+BRnOdmzyd5y+Qf5kb
m6SQM1Lj+6oVAG1vqEowaBYDeRd+a1GEpx96lCU3myPi+8DT8usAydjngaTuDhpJECeUnq9TQNmv
aAokwxHTvGpSKMruC0pT5K0IjscizL5nw1Gkh0kep7ZPlrd5qyIBVzKBBi1A7rm4nvJJzO1ihIfd
3LjD9lCXridtOiKONEUk+vx+VEvyxjmHLUICV0Jou8eSV+2A39sClsOa4EHl17KwSdmhhN9Gg1xr
YDdSzeu/FKo23g4qTeOvOHidgVlK5baraB2KblV9dCV0nrwcfIYz2bfBNiJE6kOe+/7NwtAGxwMq
z/NsKVhaM83TO7QUza0KILvA+gIpzZ1frHqDgNOLdgH8uTViG/33dQ3YK9iUqNOsArr6A4Z8+Ed0
CrfT1G/pDcBzKPKc8DuSedBZ/4CZ5UbPcNxbb7OA+q2JkI6s3Ug1xIORluAix/uWv67LOH4p1eYh
RU2XDjJ5HT9YV5JndP2qGmwl5HBNsTo+XhySqhtEv8mdvOa8RypXI/UEuySaH1LuSARjmoMhGCCM
ViejNigfwJTBImrhcMj7bNjObCvQ4pFD2w9I0uA7iTJ2a2nQIkFODWHu/nla7DR8SGbilg5VBR0Q
0mANsMNeklg2hksUJ/2UfShsCq3ZQLRIv42gs0ZTu0WV7+kZjbzBx/cDnwtoNlFt+0zBf47LxbYl
Dtw8dBx9tWpsLFjmWeimLVA53IaKAtKBCR4KMPU4bkCtIMMH/by2Z2OVFp8ZG7KZdQ5bBe0dqITS
yTSb13OxnhlytenachvJPxcNAWR+4uBlyemUa/QAn2mcoCd0USBwrVNnQhbF/WNv1YDnkEWgcUE1
by16Exvo9xj+HzKqyxjzuPRT6GrFff45N3nCn99B5EgdjZB1rA/INiHUq1uY6B6UAvAYjv4M9uFe
/mAZjX1xAd97x37TBJLcL1Y5HvFmqgDARahsae8KHBEIx+ur5QAUqrsVCaV/iPs6DllrIf7Uw2VH
1w1PC0cejNbeUrgobLLL4foRptvUYnh7I+CtlCwwMlhSSZ/TFb5fxQm6Vi7Sm9haDdPALhUrchzU
Dkyflargkwn64NxBksruE5DMkLqrGhEzwN9wWavsItZShqCADm9AeAWMnIwdXXZik8/gE6EcmEA1
sINpru52pH7ViUZjQdGd22itbEMyXWenMuxpdkE/Ur6qyo4vEVg/Kzw6IYprMou9cwILRv6IpwFZ
Flj53AynuVjgubIZ8GcOrb5GU3SHnvYn+/+mhjvNI0Dc7Qr4tLibY5q2Q1LY+56EIE8qlSCRbTUa
1Coan3soWstrjRSubNJJhQyGQW6YLmaNwa70lXJQ68fb8APGBHRAaM0kbQqco7Zb0z08LSJyHglC
NJ6QgaJCpL3K84spslV2cGfxb9FOfVANYU6Tp2oQQ945vBv2u4H5gIGLzobSYNoj2BzFpif8hHTC
LFeWw0LsB4v8gbggo06mdh84O0M/ttHoLC2pQBpKdD21NM7m+ZSFeLkiy1x+GbcxA2BZ0oTNLQBF
AfuZUIblQcIQEQ6RcW7Xz6BkgM7RGAX2Xwuuid6QIJEEfCeAWw8MlbdsMo08/N6jEehhwjmUp3Io
YCXGlhkUe5tD9AHOn5KglCQBivtqymu0yqKVX6CnwIMpPYuaFJy/K32Y6rYWgNnbDiIF1gatP9oo
njFOeNYURMHdDg+7y2pa1acenI8/IpCqAB72it1FCMPLVxSXjn+EZN0cWVeaiCtkMMWNyUoo5xEi
4X2Wbln/NLuU3oO+yX4wQzDzlds9aHTUAhnZd+EbJWL3UvncPjozcgwB8jp0rUs5I5qWEiKKIa+f
CODDsqv72V0TgBaic+Ds/MulGfSN+bBkV1MGSwvtTP6sKZvPazLFnwuzkKYuwY/kZtyhHFj20ECX
FR6g9UxEl9gFFgHNOIG4X4ut3q5ZYcCaW6YdNFVGYbxVuXo8KBuohls1lSE5o3OF/m+cQvDYsQ1e
lcBooMMQzapK0B5TtsA5gk1huU+tsncsIRDnxzlT8CwG8eST8+UKNvQ6YZRgKZRfM8MrBpNSnn3Q
0ZHxLniTBAxBoxBEA5OtGjQZCLF5hwO9ByMMcMnjLoEANHuhVHEaNhD/ujSW4rRrj5+B2eJyDTqL
VN2Wqj/dwqdTQhffujUPX0pEi+3WQzeuulFv1dOSm9XicnmuURAIoEAyme/TkSa3FR+HEvQlGmRj
CK1vo4gnb2EUw42P1PIIDmHfgpuWfINax07of5R1aEW+9KYtYQEcOutCD/sUU630ZLmoRsRfk47w
3kxCfl4Ll79G8FvzD0Cu4OkBgokMzagk+SJqMDEaCYLIwwzmS3wqXR5QFNQJ1Baaxrk8SdLzT0Pu
jWtxbiKrQ37e8dTo6pi34oNLHWDoNJnpQwWjxs8a7A/WbHb8ki5y/mwgsG/wigNgj2B6gsDFNiz5
0XxhMJxhyK181EbIPO6NhexoAe7ydWI2ujY9NnVnxFB+WO0636y5hgbFlMMdcIHyKqJx9QrEWJRY
Bqx4U8mewhQjXp42E5LrAa/Ehl/ZVrkjW4slKD0TIJ5yWaqrJeVT0e013F0bKWp/mfJkG5+g4hWd
AbgF79sly1qd5vaE9IXcTmHm4Cw68pnT4D/XdCWNWmwMSScsFmQ10j9Bd467LM/Wlwrp/oVklLzN
/4e9M1mOG1mX9BOhLDADy0YCOTE5U6SoDYwiRcxAYAoMT99fUnWPhrrnlFX3ps367mSSUTkQCET8
7v45zvjPkHsWO9BmvjiiCJ/JAnngyrRsJ9XAXeeNLxinhxs5igXi59AInftgvfETrWBHo1vVjucB
/LHR64HvuZhm+OnT1BrdU86wI/RmDiotRHHA2qnePGpead3nqWlVG4up/kHKWkeiwwFamObrMjL9
76JCMg/qvvKAKioVos2TrvrMibap5F1n9Y1lXw952rLK95539kx1LblszAvzklctWgNCaHNtLVh8
lt1kkCExQrMRM0w4MZ6JNwcM5svwKc7myX61a6sp9nnjVYO1ia1ODBqQE9uaOhavApcNWhu+jdzX
MwdgydDqK9tGTyxgbgqnE/NhXGammIFjzPbWsurJ++LUYIXAM8uinEvWMTsFFs0+D/9EqC1OkmC0
sfB+YZM+gyG280JGm5sGe71lY1FNZfNNtNri9iFCKwbCqJfTUqQoqVlS4GKChHw2t3MNtsggSZ6s
or1VpjdwhMnM2em6x8abYpWHCMQe5z6iTNmcX+V5049N2E80o+mRkObYt1/HYlX6EvC/QNpGb7bY
kgWrTFkZ9jHxzdzfMLE+fxLLSYRf7tJkVm77NGrJathBFnvAlAM8+q4zX2hDz4H5Il/6uHQ2MwwE
V23/szz3q7qMakiFqEN2FmY9Ih2azK/aXGYvRJOSzH0rGnkWNKrvxo+q8Et+4VqDLPU38uuvmvz5
FYlxI1aes8NIvh9Qrp88GQznvEGQl/hWfX9F9d1VY9p1hzTfu6k1YoJTYtaIfGRwCPvvH/kf0Rz+
HYntZxDb/xX37f9BpNs5TILp5F9egL8w3f7Vp/OD5PDnz/wAunHzk8M3MQ9BkTn3+f1XX4JJHT2m
ATRuPMa67fBK/wV0s//gL6BHGS7hIaBuXIOItn+WKaAMg3O2yG4DHLb+Ec/hN7XdOPuJ/DMvgODM
Odt3/vefrixPVyOZJI+grscmu0pTAFYJpKGfvpP/Jgp0viN+UrPx5uAe0OEheLBE+SZ+u2PiEZMe
GlK8H/O61tk+g6fy5rj5Ug9qvqlw/xzKtS064ESDfP7Pr33+ff3lxW1HkDnna/uroSB1ynI2C88n
nOk3BW7+fgrVrPO6tiju2AQ0LwnGO5zDdWaGbM+ybzOG3TpyOscMy47H9zLm5NIU6Gyz1drjWDTp
dU/ehRx0GeNJXToZ9UmyXo69G99VTjmF/wcfAhXXp1hF2FxIv32DorPOx5TVR1eHhDRbzbqttMo6
ZO604J6FdYcyjPtDq4BvEcfBN+oDeyL1uPD+eIzfOLUx3zQ8sQKh1mzn++m6hcRXHmbStVuP8c8D
2AoQmPUKnUir6mz3nz/Dr8um/XERYMXBWoTsAA/vN5MMTuBxXNzJ32emnMJOrER82I3s3CZ//8+v
dLZt/H65YY8BhwJJ1oaH+OtFbSt0RanzSspMxH4ZWn55jtceu8Fsb9kG/13o/Leb6OOT+QIGE0QF
LrLfbWqG3vNkhfy5V0nW3bKisC0eE/+fmYzOr4IB0ToXU5GOM39PgPody0U5ad6+M6Zs5/GtSdPP
8Kh7D//56/tguPz2/dm40ViYzuvCXxaFPIFAM3EN7g1GXofVhYSX+lwznO2ncKnO0RM9hUbXNENx
tyjbO0kC2SHSbHyXgmy8gJHX3nYL07zAUWDCEFOEAopnrvsEHevYlADAMq7NTypxawD4q7CoT8in
tUOK5UVmacH7QmLe94bTP03Omu3/84f8znf45VN6Qnz0fBGppYTVPj90f1r6YiMuOWt2834iWUlE
kmMdEZ/+oBEu3TZFbwSO2bzPZaeFdsGEkYs335dVztBbl8OWXSKD3CKbOHUxJW2dWjzp+FSvbJhO
X9ypqp7s1olQdYx7naYIZoeoYwR64vLBEAV2jTUjBqDS+RNPdiOsobbtigQ0oUq+sJwVe2ew7etk
NKDvZk1zwdMl3VcyNiIT4A1hG445jZ3hiAX2tOvNxnvoYjs/5Fpe0WTQpmwAk/g15cGzqfoCPDc4
v2vJRLQlYudap8pry52KHTuSitmfY8lx44xOQ+RdxypUdE3B4LHelKBt4cQt2jW8jOVtYWOL6SEd
oqQYzJ0dW5yucic1mEdIJ9Tc1bq1U1M8yLGvntwkLd6lnjYzsRR/WTZEHWpmoI0AX1in82fXq4vQ
rYxub/t+eciXfD6tuMuvnRJs8eBlOPXNKpuux6Fuv9Z5ab/gSYg0dLpNGhfftELzLrW61EIrychl
uXgAKod37ehtVBj+ARc1ulssYxp6atjeSUdVh+bWOyHz0/n7DJsSdiFgOo0ahqkP9Mp8tlOkFgo5
xCEpIAfhZlk+aWUxGPyrWK90VMHyvFEmycXzZcNs29wxovIOaLzmSxc7/U3O91QfBgGptMWl/FBY
uFw4K3eqpAmnNc2XBhLytkgN7Rx18KqAmU73iVP7iHdrnvjVzHnQz02yn5Zxm6bmrRFXY8Tapg4D
OmCwaPPgEWMw3syO33nH1OR26crLLLZTmnNUEaqkHMMxLrogrYZx0wlxlEaODyGxrIBJV3Jf58ll
nDhf2P+LPdwbcRfrK4OzznlipPxiVJhKpo4jtpY7/uNgx0QAu04/ufM4HWu7IGKm1hnGppkEY96i
ZysRMwjWUpYohFO9qtFJwNVdaF4C06FHysOCGT9rMl14M3O8TY3C2qQFmkUA6kRxcanJDXkMFdss
8RwQ3FOWhXgCjV3X99qFvTbNCcVLYIS3l5d86sXtmPWuB/Ab6E7A2Fler4z5WKZ6vb1YiHge0nou
9zqRhr3bcLs42tKIIoBLvxZjZEwglsHTUI+CnMCpIWcap6zkcx7r4xse8+WzqbrpiLKsDoXyh0Al
0jp1QsMnMBQxuFOhDiNqwrW2gJsaS2Q91O/c7fVDnfnu2oZ66zAtEElFsHWdP1lK1FtTGJwJi0RG
VtlYm3wB7467JtvpTlufyGT3AadzWhlowzkRmStkmDlze/SlKKAQjpw2HIBxbS+KbZyr5V0NWNKv
iH+VYSzZFKwAWoKuQbWRBmDoLOHJoa+M4w0xykgoiJ584u7ook5GE8YbiL6QT9ZB9E8rwc1rgxv1
aslEi78vBguFva5R33DnT6FfAmZd8rx7TZnrbYECu48pI3OypK7+oAn2F2Uj0+uigBtJLA3Ga8O8
wUn8nHf3EdEfdaKQs3CKuzKx2s95bgJhFAi8mca+ULPlsisRog6T1RZbmfjjI8a38tAy3XkDlin2
2KdZezo+ZCvZfjllEx9X6pL2y2JKxI41PrpoTTu4oi5YQxPIY45TJPI7xScvsvQa3X4K7REW5QeF
lCFFcr26MgYJzARY3xh+2T8ljmNjYzF5J8XIoFipgY+kOUxyBtNdk81Q5HZkgjS71lkYQGlyKpaD
AY0UpRnG6ogBhoDBRsaOH7CP7I4Kgk2gm+nyzh5YPWbMriOzMdpjDniX2KNtGTtdVO0urjX7Ajeb
drfwAmnIxJztRey2vO0ltb9MdFbhoXDS4Q76B38CLX/XCaMNO7KNn4VnX8DAz3EItM2uzw0SSewX
zQt7FruhZVHQu9G8wu9obTGVzYeK0fhGlXm6bcw4jZp6fNBjzpXTMJDBKCY7AjZ608U1lgbmz2qH
gLSkO75+t3jtLK9NT11fteBLFzqHiMuPSzBU+BE608BP4scVjiRrXvoEXcOw0isMinO1fgcW/aMD
6/+XDHJ6+X7aCP3lvEp0sule3pqfkYUI8/zMn+dV7rg/BPMjNkQmpzZYgv86r+rC/wOkkoVRmuGH
wT70x3lV57xqmPjgMTr+2vBnAjMEgkejE0h+7jLh/xP+4Mcu96ddG40tnnfu/YTvxD2AefvXXZuo
UimIYWsXTHPbHJKz73vL+LlTvlV3x1xULga0gjNByiXfQzmzT6ZfVthpK5Bs7nktXSyZHM+6QmFe
1hpKIj4FNIpE5EgDZZf1u7HIhzneFV5mZ9nJTibFPH3lb+NxTwiQ1/qEnDS1axIkYzXO6UlXFZNh
jFOeq8Ep1ya632A1V0dO3SZGN3Oi/Y2RMbjyZ57yZ1yRM+D1uAe+wiY18qxkcm+9dB5T/zqjbWJC
GuEBBgdXqzb2WOM/LMcO2kvgLlp8ZhQ0rSe/n9P/5675m25M09TPJTH/fszzSxn3GfP550/8edP4
JqXzIOAYyxA7czkz/XTTOH8gPQEj8843wQcw888hD3cG+QP+iWMjhyxKwf415DEoUj8DPgljna94
hib/5KbhkPjbEAQ+Fw8MKo84CjCA4bV+u20GTWP9bwTRQGbjSrNQzMrl9WM+jomvjVIN9PJMO9Gd
O3mXfS/VZ/Dz7b1sSAOKrj+OC0//FvfP5cfkfCF6Gu9Uk0NMrlvtZXRdSBZOI9q95cVUCNq2kfQ3
tUte89ayssKoAnbpunvA/ukZVzykRfMJc4yBnK4Va2PuZDFIeenJTrhYvxQiHWcGH+uQBe2syK3t
uiYCOV9OXdd+grkyQFrHYF7qx9SfHTyrRuwPkZsKq9+mpWXI48CZAKdXDphAnEMky+JHGRN4/eg2
i/FoQUtu6ZWhEI8piRXP3o6J3GIfxgx3aEwGO3Pzh3jRtFHRxVIoHPyN3bzkdQxA0skTN1yNfu7b
CJueUNRZ9jwc75EkcokxpbR6fNUNGhY2834zcoC7iHN2iTxMXRCpCgS+IshGTVrIeR5EODVlc50N
FXqgOexzxN5o4gn+zCHbCjwzSfdZn90nJQ6ZYB5z6AE1oH9jesRSbu7yAfy6DqFuX4BZXwMMr+kT
nrApiRaVHVxvviStd5FO4/jUJ1W9GcuzfjanPIqVj50+cV5Z9yZC09Mz4VcqECGgF7OJklc8zmqA
WuTr+ZH5ztcka7rIjIvxfvVGtqmrVu1GvlLNhHViu3LaMZZ2t55R78i53DFyesRz996U2XCxcsw6
x7qv1rTFDTcOz03VHyvV1PsCTF/oMoebgccH/SKdCykhN5E7hlwNLAWi+aPE6RbiAIWoXalvTlY7
l5WzxjeT3zhBzxQ88MdzUZIZh6Toi52lLD2Y2ZwbBNYBRqA2JTj3N9ak0hMqcHfpDeyEXQKghPAB
n9TzagfIC+kGb6D3NRsNtasUorLHDgmf+LJEsrW1u+RsD+AE9S024+ba1oZ7e8hmcBtLyemyys4s
xmxfF45DWFI4gdksJFRqe9wOnm0dWBfSbdcZ/hZUg7WxU83fKWf61thFBdYGr0XM2hGwocsQ9efs
a2NazUbZdRUlCZs+9q60GDRmxehyWDb2qmFcFaqMdK3PAs+YH3S7Zv9fFo9aGR/WtQZ60FMiBA7l
yV5iAatszo9paxOapsX0nZxy92VcXYoz6FgqJqsIetUSIyfth7KIV+rCcQbu+BExOjStVXtvBgef
rwIbbAeN64kk7HK1Lmc7rrY3CjHeLTrHufvSKuSNgxuz5ilIkF1S/7il5wYPiBu7/UbHi/pAAmLY
DEJfk12Go/5Yj0lXbRZz4NW4sIo1oJ7pdSwBp4pYqRvIZvpGKS6LxFelzkx5Xt4wewsRJa61HMch
q/fGMC2Tvxu4tOAQL87ZvMe7BfPXT8O73rZMcBKCMVtnHsf0Ha3Y516b/HYNwELJ6Yq+qv65R5FT
xhl2sW552IuLtPYrGDee3KStZuwEDvSgLZghLTkuHmLCLzk7W1yZiRZhRkaVl2wXhGzNCOJquWM2
kwWGt36eARA9uhn6c5lrL9xSTwYGnqAuiyaq2gFja2td4esvwq408otaw1XYe3gkDZk9VgjB8JWk
nV0a3aKYY42rGcID1G/aKv7UYtiD9+Sb/klyxDzq/kDVp6lOaszkHfKtdl9Yvcsx387CpPBb0jnn
6okxSbmNiQHR+NDUkFrLReD2W5oIcxmeA9TFq7LHmsz/U28bTYBMP9+1BZC822pV5jZu7RkHW5nu
3FLdlCkNSdnS7yddpAZkFai2rbd6AZWQ9S3J1mcKH+w93Ef/tTP6W1Iy6RSgxuPZ8YbPDsIqpchC
iwxTHawSr20x6ibcPyZxNAxaZGq0QbtYRjtllD3qYU22PZLNnAVL4iWQjHTWA2+5ysg3X6+aUJdL
5tN+sIwuBVuzgX0s59ZyjTEaLCPZ0bk7B4S9vI2fExzDAbBbtISSPBBP/siqheF5AaQFSUZwxjkM
BcKpg/WD6ojpbiSBQ+imwZhk4c3nszG4n+cd0CD/gH0r3jT6LHDM+tXrwoE6Ehp9eRQ/aKHsizbM
KwqYAxo9+wc/y/3Q9KgAa63SD/uhPfiaj/ityfe5dT8h8TcRR/VxK3pJg8LirzgoKBtg4JFux5FK
Aq1o31SxXpZDPMLLw4C7TvgsAC3V1wY7kxOAkSaqxZJvp2wQh5WizL1muwCQZA2OqwZe4tEwEGge
n5ldcBlgqma9ax18w2LhHOfqeOiGLwYwiwu43DHcQGaGsTktgVxypkWl6nd9ZqWbqSjeR4eKhVmu
XxIEaiw4PmsZp8X4Mm702AhUztKPL/freYi/IVXW3VBkEW9S5vpXk0UiOi1h8joieW50+1367Tdr
yMptabNhULP1VGGC31RF3z6WHv/V2lkdTux5eCcage2hpznbYhHF7zClNyT481vfaORBeMZ6ApDC
1+AWX8YqphNGcXexSqknb2EuCpv6PssYLqpkppJvphZ7dLLyq1Fjp6ho2j3AwwTBpFzSHpDNt1Si
VScwgVMEHMjaKHP52mN5CBTggmDyeQ8T3sNI+K332AtjvSnMnsFevZJ2YiA1MiybCsnbV0wYnrnt
i+ESrLn30Lo2P2uSYOlGzM/lzIGj9JPbsS+nG5vM/LObO/e24+DMLZOrM2Vjb45eYtJCnEsyZTFf
dJql1ieKL6YNUK8OIqFHVUlMBA7OJL6XUU0LiUjMMJmjoIkljfFm13Nthwu/58CQenOt9HXYi3V2
9+5se1+mohfPo5hfyawP16swtTxSKlX7XA7mtV05KtJX3PysrHJQIB2YBxvKP4MfSLtLUd21yO53
E9Y1gc1UaWwxDIkH3urL974zPdx4fZ7wOyUe1GBi65ydlLrNLVPTQbrven8dN5ienZAB3D1+Apyk
gzihFuWfe8DtX+uE/popjVcGQWmyaRPzjYEKLnEnM171JOe0BbfQL4CljPNBTg2m3KxI8zFk1ji/
itIrQ9mM/T12ufaAj9+9VKlW7vzauVmd+iJu3MENFY+DeU+QIedydpT7FidutUmN3r32Bzt7srGY
XOrAMULoW2VkI4lBYZIrlh6SIVEzmM1dZ1pdRj5A9FdzQQCHLr/GDtxBjkm4YmaqUDH75br2snIH
iglkoTsNW93VjQhYQ78bOkfb5TaNcGSZyuyJ1ax44hE3fi6nWdxzxI0ZT7nZQdgTO964dY5trTTK
p2mGJTFBhf1jYmSUFMNSqwJ/ZU5ISwY3RCqmIpJZ6R+NtqO1g+QNZRVWLUNHJYDFRN/dDus8PAlv
hYJHLeLe6xv/osnz4dpKiGsBpO8K7r8mh4jTghas7JTDdwoR0+8GDPwcH/qJjhdWWCJ8FrnH1Zcm
DZilXFSU5dwPF0jk8EA8fB6foGSvzuek0LI1VCjL7H5GErE4C+chWDpnTiKrsJwr0HXps3InR2Oz
Mt6Xa73oId407bKs5+yZ2VS97WKPbE61zuUBmy/VYV6e4Dy10BmCvpqqJxHP8S3n/Xo/VyyvXeXf
TxV7475ux691VdNakLqUlw9rcoHXlb69WrWMwipVPdA0SB2qcI0dFUzFCTtMu12onaGMqi03Ultp
27E7aW8nvZ5u6Z0hDGGvMVFhmgbPfUHjqarXMbCwVu9H5q43hsSfdOe5eddcwx2Y7dDHd9c6BRVR
jsFmoZKpv/QenmXDkP0b283MG7GWMUG07pshcQiessFrPJTxfe6nlR9M+aJIeZBD2jg9gcuSioAu
NPuUdZQCaVqVsFvuh9SxnwzvXDJOsYh09zQtSP2r73hxKLQ8Tk6ZgoYScAl3eWR4yRSS8VXU8VBO
xOrDUPOkBk3ux97X78jOcRbQW223kjEK1bBoR7yU8gDqIg/HwcxOkkYkIuuj+151jfX63QHcZd2Q
7+ZKPvQFLMNnnbqbTWX50+XA/Ujn8braoYPu/a3xZLJ3xootON1B2qaF+/645pOIMofVOQKxVWx7
o19fBBvri4mMQVDiH2tcKXYN/+3xw1ksZSY/p7NV3U2AtY6rpM3BqCwZ2qluYusFdY4yhpviw2gs
ANPu4Fqi/HV5c2UR8ApN3uOnnl1kNMx05K21nkcJzzo25+0SzUY3RGPpHjRZq5BcrbobkszfdiS/
X2xrtvZVQRgLUQe+UgPO082adJclJhGTBi3WzCrn7BxMJxB5mtqVhkWkLPVxTHfXincSfFiZpWEs
+1YvW7ZSZC9pAqAtS6cQPeK6wfDtz3ZE+w7nGy5KqFp5lkYT3uCI8umU04hWfOnZ0weN71Z7LYtN
8Ek8SerJqTF3lEO/0YS2IP2Y5hYsawVH3dWuPyzSuNr341yUl3Mx1hs7qc2OHTiG6XJJ02/4SUGQ
xoAfIaeRM2w07t2ehX+UVBWVZE7XriQJVwyKh8603KaD8K/UnBRk2jNnXzDzi4ySWIzom+aYCf3G
86Cl9T1a2maUyUvv1jmArHNkQuqtd1Ug+VLLJ+gPLGN0sdI3nxO8JHQ0gRzaVFlaIVf1zy1RxCBV
3s6yZ508lFRvYN/6vZeJ9UA8H72Jg2cWKBsz61wnJc1KJtMHN3FCZy1fcO2m5zIDkk31/Fl6HCIS
+uvW9g1Z8/OH8bs0RtFESJ1FE8ymGREpM6Bo+fExz3r7BfksRqoWzoY9sy42Wj3nZdSRnB8Ta25P
jZPXXC29i3ZQuBujs7JTSRjihvkDeVp829DcFMrQVT+w386FIrV6Hv/MXi8PftuW0TopVHqyWd+m
miNaPuRqX1kDzCytNW7zwWUiILvXIZ2Ho1tlYE482lwwL4VEAuTBkw5pOpqUj4ZbqdsPi3qStV85
r7EVW2r8uNaaV4d6lGCAE1rfn9SA2sK859Iki/DIVuoh00Bfut3gXqSOOW3aeWXj2KSHeFrbPiC5
0REFGb/4ens5UfoXpLnxCHaMtIqykDEcQscT5r2ndNarwDzz3wgP0AZIIfMD3CCb1t3CwLianmC8
P2Oa7vdLn94joL5j+WP/R5iRskZZg3syns0UF4SpauutBwcXioQ+e6lVjzNGjXcpCWxsE6g8Q8DU
g8039niGxU515y0DFt4myfVwkF78RdHdQGZEUSEZ+Mt0B61hbYLSi2PGThBet3ZPgzab/0rnjEOZ
WzGa/l3NgkUhtGk3Dh8vduEodDA9uROqyBFFdyTzEEz4MmeOOnHIr0q6l8hR8lo5FhtrvdAamgmL
TA9I9Jd1hPyk99EoUnllAEc78Af+qai9dyMx7pBqWTy8LP0QGY+LzcOVKNgrbX9juyvw3UazMwKW
w3ZPpmQ+gj0jxCn0x45H0qbUB+RP4zwLlHWyWfwRaoruYP6wMfSCUrB3FFZbm+95AuKtasL7SuuW
ar8k3nqcueA3JVwLApTaJZ5r9jql3cIod49SV8P2R+yAVMUctL7oNzVb/Q07UwP/bHvqEnVLhvcN
MzpXPP5i6nrr29aSAMWqxSVjCyXiRyjBXSvtejKsp0y3+osh1iR6N11fCU1lu1TIJMqaSt/POYez
zh77Q01bM5MLYnaisN9+BBfyeMo2abN8KRLCFgY4W6iyXRbkg/k1xpN0P3nIj868TN3mI89g9666
Z+3DaOLYmNURWY9dyzAK0OEGzc26xLOuMWeBZBh1Ak6g79SX1lD2m5iIDMENeH5jRMveOWMs0uLY
8nzU/RVTQbbIl14nBWjjLqzCgrK2V0rX4nmjL4X2cqY3X7ui1PY5D7wuAL417z2AWie34IhEx2ye
0uaXHDvNSiLir8tX9lncWomsXrJc964/MhVox+Orljnv33MVfqr1x5Yx9O06k2e3MafVmx/ZCoN4
wXrVzV4jf85W+IMpw3X1ne33gIVTEPuQRlZ3m2wlTZRJxHkL0ecKcKhNXeA5apHF6mFJ7E8/0hZJ
uwx77oMl+ohcTL73OHkOK3xaG/cJhIUN8dJrT+/jl2o+O/eq2CMNfc5glBzStYvJYFNz+ghitNhy
LthDDPP2I43R5ZkzHq2a9YeQHb6R3V+CGQXM9qDmcMP2bmokiCSn6R47abUX5HE9Rfme64tghAu4
W2QeQzzI9WenmQHHTJktoKTDfQs9CFpPYzGU/ybK4XL1tBshp2EH5C87rVLKLuSBBT+5GxN2TAsW
F90YcA10w3knxCrz/FPGoxjzYS8hYQQ/Bz0SraTb0TPne3uUA8MngZUn4BhGaYah+Y80fiZvdopF
G59SnMwhM7XlbiHwAMqdG+3P1Ifbc/CeDR7Rv0U/kAgAb7GtXymmOkqw1sRKx2mXZHF7S37XeMqh
Xs6hbbFgr52t3/TglWFB/AiHsJY1NyWxqKfvAREIWyMIV9+77BZteCqkJq7Q8pedAQDI5/Dam7cE
N927/zY6MgBWuzcMk2HobIzcpU3NshpUtlcb7BnR2f+aIDE76uOvmPATC/xLgqSTFWHpoUvycC76
mzXprRy0kUTVZwz1IFY3OeYWS2VdovmX53QJFno2aqtDMwmTju4q9Umq4YLLsLY7drOdNJ66CRgN
HvZTE3LYgbgC8oFo4uQJfEzVRRfP7kFNtIJKynFPEqIJxgVE2FOzNtMnMMsDPcLUcoapNmHx6qyP
WJ92K4tWXtnL5O2rVMfer1a5w0djbUxZkATSumm4/MirML0lbwu980Gwvzt1TTttR/BJe8aZLlMa
Lb1b0pwg8Tm5MqNlbBLZV5cku141pesRi1O8d1IbSPQ5xuIrbg0zN9Ioa80DRSveTT0782ECpX50
8I5NAQa50Bo4dYzsGDfMm7tjn/rj5Ue6BSff19qb9UjFi9jm3vJCj1e6MSwIq7GXM1bU44pZWbc8
apkJyakjQPeRftFINO1SKi42mE7/KwLTFPUCuMUjnQXhKjy78AFyNOxlxdo9Z6W1bDgqYCfpZmfl
QdaPN57bMAfW/bIMf0rGLCkPmxxWWcE8SxUnzW3DyUa++RGR0QtvDfxmvbKLlb8X8W1vzsv1BBs4
MFTx6PfGZzNhsaZgKcoscw2ZlLz4decE5F1Im01pEn4kaWpXa7aGXlj7iQSMleR3qyc5KuAYpx9e
rAFW5GuTKGdQ5u2T7Nv8xklQrjVjz8Zq2KnVUl/+FbrBuC62YmWH/GvypvLz9nYa21sauUpgUI3H
o10/HwTTUrvG6Q0+7OxfamthnOCtv1maO16ePWxBx/pPrPWczEHC/zxMNt2h1XxSUs6HrmyfPrTY
/5Gt/0a2xqJLCcS/V63/V/ny9aWCLfgjnPD9R/6UrT3rD48hiW45OkBBkjzYQP7MJnjeHxaTIvwa
6DDMjH4qmjTJJsA/YA8gAISC7PohW5viD8PgimY6yZZFoIf/E9n6d1s1/8uZjqkbwjhz8H63cee6
NKzetLS9r2kspkyi1v3oW/3f2J1/96WfX8YlL8lcgmQCJupfpfFV7xFOVqXtwWnqD/Q6EGQchXdd
TXSE/U0Q4ndnOq/lY+dAgDfhyEJY/fW1+F2gLikz3i96418Lp1OXuG1AQK1ivpEOJ82/eUFT/+vH
c88tkDbWcU+nLwo/z882Zx5Gdqu7XbzPlo7e37hthhNYqgToD6Adm4V78h8FrE9jK6jfhfdQUtK3
cyBJ1LvWTsaNrZQ1Bcyi8bTlWbf3mxljN3XBTFPBQgKw6f0diVd/h38721XOYmxgitdHoo7VbVlQ
5VVq3fBJRyo8+opWekoGs6t4GbIrFi8b0ndSp7ulJYiYJT01JUNf3RpQqr+BeVsf08LqHrG2XYpx
yaLJLRGuQQjtV8MsLi1M+d4mzc3x1ujH6n011+Z6Naf8kyE4nNa4QLd2m9ZERCu1GZt6oqA6pvdr
bY2dpxgid+0yRXoK06IczP7C1YfmiiAz4G5CgS+iTLR96ZwhJZ027duFNBz2NT9G7NeM5rX3sAc7
azUDvFrTMRDtxPOz8yz0GINHSKH5UxHOaef2LdadKZn6Z9827KU/pbXMt27tktieYq7zjcBEIANh
VvXXsXPlc04HxFPuF8adT+6NI7Do/beckzoqv9+5wMuQHJhU59m87RTaK2dxM/1apKVHL3Rtldf0
oyNQwghsTi7FKQhk9fToLSuVVXHWgT0548dyNiuBBXjjGgz5XTpngvFOvtyluLCjXhfdMwU+atvM
YkBcczQ7mDk/vHVVle7SOn1dzm6HBIDyReJ7I8+I1U6rqOfLweldXrZltT7hWNFuTYr/TgL7aR/0
jIxhtiihhUWWo0Rr+EwsJjeM1AFkqanuI3PJipPIk/Et6Z3hf7N3XruVI2mXfZV5gGGBQU9gMMAc
7yUded0QMpn03gQZTz+LWV3dlfk3qtD3fVcmlTqGDH5m77U/UjEx61AhU721hqXlwEfQrqLA+ay7
bCmFbC5Fhs2AdNgv3RwpJFLrGGgUQGkaPvotrtI6qLKtRvULAz0fly3Z8kQDWPqSwaFD+94dE62x
YEl0IdBa3UvebQ8ZiNLcNzPoTcQfDvM5xmPXQGbGyYnaW3tkCrhAs2ZxaXP3jLhlSe/EvpCI4duY
u9rGbrTuTOST+ugIsF3yzdofFXS2G+zFQHFV111rNvJLaIdXAOjxurfVi4bc9GIoBObGpNoLlZFa
S9+R90Xh98gX/IG5sXVXMI92ER8YuxhCzWAtOqhB0yfbDJrcYOgxWzo9S37E6h7Kb+rvZFilYZ4C
1Df6KWWMUDvq5MlsGveZr1NNLSPgTfoi0LBXPqWtJDRhrpFbSa2qlfWqn4Y2ebCINghpU8C2I9d+
cKeOyaBgbzSrUhsmAgHw24Vdo3rwO68otoyVHPdlpJ/0NhCVDfgtHhXnKs60yWNR1sa1RZHQkSiQ
ShVeh9Se42aqeAgvTs1Gb1HmTSFvQ/gvnrlgzNRGRz/QBpBxhAnYr0YFFYxxFCHhTCqb0Teekl5q
9qYeMX98uWPEFxUhq9AO6UREZnOf5hBMsSP7bfqK2Di994c83jZ6wTFc5i6+C73Lnlz0PzPD3WBv
J3vHPIBiJaNdqkH2C1uL/K3dmeYBMGh9EuNo74xco4wkgYhZFw2KeDAihkCLtp7/sxs4wf009fLT
Ic4cybooqg0kKIrhDI7moreAiKR9Zu2rVi8OWIT9dcdSv6CTQwXFDlaWx9qymHi4gys2wmlLTGox
9JLK75ZFqzPGhe+IGzwI/Lex4Z/qTivuGQAGrFUKrceSP8j8bjSt6pvlWN6JFxKHmxRc/rGa/Fyt
SMTIonVDgNoe9p9/k9mx857lAADIlRmIY2vd/I52gHYmJW2jWJIyx/+ztS7/DpMtezJZit9maeIQ
C6Xy8j7Mo7hiAlv2CHHK1GFYSJX/3yqw6OJu+rsq0ATC9ldl4O5dvsfxT1Xg7z/yh+TXpg4E+o7w
A2L27z7Uf5SB+FJ/M7gGBPgy1LEQJf4p+TWM3wyT+Yhv40y2HKY6/1QvzpHjkOoZTbPJArr3n5WB
9lyA/UvyO5tGEUNRORmcuJ6FTv7nCkZ3/AwxWmjco0qEElMpMnkxk6GyXKosn5UtYXNHRHLzWbmp
QfxZql0Nv562haVNFdNEnoZZO7IMohiQRIoLko00luDjUL0yFufv4Uwx6Ho5S24T+JfcZvCbaE/H
dINkgIWqSPyTQXLzbeQX2BOSdNqWxpReydpWOx9K5CKC0fkNGZzCa2PhnNC4m2/GIouzRdR28t1H
LPYOJoAJbxjxsXHMDpRRTdpARcv0ek41qj56I0reu1BOt1rKatLwkul1ahSZE1XIQN+cVPdtaELB
9p0jIjR0cRdGzp3oCMpalFlrPBIXotLfby2c2+G38vb3z/p/MUi+hYTQtahbf5aP/vgKyDxgQOUD
ysaD/ksRmSvLSrSgde5VY/p7G50YTfU4d6bUgqRLQtxxF7GR+7csy4xTIVk8ckR71Jdxqg9bFSXT
2nXtcs9+fjgrDEoXo7fKL0GB9EyeWXuNcDOxCE+Sc293cFa9iLM3I59zy8K42vQY3G48r3nsMtPe
sVM+EXthcLQaiK2oimqn/vjTTfJv3vTcx/x83Vm6O1/AiAOw3CPG/fm6qzzHCwOdJQBAkOBVzN9+
SIjbizAszCmu3uz7xGz2oC+6tRUVrDcANahNaybqDNBO/6hSwcfg23K8CZk6H4hntu+DiX+qUQx/
I+JNHEPNkDdR74iTGdbjLbCEJzY5xtZn//WUFlhnoMTpu7iQTKO1RtumwyxuKNkRKh2f28Ls9OGo
K/OrcPqTbAyx61hz7AjwZgUJRnkVj1O6Hm0EjnrlRxs7BiXqJwc0QvIzjkqGBB3z/aoJTLRrWbNr
OkG0UBQBkBoQKsZyvHJTphd30LiZ2hTLqTkP15OGUU3jtKs0UfYRAXu+BMUw9qsYJjHr9cTfMkQx
IORiRHaLYryOBd8Sbsk4OeeRWZ8mLzNwmRXVNy+rc2DFGM1QMAIN2o14b7DLte3OH6v4mGFMOwfR
NN56hRjOdlrz5kiTYgdSRyphPhNBiVAWCwwt7sablryXE0Ag8EjKUztpz/cmKuO7fJDtM4Fp9Ycf
puHJssAX6uE4/k2Ixi9nlo1q26Dp0pGJm/iBkYH9fO0YIAmDcHC1K8tJddf5fbFFYJ09TaP0MObg
CSTgkWunKdUnKjO1hKpdsS2VU/SVMDC8VI4RHOpOr59dVhcQnjN9i+D/ZfStdFX3Tv5IxhOruKGx
M8QB7CoyvvtTCa91oXehWrf2DCLMS+M66g1rXHfirU69Np2tKGBRIbRpM1i2MR+oZXpo7KoTa8pQ
Yx3rPW7VBCjLpUlLdffjsq0SpMBon6ZzU9viJKoyQMzr6S+elrfPfiLaZxbF9QV9MkUYmoM8WkFd
iz8YJW/rskFXA66NKs7se2dLTg30KJCw3o2n1+W0/utb94eX/F+PjPnjJ9DIQ3NPPieYBHe+tf/k
7ZW1aKlem+BqNJWjrTomHMhAau0+IfLm3IgECCIFpPaQTPFA4UIGQHUeG/yoW4DPPF5M7sEe+mAd
HDwAuu/p4ABE92tZhUtmtcFrY028Gd3IBHa0Xtv852+AGQEvC5+86Rq/DgoKlbZMLkP3mjmqW4+J
GC843MJNzXQURljBORNAoLm1jdlkXUS2xqq4qN71QLePQjrBd+49k4N5Kt/N0RWAyMf0EBlVHxD0
6wUPmVvDLYtYUnt/M3L48Tz+5cO3XOY2AmuDb/yPIYfMkWQoS9pXQpntYiHbNvjO1RzgXG+pDaHz
q3MytuNN5g7FtstBRLIQLxx2x/FwKHMPGSOEpX1my2ZfuiTIdsSub7Ejwnpt6r64UV4bn1yD9y9h
DRuLrpXtd1CkpC/7sUX0u+z3OrjuYZnWarztCZAqMMC5zRIJCSggA+lEh0T82YgI1NQ8zTvQfqB1
RfqwyVoz3FRZNL42TqG2jYQuGtPTEJjoFt6yM4zxmwhbzitUH9qwbCtDrJVZ+SwF0485xpdFU1Gj
ra6qfWYNwWvhcqtTE4y3P269AKrpV0OXMqxpUXl5RYprEZbglTXL1K9yggaQxdXRl161CqR3FLxy
5UGLzPL5BJk/GujTB6S3mDF0EvcWFlkVV1IFwTkhzXzQmXgzpaid+MXNk08TiNK+Rhu0T1lyIUQx
BjSiNLDRCLuRUL/xgiuBZ8lfX8QUiT89QbkNfWI5dYgPnNlzOfhL2cBZnfctrolrxF6YjE6dG2zx
42xGglaDLiYL3o0C3kAEf3ZDKVa9O0an7hSb8RTLVruPQCUzcE6yQx1nLfmZuR7DNGbmkTPmLjYd
+hpuV+HqH5PUoQXGXfdh0LR+62PX0lbEfuQuEi+vjLdoF7PzgG1knbv6xHVgFXD3MzBjiEdFQFMH
rrnfeUD2UGUQjorI53GUJUxrN2qnjGQxwBm1wySDG0uugFz1XzXj/Duurwj1TV3uRqGIQuCu3aG5
m0vO+Xut0NU+t2O6s7V0mFajEau1b07PomIpjXEf9JZOyzaz/4qtH1pcrInRsq9hrvCJgwxvN8G4
h1IkTL18EMegCVS9ZYQVlWcs1BYM3j6FGTuY8VOrJbPEt5KmR+BFnjzDcoO6mKU1oSoRdQtubZPT
YNFGVfQFu1JctUHOBQ6RAAfaRx5VbQ6/lz1GuDCjvlt3Y5TrvN2UIy8rWz6oVs4dedD13AZTZKhg
6Tkt4V+ZEsVDGHbtHgghTx0lEvMjMoN4YmbhVCl8pm4uf/zpjlROpD2KYcNHjo4JE22NRXniZJ91
LUqcQlumh4kLwUMdBAABbHdULhmXmi+CaDISKfRe3ZE6DPJOuMl4bagtd/S6yKOhYavvhpN6e69X
2jrrWYEuINjj2NUbJdfWMECVap04YikWIKBoNK7CmAhFdDdhs+qQxYJxr9AAx6bKvhMZfyWwO4vx
4lmkm9H7InaQaX5x4QPeGrmLUtlggLIA+qXuftxI/91v/F1nC2H/T0fO/zCz/j8yvIv2vf2ptf3x
M38sOPzfGLI7dIikVtKH/mnB4Vu/sU/3qQ8sfKlQYtg+/MuXZ/MjBsAtOtif4Eumic+V48wnSZUF
yOzm+7//56c2qv3l3//cVgEf+PmAFIK/TSeoioclKla8tT/XKeRvG1ZFI7S3M4+gBJvIqgY/+FYR
eH/IwtreMXJL4HxIOX2RQOKe7NQC5usJXAZl2SMoaCvtPaOBPBNs618UwX8PTgI8euFUoBNYQ7uX
CPX9dUJB+pCjYEJWhBksDx3xVlYB4Z6Ji6XLcJCoUxYz20t2o+axEo8TOVJr9JX6JKdYo7oHwcBo
ODXumxb8IsxA9M6umW17swXr2RXn0jbipZ8FYOaSPDqIoYVpH+c5IjoNmJKhhe6BupVsDAAAN4gX
s22Vef4JN/iQ4IcYjbtR633iV1L9LOAOnCfiF1EPlWa9MVyRbUVphC/Cj/2L0NJbgRbpHBjiARtC
uRIOJ0FRg29mDF+Z37FowM3MJ0b1YiiMZZM33a0/CYupJawkExlfizsq7rd2pldfUvJLzIZ0a5Sh
2RbXRvpYWwkty5hZbN3zMdmRfkNGqiWBg7sTcwRh9M+lFwdQGCN515Wx+kTaNb1AvjXvQnJXdnDs
G3THyXjHhIMUWAQnG7Dk/RHab/2Rm/24AsDsbqohG7auSHkb9CMLKy2y3UAjjanI6jmmzQXqF1A5
fnU0CmAuAe1yTzg7WJWyWLW4J/K0yvcUM3uAmekKXiFj96Gpt3U92N+hLgBpTboYpr8lt0QaB3sj
j/JboVxlbHwtoTwEmofiXiX9sbKm5CnEI/PqztwK9C8V6HDGzxW25wc/sOKz0h39zAQXDjKz6vg5
6Kz2lPR6Rr9sVVtQjgZKYhLUd/aYuckizUzzTk1ufA5DS20m1+UxxTDeveKSo+UsuhpCRYs5idAc
/RZTiHsow84Jlomyss+ekLVL4DjZjpQY8+h0jPLzygGS7LnxS0369QXFnn0HcFLtRlrFi64N5tGQ
9pyoWYY3nVW2D4kyfaSeQCRyrd9XKHrw2RS2dzHqyngtfOGc69BK98R4Vzs0KehWMZJkG2nBdsgq
eTQiaXE51s1OQ3XRR2H3HvXQGIk+SMXaqAL3vTblN7se8304VcQ+TLm9L+vA2rhexfPNLYwn00o/
QVLwzNNCy3gFgfNQDqZ6YsA1gcot9LsycigeRmqjg01kRAQWxNMvOGBssZQErL6T75HcumFKp2aZ
pv9J6x1ti4EfClWcPSJJzbGbaM1aH9L8mIR8idI0473Tg+b3qCTvXbPtgEOzkFt0qXjoyoJ5knQO
pay3BXrGJfN63HpxlqR3KJazqx1kOwd50cEJVLEHjgnIkbJj0XNYvnalj8OUpNgNqPB6hfV+XASo
U6+Msa1vCvT20kwTDJUR6T5JZacvxGuNj25RIUYx8nLJF+riVYxSFKmAbG6pRjYyc5BPsdpKlr6/
sbsk3wYtQRxgNzHQZXc02cOLFiCOSR1T3CV6aO4K4SEJzCQa10Ifmk+zm3gllr6S+ugi4wbbiVWw
19aRa3ovnTvV1aICRhajSZttUGoCANKW6Ra4Djli02S7y2YYnRlCSc5qGEwIU1QLg6PsGWz4/vAY
qon9dJb69OlNSPYA9kvqyj5XxxKa7nkqAlKvhfaSGGlDMRMCY8U9wY7Aqdk9NYWzzLT4mQWOvs90
MLOlntQLI0nLj4wIYTwlkX9nA2vet609IpAKte4u7jS4SVQhNujgdydxx22i296t3s4mygoQ/2Xw
YOR4QQ5pDXSYsyaaxn/yeWpcFIlUzywp4xNmvTdfdc6OJ6JaYn5EGhxa1MqDTE5tgtcJIb5/ynur
ue2SoD4nuqzh5cYZmQh5tS5FC7PKB7aujGg2FtXmcypzY4f9wVzjpSg30ZgY39A/9Wdp+9W7hSCX
h0uvrJcoz+LHzhAAT1hY0UAlfrgFAI9vbgpxNIkguhWCzQIcfRt7cj3e6z0fPf2uWk1TB3VvNDxm
T3N0xphB5TPdRHKh4RvzNcsmiogScYsVqN8W8djtU19Vj1lP+peoknU6BTiuBtNaV8PA5hW9rgJK
rRUWyRnjxqnL4SKG0Dj4IkzfcM6nK8m2mdkzj9uYW/zY4k7aMUEcMSbXjf+K0zde5YXUX7KAlTsn
E6LlzlhNhmPfqj7RPiuAkIeq8yB2MzW+EXGR7W1LI47ZCtu7DEXWYyi9YCP0Wr+Phhjo+eAGyH3J
NdmYkdtcmgkMFpjCT131HP990ynoxqMVbkdTipUiNHJhzJgkdDkwxIsmHknZLaWd43soeuKj8jTW
7xBDNDz7kyR86G0KkUXC1Afbmul3dzVmlF0ZcUsvRmbqOOTbBuy5G3j1d59ck/2QRQZbcKmdGPqu
iZ3Jb4ehSHed3b/ajU3vibGFGS4754+0c15JkGE00X93M/XqleMVoSQLKiUrfl+d7xuo1uumjh+M
OqwOVeS6D0OVGk9pIotP1A3jcxPwg0PhaFzq8dQ16YF5OIOqQ1W39dBtM2ckhuhMqQXuGAJ8qtvr
2Cg7C6h9HJ1GaCZwoFG/39ZdPTl4wYLvPUmk3i4bJF8cGzMDXQI6kCV9IE52qp4trJHyHFe1Vr5W
HKDUXv6wEmOQbup0CvODp4GsbGVirCjy0qMIp+KAltB9tSe7ftPdIExugzHKjm5ki+YB2lwUbDOV
Yjtajq2Ea78IOzv5AvvRao92HWC5ENEQEDuhkfCzr2dLbfHDXOuXxWaAhMeCFXv+CN9Jn/gmu9B6
Hpkg75y4or+G8XXhT44bnwRk3P3RIW6sU+/jvVnoGu6xlFylJ9INtB21yGOhomwdOYZ74Ami3Uda
HBKNBqQuLMR0GdgDXxq+zYPqEENEsXyfo84PjY97qrW0fiuKEa9iP5dbpmJcBlKmOcbxPg02JOZO
q6EMuh3xeBZjGC/etkiGllNgYRCO2hWssHDPxLbDehYEuKiM+IBe/uQIeGpM5asTq32yekj8fetN
KErw2YEG1kOMJ6H118SNBesmzkpcKVaFJSlKeZAF6PtsvuZdzwwEBYeRbwE56N+tPqCMrtIKHAJ6
P1N8MS5zvOdW7wu3/ewtt07tx6AmNaJbxvR5+T8Yvv9t4v6uiWMS+Jcqtf3Xe/QTj0j8/hN/bCcF
bCGLNowlJCgedpH/FKkJ4bKDRPIEz4TtFHvBf3RwFqAihk+6zmlMX8WY5J+7SUuAI4JTRGc3D6VY
af4nHRzg0p87OFo3+jde1nzNWOJ3yuSfJs2pCGoyngLnYkeWtg8peeojp9lkrDVPUDvM2ok8NYvD
SAJtdq/iyvY/hOF+i0pl3yMINu0l0aoPjiPG59TV4qNtupgWM57YwaLiGp2tl62PqdBUU3fVMiOs
CUaTsn7UizoAJzHEmZkfUx9w0QC4K7m4BCcRX8CcdxNjbtznwcQEi/N9mU8CBXeeWau5y91EMTPc
deL3dynigQYTgQxOmVlVp7Y3uu3kDPWB9E35BQf0zco778uCgv+aydKFbxFXb02e6ksLX++eiLp3
KITMV0YvmujljCY6qikadxDjrA1flHYp2CGO1CwYuKHlNMGy8VmU4HyoepEP2F+IKFlgakhutCgy
nodpPFk95gARj6j3CRm9QlQsr11fF/gD9WdkCf7jSLYpe9YRfozhP494steDjjTVHPI7lpbgaPrG
uCBWYl0Hyn1J6h5VzwDtE5thfCYg9N3vagSqFVw4u3LSYw3Je5uV2vDRpm6wn4gA2qSFyL5RrTAF
Tjzxbd4+QOtvm3LnG/E3rJXN2pfx+GILjwdlGCfkA1Qe/uI8894Mo0/Xtos1AO/Dcx7nzyRmx+eC
2CwCB+XwGnTE/bAtIbQjjd2lXc2FN+YJWIgZ3BGxMGOfgh1VrbMI8Ovs5yvysR5aZ+OJgPoIiAnZ
zEZfM0l1XR6HJfmQhYYgaauzL5xWFQ7xHkWUCK9WKtJb2JTqJpCRvowUnpkIeVYLYWG0+S1muYYY
bW2tJGPnkWtmfC+dNjvZeTWdoskxz4Zv4G+NAkleBqmVRduSfkRTUSx4EAIySIET+IRiovqVltjm
FGWnRgXxbrSL9tRh1mXK5sjwixg9bZlVlb2LREcMEY9d9yhYU5YLwmT0iywmiIENvAxSYwy9WNY4
0Reh1/ZPaKf7GWVHHEZqpvUEtdElToMs4g1YThuTaY6XucwN/zjktO4YKizchlCQmo0vx1Nc86Jo
bqsDtVT7GKKnyxcDHpnvZa/KtefB82UM4ZwaW/tyFFnmJmFKsIqYgixMtIAwIxQ7T7Myq42b6P5z
PNDaDI17rIIivoUVGW2y0NY/Bh5pG3JCnU/yyBST/nxg6jhEzpapo71oRCdf/NIyb7U0cJkrUP0R
6eCH+JrkdCylZnVLzwvKA3YWWa0IG4vWUw8sAGAN7Ic58cVxRliyo2nsW1qMa6aTOAMsuH+yI7u8
i+OCpNQkYKLp+mF81CpzWti57+WoP3lLDh4DnWWX3y6ZYwLBbIYJn/6Arbaj3YGZoR6HsQauwGJt
E9m4QrAU85WATDpHXtHcOg6Ay8BrHljnO1cQlrumMNWN7HX4AyMpgT23NcZKY9zHQS53nnTKWzAP
RMBK0Y4LOuPpnj67OuftwFbfqJM3jJtQXwjRWPSykXtviqNgX5CRcz8mtbH0S6ILQQackdit9aKU
dyAkm9OU4BLl8NQvLe5tALkFaTZ5bHIo1D4qRVosVYsvIW3ngjmn2NN9GHsSp5xFDDZ6ORaVgfwj
CEkgCsgxjqsHza1In5gMs7tXfjR9y/WqWqIJnKBfIsGjg8zRcVC4sfA0IoSmdrp1+xFWZ8BBrhuq
O8ZRPz6iTrQ2IDVC5vqDc9bHAhc6TMy9HxIVGQCtezVLPdpNlWTVMGb+urFovlZJazuvPATVzvJ9
DfgmlNVRRuZycqz+exIQ62XZcXlt6ZuXFRMLBtX6e6hyYh4oplZGOQxIXVtUbGSIRq/shrpTk2dX
7LE96Cx6PLNpGCtlYXeritl5MnrqVhexf4PlO513ZYFaW6HTMNUpY6I6Rm/Vpt6w6oke+EbZOyDL
HQHzIBpIOTMZ76UyWjaOrZ0izaqxytryuRr9eGmJSl0d8DqkJZUOw5uIe8N0cICR87VHDjKeCwye
HFgUutKOrbc0G7Bxu3V8EQE6QrBh4l0SJ7yiP39ElRksDTkZO3twqpwqN7BBdAgcZLry9mwHr0oX
e6oHljuNKYiq0Se+4MKwfThTw52s0vBZG+0cT17eQj0ootska6diodWhfNJDB9yqifsw9CK81nMW
zo5zU2Nhr59aVzOvSvW3fRhDW8707NjP4keba4/VspEfAtSJ3BL0074o0AmH0R7O8DVFZrccJRnV
C9MMwqVVhN4uZpi5Cb0uW7dmT+a8F5yStEq3hFv1rFMSxIJKxwdSwX3nhoLukrPUCjsAasaYzR7e
IGdp0nB8y0C+40ipttqgO0c1tO6nYNz20TAtvtjgGVoztyF3wTGcrPaCcb4+Mf50901H+KZHEOK6
tt3hsc2j/mA7+TtZut0+wslM6xOXJO1O6a5XmetAsw3bAyFUpMHEoXVtw6K8VSzFVh5PrmGRJHci
ZLSmyUIC/zTZtpsiGJ5FHKOrVoMNgjlODmRSwRtNsLYZ+k3qWE8jfiXkzHm2jgsToHA4ZA++F1bb
vvPqm8rrBC1UZW70OvjmpSFHYBhFW68FYyajNtu1ZaZOkWXJI7Om8GXwIWK57VCugGzUKxiX6rtd
Zw8RfOOlkSbuPYJowoBE2i15fdPCSczzwKm6ZrD4FtDuLPLSim7QZpwyiYgC09JpCoT1mNVpcagT
hgiW1gzbuIn8TTymwVtDLsvWQiD/NmqFA6Gq99dYh4Y9eYf9BujIG95lpo96LjahBKaKgoZFVfSu
9QTfNRNJii6OpoPvw3xMw4y8pKNbOhaNd5kT5puV4TLy9HKJmix7TDSnuKeoSo9F7c3CVMFWK5ap
l9yAaRdb3w2rC5TdTe6Y1dZDE3KWpoUldrS1LZl/+QYwU3hyWaetcfL2uzBIEPAyBXJuaxvbDtms
YkMiT7OaksReMgN/axmiLEsX6chWknJ0U0nAfandiEOJ9Wdje3J8773AyxZtjTOLhECHFpS1BkGP
U22RTqDGz4K41TeH1AKdMvc9D/1gxQv5nvd5vUnI1C2XJIU3+wlhK8GpqbZD15E6S/q1HBk8Y/Jz
RfA7Mx/LWcshZ6OMxPgLJ56xsgoleaQ5DdRPXx+vaZrcUPeSh6Az0TUctdGDiicoebdgHNKQEEuq
zQg92C4wNf07ZEZ70cHjXfQdM0aIneEaG0GzoPRo1tAi7mxXkRjVEm52DAKQNXVhJHudr/ptnovt
WM0GaxerO43+1CKyaft2GeKSXdWSMM5FDfrspY70Bo5p7xJlo/Q7l1k4KfbYQy9CduKTAUx2AwqR
A2EwCKAAhbQJCozc4h7QSZ8Eq2DAzvkZ9zmG70VeZH7+gNg5TQn7tL05xHf0/PJBTvAJ3bL7GjUg
on5BpQw52REKcDdYxgFyQ2KvbJ9IqdUUhcVKgyI0g66n8VvlsCmWPq+QGsF+4WfKNw1m2mYyhmof
TAF7IgF3ZaW3XnzoB68+1xV/GkwIOaTceWY6NRt+o3ZOfR8JeUjIbezaFfPUaiwQQ+jiXMajt3cM
obiDEQpf3N55UBFYmLqxnS/ALy1KfFdVx8D25dqGGnVtcqJKErzMBy2v8jtd4tsE2j9hWARyuLMy
8OicBkwi6hLMu0UJY8h2Fg7E4PWbzFq7mW0c9aK1Do2OnBEjLixWtB8r2yHoAJs4vw8vbPk4xoP1
3JJGiYAhrjBct0JjN6OTYEzSZnKViFhJWO2mV2kHN/AT+FiRTo/3CLjD1UB6c7DsesVCi6DNJRMM
grTIPK0XLbnM/SIIK6RQPIWTOaay3yftzAZoKwiyY54kDyFEjdeO0pOeiREtIR3hfW6rFkMGHzZY
jmSr+WD7FzZLnYsWMNTC0jqiMOnx0jPWre+DINe7FfSJhBGrbxMC1sysCJKYw1rUT03UIG2svPql
KMOnAIXEyTIQLixUoWs705ilt4XPlLQf9KNLYMo90QVtsQoCMunOMHAxI0T1uwucA9O1AkWzgNCt
lgy1eezHKsRDpGckoqXZlD0nmKgfiZILAG4yXUWYJowtrVD3mDa9/Bo0NBfYv8Jjm4cVrA6UHkmT
cBMi0iKk0OnsCeNOQ60z71BXQWTLD0XVR8WvETjRlON0W7teGq0KP4uvTehTidUK3c+Q9Ma69TSW
Na7y9zK14n2kVHKymbbuc3xbl8ymc3BHKDSOrn1kXqmIaLDmiC1BKMHCBNm21u10YmKP6IUrX+pL
lbgK+HupVllfBdtuzkwr5jrJVFxX6KFwZdd6eAiIiGA6b7BOjf1yV0CYJ2OVvAX6z7mQFXZzsk2K
67ggs4sTLFz7Uy0BqrZxktcvZQc46EakSWuCS3FoxmrBU4CVFBqXZR85LSHDjETUlzYVurwVbPbw
35bw84A7Tc9dMVbjg5JawvNV62h4u9teb9GgrfveNdyKTVMzyiMfSeN5G7BEkbM0QQmw6PnfuTW0
kUWo5UWF4zbA5PqQZfn49Kcl/r8R3oqfBd+0DzrSIXbyLlUZ051Z3f5n9V5VjzLJTCEvodbaK83H
/y8IF3dZqWmetwrCNyM3t0NiHMzU3mhWswG9s/ZcQqV7hI9lt+atbn2VrMgs3P71i/vFTvf7a0OU
h2nSRVZg/LKxz8WA3zUw5AXf/cWtqBVx1g1/Jx/9Zag0fwDCsix4mWgQ3F8/ABv6NE3vIC+xoSOr
pgXWsk3hlr+rDP87kvy7kSTboj996/9GVxKrsnj/WVYy/8gfI8kZhG7pNuI2l6nfD4XjH4YJgZeC
a2OWdPwQnKD4+ENW4jKU5Kc8z/xBdDb4C3mOzZlepvgN0rpH72p6wkYv95/MJFEX/3L5+Nw6Jglh
HpcpL2+mu//5/smJG0Fs5siTiJn71AifZJcznPFs+MxHsEWeQbtTu53qt3CZs1x/7oiyF+u0qPL2
AVljh4tBsCEy1lmTNJVMMBsxrvLuY4dto8OIB9SS6JeVREO3sUwJJglj2rRLNCk1Om6yzfJhT/wv
/TyrUoI5u+pcZFPC5G6IMQD6XlWc7CAZD9hQB32PwmA6T1YQPCRmXR2g+bxobTlsJZMsQrBHf8WO
rzolOckKeTL2Ap34bPZwYpYptNcSpk4uEax5zeCz6q7JR8gaxbnqsBu6KtKb31kJ4KDCATGcY0SV
zdqIOkrlBogpznwz1BF9jEO2JZYq8yiFStbleVi7F9/vhmTZsnHZ1ppGTolTTd2WLdTQL7RMy0Dg
WemuChq5SVTjQgrQ/j9757ElN5Jl21/pH0AuGAxy6nDtHlpQTLCCQQa01vj6ty2YzApGZjKr3jgH
Xd2rWeECDphdu/ecfQpemDxYgCv5EAxXhhUAGhpncTvaUTHsyg7yHfJ2vHVhNZMG34YIEpmoNlAE
6uFjh774MVhKhw0/rCm/p9JFshc0Fl+UpOje+Bhg7j+PFpoYMpKajSlSdvuwqgWlSXNGMCcgKZvO
SEKNpIqKUyh/Ns6tRy+hsQoV12uh7Jp1t43aRs9WA7c6TWZQvzfQ4zYGQrp8J7ss8O3SmhY2TuXx
QB6k4QjOBwc5ndmUa71nNFvZQ76vSxomwDx6d2uM47gZO5CqCFOHkDqRHBwVng79ARn8+OIEsf60
WALbmdXEy1bZUenimPNTDtEfPUqTW7u+nKo7UdBIBhiSfWQqrtqfA8PdSgs7JndRqK+NxrnK87lZ
cyJmIARmpfbJjqSm0MUkBkjJGYg9gJ0M/BvvarJqMluCBmIWEZh0PyBorEAop3c2xpIKJGWPfTTR
ygPlr3Hocidf2zT4P6t5KSKVRHhfgnyATTK33ZBy/K6N+wAN0WFscmdLXj1btVcE7Z1rDs86zoP1
MMOXoDk2w0DL5hhJcyWhGhNi6fmh7YozgXHmMY0s95OLDXvHHmsHK6tdhFhbA76kFkchyXRBfW+Z
WXNZu/ryJevyYN3X4fwIyTffBwtWRl/TdC9ZQRGk3VVp7dVcTsVlbSVE9nbAFxVngjLUonWzFlFQ
PtghXMJR84pDAXrkQ4dVl15cF2S3KbI0v13Sagd/fdeVyEEaJzA5V5qpTrxT3fsz/UZvWxamMbKy
BCI4VSokHPdOddXkgbcF9ZJ9K0Q6H3CIl4BHa1Xczt6qCLrnRI/NtZzH0eeMYu5hrnkcv4wngG4f
rKyxaH6G3rT2BsNpMDxIi99xXFV1VPX29djSoONtU8vu5+a7bPnfXfEfdkXGYWwkf0+T8J+y+KVs
ivinjfH7X/3YGNn9mIGZyCcN5buweMEfG6Nh/sbmx2DCxJXhMSv7Y2M0SRwRDm4q3VTPNn6r/2yM
xm+W5AUphL5vm/8TUELwHm8cXZau8kkU04xcO9gVWBN+3hhRpJRV3ffTZTFKb4PomXWRrpOysTrj
cIO1fT7ieykg8uop563SHB7gY6tTmlf8Ti35SQ36Vv0p/jQ69LgWyEyZpeiI4Wz1ad+MDjH6VqkX
9QPas0JchinazVVPhweE0kD/n96L2X9yeJDpLuduV/t10rDBBUvrmDTuneKr13V0y0gFggWWZeJh
sRg6Mrazgm9i1sT0vV7820/8Wty+dXZw/VTZS/iLmpxSXrz7xLET8dvO3aWceB5hmS3Zw6Dcg1t0
VMgLmNiJZB2jE+GkbhMDPqe63OUAdwQKdnoPnBhb4ce4KyFZx+Ww6vJIp7Jv6NFtQhUmkfbeMW89
BAIQfr3HNqpPaQZJZxO3mn1Bd23I/6Gi//PP4DBYxqkCDlWwvr6r6IlTgT1ZZe1l0QXeYxm6gg4b
cyBkYUWPw2RqvLsqENnHNw/PX5xy1L329lo6ZJEKFzYHJln1H+pjvfn1LX0KzYpu6WXhLuJSpFF/
WbQgz8i4f/z1O70/Tql3QsmMTZcISYJz3t1nFbvqUrMxXrqVbj7VII2zXdC5M5DtKtpAncsWIF6z
W/qJtMb8n24adVP8/EW5UQwLLgy0GFaHd2/vODKmnQTwQ0ksnshPBGNJSFG2s5a83dgN5dSs89Pv
xqx+lbuWzreOPtNhJEjxPNmy0X14HiV0R0Z0D7KpDEgMoMi/VdpQrXVtyRmZMkBr9kQawcb99dV7
D1BRBlBHLRsSSbjJs6qq7Tc/lG73VmFZgQavOQB+13QkV6E97lCJITAuwuMYxemX0PWq87TUEUFo
NH19QwzOSwe1gf4lPi7fLJPhW9xI5+tgIXA6/vpDmn8yHDooJLiJOJKytvJ0vjMcgryM9Sbq5AUV
XRV4JCcS8Mr8Tu3RHRwIsvJq/WbIZybdURShaRQFhWNT7TK11acYMG+rzGL/d7Ix/DCCoKfn2kGe
pGB6sFXJENRFAEFF1RFxJ6kpgqQtLkdVaNSq5AihUjAffa1EjCHK9xZV2y1xg9dMiOSEINKpL0lt
uu9e6xlblTYing3WBrNfGIWPbnLOVBlEfWseI1Ua0WegShr1iMR2brqYBoCqo0ZVUjHD0xQj6xnC
VXfX6xqV15h3DngCOmhmYBj3dSTGdBc4GvUassLgi/daxcUk1gB4p7SrqhYWGJFwB1F72dd4qGye
e1UOwlylMhxUkdiochFJV7UTKFGu6jGfNiaT7614rTAzzoKhP4whkoBBFaF5KylHK+8K+S4VqhBl
t2erMaDjqhLW7ZzsI7jZ6GQ0XnVnyY5S10s0g4opX55cwIEbZNUJ+byw2LYaAfJPhiqa29f6eXmt
pYvXunpSJbZUxfb8Wnc3qgTHz5vvC0rtFcs5FTq1OdU62HsqdycYYVC81vOAJANfvlb5DfV+aKrK
f1SHgPj1PJC8ng3k6zlhks50ttNlyYKbfqy7PF/NcTYXzdcoiAxj+dSO2oQRhhkbS3n5bMx50kH1
7XHZVfol2Rt5Oh29uF52g9d3AcbXGCBEAk38TmeIRuynJCar5zdg0lrr3sTPxQR9XQQB+yEknrHG
LDeGZD5mnQiuIsAiDhmlszNG65lZaXe2205yR42ECLSj37MXbm0tSoIrBJ7SRorBkJkbTqZtvsWW
33gr6ILEgG2mIbahZXjCs8ij4BDil22AZQHoHC3uEXMFNJuAqmCLuDCno7lYrJiFgS7fz6NG4+jU
EiR03cYaPPIyjN0X8oIcgHB6iYomNt3evbSoWINjIaHDW4lfTExE5n3L0ayBTxdGQN8DIHw1Bx9i
qMnbsPN5r7dkffqWMWM7Aq9PqEwT17Hm87MaH7QqXwQTZzvlgJLmunaVJToiDtjBxQcYsl5+kI3H
MDGNOvt26Ts4zBxrDEH+TwQBeeVEHH93QTPgcGczlsckRDe57Ss+AQT6DA+xK6YF3XPCRPoid2du
bY1HpVkHQoAqRWCVrcNAhj327oGfM3aImWVICRPhG+wkD6E5HwDeNYi++iCo+PchtFibgVtaY0wv
42C9kE5qrbSxqbxrCKqJ6UuUGQsO4oSQN4AN5lZUQQj4PvKcaiPmaCkP6JbINEo9FRKi/nsrZQiB
CgXNv2asGmvLqpti7XNTzCVmuZjnyLgUC/ghwPCDqcn7ORuN/tKuPGwjhVd3F1ZfsCWFrZPyB14u
uVoIa0TxCelTER3rOc+mbTtaS3wSXdjdm4lhPVlTgInWBUEst30x4SlpSSrmw/cCOm4m8SbS/w42
sYhrVFMjlUUSJsMdA/3xS9VEcj84Yxhs3NSij1y4Aa9jZWUybYtmEJfLVEnzpu0scS86jf/GiP6V
8ZWYHUTsRp7E+2YyDCw2TtgaV7HmeI+FXqubM0nqluSVNmqvp9nsXB8uFb9NNBZ8sLJl0T2xg3mP
CNq4u3NWyWbtCm/i2Nt6gQEFo0/TW8MtPBMXZDL2F93UqeJTefCxxtnTpkTlPR7KcllgLhmEk+9A
Tqsvrz76yPrE5wJziTah4Fv0Nd6AVQQgcfG9dODRYcKfxjdF4/DINz1VQci/saYaXRFd1cKcoQfK
KtL5uaH59Be5FjFHU+b0aYvWh0HNPJAexq/Ow+TzjVhAJk+oOrkr8scABNvRHeLYBSUBMMCf5tB+
GgsY06upAW8lu0lvTyFlbkJPrEiTO5fdYtcWurisvbD+ZCIvRGpnRrFxLAmv7U8BIJ9hPTdOPVLg
zkpyxmX1daeen9Msta6nvtXLfa3PQ0podR62e9Q6+cuMaZM1BF1ptOYc4CL/N+ao3UJ88z5oepBv
c4zl8MFMlrm5GaPbuOzak5fDcV5bRmOELHsWmW0om7zHJtGGcJMZBY/JogUAOcyiFDXytLmYj67g
ltqMasXeJBaW/O2EqnnDJjPWJ9H0pHsGXtYN7LRyYMTcILWh1+zdazNl+nFBByi+EvtMyHOOAHM4
xKPBS025iBb4BKEdHlA8RajzU5C9C9qS7mKanewuGcA+uE67N/NpwLg2ApjyU120Cx6vtCwvCnsy
z1qnq3CausiHUziPVeSTrpRH91QiIJs9rEDo3eNWZYti6l55I/MtdoG5vmNuLGLl/JTQdMmsS+eH
qpOax4thhqG7A5v6qAXV+IW2EL7szAGJeog9Xdwgrw5wcvd1SwrRorp9sdEl8hoG/WJd5naFE6mu
kEpcmCIyJxKnkrHdjFHFrza6BWa6ZnEQ+bhtm23EJKdmPaAxanaLW3P3Y+ImCW6GSAqZmfZo/WG0
ZnGfRLRBeBxi75F7PW+vC49uyLY3wG9s3TyyR5j2n8IZgRkI6Ew5bIyCtuVohZ15QfqjO9zWQes1
bO7c0SRuYPrdcnCgfRfLLoXp1lSRvDYmPbMPwVR6fK8JPcZFSjrQuM5b+JyYcAhYuwCkokRKhK5t
mRMxFhsnnblgbfLcM0VysJAHkXPxWpX+20n5h06KQTfjl62Ui7Lonn4eMPz+Nz8aKbr5GwplddLm
mEvhQTn/o5EibIYPaJulrYOjhT70n0bKL2TP5m8SKywDBgPt36uK+p1R9VfGVVNxn3461ClTLSci
vNaYWiHnvjs0K2QIRIc5unKqimig7FVsOSrdpUXzeN47JZrnbZ+GkTotyOoifFV6xmH0tX2Vfzph
blS+q0dEDkeEDOF5aB37eWkMb5MXMUE/ppKblnXaZB/iBY1q2S7610SGk7cSIO1ALVrCgbD2qnKN
Nbt8cLrOQQFZA+I7TjJuxosGD+wm6lISh2YFsU1nO72oSLnwOcyhCpm1s97PFU+GEuuKpFhwn83N
56FH0GsAsj6Yw4SaeE4Q/WJf6KkQJSIaj1M6uIixIGjdVDLiTAmKe044e63pm8NQ5km1gso23Qwk
mqCnQX6APHlUOmXigjoMsSHNWexlS/Jhslry55XSGcnQOfIEkE0yKhv6vwTcBd26J6Eeq6ojG4sx
ckGVa5RZ0yJCDNIFdbBtcpX1pRfXMUIqRXSkGmVqY59G4VjPXJH5lLZeEjT3i10tB6YLrWaenCac
CM1oxKoyR3uqdo1L53xjTMZ4USZmFpsZFIMZC3OxtRf0XHgPMY51cg9xMiprphYpjCDntAAHRaRL
ax8oyMTCCWU8GsAWU54MB5Gn4ApP2QjNk5SECVu2mx5CV3Ocal0ZlvlpkIa4bVtKi6z2tOmrVzhV
8qKgMi8U5MYICbForVzcOXkgtnZH5lm7qpR4Bqmk0tHk3nAewzQ92q9iG1rGQeTPRAoeYtMr8KGh
1eEYxohByXeCKB2vWqXr0eOYQ1E24bqlGYcd0xDi6GK84zCrL9sljtNdiq2MQdp029m9Ga8DFPjr
2GtAimZ1Fx5djnOmzwgsoa5NXDKVsB12m0zOEA4nvdkuStdUwut6NrpayK33KoMi0DJada/iqLBL
QLUUhOAcW45b+DnD7JgAWBJ7s+g/I84aOn+B7nytcQVR1ZBf/DlsTP0UKt1WrhRcnHGKtcPbXWRK
3yUWMd0USvcVvUrAiL9zVvmrMCw19PRkiJASZjTaYe2mdqEQ4tZlrCYesC8z82wr4VkRLPpqSXTF
I4ye+IzsWkqs1hMoBvqyT8kTsc+647QfAaUFnyMlfSsxFIKJRQ6XKmFcL5zqIWmBXheOdaPu7KtA
QH2kfCs2di0u0E3MBJFVSJwlsUduXBkNV6DSX0ox61dEYYYfwypeTk1tjudySJH2ZZzR59gOd8Sn
crqPEQYFNeWDQfzYjvQP7y40EVbb0jXOhJM8LmgKCyUudLTAPsPnts5VXJN9kLTjB6sux4iwy2k8
T7E0PpHjjP26hzvBWTLT5S0EgX4jila+aI4b5X7H1dimSg/Zd9mzjfnQb2Ki2dZaP9feKkWFdVcB
2IBK7gzls+nO4b2VmCGBMWljfSHdSqlB25bXqPBqw8Dypay0Vd0P2WHU7fKYTjXKbKx5m2DgLCCV
OHSymAmNJAIR5GRPybazQgJ7HRIuT4Im8n2ndKfI/tN72tUovpPy1jXmszciVbWUaJXuCPpVV0lZ
3UaLvZVnZu5XqHjRtZe58X4g6PErh1Zvnb0qZKucXv5mLk2YMihoAzu5JcbdPcxymNYpd/ed0EoU
t0KJbz0lwx3R46LAEZzHrZAug5LsJkq8i+NUfiaGjoCjqNfW0yhM7Jq6bX1CIki6oZIEE4SAONhp
xg8UfsXKkglkk6xKW8rB6VmbkBgPKLBfwnTU0BjWy6bMIpKVoCh9BK2aXy1Krjwo4fKsJMxCiZkN
BFUgYEf9zhHNkvptjZp5W5YtxHulkXYr5Ixk4pS3iamVnT8rVTVZb4xYOeS9oO/X98VQOJ8kUBp6
TdxaG8AqzHs71HQrV+m2C6XgdlHyo9ZE1W0QCu7zRMqtGQrjIazx67ujFR1LjJPXaHWGdVcTFbyZ
lZQcJjOZsRhbE5/w4miNkjDjyKGE6IEa3AslTl8aeKG+aVDhKyG7oNBbScsoLyalddew054XpX/P
0A+hy/Uu6sGwULu+CualraUXkZLSCyWqz5S8PlFCe0dJ7vVRqe81O/JuTW/q9oPbTYeS/DRzRWbT
6A+IiK/oEKQfcq+sP4RK61/0WfBYMbA99coTECl3gGBcveGoluxm5R0A7VyvdLtoo7XJt2X21xl6
dyjQ+1ar0OkfSJ3EMh+b6Me02EK8q5wMtR7p1zUOR7nBA1Eei1fnQ65MEFYy56kfN2TbucopUSvP
hDkhMbSUj2J+tVQkyl0hlM/C4PU1v1Q2jLDjqGIre8a8WO1eNxc2erfQe0SpYRtv8R3bZ9JXq/vA
Aay40iyaYbi8GUqu0a+e+xq/SPtqHfm3OP5vcKXM8Sgm/37MuP6WwSttvr1V33z/m99rYwf+PKkB
UmcsKGyw7f8ZMvJPaMZsFJM0wZlBMnP5Ib7xCFTn/wHo3WR0hT/rPzNGUPcm/BUsU5bhKtL8/6K+
Ea9ovzfzDkpzS/H0TV0A1wc5825IliZDlIgFhuFsz9FHdB4qF5ENgUgwULj+5DR5t63q+TorjWX0
lWcC3r4HMl2vtkBaCijNchEfAxS90aogPdrnEDt+mzpIdi4vjqUfRola3wpX0+id4M3TGpSGKAG2
RYisA+14uIGAbM8rLmK8J9fQuksIDj1PmCbIGbYoM1ySIvYOZ2fTDxIktDaRYVSaAeuBk1GbRIgl
6eE1p6mG6GfnoLLwSSS7kQ9n4ICyq4OzxMGh1JruFuYSEto2/pw4tfYxznLtHpk3eY01OCkMyCFN
zgpqs9tWiJnZLPOpvRlcQmW0lC+JgHUlIuPGhKm69TzOp7MlNZplRbfTw/SlAjCCfNQjEptk325j
URFsjbqrtmg6u9toMG5sOaGVc7oL3C9y1RvGTSzcexDYFyLwilU0FXdjDVVqGtHYZmkxwERAdW+4
+bmc87PpVh+DnBjXRXQTgOjws2cTrAoCAECYvEnn9HNtKUZNWeI/0pZPaUY2ZIUnbJ2yjWx7ej5I
OsExON79JANirWn1p4GtPkK9si1e2qup/p3F0a9kqmmMZVLIyK2XPZZzbz7SVyh2siCoiGhouaVN
NKFVYiGN9PylXaprRuvLPjC1Y2fO9VNpiuYe1ybJQjG9LnxoGb0Ko7pmWrrniMVeb3X11QwW76OZ
uvd2i2+jnAD0C7rVZzsAwLg4ntgDNHMpkN0HUh61mtprfEDsGh7NnBOZT2cRFj+IrWdNJ0gN3b0u
bzojk5d5zHQFIEKEkLyM2JCzqLiTTJ03skGzg+1I3uLoRAfiBlDOJDrSgCdnlcRDrCJEBn/Ip9rb
NTWZM4ewEgLf5FyuEmG5VMaDXZJPNvWnENpFv1VWuQf6Y/GJhF39M9lMw7olQYB0voQIJ4tryabv
MqqBRDTrp3Gure5QgsRAKJZ084tWWIu2cxk3Bi+z54wXmdHIaKXArJsMoz2Ctwy2Y56Iu38X+v9m
oWfca6A8/PuV/gE0zttV/vc/+KMFQjfDQvbh0mmw4HDRYvijBUJ3BAc3qC92AmQjzM5/OL+VlkSo
kS1r/w91pRJe0i9R/QA0xYJt4X/ofby2Nt6s72w7nlTyEWYzTPvs9+pKIH9Qc2d3vvAU7ZmY1bGa
Z2w1o/eY56Y8pNNEj3sIw+rUWmb7VcxzvJtie7qe6wK8LgP4E+jf6TrpcQTleNVgH8/WNRlQrS6B
OE+wfFCZj3pPEmOe22Yw3uI2hJ7r997geuYDOW4I8Pd9DtHfDscB1AbSeu3KQ6CdH0skm63nGxx4
3RdZUQf2+5HmxTQcqL0ES3bgTFpyRCpQDwCduMh3WlGiAK/MyDA3YTI2y4lraZKXlqJg1HlbnpQK
lj9dG/rU8JvmDvcFQ9l+zIjyyImCqB1jkf5Y2MF9kRvR/dKVcs+XAk+/9NqXMcrjezcxiS+rsCvc
TKV12U1kKC8WmN6oDPonjxHRqmlzOPUxyXm+rScSn+dA5obvQQQ2CmZUQ6xM9Us6TsZmHPWhPqHj
zwtU9ORCXUZhOmgHmI1EV6epFs532iywXazZRRKVA19ZhrMzaF/0uyHQy67eCz0MBLyeHFBlOt3a
mR43eIrasuBXyL8LWf9dEf6bFcETkmLo7xcEBstdEz93/1e+/B/T/D7/8rPW7Pvf/ygDbQWZp1WE
qgXxtHqqf6wPjvMbawAKKPjL3yvBP9YHCZrewyYLkgqdmenYrFA/lgkXCr4nDf4RQadh8E//wzKh
Csq3HVLVobXgVrB0oQ+3WTF+lo3MokgFwzJ9n5I6m4cv5MhcTXNwSNRUeyz2pFMeiWTYsLV+JKNz
lch2/ebiXX9fkt4KzDy+y58+grRVk5bvjI1GCYPeKFdK+sCV63KGLZtZv+xRbzMnXS19W62MWh/X
iYbs18ywTVRhsnMMs9iMxidzoAjCN4PG9gK47Cou3W1HIHrlMBdTylQTWyfOvzVTKNad6tkESaVC
bfsCy0/6OWmxkvB/ziY93Hh+aJdyF2OtbbXNbHl7k2eOxYRTF8fgYl4teleiom5aKdd6is5CFo8z
T17D3bCfoC3lOKk45Z/CHulCnCw3ZscXcOEWx/jJ2Nzx0BLcs2nTs6n1N1Qh/Ybw3RW5hd2N7X0S
Utu0ofMEs0vbsL2jipA0bQmbplujR9GG7up6mHKfkeftpCFAJ1Ryg0pgM3TVZ2pXfRdn/TWj4VMi
ii8LiUhdkkIiGLMdqb44zDpyUGRRPOeTqe9SQunomIzPhRmuQ7tvzwVj4xWAQb+yyV0tl22cyqsw
T0L/32Xlv1lWCLZSYM2/X1cOxdf43bjl97/5fS0hCM3xLBeSLkMXU6ra4fdSgxw03UVTxQP8h2nj
R6khfnMYqHA2cywcH68zkB9LifObo+SJ/BkrDafO/8nQge/n3YPsClYrXo05EKAU431EWW+0UbxE
k3YI5DKtZZ2RJZ0AmF/1sW5UwJOxFaNHn8HI97B8/TQ0IH4zfrxY7IB5pmAx2gR6PHxl/6dVFkzF
Z09PKLZDJoLk5/Ravp6gNW0Jly8+51YgD1RlxlUTj3Tsk6GRF+ggwNSnSY5LmTOLvYtt945Ge3bL
cH640oenvGzIvmij9LEb9OZTmcaD5i9DBkQ71avpicMA8jJ0nPOy0mRoBOuJ3vzE0wvHcEOgT/ol
0lKedtnk5OXMRhNsCNmAJ0WfqYUYSggkblTORr0eLNiHGyZTm4zgeukTS8GTnbiJ3NUI3yCtIEw6
I+0dXHKknNhZaQWdcaggqJOqtqo+lcDeLns8HX4vM3QAXjs+M+IoPkEZtzKfs+l8wj9d35DWGj6R
M2Gw+BglXfR+O/TocuweiPwUu+PlYk3lNaY9+nKjy2kZSPXo7Kjj0ktXkgxmZnLZ4hhZz215gCTc
A4dhpRuKnggFc96NRuxci7r1kIfI/HlqM8EhJnevyYbDXksL4Q6lfMv22bYIz2aJ3L8S2YpEg+Jo
dcyeicbrTy7Kl+CwtKI+DksWpSs9tEAhA6pzzjTujcJvtJlsnrzq73oGvxDfBIG2hFKLj8hygo+d
htGkGolbxsujnceF8pK0BntVAjj0xylY0OOJ/kNGfhKBy16OzSRo6hOO6eHFYwCUYHNWWMKWiPir
wSyyTQWdhKz10cPzrdQEF5k2MW/yCKV6qlWeV0i72iIHNsehaDB1/wx0EwDYGNRwGdNahjQ5GJvv
lfjvNqpS+cEI8/jGWyzeDVlvcyfItdr2dWSehJGgaIj6MtprsiPUbC6rtdEN9R7jzXAbghv0bcxD
n7QibI7k1nrfIIs4zdbW4UkgDRvdeDPWtXfrkVw0+m0XlkAbQ2lfR2ZcAHdxA61Yefgins2qJHO3
jwyUc4Rn4k6CSFDn0K/5HdMH+qrRtTMl7UWLZOnogFz3NgK0JlSzApuNDT9uze1a3tOR16/Cpivb
tVbz76IMTTq4Zo9KosyrywTfX9wibOQp/zgVIlGoyZANn8sD/FCvyB2Ldf5XWYgQvebkDXNiw/bw
kAWcCx3MCFEZLckk+3yEmBMMix7czuMg52NkRcm+Hu1rwcxrXZkOQmCJ2mEmFuNuAgw8bNqpzz6R
JDVzPA6GbO30IKBIgDdKsCqtdYdwp1fTGNH5qi3hR0WsX5qwcs8dfKWdWSfWqi1bAufoqVDsDOnG
lYBZGp6X26BFyIM8a8gepmCUBOn1nQ7WNG6XzFub1dLrd+bSkiiQAQcuLBoCjG3Gvnk0M3C7Wup6
ZOs1ckTqNhyHsLAvSnyZu7yDIppNGcqTPp9v6tI1yGqhs166VghJps1uxkbCyRmTyTfTJN6iosk2
DtFCayrKVR7gWRd1dJkjselzksv1Lj4PyRE/NK8ktXrXO0G98WLjk433eGUl2jFheEa3WMc4J1pe
Rhv9qW7Nxwhh9CEAFeULLssWrHR7FevmJ6+vwvUIjxYl1aBdMPANgC4o9UmvfygEYasoBvmR569N
O5y6hWsYdPopQbpCKq2XEtraRg+TjApiXstH1yHbPHerZ/B32WaKjVt9brx1QIpOKJsre0yS664u
PuJjxgU/n5yYAN1cL++GWAK5nZwOmS3SWn1Mh7VRZANg16ly904kSImziwzjd1s76DJB5ILKQf9H
XHoSYO7y3GFnyAGoWDtDizHRNKwdmnjHJnTMmK9XLZ+U8v/Cm0Zza4+kF3EbnWx+7bMekn+ua31x
q8OI3WkElO3Qq3M34aW+JLIyCbh/wAO7sVXd1PPs3eKopkEIcSW7SbVpvLK95qtTRvoxjUNxWnKv
3mgtLmm/siY8ihgXyfF0uf3uHb0hn05YxD9OlrFZ4janRAvny2xa0J0OonlYUuo7jXP7peHFN0T3
1TwSKSybYWgv8yalTMQweTdkQXBjGQElrgqds0qmpJKfyQuoq1NDRk/ZFDxFrV7fGJUzotHxplNM
kXtro1S868eSQaK0jy2kL3/quXUoxj9Y2B1IUeM/omQK0HnySY3UeR6nob11QfX7TNrnLSlQ3pZq
OHux26C4BGff9gvhP51Jj7bpW/OSNUY7A3t2QBREeX1rkR+zrp0iPUmnlL4FtnTnTW30bGYZz5ZX
tq3vpP0tN2EGQVLPrhNL+d0L29nE9tKu0QBcO2ZrrjsjaQ75IuV15kpPzTyrK2sUn62hscENaeld
TmDlykKJ8QH/TI1m0kgFd0aUkmmOxMoXplMACTaYmHFw2omqgUg12N7Rasd5X7jxdLA7tki6KPZB
y4Qtvp+L/pUl/YMsid9IBXv9fZ28xXYRf31625P7/W9+1Mn6b7wEfTQsXKYqa5nk/CiUnd84htt4
yLBKcIxWNfSP2Yug/4amhiM3TTgDp8IfZ25MYbT2OMTT5MN+Q4H7v5y53xldTMptelImxADmElJ/
PZK/Oe+GaNoIwi77vWH0YDwBMqPiNoEhKoygx7Tcaooz4YMx+e3R4P7DcZsv+Pa0jUIXExeVuqHT
fMT/9u60Xdfh4g3L1O3G3hg2zpzbwGKMDOJ3nO/f/Cx/cbL/y7fC5c3Zg+gt3X73VigxBiFyq9sx
A4h3mSHGlSTNY4P5pv7/+FZcSk/aNFVthPI/9xAWMaUVJ3mQgtNEGxMF4rohwsPvJqc//PpbKSPN
m8bq6wWUfCdTl9wU+OR/fitMb32aWVxALw5wv80G4uDefpkGex0WARb0kpGQCsH08TGV3w/Pf+tt
4x78izeXdIS4ixHcvfueJJwEgay6bqeVJnP3ZIo2hUB19uuv+OcfzsKTbzi0nmxDMqr8+Su2JJe2
Qx30u4bAioZ7syDHzJpqCq2kynHw/vrt3p0buaKWslNyqAVGwHhIfek3DwRGcnYi0fW7cOYYByD3
G/rAFzek1hZZfrIDRGq/fsc/X0YaogZHXsKmTfGn4SfKqmR0ZdnvGLzg4UVpzI/llZtfv8u7xtbr
9zLoaHkAQmA5SHWZ33wvYL4caDlC7STMxZXUtDOkkKsZmKk/6bn1D9/pr67i23d796Nh4gzr0Mr6
HUG3YqWIbuGQY4wCzrYqQQOQ4Zh++fUXfE1G+vlZYBaNJ9aSzLK5IVm3337DOUph5BF4tRORbV6Z
pUkVp/cMJMvF3ZNmwKS2vnVwlvt1xozB7nT3WFly34eNorN5w6ZHxbfidFM9T5PUDrNteisj6Oo7
5CSrzImQOxKO9Q8Lk/iL318yj9EFQ3jH+NMd57ahDXWbxygeOWKuTBUSuyIUd9hoGkCzmMOpX7nl
uJZcvY0BtvyzvjhkYAm3ugRIIf2wCr0rJPK/d8f+9gG3/vKjsT6rJ9zif949DAk9ixTnTocpLtog
trHWuEknbEF2t2nrsAXxJBNfH4kbXQOPg9hbJM0ZJ9CQMq1mzjroBVLvNlnVkHVWElvKOihA76DH
nOlOGs0lSDHtwGiC+nJQOSEQrjAjNN5jjyeFrohLTYe9xW9MzdkCi4yBLjQuPcHp2KUNhzwto7kI
34rEEesUmelDP7rg+cxZojtd0m3DjH89at1V6TnLvo5BTcx0F1ZTkAVnPZr1D1pTD7ukIK4lsOaX
dJa3ndulK/Bv0NntqLvilYvt/2PvvJbjRrKt/USYgEm420J5miKLnjcIUSThbcI//fmSPXP+bkkh
xfzX56aje0YqgwIyd+691rd+f7f+/IBAWaYw4KlnD3bdH27WSUZ2b9MF3UEbvtaQx+Fi1Q9Qe+/7
JazhChXGf/1I8o4YHphaqVa9/8M7+u3EHGzJul0bhgdD0gUyou9+KS5bC/sWxoTn33/Dn9dtkCqs
NgYmMJ/S54dmvoz8oeS36XbpnNM8H8R4iKoRVJjZzuvfv9XPt6mHpBrCEFZONb/44TaNelQGI17p
Hacqm/yIxjhUY+/+4QL+8l0AY1OmWGi4f/zJCh1bSjdyATWn1VtAdL62xz7l3fz+yxg/6MRZqfk2
HnIYqkXDZTv65zqWYcUi9gtJyjQxCMSZBzd4KrCOA3LGciBdSgpufN21sFl6TzhddhUM5D8tSxZv
88/lFBYBcnUbvA5ZJeKH369pKrEkg0syG1E0tHj8fIvXrNuKsSNHzBKLOACzh3yoVx95NbrnrEvH
XWTrw1WxLER+Z2R+/f7SmL/8TLifUQlZ/s+UKySqmhbGltyVUV8e9Nbe+Dr9mYUcnOtQ1n0Qu339
kmO2Qmiszae+JkTNSXRz7XtlheUu/8iNabjO4O4ty/hKuoQZNElX381lT/oubcy9jULxWM75NWE1
fyoufv0FfIPxEiU9z7/67f+2C4dG6xczGe47Ec/niFh7zqQieohZxYK6cdN1KIlyK1ynY8dqiyPW
vW9e4t7L1vEPQNLCYALWo2SD/m21uLTCxPKxAMo5Wh5KYhxRM/r3VGOv6PIt1sf6D+WRoX72n26L
v32DH+7Oscv5wNWMYEpLQbMtfnnsbEjKnMXXnUpTtHokVGmqH4AKqqRH4Lq/vwusX94FaBgQjXl4
QH583L2ZtQRPttylWkzLp889+42ySh226ev4+nuVD9OTaxrxd+gAXT9EQVqZiI5U32eI5NbUCYBv
HcxhI67IAvB6XysuqL5DrJUGIo2Mj7k0DJZK9861AJHrKZ5gzX+C1tLujcHWLzUoQvulqr65g37n
zLxRJL7oTtAe/3DNfy7dPIfTIIo7Ust1Tkv/vGlU1ZOFKQtCk+ZPZbhzhzRfawsJR/DwrT/Uib9Y
tpGJ2Jw8hcsL6z+cKCB0OmXLorOro/LTB63Aro2GS+Bq/cM7qVf64U7inRQYgyx0V/+xsG/CCHJ5
aHMntdF9ZljRU5ovcJCLmdOEPWcYzHSHmNHQIdr697fQL3ZfRxcmTBP0KPpPMdVdBAAxTHVJS3KG
JO/dTG5z1kX4mbvdG0de5w8b1I+TbbWmwzczyQE3OXAjmvznT+gPmpyShFuWY3h57i3qnpmc6blE
yWgNywd+xvsqyad1NNcUN4I810GSqahTrfz+q//yZrKJhHDNr9ndD8t60ncD1Eae39GrurVeuwgO
mfustAQ2Lr3tz9+/3S82TWxPiA0Ypds/Y/kcP82iop/4ked22qFYC+nHefEfzoi/vL4GnQzuJC7v
T94q0J9RZYha7jgjt4E3TDEJccRbOyHZbiNsgSBiPLDW5gbFXwiCnm4AHd9Bu1hw9/zhef35UA40
hFMhh3IoPMwf//ljj3Nvk9aCr8IaOn0DyQIDYbtczcMcBVFhaEEtC5LJ3c7E3tDrf3isfoRvfN1r
VENcbOp2wEI/vH1HjrZplXq7mw0Rv9UuKsDV2EbdSSaGDQfCqRwnqHpeYKXNPqScwWlye62nxAcx
qnPjLIDWPF4NsRWFK7PreiOwI1u+//7O+MVC4/mO47DGuNQ5hrpR/7YVxpqXzHbpNDtnCtttLzDc
ClxXG2r55A+X5BdvhWVVQHRxacN5P/Z+cAXJusGBvOuWsPgUDDdvlzLG1aQ5+v/H16IGtZG6qZba
T6saiRhLV3ui2RHr2N4ix3O21eyGF2nb0UX830bjzV8r5d+1Kr9YxHgn2iKUiDBWfuxUECAbpVXP
OyVIlxlalPUd5D1zw+4GGGQq6LNXZBj8/k1/eSk5Xwu4rQbmyB9+NSxeJZQUu9lhHh+Cwp5GRryF
uW51U/7hrb4cmz/uEFQaaAJcdHUWK9Y/bxEvE1UfLQa3iGj1ZuvMcwftJxbjssYZXzKZbKW5dqjJ
86CxhlHbcnLsp80yuVZBqqHNw5VY9BiZJTHFNcmLJHK4zLweVn7ukAUF2/8bMV8wlmERy20U50zR
Zany00q+EhEwToX4yB/o129HJI74KrTY32FCcbHTiDZmfpvFxj2TbdASuWBGsk2NYnI2pE7G5rM/
Qr/+cFKaJdGq5gQTX0xxa4XrFrle/CBzLFsHwNS+vYPQUIiNptfGsQBere2wizFAsYuy965E18/h
rSMhK2z5b23E/t7KDNeV8DOQ5OABoivPLVVml21VTHdBtd8NGorsY1tq1R7MOaysmdFRu/Lj5LGQ
aDUxUwPZORCQFWEs7asq285ZwtARH2nZXqYDx0k0hT7+nZ2Uo5ocDni91ugLQ/2i0HBL03coanNd
F7YqrhJkJ99cvOXw18NuCsDlV+1dbcNZgN8o0/lmxDNyVyai7Taz1vjuWSe9PMKEM0T9gSJ22jYe
vqYteH8sa9j2FhQaMvV3JQ6sapOHqv2naybqqkba3kMaN3kw5QUjGiniAUFDTTRK4fW39Hm3PeSg
p7A28+dc8/RzVzpMcxln7zU1SLca/9Tn87Zs5HaK3fIcujRRRQwnA/DFzhQZgyk/K7ZRPxytYR4D
k9zAFNb+ijABWILpZG3hXrwLSxs3KLMkn6F1d44c9Y0vEmdHinS1omJeVkDiITOTuvXmdhjWRU/g
T+kO35bGsfeDpWCRJIPZSf6oPGSO5jQ3Si2wwUia3GTWuATE0BkX0P3jK+g1OdpRDKwyCR+nxbJ3
tmbgYAPAhX4OsaovsmBKs56iAkF6zi6xltJdbrN8OjQdYOVkmRU7PTtldJcYMbY46CZzvegZoQgd
8600DgmmcAnCHK14jf7cuwk9cYYoMW2MkZyWZWkJP0Rnvg5N0OQLpes5jPL6tfSkflnGLsGdXeNg
WuvaT0drykDrYE95NKx3OALsQ5tjvnfLcDpYOiNiObto6qfhiIJ9y+DSAHM5PxewK57LJNwjrb1L
+vkZfgiSO92nUdeHz4WjRcC4s8I7YKol701r4KPY2j3JIOFRhlaydqLK2+gpaQQ5ZoaVSP1ljSG3
PietNtw0UeudZY8cb7SI2ZnxfDLYhMKmlR+yGeu9Z3XJnqEneKACyYaQXc/ofiToe50NSbfM4J2a
EkoeM1xGpchvEr+7zyovXlYmN89TgXuGBKeGcwSbKYtEiirvBTNGdt2M3GXpTHidlxkHHcQ7sJiu
wseweBf8S0U+BZc7tE17lpfePEajfJnj1pUNUh/MZtl6gUf1omGR1dMIVI8GXKPeuZpZfZ/g7Nd7
K8vNfl14rYvaqUIBeqlpTkeyrOvh3MrnwdZU4IaOVqhqYKO0XCmyTct8rczL9zFd/RszT+F1FmWW
HHDsthuA9w2gfRPUdTKghmEIPR3jROpvjh5ST9LfrTfuQrJHzSb7vZNe5ADejoClkU5iYaiRzp0Y
svDTp7nfk8bpAFqow0FfL7M3PTBnKj7buiWYdS6k8Qolpl1zRLNPfmnWLwyDyZEHUb/rqFjuPYJE
XwbJ68xaDmKlM5vjUnGeTqZSHExhySe6cMoZI+NFcb24E2LLb55j4FPfm1pk22zSmme3MZN92jL8
P5DLnG2Z9csnu4Jig4FlHNdOaBfYyhfJw5GbGmlJpLUzCnfsIKXgOkBrIVyUFvKGU6nfkrBkAHgt
arBtqy6JhscmHBUfyMZjg817DJOg0kXjBwWjQWJ141zdg9p4JHY4vtOLOF+RE9FDuOJyao9QZfiK
rsIfXkTmwkd1suFxMKd+vIrQtZ0SjyzgSq+Xq6rzvEuBhkJRR5Kd0BPnbuhMe1lRiTRHggkI5Rhl
/UrrDkH4UNlKTNM4mxIn8nbpp2w7VpModq7rRqc8rwcXXQBhvjxEDQ8Vvy5N+OaYFb44ucQNvLVD
1N6KpTXuZcL1TtKMTF7IKjsv5qJqOB0vNG7N29pu6zdbnTCD0lnqAdh4muy4ssnenkhGdTTogRgj
m2NtpP7lMsj6rZvr9hluPtoD7LHfKyPCZLWQGQN/pCzCY0Q3ArtUJ9/9UdonsTTaCNrdj05TYoNG
gSlTzO8AlgTmoNocLYHydCSv5NJgW67XWOwxscdeg0a/jIEte30fyhWqFOO+Jo7ulNhV+FA7MQ5u
u69encjJ1p0KpkQuu4QGCieKSLu3zE1EzspxbvVwHUGzulD5jOQPudODp6WsixFpXhZpaeTsaNGp
x0S0rGLPpgIvcVCcBCLFAy58ACidTxNnDX44PMZFxx8IB1+F4I55t06XGvHvwnNOG6uUT/gg5k/P
HeS7Gwk7gDBBJhAxU9zlPeRXZi4m8T5FPDwiI+7dYKz4kLmtZ2eva+tvVho7d5q/EIpcl2N8mh2M
ASspyvY5b5bpxiNJ51Gvp+ycqJ8bgaF3aadGeG4E3mtU2POW5DOgKRQZ8UlIrpqXxvONHmnzp75g
3NYmcEYIFL3wDH9JHPCsEutjjbxitWRnSvbpwdeZyCwjnKnj0tIS32hFPH+6NW2+IOzh7q7ot8h2
RZrpiPVVq4BxgWwoiATQnPAsYo5cq7qXzXwohsGJ+e7cSYvWtCy9juBOY82KT3mWVkZQkBNxo1kp
TVx8EvzWuvTi4UAKhlcGvuw+KzyCkDn1AotxMTaf5MkbjyKCDzOMEqgFeQhoZExM46wWy2dlpnUb
OGY5Z0Gb2v2H6YFS4zfDRqjVNZfFYSeXO2RCBupFSt77BbTH2e90VjPXGT4QDTW3XUiaXt+Y9XU3
zPXLRHLwrdF50Sl0QPJ3PsnJifTgvslY8W08nu8SpvNTg4VOv201T7LGV5mKzgbh9UlF7V5xJg63
dR+S+oCWwKVv2lk9A2HLe12k1+FCqaPdkOfDXjhEJDVsm5dWKzKgxW6U3DhC1ltgmPKhrQeQU0v8
ib6P/wk1aE2ISm29IZe0t6IGoFULwGCmNeHnIz9vR4QR9kMmEusMB0O9grA3n42inW4oQsYv0Pcj
8VkCEEp11/niiszehFkkcU0k0bTrEb7fdUP/R+/jAbZD3fK2mXPSRwBZMWihnWMtjNf1RCNZSKtP
5WyHd05oVgd/ShDDdEmxQP5g2NjgZD3YSXcc5jlfJzybV3o0tpdkyJfHKEZRT6lPCegz/qOF+s0H
1nzI3JL4m2qw3gdQ002iGyxpoGIXSyL2dIwah7a4mKZUPFFvK8f/VL35o5ozVfDB6SwfmrBymZbF
FKRDWs1PqE2js17G49ad6r1TkarkjyTIrpKmIt9t+Ub/r3jJCvyO7DlcJJNcHhZ6TjiBO88iJvYi
k4dMw/M0hBoc20LUW4me8KII+2ktyG695V9cmvKhdt83GrF7ZKmce8mb9HbokluBsZPGNHp72NTf
YMA5j1AA832SuI9Tqhc72qUxdSCl3KpQ3sIqGeOrhMzEoDJMpaY23mI9HLeDp+lkdhjL2kt6az0O
PIyyjoFjZ7QKo3l2LiguxFMq7F2J2nfL48QCXEG2WJEQ5u98+NWfQ9abT1MtjGu/8BdUC4W4r+Mp
DSZq2K3N2sVXk/mjYbvu7TzwK9kD8tetS124arsWBC4h9x8LoyYzqKMuuUY9Gd4REY1GGwRCzbJW
zzFknFQGU522UAtBLi5YS3vXoaAXUfoNuHt2jDCYdGTDo0xDCFbN6XS76AiyIBRueRS3kKRSlQcA
Vzd0++tC2OEDjC7KDDGQ3euSo0LEVnL29HZZZ4XlXcgZbyvZk5vYJgIls1r7VNR2RfrU6BsMLfLl
MM/VcEXkG9tOQTQyD5xTEtM8pZAJLRIdwfop1FtbcizNtZTHiBnacOUjcH4uTOHsbIMGPK014C7N
UtPS6BNtuiE0rLkEKZFyqnOHBFlim2ZH0jb1s+1iOk7daR9CSBk8mV3l/MoXssQpIkWVMxwdScAe
ZXdJ35dQL5nujUnzn31mppxzvrVVqRiO9hI0IOwVYDYmb3vojGeoee2hMt03Y3E+wrZqXqlYc/gJ
cFFTnCQPJAdpW2voo03n9sXt7FCx5HNrMPT2uyWIJoiflEPTHlDfkBw1qxrFenB16e7dDEwOi4ZT
nTSoNSATZ7c60b5BPGp6KZkFPRrohXvUTl+LIi1vzcYrbgm+RkOXzCygaTx277k09bdSpvF7E+pL
HZgwkE4NKoCj3abV3SwwOD+3VDz8bgmHHIhjObuE5liHvPbYUfypfmG3pHe25AawtoiG5KEKE/Oe
+piTaVbE4hhlk3wvMuDNhFfRRJBzX3xmoqSrIJcufNVlarxlX6izSkDwkc0UvhJCySFchInmB/US
ynfNrhFhmsvg4zrO7PIubzD0rWSMVW/rRt1QbYU/0tEgSIjbIzZ7CpyqBA8aIxWHZBpV4SvKTf6O
X095u3ZTP1P5ODq3UWnNXbYeJJ8S5B1yqXWJSsvlEDPxpmkiSnmRLHbHuVEvByMORnS80ZbilVde
NNLbD2Kk/biOhT9rO21WJUDHhBQe91T4l2msQ9dx2oKilQQjfiVtYauDG9SHr0M7xPiZ+gRmKZzK
4tPscVOgBLaAXo/C8l//upj2oEU93A7LSIJF6ijTXGMhN57zRLWzfDsKrAbMbkAviEtvGaK8s9GP
lbs8SWn3oCwA6VFmEzkTBl2gk9mgbgUDs9gXQESqO3tEUcFPyLxVqef5fplr0w9paz1LiVEasmFX
4KSMr/yhGz4Hh97oqjeBEV85mhHfZ/Ng7soeeCgJDO5t5vpNGED01+/h4MkZKxYQoZPo+dJ7c9D5
jFTlfOqkDPnxHOypGvO/CusEvwnPLr3/eCaNS3AVB63jzy+lKd8TTi/Jig/rX85ykB8JXNp85/ct
vMrex8wNRTIhDyPXeX5WRJIBKSjp/x1HjCP6ivuQio6s5ZqcNaeliYIDBfnzqklsYt4IIzD4uxr7
V1DgEiHtw+uRVZkLqPJTPFhEtKkSMndLk4xltIEPRkrKSZNX+pGZdLsfi966LSJvukTLlDwuSzw+
jKYY/mqr/58G9U8aVBN939+6tD9l7+w+qjb6p+3T+Ovv/D8NqmJr+IiMTFxcwmIU9x8Nqv0vBz0Y
jzYaH6VX5P/6jwaV3u9/zFn6vxA8CLSmSJRQBJj/leRU/2FAwpEHXxYvhh9K0L12VJP5b61/38Qn
HFZevre86GXM4mnVSdYhhoTPhNjctYO2hzbTPHuF8UzcBfgsd95KWkOd6hFR1ZsHayzmg1QdpBKm
9cFXXSUcm8S3qE5TN/gtGDRUkJXqQ1WqI6Wp3hQjZf2sffWrVOfKyumr1V6CmUErp00fuWdoIt7N
uCQgKrriohyTkVeDfGNhctlIzTTXs+qW0dQKmqE4zdIkykV11FJaa63qsdkytNeVO7qBMY/9vZn4
WaA8WCB4eTwFjTocDPYOp8yTIwoCRlQ3z1V9vU51+FLV69NV189wJM0W1QmklN8IWoMo2Ve96hXO
qmtY0D6swOaiiBpGgOD0FhPVZcxUv9FSncc6bygRVDeyVX1JoqElODq6JPA53jvVvRSqjwnPR6wo
ar6ZAz1O2nRHdgooaQmNylR1QheCpgm4xquluqQF7dKOtildllOo+qi91kz72qInN7mVcfZVv7VT
nVd0OdvCH28BhBTnDNXLZZJ7bY/pzM0yDnY5tEErGjemN7DKlE32TI50csugXhws/Df4CErK4Doa
2rvG0sI7Uxj2hchm9jStsNt91DkNq06dXLdVPj6HPsslQlX/cSqsDIpW1dO4qeh6xYOPB4/kugPs
fu/WHUfWudyikMjNwd53lle/uEnKDoWDJ38ss9K+wAHg73Qzh8dLiiw7vpHTII/0uiUE2/TWwEUN
Lp5v9gbnTfoH0qxLiC4hZvyl0ok41Raq1MYr3WaVwOMGulwB9ce9W13MDDzI/HHTV9ekvlhPYVRu
mBmFj1+Eb2LXi81UJNWdkVXGteVM1YVQOwDlbvpa1yE7gm+4bFlJthjbItWmTUej8Wa2h+S6hztc
rvpITBuZkP60YAfaw8ljum4j/1y3jUeqgW7ljzNtrre2d62DZll9GkTYzfcIIvkz8TDdcAG1gMZ0
QtgTEoV7ekWI/DpeEs3E3K/1MppvzIhb0+5D8m1tOfDlmzmaz26u8xmLSucU5fRUmHiryRwlxXdT
ezkvCDQmbgjLSkqoxMW8nrqifol5/rBJMlhDAsmJN5wS6QCyxpJTG2VyPTc0CmCiDzujt+oPe+I8
GfZVffr6ZCnqXA+rocHL56bp3kYLLDe2OZtAvjD2bsWkWmNaV3zmqlAr7bK/lynUrsqZmYom6ot/
HVSZ4XYPpOfxB3MVamQPLCJrZLrzRvclcsFRpK9fd1pqd7zbgtytXxkz55WE+MoNRIzqNJLKTisi
Sulx0mB5pFwz4VmqOUZXCPe2tSNxqMBFnA1qunXbcioxo94V+3rgR+17UZLSqTQRZjjW2xxS/3vn
xsl1qVfOyTOc+aIJDfMcEnR8HrHsbGLuyGxFVGX46pv0yUa7iGkvYV49aoPHO7ozTPY8irW7akH1
uDhUvU3EaawCO7P5+rWKsajuEsJXPViVYdkFBirMoMKEfzm7wr40GinClUPk50BznZfvSV4N3Jy8
+GXhH8yAXjxafoEJ9iOQ6XIty/h6gN7Ua/J+aKjVB7t6BVgKGsOZA9+7Mruec310Ew86lKYu3hdp
+2mP/oVvcSLpqIhL0z1P0uL0EO86Z3mMWumsbX3yLh0a/DSPbezn2sqs5yrwzLI6d+xj/cpUumoD
vtmZ6udBGqlxTYaCuc4ML1o7bm0Fhov6MSnm64S8tHFKyYyqjlbphjdGp00nY8Ip6VUR05rRw5zn
VFm68vxBbIBf0lRhrrzHi1cHnZc18VoDBF1GUwBl+6Mph+qigdN4kS693JRmYRyQ2X5vjQ7Ljn3L
NonFb+gt6tIofNEi81lq3ve5R2q+lBD38yHvUMOA8dMKaybTfOEYCdl6CGrHqe56+C/Q5tLlvRhs
yjXmb0p3sK276a5Me0yObrZDBxYHNsmvuypxCCNu+nCVjnOGp8N4cGaKdopW3MJzcYDqbe1HFuG1
7vU1PABi5HW/5zi61FsS3F4aHW7oVFb6JRk17hGwqppeOPraHsIX3SiaQCuaVW/Mn8R9nuvEcz8S
kx4YhG791aVptzay7L5D0PhtnjVrw7MOnNxqIK33JQMIGt1HwgUEgaPLwnpgDfk+SheL4hWgDTjP
NVClu6aQ7/HchUSfefM1w9QREweIky4oOxNCXrm0/QZ3d3lZGc51zpp/y20FxtQJjRsLV+5mNPsS
vkRPymdWZvUasOuwkoZZf0gbb+pSmIe5qMDJ1PW3HuLYuiEje50awzMeashjFbu9z1kCIWj/HWvG
SxNbO31uwofRqNHWW9mATYueDfxR7aoV9kOI+jlweAw5WZXRM+kAMiilte6QK1yOHgdiigTvXbj2
cHY5Yz1koJioIUCzMVF05uPYhQARBjP0JpQs6UPqki2Kt6z4kECzPuiX5Ufy39xVGcmQ8axGS8IR
4zaT/N2ogPu+dPq1G6bVLWZ+ZEZxQ2VlKWVI3XrX9VCPryUgxdfRNKxrp8MrYlNhrVqyAtc5TxEr
eZfQPY5LuwlC5m3+ypnS6HJgVAKD1QwNsIZycbAAYvb2oqbQeSSix86ZtJNjtF6QWTRM+RErPQjb
SNsMWdpforUS3DElvvyqsWtShJaRbXDqq+sKKvtRMOffhHDwiXpowkcfreaZ/lKSbhbZlCWN8lK7
7iLPPlApZDtDr5pNMhHSAdGrEpu4nT4B65gno4i6hxFr/p4gmebJaTrGsqyFa46FnG1dnOKaqBOw
9Mshgy90QRdZO+oVC1gNBHJfoVML6rZLmfXMIXMvw+Nj5cggRP7mSogWsg1HUtg1/aoNy3abW1W7
a0zkXf2YhQE1w9XEVB4B6y4yiSQGDPCSti1m67QcGGCPTRssRmasEpLYt4XQu6BqM7FbquVqSuJ5
1zLSWpk9Tn4bIOXNklHjZUMl2bkG7zSPTPsb2KzMKzPtxer8a4PUyY/RTShAnLnb+rUTgaHFHQv9
Ejg7YSLrvsXCiaDaVDOMMztodSpdKNG1388rqY/2o1VPu2mcorW0lrvZsdxrXLIGqDEPbGVp7ByO
mEFutKS0V9FHM82kH7LlkR2db4YkhSqiT9MxGQwZ9KkMD2MTXiZRc8ZRa6/JvEoP8+IQBJ6iXmW0
ocWZsaGte/YzVlfjwu01J1E+H8IJ611WjGl0azlpA0Ktl2PESG8UxEH6mhaxJUSNzmnX16OZRsGY
zyRAUv8ulzalCklIUZHZm1mmw3ry8L8zws+mFCPn0PfVunAS1E8yGuL5e5x5TCJWjhVWJgbw4omz
9K2m+wOoB1+1fPrxLiSmaGPMi7yOUtCp6WCLKxoLz81iJfBOnTNJxVqQLh2kPaaW65wozlPj1vab
nKo5SOGvvoF+7q7GwtW2iTF8tNHMMM42hytvGKw10EZxFBOnH47u8oZGj3lJw6U5R5QqGzOk5Tpr
7itWt3DVFH36beyimWlIK+Aih+Gx0IAQRKmuB1kjy4AE0QnQvhezVdbEdXYi2UHxuPe1blrZmbhY
LApt2gLvrgniTzRFe+3gYs4r8T3OTUlPPvGPc7QAB08NVfQD4e/edJqF725mp5fjWErqeCn2lpMw
3E/9Ox1Tjb5qqGU0ZuVddliWkBjTZRHzpWD6fktWwPKUE6R5JePiOwdQOBmV2WCOh4trX8xlWK2T
Mv7eKFZWpzXFuzsQOEdeTdcRHpIM29aAmkH54mxMJg9n0siWgBrobCWpfbLSBaCBAXjvqAsi1N15
4Unry/HR6cf+oqmt8nLJBw/Dydzlp6xsXBvFihW/IQjRCe4A2b0lw4GtQPdbJk4cDSvqgNz33kEE
sXAMkW2cmTV4Tx1a7pfFKoDdxAxhac9bQmPJd1XGij6W96Ua59tqsB+qEb9kYSQrZjkkavxfKyFA
pSQBiRIHGEom4HwpBuwyThgqEeNNm7PiFoooStIvdUGphAY07ZToAIDjlwaB6llJEqa/BAqWEivQ
JRo+YyVgcJWUAZZavZ9QN2RK5iCV4IGu+iUR4gXnLMQQTqEPN5ESSFhKKpEp0cSi5BO2ElK0SlKR
KnEFH+yBg1+IbT2utlqKBCP/UmN8tTL+r+vzp64PTy69mP8VBP7U9TnkeVIi3/mH9fivv/Sfto/7
L2pIEwerzVHQd1Rv599tH9/4FzYgx1NOCv/fruT/MHrIj8RIw8QZUiyvp8g6/2kDwQ9zXJyYdG9Q
9EKL/W/6QJj+6PP8TQGO3xFnM20gGlBKrOorhePf+kCJk4g0x+Z+nBqOspQi5CGCLXYu6sYllolk
RIFQipWkzhrm00oZylY6eDYFjOSW37dGgSXCq3LnuCyuCDdkCiwEt+r6dEt5XIidAStdu838tH1q
mB7YATPLKA3mUAHRB1OS6TIWXrPKQxRdcCv0hU4I4thLcCZutZJg/Q6LsXSCGNsKknVOoMBmUF5X
MsQqJEYyrFkuPa15IyPY/f51Kuo8n7nUAq99RR5KJ4PZQ8KzNqJRmJe+2QGt9gvnahSccouhB/lp
altXIoFfQdjXrTXMz+SuTtP5dor17rqNzOKsjvjlxp0qsqJTb4rsVWnrkbdy0vqc2zUH4ogkHEbb
8z7CkHc0FSTAiD04ioobEFdJRRgXB2HISIor8MUYmGwmW0KBB3KFIEisNr8zTNSLfixeI8bQJ7ua
/TVri3XTK4zBUM1iHRvmTawQByh33I0GV3411Vp+Y7lafm2V49nWRxnYX5yEenLj70xl651QGAWW
0ezCKArGsM7UnIfWgrfQx0l0xahEXI9xCY+hU2gGfdw0ZlVdh3VbfKbADoh2E7QBbdxHUevKs+n4
3+2QLcIgSDcgtwxkrIJBMJp68mmzrVoFiiCg7zgodISrIBJQHq2zpcASQB7HGzRLiFKy+C1V+Am7
csY16XkXuW7Pa1tBKhyFqwDbq90O1VTc5QpmUWYEX5oKcKHADiQDZbdtnnbX2gSgiIAu+cDSCvJN
mtP1rHAZtQJnGDafFPRGtNaHMLpfPJeJR+41zJDSsvJ52TTlkFLXxoUVN/px1vt3wD/jKepFfkuU
OIMemoj+2VVQD4/2+mr5In0oheS1AN4TpPWggY2aqt3yBQcxuaNdBQwxMyEu5txc1a1FNhi3/VWF
Lf1laDlsbLSui8m/AEyLFgrgi6WwJE2WjbteoUq0pr+A2SWPeuxcQfRQPBOFNoEQA1Y5nbQ9AF7I
J5J7ELEfcqk+pHPnLN2jpuUEZS9nlN76NnQvxMDAh7qdo0ef3sQgVjT6OoZirvi5OBuNnm9KcCyy
duGyAGiZv0gtpnwt3DbfMuQA41Ik5oUtAMpzzr7I53dNEV8qxX4BffMkep/T9+yH+1oRYkYQYZtQ
UWNS8DEshvJkKqKMptgyeRbZ5PlI8Si+yDOpK9dFiIVJoyJ2wNO4ilPDbO8FaUKz6d2i3eV0/hhm
HhfgNp2i3DQd3VgaU8RXEwgECIcKrMD8mhKDNNbJNvs3L0eeQVDnt7Wi6eDfQcC3ZNYB5+R0Wyjq
TtnB30FVQUBSNjlXAjjP3P4Pe2ey3Lh2Zut3uXM40G9gcCcEwJ4SqS4lTRBSSom+3eifvj5knVPX
dt0ql2vsyQk7IlNMgSSw//Wv9S0oPS0F75kPG2m8jWb3wnSt7JVmtu5GepfoX6MDxhxVBn7FhP/T
aK2eXuffYCAWS9BXnE/oq1Zg24tLTfxcbwnQZ9iOkvA6G05yz+HyozRr82A1DO9Lon3Y9UBlStyq
3bts+ZWxotV+W+f6KcrLYkt4iI+0GsH7KswcX1+cX2duu5sYGPMGXAYLblHO70sPOHEIuT9zwO7O
yTzN7+48YUQA49g84sx5LFXKwgDkF/cVahzWWzfv62tEMfbBqGnc29W0i9ab3BpUFqdpdagzKhc2
SdkRN65L96FLxa+6Ukcv0lnsjbGTY1xxaI7D2d85G5psiir0zIQESuRVvZUy2yS2stUWrICO3hXb
OWb3ys0dh/PUv8T5LDVzPw9ldyxKNe55tijNz0zBvUGrWYqffIpH3b7PWgcTVlpNzj7rKf44T2Zr
3yYe2I9GG/IVyUY+eocWFfxV0uBxjJeCdjDC2rRZ8OlPKNNpotjTlFCYWNRq8dDgUNapCVTbYwUv
49jMIbxrNy2jfdh0hxkj+32c9/kjZjJDbFiSiB31nCCT3GWM38gcyGDQzWKv0Rj0sTKCgTI5HB1Z
PnTmGaARhZ7CrDFoLiOx+KEGBTkawzBs2ChwGOfW/qvMTBUwhkmbTTdIeZ0nqJc4qOapRf4ua0Yu
nG7TGgfrf6i4DD6aVk3eeCajN7MHvDAnFvfhYLm/VHixOG3z0HhQWKT+UCgOuytUcSAKklPLYNhf
VulSupDERtPjThmYKTBNH6xqOBTcbT3J+WH257x1io0Lbxb6Who7L/0wW+fclvmXkqopk06vkz2w
62S8hY1pv/AccYOaIoptP886nQZC1CHJfS2ODi1lXz+zJHFNbkYRggJQ8zX8xWm/mGPlmqT2Svo0
ivYNX252Z+R1FPEp7kzh6W6xsGhqsi+za7IHzuyPuaQT0UtooT5kGqWSVBLzZa3Bdd4vjcEyWI4S
tKWOTbsIZt1VLzUQrjdrnMfv0Imbd8fEPJIAWKVhxy0iQuzNrBxbLR2uWPlZCRuyVX6a6gyqARMI
YTxsXnvWYXW7F8pYv7vRVDrevIT9odY6g31NkjYz2fUi/dFQyGBunMro6Opg2YIfxmgQd+r8wHeO
tTE0vpqiJnNqNvzL3cAQrfoWul1oBiDJssnXBoWe1dxMHkK3Vnfs54VX9j24fRYIKABGDEnU0obC
MzJdnOexa45a3NnA+03Vn4deIh7xgRN5vazJVTNoVPQjfJfw6GMsrRuSOTetl50vLcs9QzhnDBFM
SP4k0voghUmjYZGX7VvWph3cs6inDJs8WfWazWxbgg77QYPHsVm+CUcYl1Ada9/Q7U8zit1nEZfF
RxXJamvEqKn+lIqQGlbA54pHmoE7ogX4/JAQUbq4iyneB6vNkYhqBG09shYMyMZsfIqxjU9dqBkv
LuoGnXaFMdGg1CJflpVe7Vl98z+zpc+cPbad+QEEdDN4kx5rH4MLG7YurfodQnx3s1wkKy+ddPWt
XzhAQsIbez5Lquw37Im0L7ehcyQICztSjgx84StTXvmMfGdLWm3i6dTLft4NqaLg0mppcSwwlh/S
KLuqtPS9NqW4i+aBvWcBLN5RAtTF2CvnzoUB60K0Zcj2I7cQ8N/Z091jb1Fo44zErmFsrzdWO5if
gBJ0YoFVHb1QhE3ZUFqMDICaYmhg1GSi4t2KojvZ6Qti6hIedDprdotpdf5SG/m2V9X+rClxYPdt
8R2nek9sp7cFORj4EZuBfYCf2V37HFki/LTNKtwOlYo/nndzWXU2s7/E+gThnmMWwnBoMVEnLdVN
WP3N9KtGiymh3fKfWolzbi0G7VtkeX7k4ZQ/JZYa79TEUpgPwv7c1hMdyxp0kFPWFq4XqZwRi5Ea
KvyjktrQpt87iQthFypF9irZgMPkDEf43XFiITTXtW4HFKUsp0zR6uOIq+PMb5ifdTNJfoZLAgM0
6Tq83s2wjVyjPDR5ZEAhW37U8zT2nqZr7UdkNOJqNI3yDbK7/XcO0L+m5H8wJRvAsXAP/NdT8tN3
SVBDfn//9Zj8x9/6c0zW/gK8Wvw2Rgh+2J8jMp4HyAeCSVeDOMB//58zwv4LRdqYovBNQOzRVvLR
nyOy+RfYBHAoBKwpIAWg8P8JIrYpjL8fkSH2wFbCvWHg0wD69bcjsuAMqMSjVR54hko0UE6itOEG
PPbpfe8K1dE2jPH6eO70mbMxBmi4cWtlRhSKfVOYWMetEC4zGoB2J3k8Pk2ZmgUwEdC+I5usOlTH
oIjs6bWYpqbxZ+xWH25Uage9VnPo+daIgzUyA6rjvvqy7g7IRdHOYo/h2+y8PBaOsbcsEJPmAf11
bZOp2EBOODVjOrlykPCkiebq1awb56OEVX/gNLZsSSVseymEr4K484Y0ie41zOX7kpbsJz02Bk6P
0uxA2+p29RpzXtqxKF+OcshdUIa6bX+GjqjB1hbYHOgMjaJL1c7dc5Z2znlKF/WhH1vdL3NxYyPs
XiDjN75TRNE7LVh4QFnT7BfRE0JIGtrQsIPvWhGW+zEBh9Ia862qK3FoS50mP5pTGS8GDX3cPUZl
5lvVlF0V2KY8rfSMxe/oBDkPGtCwjfXYMvoHY2OqHnqCiZYwyUMvF2UfwvY4mlmsHHOJ2zuj+sqL
lXTxZapWl8aORRw0uM9RGbGOUKFnBjrW13MUFtbOrLViqzeGxU+VCwc25jiRKOEGD+2TPRXTzznr
bVwOaYybI5O3BWwAve92vmUBP/mgaucHE5PDZ09DQc0ZXS0SCU3QSPe4fvUd55DwZXAQCtI0tL+c
hFrKSz/r6QWTHotZp0b2oA6nCIihDX4CxHYv7bbdNjZ9IjMUL+Itls6RHrp3y1j36bTl+CsaZ3e7
qOUEeYkYUcD3xryZ8yjz85zWzzEWlmcMhfOHYkPDY4FnqRelyoYTDmMi0oXKm5y4sNrqCPmYkRzX
4ZIBBqAu656UTXXJR+05npS6Y3Qzmz1JxoyyhIYnaGkM93rRuiezQXDAEGMysieaUoh9r/TJvCVE
SR2tC3kpW0mR45GN1zYt9cHdLFNrbLHNOfRCcFhn4tWL/cxx3yvZsENLN3uVRkO9h4BKIEz30wau
sNTw9Ez6UlwVxdq7VsO01ZfNpbX1DxzfIjw3Rj7FJ2jEP+ykFQ9FZe1CxdGUg0x6M9R3lNGnIKAG
dyzdn4jlTRJE4bzcL8Mkr7LXnQJujwFZmKpDzHpd/2zVk3FtedKz+swz8QQlJg3cttcCRjb3OFJU
sR6hZT77dWyzm8XkmY5eQuhyD8I2a591Qooc+IiFlMhTyDqVONIf6UjFL3BhU78jyNL7xVAvW3rt
SmJgVRSqb0vcjB3rLSW6a2ZRiB8q7rGmDSRtvjfwMH34hXkaMShZ2BgyksSaqZiB2mMxUEIrY5de
QHBxW5NlwzTkWFNVhp5PagcZdJ1yoMvawtqjwKHtqU8c+nat1Ga2MC8sNt2XYq6tj4x8OZ8Uddai
A+dPddhQCjxdy06YX7NJ7+9OD6eh3osZoKc/UOXHWUMD0RuUVsZLLnnU2gBdcbgQF0YsyuQaBOYs
mey49/GKXRauNgyX3mW/iJIUAz56UnUvnFmvbPiz7IC7U8baUfUr9q9Utk0iCoi62PfTYE9bJAv+
r5rD0mgtrrFnE0F6yqkfOrU2cgQ2zbZRvQW71C6FKXjhdMxiPiEYTKg49K0sNztP7w2x6zU93pEd
dXYVDYbXUs9hTKMAb1owrecJQvEprGuxraCbxjg2HcGXirL5xu9LrEpdautHR7Q7S+Egz3c15f4V
2UnQRtACtyqFho8c2NPA1uWiIXNaysZWyvJOxLT+OYOw73BdDW/g1HVmG8M9ISQYm7xpNT+bzGjX
tZB3WfP0ubop5DL/bObmk2cUGyX6bLajCPHkAGB2NrraqI8kvMPthIXl2TIjeTNNJeThUOaHPBLy
njCbsl3dqcehVMOfHEwt9A3Nl4JWbW6d4R6ruPqaCS3xZeE6b4PWYBHuUBz3qdVMJ8IUywVKAm6T
ZmI4G+f0PdYN7UiL5XBnRtO2U0p8DbDNU6+D/VcDb6eLk/lvucKvSIM4c3cyL+tngDsM4vaApaSF
0G4NhdXQvTSOuJPpZhpzoj7CZNPnt5PunBKDW7wLttFHd2M85vUfJ9h8G33NlwNzj68MGjQGLnEW
kEuNdja/wJpyGfKNRm0st8bFfDWMpuVZyHH9Y0CzuGhi0b6HXkfORU8IMuTPvS0b48cadwh0t4r8
WpPRlrRAHbRoJXeZOjYviHnNpScycbUIDZw55ZZ0VpTpGf9lwmgXg0WqcPVbem7vaR18Z8RLzoRO
4h8I4updGGouP0TanASKBbSxwya/Kgz1Tk6E1LyEb/7VIlmwA87XfpBF9xraxH3Ehe7WSvJ9G7Nw
7EPhSveW2TF1OZTGfo4yYn6bCjXI5ko9xGr0I2xLkLclDoK8FBj9lHktf0dy2aiaAs87VKnLrZrL
VNLRayhyLaJpo8afFOqA1zbylMLc7lnR+87xeyoL5cakjt1VWKLJYbJdrwFV4i2uM+ONivTOawpn
HVNVTDF42fjeO4vBVN23Q+dj7rc+9NU3NpmYbTYEPbgTtC2kVL5V9NUJJJ/UiXjkQVmP4idp0458
+9cW7H/WUwFB7r873wNyA5vx/ftnHb7+7//RKLfiL/xxtHfVv3A6+s9He87v0H80Em/48rljcH7/
c/tlrNsvurAwSUOtQ3/5j6O9yUBgr50XHPzXGhz+1j9ztDf+zgVNqhdMiGHrBr037MF+Y67+avs1
F11HT2pCwK0pppOSSrKomU6fimFlX0U5LAf23OhOpGbQoLLfctRvYeq3RhUKqVyZ21GukCuGK0+5
8CVb2FecmlXkirskjQ70+qFChWVvKB7pESQxmv0ChmTxMlNoeOvx30qOakVO0jR18q9hFdeGpnde
YvwqiH6/1bfutxJXrqIcGtMhXmW6YRXs0t/anf1bxytXSQ9TYv5dovJFpHHuUncaSFA15gNCJWpg
P9Thr26VCCNluGR5j2cN8Tx9W1YpkQa94ceEdcjTZxn/wpCK3ki8EGdtO4kraSOXyo3ZkJC2o+my
iBaILycHso6FotyqEgjgRgxFdDcoOtzP31pnhIrIarEyzLMepxm0SoDd6Gwj/cwLjKt9bocywMEW
v2n0lE+e4RTOTq77yg1Luvxx1ohLQ+znGAJEdJ+MebTDNeQcaTEadmo11Ya/UDn2WMQReUTAMrmg
oxz9gq2E3qOLZ7QM+KVZuV8zWdeabWArVA9BisWK2/JQD7Pm2IdZGqRSIxPM1guDUDO5pxbMwO+N
aIkDoXbuSFiCxiBY2j8Momj20RxXe+KAkhaQ0Ok8NynyyjMXu35s8rE7kvdH/yTSc6vcHDOhUpf5
vcYkp5KhWdL7xJ4rDC2WGF7zHu8cbd2dw9KwEmgfyzyt8RwGHgPvXEc0b0wDxpb2voxXQWdKEBoN
m2OFSXNzRTG47I5dWtAQaMdTdHW6+heR+7nfq93SJL6Ce/YX2a3cxEy/5IBjzKX7WbaGzVwUOvkL
ycWU6bJsgsWd0zUTbw8fteZS6jG2SFqoaFtXMVpB5UdjbLXKZWE6QXC7XzoZpS+NipV2uJFOSrAf
aQuLrZ3QhuRhnEV8LXR31vIv3l19ND3ABAnXdjLLWJFnFcBrhTHbpiz9LpKN6xdapW80sxveRmu0
Dw6g3OfI4TXwoflwyh5NOUXBWCIheB2Vw+U+LLXVJom+yCbP9gZXF0eE92xLxqrg6w2Daq5aMorZ
uBElEhOFrVUg1brwGs6i2zRmxlSAQmFgc7FtREbh55l20jtXuxBGxxBdmQ8YWfb5qFrnpTZDb1Zb
NhJqOe9ZpnLde7KQBQSTOfRLp+UTaJaNeqeww7Xhf/Q0Xrahu6UQqjsyFBVBwsoa2oE7nnuytP7Y
FNmusVjXMHUtzYlTRX/U0754mLXSLGmssq0dh//uQXGZLmO+mFmV/sIy86wp/cbOneyLtkjTJ7IK
nI6c0pPS6/ldPk7CkyUKWzJZ2iP5Yu5aTsES0UWr36g2lRJhplMpPkYOwWr8lUOfXelnf3HNNvci
kuEbhWq8tIsebOq3MSprqRfiAPTSRB2sDf0vzr5d7MKbMnu92tX4hLEt9lV2gQcByjLgWDPsHD3V
H2yC4j63pywgsGgdIIsUAA1cOh4iU/YXi56IoJnS6TwXrJKN3DRfBUOQDww6Z9Ed003Sd+JJCKs/
1aOdT9ykJPcU9ttsKhIrVH6qxNRgsWTRcs+hgitHgPO6DNwbs4iCiApVgPnTxTalKe5EowvH0FBf
INmWauHBMYAUlmTNXdFjh6f9dpUu9Q/VplOkj/A9TRzBNpbbdEEhV8+0wUW5kQWksmhhHevZUc7V
1o2UL6qjuO7PBKoP1xxVhSjCBJknJvFyTtj+3afSGb8G1cKSWWbLjkJXNVCdGqSjKXrmY6d4Zdfr
XOMuYlsQ8fa/po611a1eubOyqbzXBgi7cx6pT1Bn819yNrs3oUXmo6DJ9tagHgUzu91tXqPrDkvn
HFjGSvQEmoUQA/Scm26c9I+JaVRHJ5bGhyH5SHPupV9eb8qLo9USz5Kl3UtpMSZ2WExlMc6PkVas
bWeKlpCZd2nGoCzlLK083KuxlSIqycyvgOltwxx1ySXKmhCcuMLbFQ7uSUewGzOiFZap65uwi5ej
mtfxtqCy6Q4Offgcl+zWNqR25Tv1CwRpF2VIzjpa3B7Pa8OUo02fBRB2bzHq5ckYDMT+MBUtVroE
7Yqu4OcmGvXzgqB8RvDHrZjbKrOV1cQPlt1rj3o06ERp0ppgUcN+G7Nm/KNuaolZ2Z6usawwx3Jj
avY80aePmIjyE/kYITe9TXHsOBqZp+rmQnCl74ixdreux+UI0sPQuu5VbezV2TFTIZKprzMpqHJf
AVRJfjATre7+rrJ7nkSZ6qT3SxUPpGyNvgh6zV7FwGEirqFOy5fTUcAeZjM1NC2qBQgVk4aRth3D
TRTP/W5Ui6cRBXEHtQKcU0StEm9lzshZ5jdjbXKySnHsI6X2G0KI/8oG/vuZ9h/o3zz8VlfVf61/
Xz6S8m+07z/+xh8HZBtHl2FbhJT11Q1muRx3/9C/hUaNG2UJIOr+LIf984yMr8wCVe4A1IOFrNP+
/af8bRoU0HLjU8GZw+zQsXT9E2dkxPe/9YetBneVn7Pifjmu84/7a3/YjJRsdLOyYL8OZjew5guf
0b+6Gv8fiN5/fglOpBaeABR7hHzt714iHPuc4IW77DFsssFzQCIS8re5pP9xzf8Xr7L+K/7qqM9D
F557zKuI8l0q79X03f0jSOw/+kX+Dswnksosq4GX6JebUG9z4jfL53//WyC2rj/lbxx7zlrTLuCH
88kgcf93l0vmCs1uA5kXtKP2ZyVsXFqJOuqBGHlpK6TazlCB8qh5Hx4NqfZbQjtTwANe283TMO6S
um1f9JhQB2tziVDSiRuGksHyiZuNZ5fAwbbCg+Mb3TRgVQphOah6H28EHuenOXOmjUgF4WwbKJFT
1e/UN1EK5khK7bRh36Pu8liM8fC4mu1nCtntvCaUkTV9tUFurU5226fIDLk4qc5iv6EEk46OrTm+
qPAyTnmUz96iKjKIFYsOqQjvCK1hOE5Y7/Zn8tbLM8u+3I/B+3HPbX7aeiGOYULIAhcgDdtU6+5M
XZ7NTO+ep3I2b2PYazulF3lQIRUczGJNOfWauZUZ1kNYINrFUbMigFE0IR1Pw4MhOn4IEdSzWNI5
oMEAqQ1qq3ahcoPvA2KRF1V9fAvTYfzpdsV8GxajlwBPOWqJIeX1kuV7bRZ+jWucbH7h5suzPQJu
okBL+27bCUSWxYLll9KYq6yf5t2Lq6/Qg4n8x20YkEjEeoEtk/PnbBH+Lkjo8XyybL+oww4PRmhA
kltd2yE3dwYbiYjrWp3w+jxV7tLI/O6kgr9l7vqvdJmezUX/dhkW3yadE47ZK8lrhwn/QHiGS9LG
jbYrR/ObGuQWpXikayFtVEIzec2bYIVYynqVn1ew8mGHLrJj4VryJYE+AFigESewf/GlLsYwMKxW
25ERWE9FenqI2AP4bgtDZqT1Y1fp+sJgRXTMc8lzBA4ugNSjmDQ6WjAg9iuAHY/+YntNk9JOUzgZ
YmI6PGbV0j92POG9pXUlHwwnsW55BCaFMunsiN8W6qZS9cFA29y9Az+ZtcGaEi1aIIk69867DuBU
ekh1u9iyt+I4NlENFnp9G2oPtHREtzlCgE3LHrgjzAXrngBqigodqTvNbMPPkNGU+VVXwjt9dLE3
ZbEQ/cbUWAZQcGneA4gjpEx9icfAbx6xijTnRhHag1YsUI4IglxDxQAvWcfGVZCMOY+m9RIWzXIj
XCipYMNvte/jxoZg0yJrgVLiiJYlcfjZUZQGTWKswC0ovbKr5tj5ZaaZ8wsbXudJRY6nFtHlM3ZV
lg99Y1JciBUpUGTnYqx11+sRciT2ATl85Y3kSiLJ5VBya3VPIGLeEy3Sz9gLzCeVOqsghLmDQ4nD
3w5JEdF6NMdXRw+H9zK04ptaNOp+4Kxm4xSeEi8RyWBsClNzfmrwOI5EI4o7HEvjR0tC6FL2NGVM
2mI85W43Y1qUWCRwH1unUSfJagzZso1IRF0xKpQfc2yNt3aG0DGlcXc3ycY+a5OYL0yI1ikjP7DT
Gos43tzZjzUquI/5no6JUXEGD04vL9AgAaDB0yJya8kQlxvIOux2StumS4OBeDuEo/oLVGRXbGL0
Y3xxQ/plLbbcY76RQaYUcsdHw/LRLa1tPcM47io2H76sE+nzVDGDHozcKR9t2h2RRWPgUgVHxoj0
YMGXJrbx64vQ00W5HPnXRk+6Vi3HmYjZic3O7OVWSL9GapcQbKwidQ/st61txRDrYxZxD5Z0qy1x
hYqDYKTsWhgPzLg2SyzPIWKx5ZTQBerctgeFKAe/RuPM25D5AqEY8lSgq7nrYaHiOkzVQpEepePX
Mm+bT867HbexIbsRM3F2carOXsdd4B2DFnTVQYg9FtvhW6jlstVJeZ30Uit3I6RsZ7My1T7ABmif
nSgl/SxUIP2Sbk+mWWKbpRg9O/7+43ppW4gzsGnmKSr0zWKJ8X5c0ukeb1YXDE5GqJfP8O++UQcB
OcJ39fslk6XOyAFJUBZsQWnDMvJO/cyyTv4QhKD9wVohwmZLW3KClHLBH5dir470B7OcwrfUjKuX
ISmKFd5V7khhhkGyaOraW8eQ16iup059drSr/oPy7e7gAFTJ4KKklu+EmbpPxyzj5tkOd6DCuHxl
zJDWUkh9sbNpuGhKh2Ns1qppXynurG+cWjMOLbWC0UZ1aLVHTpoyxlIb1AG0tGUPI5h/sDrZy94l
9P+oTVJ97eSw3BJT8tbVBeBxq3bKnRht0ttL3fOynOjD47Swe9XafsBP1yhP2CjHEUMZb71jLNq5
EkZ76HMj/nI1/nSWpwhirW2dQmSaHUYD6ZNyxVLTsOpk0Wy1WDyV7GV0E9CuZWM/gsNTAosWTc/p
unIXZS7Bl/VhJ11NbhQWC9fRFkrAwtf1KlcaeHSYjwwMsh9kT3EO13zA6e7NjhQiJJ5QTaZjUy2/
SX71B12q8gl+2PLCBym62jEIvi7tXZyzOKUAnQH1bety56BHvXYcSDtQSnpIPICIuwew22WHCFqJ
Iq8FiUkdvocyVJ6L1VtIyivVfEex/3ifsm4Kf80q/9jJNMatyuL+DrKr8hQxQF3Jh87HlLVxoFhT
8lb20rm51YApWe2tH0Y/mz+GdgVnWfV8x5PK3sZNrPhzkiis8M14LzC9X5ZIaR9weZWB3pZFgAVq
uvt91Tsi334lHedeX/suS3ov3FamJ6utNFbYMSWkOM+8ig/idqKE8SSauAxKN+0OxdwZQU0jqze1
Kl57cLjzsdfn/D7EInbQYPLRYrZ+lheiSzdXMdkIM6GcFhoI74Qsw6DIBS1J6GbNxrLK7F5t0uKA
fdR+dcNw2HWhyv7LSXgY4ozg7V+a5ZJJQo6kyrFmja5ReOqcxdwCNe0hVpLPNpunO24KM4aUsLwX
7bL4SWUBeJtlPb9gd7eIQixokwtz71ZoGT5C9EOcGCK9x6YPY8fQs6PZF9YpHUEaamJUgrCtJwJ5
kkc3LkGEwqZSKAVaCpH52LVCXH4alkieTcPBbVGgNqEp6wv9F6XmlaKsnrBUlNueGw5noFLIk2bq
HfksEsJtDxgLljTMdxLBxya0x62ha8pMh3GpPElVRQh0ioETs4n8ng/cNtRI8tXsrJoUvUxQm5yh
MdbwXLnrtBIqcM/HqQAMdTTcRPtUI3O+mJA4EF9H9ZM+Ub1HC62MjWJKtHzJFxPcu35cpnG5tfDJ
jvZozoHTzS1qpj7UG2Meanwzrj3AXxkq7nREkpebak985xUjJ6aIw2J6AvoZEXgO4+HcdwqyG3/0
mhrUidE/0YR7UvXmLlGN5ZA6ob0bYW2tvxFk0ElnyWbFd9qS6ARAk+IRUx/GASctyUjGyq6zqg6P
qzXr79BCnZRnQ/OIiDLnG2pwTlE4XPt6FpvKbEjppsq303RiC+fp1egpfM7Z0Z75NTI/VyvunFYk
263jtGNQ5dhZwjDBCMC55ETctIVD1agi4IQYH+vFYpMBpVKvk4plv138FKXyUy7W/aRDGdAnWkE4
tzVoGORTxJI8jVW8eK2jRHvuVjsuxOBpK+IKZ067Jbz9qpQovF1qVBjUySr7zrhubYyWkgWnUw44
QKlcEjW/b1lbMEh7HegKMttlqsML+NcIFgAIEDvJCVtXUNJ2y5LG71EPniSbtJyYQT8NEIGX6rE2
bR3CBU5GuSn0+BSndn0tybK/KhHYE57qxZtU6v4n6Fb7UUBUnXzcO9kB7/Ry1LE/7GgD7vfkbclS
VVFjXk2nXa5pZLePNcpjMBSYjPH6tIVvL7YdoBixR2rjeAdzJ90OTcZIrubJMUq1GfBFR/6pXYqT
hkC/X+gkdCE4VpEBtsIBKJsBmPvkeK+9TXbpXDS371Sv1a3qNjQpDlQdUMs1XObq0M1AVwgCg5gB
Fe3rBfYfQr1KvGaWeRcBpVifYLQa9uYsF+5NrUtvpUWkEjdP+2ZDPkTW12L9bnbc7i3LY3HMaKL+
Ec5ijcqyCntR1yekrRV4TWIn3k9l2Z/ixDEvcSG7H2VnWHs0xhFKajSc6ELIfnZmCjYw1nhzq74L
r4Ooi69CssYZYBx9ACivdL4itThqmU6lVkdwBEQYbiayBCazrjR7eOed+WyUogiy0AJ6R4lzfFcp
83c2COdVh2kKW2Qh3RTly9aSOWFzuCgbzngLj8K4iHHJkwjy7bnlTpbm6Z7ED3xDuEm8vTxtjzNT
BdZfY9mMmkNGrsZYlhRPSp6wNu/IWnCX3yDcQHtzZ4Zirf7RGqmBGTcfk41qiqb3LU7Gu8q1KSTJ
iurcLbl+aNuQo1QQFXMYGbQ/105P7EeOCn4oFq3KN/nZNbWLmq71tvNCVneNvvXOjilmxVgmsBIN
pTvzUCQt0rbpx6QZ1XPaZM1r3ZMR29UKjqFNAoUt25FEp0mX9mt4AEpX3kxDg/oqq2R6z7BRDeAM
x/Q46P13NDoj0QFHO080PJ0MTrY/y5rGXHKt0se2d7dUQ87a31DyXZeJBm09rc4ZvAMcgE3d3UH8
i+5SDkOb1MxTGTiOhVcrsvHut+wK+P5/ocmzWuGZRnm5wOxnhN1ydCvZXzMVkcGM8vhlaqXBg0to
AcaF8CZro/o0lPrdJKL+DuPvcel1aW6FDTRFKUdth2OdO3utGMRo1lCHK/BRxXHTEp6DmOiF+L3t
uFe3ywBYxuITv1ecytzFsS0IdFGGviGzKw4x3cF7erSjT2u28KNzJwQ+oUQwGCbxxKjD8wS/93tY
0DBNT+APczLHEyUD+o6fAttiarpHMzG/BGQmKDrd/Bkt4UDYbnTIBxtzenEJmOzIinHF2APsmigl
DaK4XBQjFD/EEJtPyVC127RP+MK2brwZS85Uc0xmzyJAgKlGvzKDvHBDzu6nerGPTWOThhk7O6jz
Mvyo3Gzx8nZ0iDYZ6R2NIFjvLYUpRm853U6S0EA0jOVDuUhCHLpyK4qiO3TODO8UAvBVNFRg2Bib
7jSIdb+0iM1QlUIGafuElioWlvcwSOMz1WDWIygYt4zW0ITSv6WlsgFbJ3eUlqXBADHbX7pJvYVh
jw1mpFPs39g7k+W4kWzb/sqzN0caHHB0gzeJPoJ9o3YCoygJfefo8fV3gcqsEoNxGVf3TWtQKrPM
FJ0AHA73c/Zeu2iSAm2rmT40rLj02GZVj9fpW5W2jwFxfVCvdPtgBnCom159xe/v7OIg5IvFRhB7
iqPtMtPrLtnKOYde0p9G85Kw/y3yn22DZXuVNuU3s4rLLzB5MZigVAqTb4VOitaFgN574fZ+vKJa
Qm5AUBuPraEN41LD2OtdRynu0GWRV9UAY7korU2VDxNHs1B51/mo0sc8A/maWaNHwkSNNogS1iPS
rh8IOduFPrFVUZUJ0Wzqn+GPZAcLiuySTRWHpKpD9iqSeJ9Fnpi70zsAaPGB99+iJWZ/REw7gqyk
Lc6uMIWx7D7XRtSuUOJh1CXtwQDftmsH+8nhCIIm99JS+h17qBmzRZlIa13xLL20v5AFSVZ2BUYf
BaK6CdA0dZ7m/wzJ+7m1yHu4qwfvZzVI7WPAq/cBuJMKV1YNtB4JwOCvaPMjFcqtYqt7Q7s2ogr8
JFk4uCqoALxfCH1bBcWq44ARk3OsEcqg1+Vce0iNvNNctesl9TtCNkA6lgVzktSXEG76+6O9qey6
82ieMHWyTe03+aDOYA3skxy1GwtMvzrJkYsoQ8+UBmW6+vOhhIET27UMy2Lpe31hem2XlB8FFxa6
wSNoYz4ZcSeukGgnZ9JdZm/360qyAV0ed7qUnseIR/cQjCi4GZOhcpW3l0naJDtbxWw5mbyLKhiy
Lb2y8Veb6L8PND0xKAAb4vdIvJiV9a+vD/u4MDQcursR6yf6Xf6wFSU7zqTyzPUdqXuky1PjhXYd
xyELSB5nDiUs/lNZamqHr8z08ZdDG9IqgCeJQUUTa3SF+A9oDq648ApC6HBm/LkSf3x/DdOkf4Na
iR7NUaV+DGQZ6klQ79wMNBybLgoZVf/h/fkyz4fjQUyDiYmHn16RY7y+n+RTNjiLDLVrGkq3Th+y
iwgc079ODRik04gCAQYIoQyKTfL7Q5+aPyj/LUP3aN6IuQv2e0vFs+QgsAepuUgyrkvTotsaz4Vg
R9NnE3PADmwMce+8P+w8Q95csdTZm/NkkZDNfo3fOjlm7YETxCa/cwjjO4is+0BPftoFNrPWc5i/
7w936t0n6dLVJVI0V5hHN5ioAySP7shwdWM9Yg3bcvgfMCM5+plVRryBMTBhgTEYkhM4C41+fEOx
cPx6lvbU9s/1y9wc/fY7YoFhodWpuKKkrG9td9KfQsxQu6anFP/+5Z6atHhmbMeWJtHwb14ax2ym
PtBhFZJlcEfaAtV8UjrOjHLqpvII5/aVTuPzOJ9dYvhtZcbS87IKdJjcl7gIB+Q+8LL//IIkHB1X
YpuhxTj/Kr9NlwTaDBEDPQsqgKaV0RMf4RZf///GOFrUsKgZyLGZIwJx8GSrrQR8/f4QJycH80/w
cJgezpvJ4cUuXhrQkGREMBFa3TgAcaVR1vXR51BjhYF2p8+ag24FYEPfY3Y/t6K9ffVMIj9poZhS
9yhdHK1o0ipRMRYeqjcxR6oUDdBmkVSYRmOE8qWXr96/6LeTkfEcAAHsowwsYEfvXsWxyh1Ls9pl
MEgvpD3eOaFwzmwl3s5FHGwuFG5KuzOp5WgQL4D1A4652qEWaZd1CXCsKLtLJ6aX8f7lnBhp9rFZ
YHyFRTDh0TTx6ojMp9EtdixtoIy0+gI372Op4o/vj3PiMQlHGrrgWbFyzfiY36e8XWaJ6Smn2E2R
vlbpk+amxBbkS0xWh/dHMt5+Y81XQx1tV6hR2RhlGaolHgWwucTF3TtNsxiAeq2rLp8+jIi7thb9
D7Wq0DaudFX5X2yOrOtmwoQc0/3dGjVltEyZFMAzOSUHy43LQ2MO2j7ow+nKJ/7oXla5ifSKbhHn
qmadGk3cHCDFDtd90VLBHls7XVJmw2+FgejMhUqshkdfHb7g9PV0XgCBavhobUarppEb2nJP67D5
5IEmuBadew+yNHrKphZdTQoaUqX+FzUkwcZJRmomg723bTR+Fp1ZUZUJ5pEPkNKhI9s4gosM17F7
BVx0AtJK6led9NQbI2SvvooBYASIlaAMoGLUYq1dDrKQO3rb/appXGPJODFeIs25TCRahjjxiCZm
vV6RbLScnIAwCq4QDmpgaJwbobd/c/w+P/PROjHXSI8VKDj4ZrHlP5pr5MxX7D5G7kuMirMTBCnx
1AeokdD8SXg3+937U+7thgcaHlmLlvSQvaAdfz25q0J2XV9mxc5zG7mn3pqtSRBriLMpm62PCeAy
pPT6KCMwzO+PfOL1ZTen27aBOP3tmQM6XKeFrZ3vKHONnzvkXBg0SvFIwGT84/2hTlwkAg9WI2od
/O9460hflPPm2OY4axRdkU7QxKMTBCIxztUe4D4EnpoG+7joDYr27w9+4jrZVyGL10lzZQd9NNWd
JGgpO+X5Dg4rthTIacEQIPWIR/XH2wBctbxPDgojZP2zCeD3hYoaUB0gI013huuSokSomOECP1Sp
af7xNGW7gWAKYRSnD90+uqayLsix7FryogU86smm8GrGN31v2dCb7e9/egOlbnJhkN4FXeTjzxb+
FQJ70orLsjJzpxHkWNBDpKdTg7s+l9H59gVkMLY2bA0sGtrHn68KbQhhExlXpsnH0NQ+VZP7Ha74
Y9DbZ/Yg87v8eufNUBxLbS6Nz4t19OohK4/GXEOIYZYkN1Ir9QhOgCzRgafLuwNlynO70dMjemxF
PcD4YM9eTxCAoA74F0asRHdIsF8VI/5AlcC4JRYEV6dxJsb47dyXOhtv82XXwYhHM9KqOXc0OHd3
WtseIIHtpEzQ6Otnhnm7sZmH4Who4vzjZs7//rdNKaxPsqj50TtsEtqjBgB5X5KgtH5/Hr5dRRgF
k/wcF4Aw2T2a9INmDAjhRbJTJhUtKj3LNG5/Orl9F1cNDXV3AgZenFkljbdfSkZl4XAseCGslkej
IotuPI59CcbbkSo4VnG+dWUCRNWjSz+RTQnz0AOFpRXYsJfO5JGFUuvOthmqYJ/SR97gFngkHbO6
J1SAgL+yZHMwbwuw/1oXyOLsD57R27ugqa0zv/3JBzPbjmgGup48fjBIEsKUzgYEEjhoGBC9+KAN
1DnffzAnZxm6SkpKeBDebDkzWfEZCYp0hz0WfFTR7fSE0DanObdrOfHCWp7N3pZ1CEvV0aOwnBT/
Y5WzEGGRQcjih/vB1ofN+1dzagUCuEEZjsxrih1Hk3mKdWMIWi1BPFSThODwmRqstlnXdfqti+Wf
76I5MyIT5ZMBGxEn2Ot3h4Anu0NwlXB29L/P905F9l2m/E/vX9Wpl8flbXeQ5HIwOJ7GQ41naCp4
edIIV2UyClpsvoWXGdenCiz3ucegu6daWJ/5VJ1a81DESvbV3olDD6VTHWV3l+yCwLhpcu1pioNN
GX8s4+mB5frMaKcmPMceWJJyRmUc382Ua3Rs/K67MiiTbQam4643Ym31/s18iRI//nRwEx2Dz5GJ
zPloXfVaUjItSu6AAXr9YxTq8EpRHMN8ADFOb87pP8TCLUhybbqbCkL+tQXncRvC+VlPY2nTWEae
Lyofdz0U+E3Ykvx7ZjciTt55hxM2b6Zpsf95PbOUX+tWn2V8bQZJm6CpnkTjFUtUZTWAIvcT5qiS
/M+QJkZuRh+TvqvJ+S2+hig6MHw1h7InwY8qEj77USsJeeY63r+RJ941etpsQR2wnfP+8PWvmDr8
DtHAdrvPp+/lJJqNDhWq8FP0K+PT+2OduB3iRWMMMIIC8fE2xhAjqThuw9beF991Cg5wCPQnYrzz
HUzd2UBhN2d2GCdeOgHNxWZHwxfrTVm/UyCj8cBzebH1GSSltjRQ7dDHUMSpGGP1oVJ9tUKN0e3+
/FqFoIpJRYoN4vFKKTECRcqtix1ntesKsxtV6fSOajzeziT4CD00ODPbTj1JtmyUAcCHeCxlr58k
70rf1JLUQU0PquUoOlQJudnc9ZVHZq3NQfr9KzzxzeEC2UOZfNjYLB69gVAVZRgV3NqhC+hcSNWv
9KqoViaK2P/NUB7uWhfgLHX+ow9C6cioyeD+7YRX5LcWIaYL5TT2RdQKcWb5OjVHiY1leuLjnevB
r+9ihyQun6gM7OqsfWzD4odlVY8kDig4ZdWd2+Ku+fPbaGK6MCxh0D45fgHFQK8NKEO+m4wJjZ/T
36tWrco5uuT9gU4szJTUdQtSEtsQw5uf529bxHLqUYD5HAHTwPoUDMPWnarH94ewTH7G0ar8aoyj
OeFpuHGlZAwE/WIBSqs81FZt3RutDY4n7cmGAI5G7pkqV7UdBx+KXjmIhejVtq5KKP61qCFzMhYL
iUsJOJmAdjYSZWk26oDDLrwzwOMBPyOewi/1fAuMgrZ04o5LZLDkMVkuTQoA9beWUGh1MUOK+8nL
EFvlok42RVZDv+wqn9wjpKM3caqzOywioAFJpG5CyLZboepxn1pINDszzK46TXU7F7BcVCT1kjuc
bDJqRfDEEAruECdmi6KfSpCkoYVYOOkvC2lGyx5U/ub923tqbvIVh3tC55A+xdHctKsaM5nN3EQm
/FQNzZMblkQMk7+YFTM+qvhfvHbsudnsUb6nIXQ0nhWOeWUGIxmaVTjXnK57I9n3TX5m8/q25EfC
E11DCn/UCGzvaBg5JKGpBg+7rZ7clWWk0Ay6z1XygSb0FYKUZWsZXwOVnzkyHZv1aefN41Kl5Y5y
uD7ekHllVmUlHK5dVozT5xDP7QKcoXaH0QVoLZoZzjjVHFbRJF21SnNEgjB4WcgroyN6FjVk3Gt7
U2+BjzaSWFCEoUy4cku/kw62F38Do8hBfUAKmDhTsPIaYVN7caZVIMi9SmS9dCcLw20TS+A1WNfX
pKnnqyYtf+D5ELe496dtOfTVBkcX/zybrGVYN/Ha0RzjI9Soc4/i1Jpu4/Jz4HmwUIj5Uf22RkR6
bRHTiPNZb55G2qGLsde3CWFBZ2bWqbXot3GON0Zd2WFqh4W0c61UX+bUG5ZZGK7ff11OfRBtGEb0
Fei3QXZ7fTF6ZZRFBWxyR9MJ8geB1RzGPxVJiKa+Hs+Yzk4ORr2SM4uHu+1422uTL4krkndFC+2M
k+i07cjxRQGKlrqJzty+UwuBTdmfrwWWvTeb33QcScxARbVTsbozwOZAbBs/Fan60URoFkL7zJ0U
p+bF3PPmAIuEwDnu00x1mXJ/2afFQxri8jIEpEXV7w1q8SsIQ+EOElxDGK9n3kdEVu7GAFNDUEQY
fQM32Xhkon5wsARhz/AJ5zxzP07+eiyIlJGo33rHC2M/+LUG7DTb9VX5w/SCj6HRPaQmOpL3Z9TJ
cRxyvthR2rNl7vWMqjttDAFHZjtOoiXVnOYpH7V+VbTqzIf01LaV4hSiDX3+wzl6D83ew8GB9nLX
4BkJaySufX6nCusQu+ImLarHLPXOFCpOTeDfhjzesMaTBLRv6dlO64dt0BY/PJkibrcPqujOnDnM
U/OXEylNMraPnIWPzkVN78pyGpyMZcYYvzZh+bMntHrZpYJQMhEHS63UoiXsrnxNjDZeA03MykyF
6M/r6k+SosonnwSnXWvgWMDVhs8obBTYKa9YuXmaEh9bu5vB6d2PrsWqubDzGsGUVg+rKZlLm4Xx
U+8N7CyFuxpK/WtctNdIccp1w5YvcrsedjCpL202Gg8loms+9oRCvj+bTt0Fb3bqUuJg3h43YNO0
rCFvlOz8SgIJyAch5EB+skrrgpopiJWxPzPgqUc8O7MQyjgUW49vexmLYKzYDO2iyoMMULaq3ADt
cFdm4BNJXc+a9Pcv8UU7cbQhRDFjcIG8Lhwzj550oBG1S6xctrOzyVuGfWs/yFB0S7KKrYuwSIkA
NDIXLAHKyRe7gBuCj8/aqVk3SPq2MDFRrr//S52472w2Zgu0hzHwzZHXs0cXIIKZ7hIPBmaoRsBs
IdvGMS7qT7ES0w5d5Lf3xxQnipioEqj6zKs2ZCDj9dIRDNZU+h1vdD35SFnNQG4QpJqb2lf11iPI
dcFMQTlppWsvUOFypCeD80KK1fu/iHliDZt94cgxoKPSaDv6RSBdBTa5X0TH5LFJa2T2NURmOt2h
rSYgkzvj7JsYNTIWq3oRkP+yBq1IHxXMb3fbm72+GUdf/xxKNt5GM+mf2RbnW/LPXxxTsFEG+HZI
8n+MiLFZsru1tONwjVZYrpSWN7vQrhyY662zcoMLo0jMh8TMhxteW0xoUJGnT6HbeodUd77opDyd
OZifun46YHjQnblDf1w4otwWpzV5kDsnTYaHEFkamc5D9AmAZLh5/16fGgrhNVoD3Oh8No42IDSd
qiqbP0teAbYEVOrs5htKUtvDNPj0/lgvz+34TZurvyanVz6Dx8d/QnbTts8iDged5buLhoYxZq9J
iq1fFt0qd1JxIQrdv20Go782DC24MxrNW0p46Nsy1/+DL/4bSXYO32CDfv7t2b0J+bl4yuun+hXg
7Ndf+QdwJv9CZTEDF9yXdum8Cf+b38D+BhYDnTI2Wy45y/P5+x+AAyvrP7xiABBMO6rzrDgvhd8/
ATYIefTZoOwy1y8p83AkoOR6vIZXfuOmcTDYF5lRumJJoUlgWBAA76tlW0Noxe8OMRzkZ5KZhX+N
iAiCkkLhSwjI1HDceGDLomvZoa5tTnprDQqr9HcuFnp72Zod64xTpVN5nYRsrJ1Npoih6K8bItDD
YTEaDnAnAh2R/m4aLI32ZSer+jkJ+jsiz7DBIgB1lhIR/SZFmEqeTIUk2pjGB82d8DFODYGdy8oT
OZRwFJ7xtMUNRnx0jgUHnUOt41ZxVI2GNK3ctrqNNT95QFTifanTyQyXCmaSWCpcvOWFnavQXxOg
81kzoZwzxGhP64H2U7QtHSymeLDw7pGu6N4kVW5/qRynX2le0X+NOgkwCCv9pmhHi2DakKj2uDMG
0ExmqPHOFhqJeFOW7uM2Db/aSOQ/G7VpFGQMR94zTuvndBivXV3FwCMT0rL5w7/qWtu8iaxI36FW
E2v8St5yANnAf2N61V0b52GPj2HUV01PqOaCHiicQ8hnEG2kb9PyF1a3yzXwti3c/o+gH8G/q7HH
reSMd15tjAfKmRVh9hHcMdjtWrQL0zj6znyw7uKEbLt1VxjaDdZFsoksW+3qYhCXsO7yx3ByIKiB
772FkOQsuyGguE0V2ADg2RmftCKtZxmrYd4UMmhXXgntLEOBu+8iMV2kjQX5HoZuuxZGjr1yhtn0
mj9szB4fKejfgXq6X01fNT43GxdH5hYD/rSXoTE96xkfsxDG9sOEev2aaLPistCCFg7DpI03Q4tS
XpCg2kn0dliM/v5/YltkF15pllHiFYh0yPokLnaezNUhRmHQ5wf2l6BBV07jV7G3MZR272rC7fVF
11MsnIDEkvrx/LJM/AcIf3ZF5Yv27ooKV6d9TsbXa+rLX/o3Dx56u8A8MTMeZ7z83yuq6/3FhmxW
pTieM2v2WPz+XlFN7y/snZ5AoGXOEp058v7fKyz8mllaOwsyXmDxf4DEeQHSvPp0o6ybD0O0REDi
vNmXm7YZKnfygwOyHCjCc6Hsrhfw1M0eF2tUOd6h07/FHMz2ZSUlRabC9cj27Bp2qlm3NStRbfUm
Ihjyt9t4++tX+D94JW45iDf1//u/tGXYlr7+1bglfInoWxpg8Y/dA7h0RisxQLw6nVUWNx4ctRsQ
K6z1LJKgnsUMfX7BP0fKXzQBHTit7GrObjMm2qVmdlejJoAeXb6gpKeZKk1AD8YoyYv5hapPA3c6
nRnUsNQ0d5UCMNBvsl+camk3mrsjbXVayV8Ya/ELal28EK7DGXZd/AJfe7QFyGOaediAtExqMAmY
bJLpBfmTY7welPfI6j7jtL3eNW/hgbQfvKJMsbhVGbjw1EiDRdvH1bdszHTiTE2CITupyngZhbhf
Fi7GSgHcwQhTpIRFmmwihMCA8FtT3uXoDaFk9WRP+B8JfgeqEE3qgLEKZklr1s+RHqobL8ObaccY
i4PiUBZ2/ejkEe5lbxi3Tt02Fz6W3MOgddoqciZW3JTMuutKmuNlHoQbLYoTEHStKO416X3RzRgX
fYQUiVNtGn42fNyKCxzn/ZUWFNoddBuSs5xwrNd91A2XgTM96G2Q3qixhWc+YWoiDQ8+7sZNNPkN
jH8MCCSsFwNGkokvMzz/e91Nyvsuyk3O1G52a3WTQwIuyUPJFVS62vwQc1zBnalFN9NUreEUGpsK
+88jzb4BvAHRGYNdWts0zfJN6TRhshSKel+NqArxhiN2g+mXa1Qb2sKc9Go96GWxl1PTLyG023fc
9erCtRO8aMTPHwK6rYe52ncIhZ4GKz/X089lI+rHwoFbWPWCwM+k1cqHqo4mkuuM4dKkQvA9cEJ7
Q1xLtc4qrl4ZXbNMxw6WRYTsGL9YJzcThHHIxUkZPiVMezqEaliyk4aZyqp/rztdf+3xbbiw+pq+
MZLALS7mdN1oeNuMPqK1jNP0PmywRrT6hOBSAdRfpaQ4+5sewhzqavIaPlv8kKU2pHxLXa9dW14v
nowgDpdZPI4/gCr4Vxwc5MrFrEtlTXY9LuTY/sKXeCKdDs3y3ujsWK2K3hxJaoCWQX4MXIF44Vjw
TxZGlTnGTE3CJ4nmcVyBQAomsBe+9mgBiHAwYabN3huUuPBKizCxgfu4pzStcB+LNLwMQBxeEIzF
3YNgMy1lN6NMu3CTjoYVg6j35TMJMr29iNDCP059mV96qedx+6YqubIgiW/MAgWp4Ubz2xW6FUkv
7De6LchEE+F84/V3Tk6my9ZJCnufNOqDF/bTN6ebhrXf13LvkWS/AMIBIrYUWnHNSth/Ic3XVYvS
tUdI5MGUAyiPADfTM8j7keQ05UCRcTxMr8SRxfBahdtdmxlpaBgnaZEAN0DRK7omzC7Hwmnw+I5d
ty8Cu7BWcAZB1caQSwlJLGy16CI0E3Uq+ztbkXiMLA2mFXzbOr2RvBjb3nApJyOrLbSNYqOBVF5N
9rXNcnDB0S+NSM5Ls49shCpCZc2mWGM0I9Ko6qtLjcTqeuWYlX4TuXHx6LCFSleijeRKL/j3NnPU
WysxhodustRVb4ThbWT0yYcyE/mjazUC1iFJBXQxgC6WBYuvVSfJcxyAPwfiFGHnh61q39bRmGqf
EfEDiRiqyrs3TJyga0fPAh5KqWy1kXrm/VCTWR3QFfZfAjckDI4m8j3F/2oH+XI1abamIJkU4U6H
4KIv6ArJi9Dr4o3Td+rBMgvOt76wwzsq8hTauyy6d8YhE7ta1cEtTcmSfM6xSVLANWH9tRj1HIA4
EWTWVs3xw77dJk9h5VXkIwtgKA08hWIRiN4KF2gmyBxJACneaEOjkdbRER+HX77pfrK+e/fYyftN
5dj1V1vzGCLwdNIUWJs38WjGe5UYGBp6i8w/MjP2sZP4n4kwE/zBpGOd5yVPwHgsRr0AYtpOobb0
2D9CI7Uq51IElgf6cTRCgoNrUR28oQeH2DUkKTauDfuIx4abN7zIOE1gLTa5yE446zq0n2NT71dz
zZPc5sH8GBFsuI85LNx6oOkZNXs2IGUwEa3EvCHy4hKsO0uOlV4Go+s/D3Wx9xxCtGxLIypeZNrK
1TGslqWMr0dshFvJwYG/MA3GTc6LDp0rcvtrqzX0pWG0yCxCbNet4o/I1bWv2KuqO2WYw4W0Kpli
UQjzL9LyumccsfVFYlrOSmXFsJ33Jd9SLSmemaUWLvHRiVg6Yqdz12Poh5d1gd99wedUXZhuNdTY
lEPHXIp6cmAYjRrBon2mPHMzKi0qViTM6R/tGBbMurKr5BsppQHEVpIvZk4r9PxVXGto/BowR8MC
n3bPWfqlB5ZEHX3ATldfIqJOP7KF43GFT5qMuxtNl8n9qNsPCRyBbRxnwMtMqZxpmdeheVVHvY1D
no3XjZ+gi2SLVXwdC7/ZNK2Gtb7ReV4+ztaClyXOv5pWlfEzo+67AQ9jDSdZzh9RlV25VS0uMd+z
HA/1OMGw7TCus+8yCDR0G6zNtAySJ/jkkBpwkeN+NyWMC6+kbu9rNLp7F3+VSeZnCE4N7fxaK6rs
vg8JhAXONN7h84gewJOQFztHn8FHSImRbev6PvB6PtaWa12FFpJ8CCmGcRnhZrNW5PLU9bKXZBMA
e5LB2ktxpPu0vp/7eKi+uZjikf1PmndwJPg0NpiWodaEcXrrUUwNaahzJK77ko7rzUG5hBCRmVtG
aWssBm1yOODHcXdZicmCCMA6Ei/VS/Iu2xP1yYjnPN7OlGTztnz073hrYavozAEfRS9Bvl2s+BIg
B8irXVJxP1dDD02KT6tk/1WkpvswDAQDF5VDRrCc44JRA7DQhp5Zbt3CTuMrBaiGxr/vZNcxtKmP
yvCqe2H2zteKzPltYaPZhzCSEK0n/DlnzanybVUr+OZakOmghcTEJ6Mi8WIbZaW4NQD7Zwe3jDzy
WJ3yp5frSAtTHadT6aILwE9B5kdttra+Gn5lgdi/kkH+c6z7n+QAGBLd92/nkTeFshv1Iyjy3w91
f/+Vvw91SI7+In2VFBS6JxyS5sPJP4UygyKa/eJ24KBGO5ZzzT+FMvuvl4bEDAd1dJMz4b+OdVJQ
OCO3GksV3T1JdM2fFM5M47hwBunHsvEHoKI3iRg47rckdYsahMjUW6w0BK8vKYazvVRsrW7gikjJ
615R/S9SPVcbkmuEZy36LrKXid8V/XBdIQIpF04yd02bKJl3lm6qpcMny+20RF+yKYbvBeF5xz5I
728baDjfYav0SGwgN2HpUIRF6wuDA0MAvDs0EreDA8ISkYVVfMjiXPw0gxzQu1dX7jfNSKLlYENM
dBJs4kURkPCIoPjewjwCIL+YVqaX6jdJEhVzC8du20VlKGKkprRU1mIypUaXV/vmDjaROhaRVzmG
m2sAGdE+gsVwOYBtmY+S7dc+bo211EvPXqjcDu+V4yZkaBfDeNvBX/Ao4PHlWJslV7xw6Qe567pK
yxWIivCi8pMNlaxg2eBJ+Bb1XfOh7uwwvraoT4FHKZ2bSOkclMdoCHmn4Vuy1oQh67yHjwwdAN21
B8fiQ7TiSYyf/bHIFxoRhC0J5X7wgM4ehVBdENBAJybs9pHthxcoqIbPrGICYroc9BcC5dqzaX8s
dRFnYoMmDaYNXuLy06gGdCxBFaPxIL/goNU5FA/NcqkoZf7k3rhJD+IREjlTIgamxNZ9IFh5FbOB
Vys7dcYvQJ8r+5Yrmb/jSZcNK1b2YRXprQlkfk430uLwp6NSulgAfnZ1JNtNH5h8eSqIDezUnLtq
kkPAMSwJVsbYFKS0ZOowFtJfgFkUdxpnj3XeZfbBl6ziM4/H/t6Xnlix62ivkRpOHDhHsnwhWECk
EqAo2KDIgO/llZ63ulMeELL0bgkklG+1u+ZGsNHJujAvb2VShcV+yqkQcAwBVw5BhgQytWizWlIe
RBEdLcIcmUOyKIU05SqjWmjeEfDCs5pE5zxkZQ4iw9EGr/yYqo5PkVXU5JCGHooypYcEO5nDMINh
DKLaDjGgWe/SLoPwe1Y5I8TP1IHNmEIV0S47KwrqpU8u2XVNoMAlkcDhhe3n/ZOBZgJ7Xd1D9Clz
CqsDMQwWeBoDvY8G3RtFA3g3PGK6BFLViJG9dw+vrdnpHO42eRBFt8hoBdFvVceJoFA+kMeCNDvy
Xcsxala419oekHjZdZfTFLXVytCkuSxCnuYKPUwnlnquIUuNtdwLbkE3RvVSgbp0riCY9ddpbYEn
SZx2FQaIsphxEl5V7JScLzUnutaKIgXxQqRVyO5Zt9UqS93+s0F5AFYhToiD1Ov7aWji6c5rtWeN
4z/vlGYXgEWsmPTppjDracOuPms2QUu63+AXOjyrsYU/Ca222EqC2/Mt/zAmxINWXrNjJRofZOUN
xZ6uY1MtozQ17G2qh0a/d2Lf3JtFqX5iK/9gtbZ7aUZWPT10CbAyyjrAl/bKH4eVW2riwqxrHfNi
bNzJvOd99KVH4nb8IhgklY3NfxVvp8F0DzFV9wQalzYMl4PoiwsHuvy0YqRk61IDWqcimAOpeFYF
7M8pXhmTNO8wTundxmzDdEUIlHFREHKyNt1Y89ZaVILYk+EgHstJRivdTA2ecyKD+JuqnPgp1hvt
g6nS7kutD1QNVCEl75ocYP/ERDZlwtaaPYGFcpmaRCqt7bAO1AX/gUTnj54hXViGTTbUArd9Rjh7
TXk5I6jXsUrokWMqSVpvcXEatU2SAjX0YE74KjsIE8pE3tcQb0qjwMpaeVXkcJigoPjpoxgD82PX
T58kUxhqXY1ZdMFWxtjZbu/c2VYkVkHjj6vGCKs9MmtHX+cTiRSpZmGSL4Z+uCfnXF6nmdF2i4yC
orjqVQGNsJnseOtWhfm5aobPKEaBJTU4YcVKRH5KqEOnNxDru3horzKOpNfTKOp7tpWxWhZ8v4I7
DnG+MmYK0zhBgYWA7IDwJwws8A9ktPekn7iJ+NV1/U+Z/FyZHDUD/cB/Mczf7Kcuizaqo6f86fct
FR3j+W/9Uyd3/5p1OWyCUFm/lMr/taXy5F/Awlz0C+4sPX3xGP1TKYcQj/BNx9aCxN5jN/avLZXB
D6QXTbMdcTOFdE/80ZZq7pj/Vo5Gb05OOQ1DZJuCN+NYhwYNrm+LSKi9xUEA2UisiXs9hDfpkoW3
KarYbRZW6ejfas3xH53QAxCb5f5BU5F/qKmnkLzkQDYlZXKbvAgYOoG0ge+P9uiWGdWYsLSidUFe
4VKE8XAjcq39ESsDGFkYpB+lQTzHC1GVs4NPhAsrxio3nG4185aWItBVv22yGW9fER9ENt9wRjt1
tKfkDkhAgLMKb7Yqs798rSOJKX5R+C/LPaW74ZacI9RRY+uhxGjm6+L3/m2KnGoBvLnjNEdM3ZSo
/8iP049dBQDvhiBJyn2vKViaQQpKrEcx4kOVfX+kI1nOfGUAGYgvEnRCIBYdXdlE9AVWeDslIota
usFxmMqcpW1d048eOiOV2zGM/fv3Bz2SaLwMirOQ/guTCfPX/O9/E7ziNKv7jGrenqUXubgGVn1W
iTrWqh1mN/Sfj4Zfie49EAX7jfs08Nw+yrM43Qu9t5KrXGXTZrCJvLppU++MhPCY7zFfGpbJWdKH
1mUW+7y+NL4DaZglerSvwiElJiikN7JCkIJCDo0Tm7pwuGlpj1z2hBPuptRpynVUw3D702vG/oqR
QmJO5M9jA2wqamfMWipwFSZwChf1yF4t8P1Hzy4L/cxgb+eQpeOBQYaLyx2Tw5HcTNF4MBtlx/tS
TNNd4ap61Wi8wcS/J+F+fIGwOrmXuGfGfTuNLB2hMXYf26bFeGyvT4K4jwIb+14OX40iJ0+zN1u0
iXnUxn82FuEd/HxOvTqLKhu5Y1WRjLRedKHHiYr+CKy/0WHzrKvxIhh788P7D+9ovX0ZC18Kt9KF
rYzp8/UcirOGmi+1sD0M9F6Qm+hk/8XeeS3HjaRp+4owAZcwp0D5YtGJpESdIChRBBLeI4Gr/x+w
e2dHVP9S7B7vSUdMjFiogknk99pTLq3xT6q0jzTj+psEYhXfYZHhdjV/Pg5BG13LRlQeI12MKegQ
+GxgzyUNPqMlPiVSFiSAtD0xqguEXLQFuU4uv/+tH+6d9bdSpMJCt5ZrO79M64DdlEaLnu8wrpF6
xtjA3yxafImsuThVRJVjWbHmP6zn76fwP15p62FJn+CHE4LDO/SjSn2MHdCyyJXHhHydz23qFCeU
8/N1jWxj31p1SaiiRizxu1/FDWk3mcfj5JTqlVq+piUO1i9OWVRGh3iV2EQy4j9kZ9z9/uz80/cU
XBhgE3YH2LA/PFqZsKJpcTXtgAvd+TbPg92GY5MDW0e5g3e6JLudkrxUc11QzSm76CMp04FVRtFx
yCr77Pd+RLyGZ137mtO5O2dMqpRkU98d97//rr/etauskwgzuGuw949fVfdLiBXST+klJXc6zGJP
ZWDBXb/9/XE+PPVcOqAlLhmo7qrT/vhulJrJSaGr9FhNFUOVXIhXLylcPSNpEZ9+f6yPy/n7wVxS
Qng7CrQHH/XZs4eRysareWyqFgu7F40biq1IQOZRoWesjkOMIvPZGJRLAUoZ74GI+z+cWKI01ifx
59vVw0BGvgbJNRZf58NbJW9rzeTJiA7uMLXz0c3BlALmS6s+xkO93KGK0r+JhLB2KQfSr+c6Qc8t
ZUbVq1Po4tzFY3Tyh2G+JXyVgOuOjMw2bPJ+kIAcxXKhyZ2wa9mY90tuRW8j9RRPWMCWC72VBM/6
TUv8MbW/J4TD4jy2OgtuV0zmvRiIv3cSSid6g/TYpLTnYaPXcs1DIDB7jiP0rjkE3k3R4m/Jo1n/
tmhs49CwQTr4tNC+FZ4m6lOJM2hZp6+IdB7D7qCeE2TIlrtayqgxt3XKqE37JfEj4zv6CutxsiyC
t1U0FlrYEUb2lo+9PW2KXlnJtvPS5AIsU5xswdJitKP8RhdHTKR7LN5g6gnfKSli0YC3dS/GOubH
w05PHHs/2TqbodJV3avngpiVaeM+e83UevcI5bnfePrjbJdVPoev61a78/CDrBzV4D4vZGRvFCrn
i7v+bQdxQOCboAi5kVMHRoha6gFt6nzhPZM/Nc1Mx8J6eiNn6rdmmeh3tUVs6ala3Dw5RjRKWydT
L5JLFvsFaUxLksLcv69WgzGf6YheY10MpX0tq4w7stKVQeMvnnAibmrO3Sy8FdXQ9eTBVtL+PNAu
gSU31stbK6PNAiE4nzMlMrk4fR1vusYlLV7HKUSCUTvHe3+h8yZAGCk+pbFlPdImzoCpmZzbwjLl
t5w2iJ3BcP4CbcfMzUOTtwFNPsudAC6gGi1r1a0+NupGzoi8NlQiya85ER1HtRj5ExZlmyiS9T4s
pio6eQP9hcTeEhKwWZTBBsYoqmVXjgz5gVv0yyWeZrTzEaPXHLzXLoB7IsRZCvY5Q9JRr5fyA2DV
yakngJgbbKt3Sf2SEIqHdsXj7hWZrW7biHbWw5AwMTii0h4cuiO5jmsmfKzlBLR6KMMXiE+0k+qm
0vJm16eoJ+JpqbaUrohw1qr2LkbseNS9tjwjRrFDykMl0BjAimFRpTA0ukMQn4ge4t7dVjZ8a+OU
2QWMMwujSLg3AHD7jJKMsCkjtddpRX/2PB67mswtvZrpG83Aq3RNLZC4phkaCCJ3wD9FiNMqz0LO
qvnky/FGxiWVCIa/IwDZ2qHir07onwATNVKls2Lyg6bgZ+WZ14ZJluWbeSS7lkBlZETCfm7R8Fzi
Qt60qvcCFIZqM84e4AoK6B3w5qMTEYRFXYB5RjMf6kMmwrovpz0dznqYLcbadqo76AlxG0k/ue+S
+Ztfmy/1QAVLqhXWZnbovzTh8I6a7n0hvTgiQ82q83BWON+ioTa/FpZ9WkjKCUZTXicOSGRmOw/j
GJ2r0o2/9KhMtwlR0KckL1iA7XWPVJjztSMt60JjenNnyLw7aaPINsviXJFWPXt1YBep2/nZuojE
3Q96kuoDlR/pEJTRGDUBkE56MiqbcodIi92rQeR8oSq3LfSFs7k8CtCsnZpywgv60fTPvWE0N2yU
7GQz4RLdZK6eP7aATY9QwNOnuRLsH6qu9mLogmW+4Ea0tmvM2s7OesJ9CtkeVe6oI+R7wUHZRZOX
rd97Ypru3Wmet9YyDNv1/UMvJ2F2eMDolLjtekhWlyctP9oIkszAzCgvamf2ImurV5mVDvVVtM+z
FJUTFC/B+oEb++6hThl9UHVm5LDM5c5fdLjDCctcSKlScQNA/+TmS7MxEC5d2yQQpWGcUzKw6Z3M
TndoxGgEJWViV6aZuNUHRbK2O8Sf+zSeztagNr2MplM6DXofmN7kf7VS1UWBKM1OhiPr5LH02+RE
HaUkkHrCSrSQ2U1NPHuHdOPm2l0+t+62mNsvZUUzpl5QGzvYpffW41elVbc0zAezEO5nuhj8Za8L
qVEuPtGuWw3sx0rVHOpl8a+V1jh3bY7yhxaBOtT6xoWtmfyDrwzqt2pjaH/UePy29ZTOp6a3Li4F
Jxc/aqecCEvjCl6+ZAtTunvKxvy7PGpIrY+syGL4TxMbmKI1HjSpgT70uX/iovqfSEtZNryEqbEo
tdH+rha9u3N7DdSgKbuNVzXmxnO4BSh+rQMC4MV+crV859AIid9a2o/Z3FW3xOHQuxQZ6TFKG/PC
GZQbixTwZoyM/SgEN7ZfXhzggzAqfPM2bnJxQC1hXflxTAU1lQyfItEYm8KbKjDhpd7lS+e9DD0/
iYWmCccO0VRIJEQrAwL06QsaSzMPCKTEeoJT8KnUlXU96F51oy8R237fqpyg7kgt284ZeT+BTMd8
n2el+ywyBxCnauKzgmapNvRm5ceZEp0fPeP4VW9NA3pxTXkA8rjIQvSBvNNtf2pXpldcM7GjvkZ6
zABgVKccjJ+nq6cfJC3y29oR/Y3XKXWwmi7xQ+l7h0It7XHySi1AuOmdq0ZFl3RAAm3HY/EtK1Gj
bAmxbD4TStzsHCfN3nxRyCisXSRueInBktK8fXI7Ktn46G1LGF0OkbKYiDKiZXzRkXjQUqJ15BbW
eGF4uepU2yelWMt/hjO2TxnqFepGMchtVpjfJ82v0UvXNCagN+22JXHeF+RQ1TeXkIvToohi8Xze
gQ2VAvtZUCsMBtvf4tPpvqXtWmPT4MPJWQTaLO7DkQKBTDzSVUQfyncq2AkdpiNDJW+JNjdhLzv4
htjuS8akXntrnIT2C1Gb13ISwyMNYuM3u5Xeczz4bUkghY/ESemLh5BAzDTLFCGICK5Zx55P6Nd8
qEln/Ay9QnVzVjQbarcgXNJmVYJNmRGyi0JAas4uLukGVMNsIlq8c2XxrXp1sMtUv9iTzOlZnnhn
IA2aizAfBuIUWJyoWzDSRh2MaG3Sbot62PTk77CczUv8ieorurOUMCkG9xWvEQN0iPsSlUMYd4v2
IHNfpxik4rrxUthb+hrRApfzvWY2WtUm+abUCs5C68mv1CtwK4Mo6ZfErc0Sk0SrDiSVRE8071kv
mllrbyZS2qvIm+MHUS5paFR8rLKV/2iUFJ2Yg2i/whRLtpM0S6FofGRjjCE9cnRiRJp7x3qK4X5x
TbG84uHjpiqedFHqlEVp9+6oSECgIyzE3rFD8r5yrdTR0tVcBIrNycaFFA2MsqVGmBkbttauQl/J
b1luJmWIydwhF62veFXGRD5p5m5wph/9Yvl7Znk7bBBh7DL8bmEGg2h2hQgNsgVJph/oKiBCnRwx
beNG3M46dZHnWRT7YTEoaeeDk2rw9kSwZEFRzPne7qX61DgmDMjgxZe0HN+0GtlGsxRl4IyjeYLW
1SGBE3WSLZEQvg48YCri7K26HfZ1svZ49XQ2M+Pz1mEjRD9QZW87Xza7gmyUK71X6VVmqH3mQIdb
bLhCQiAcbBHqZkLmHSS2cg6ipZhGL0aP0aTe5INH6TJbwVtldGje8hSXQd/96FuN8rTV5204ElVh
439tZ63YtWQLnfsa7GBBSJJO3R0Jty/SsanATGDtBhL8i+5UaM3zVCw3QxadaOt9rNvowpILYETH
MH2Wy1vaxE80nN67Zrmv2U2HZZq/+LrElZEBUrq9/80Qekdp4eqa0AzxWOWy3eqV+U35BhsrOlA3
XmIec4e+GqIv6XKoUXS6lGvEzvdiJCXNLEC1A6ExEcTTMHxerOW7gqt3IOfR0uVyCmd/jj/rmB6I
XGk9KpfaegxmikZkJa29sWzHhiKSUeHF7ZMr0Tzq3jggtG78bdLJTy6h3Qd38rOwbcbhi2a23lbB
1x9GZpirYWi1AyrN9TGf9ZOwpPvF6ewSgU7jeJsumdqjbBzg0SldxwnXT9S+ol97q6P5tGGIneWq
H4XW7pJC3UOw+a+6A4990uocQIeSmc7T9+ZoTtYZNeEaJ9Yg4LzNzXb9PLPJ0pcZ0BmlQIr2/hhj
f/SRM2bI6UA17bQP9DQ3dgaEdEUzpJgOrjW42nVPW7jcdFqVNtRmAJo63cTI+V5wNpjRsxdnNNdR
ZsbdjVl8Le3zGERIlMwTMikrxqKY255aBZYXcKaV05irIXp+z6ONtIYZY82mS+WCDoR33JPXRPNF
swVTsqQ2qkcaoF+nmpDjlni85Y5OCpYlqlCssDTW6cSQavyRLuZ0kzqzcaUbtOEZcZudErrfnuNC
A+SObZcOyU70W4e8kxq8C6MB3J0jLn0yriOv39MZlYi6+0waNFuHXCMwnE669sjeno/WnFLbJhUD
OnI3LAuuQambjuLuqwOjuJEt27/ATupb0S5hZozl8b1Rb60DPZoZUaOys+i/SgSgAG6rize4YAQr
U/N+vLG2te2MEvcYOVQzMieMeyKmii/v/8T3CvNedxj7KxezsEsd38G0MjoEi54ZTLV0hEF/TVQD
su35q8rQW0rnk59xMjFg0b2Q9M3uHSiucwWNojCEDxm4cV5IiFkpqS7SfL5ikUzU+i3U2DmF6D5X
sucHyJRLyzqy3HUAL7dESxlfioGSS/a+OCojIneOrSjVbabY7y5aolOkNJBcWM8zcQmw9DTHgoXX
grEP4UBdhWJOmz1bNWb7YcjddjNm0USx0AIqAnjJYjAYTCc63jqSawUx2ZFeFNz/+qJd+VVcE++m
yb1Ow0fiecvZb9vODAwagIBk8PJROYiSZ9dn02Rf5U2vXwsEtucqpYasWwTgVUQw4vt9p0k6Ggnc
o6BvwZWdt7iEk75zGJOUtn6/pI7eNMR4gCKMWXf5sJ6TnD5BLDfLHddKXVfuyGkDpAxto14u7+2N
1QrFdUO5XNw5mm7eLehVJZedY3MH9LbOZ/vj+oFr5WBs4iz2k9HbYA0Dz18VDwoa+0uh8ycoOtuj
W67/b9VztgxKLefQsGj0HPmgLYJ5X2yo78SxbAg73WR9RgBux32f0Cd8ZbjgrJt34MnQzOhtMWxA
pZS7yVr40FRp1QtQYmlteJ2Pj72Jr+29DnFMouolSnR1O+MdqAMt4RG2rQFucuqjU1Qb1Uvmdojs
G0UL3dyNuY4KM4+Me4YDfmGJTG0IojjO2AGvOcp+Kc0r5pb2c++vp7fQ8+w0VJymESHKPc0zKTst
vrjZUaZXLEX90niSQ6uhG095P0dH4hS4IQdP616WmTphHUSub/g7v5XZmcX32yC6MUwMyejR199L
3MshJZvevhtbKp57qjj7PuJhVzyB0TD7f9Uk9u3Yb+PKmS8WEPilLohfaie8QcTULQYFy6Zxgx4s
omjG4pv3TD5ig+jI3+uWAPyAFvU2Yr0LJiykV6IWQAq4X8eQPmRmwolczpPjLvo3hEX1C1SkVqG5
rXmmq1ZEm4rpFEcF66Nvc6ZiJ9aQpETRmxvV/GC/X+/BVp+580QdnRDtFxH7AFocNHfwNq7nMvZ5
CLl+eA5zcsiAob68l0+p0YOF6tiQt0CpJPAkbCt4M9Zpc2V0Y3mdTP3wIPXJe61HO3qTlcKNJZJ8
Jk2bN5MtSeeZhYuwwy+5A0afMPKUenLSZlqrjTZuBcC9ySmlm/+Cn/9P6PAHoQNuvJUl+f8LHT7L
7ntVdvIn7ejff/VfQgfnXx55gBj+zNWaD5/x30IH81/ezyKI/9aOuv/SKV7Be408Yk1M5Gv8bQm0
zX/Bk6+4ODMQTw3f8H9gCVx5tf9G2df4ORQOFjm+eIhN45eQAtPQk2wQiXP246o9tAVUPwFQLfUr
M61afdsJRB7/PkH/QPP/0wFX1guiWNBJ9G5R/A8ePONX12ZNmybScG9jUAGxX3zeaE7uUc5ACfgf
aK+fqZO/fiAKW84XSXsESX1gk3C1LTgeXPvsVonzkvocwCJZ+KETo/wDabEyEh/OJZeaa00cOMTF
R760TaaE/HHDPgM6ihfppjTd94usAxSDxvW6VD25WWpct5FQ978/q//wK7mTcPMTuoLq/51T+4+z
OjXZOOOCt8+dmdrHkmx3sGpR0rBKLWTxB/2EgXj64w/lDkTQA5Hp0RC00mL/cTSFk7pwQdXPU4XZ
IXBrqJFgSml0DMfeRbJXWmmdnAqlOuKwSPPovthGxX5U5YBXuln6f0hY+/XnO2yS4d88g5A1oIGf
v1BqJNGQx5FN15nNz/ULakR1LeM//7tjkegiyCyz6aD6WKcQ47HJk3m2URFOxvVga92ri4nkfkjN
+vn3V/VnenG9d5kF6e4RwtVhAD/G4ske+NCpBvs8RslbZ3b+djDhbn5/kH86dwau4/eDsUp9uJg6
2y63R/RyXqjSPacee8PAc2otNJaMN+zvD/aBXPzrJ1GCYJDSD3fySwglzLMxLpphnVNTZsXGYsMB
tqR1TpC3XQ3hlIkXmyni2pK+uieM2zpC41nHP3yNX+9gpA0se/r6qNqoOH6+YSLC6KMIgPesyAc4
WciDNcqlfe+qBgELdcBpejYzs3UAPIbZIG2Rh5fZRO5ZQdrD77/NP10B27Ygu9cr/Us8U5b7jiqy
mod3jNS9riOqn+jrONt162//54daBQAUF6yFUB/vKFV7bdW6jXWW4E73vh/zyKLzZ6n3HK7E7w/2
81LP8o2Ua21HQB7D4X65fcFJqrxpau0E/5kugaa19XNJCMzzMnnqdixnVoffH9H4eQleD0l8CGYL
xDHrBf4oWiOr3caphI1dj1pJl1G5MnNtp+4dOLl72UVcV0tQ45x4qfmASNvfFqpH1quV9bRBMd4c
lobX3/sK0ttZ3XEDmHJh9NKQo0o6XP9wkhCf/LSaCoRKLqspN6JPdrDDq/Hne5GpJrXVyv90uV7s
9CVZdpV0tF1MjOgQVHoxqxhqM21hPKqUvNYtdQpA/a2Ww0ulhHsFURFxISMR96+LVfSvyqTqFCvs
wnNlwk4mG5I8jBG59oRo14h9+6VJPHWfYws56Lg4X1vKro64DrN206WmdSRJu3nuR7c6e7FtnVCL
TFowZ7Qy0hGhtVtMMv5Tj3cxDeGmG4MEdcFHd9jXIKP9xMmo5JSRhY1TWsi0y4ZjAL+fHeix26ZB
IRfYo21iYJS1cd2h0Fig/oz6ebXKLnstWnznhAOsOnd9XLSbuTXKhGr4pH/N0rx5dmt2z6fCkPM9
HLy61cgYGumcz2L51ZiRSFC8bDlZFlDyGj1hT+be6zPnJZMmd7udmuJlNvzutTPq9Q09juKlmDPz
OyXZJpiR29y3Tk/7zwR54MrYBiMlEg7bDO6DIjRmAy7EanhIledd2VGm4Q6wOaPIYp5gJuU+sqzu
te2oDdIq03igMWjVS0+Re9+BcT2ZhNG81r7NdSqcyX8yVNu9ZkVsmoFj9f6WKdxgXJtb/2moZ/6V
Fs3W0Y9KPgXztvGw9Jw3e9C75q83asmbeld3WJ6DuUja9IAivM+D2XW5s8msseegKOfFPSXrxkRL
QU/ipvCv9NRU91k1O0Qr65qGpaPMjWuiTbhrMksXL64DTQtsldaA9OAvZTjqkeuc6nW91DBKdPvO
RqCzN5XJl8HTmRXbtue96FQJz1+lxzNg++IZ1wn5XlxKUfQeTeCoCzbuDGSD/B03AfCwxb08opJ/
6nSkmXuvZ6RiplW3teGt0x4OebWbySozg74E2g5Xp/EFzcBCb7wsxMtYNeKF5lsYQhLv/BUqMkjr
sxbzsFAO527M2LG/luOIq3mR8yVvRqSKnYIATTVCAXeG1NsTLdrjMc5nDtNRrhiSWF4h8ABle6BN
SeI4dDwcz0jM14wcTz8XdlLVQZH5oEyCLl8lNDucy2V+yHxdbPHH1PUp08nJYnbNMJzoXXnX1x1d
Wmk0FD8q0fZvnr1UR2G6wzW9CEMJOZxGKhwyVqZwyVm4Jr2Gveq1uf7i5CBHOzIzHCg319h0fVle
YVdp4x2CJZBXf6jlxkirErf+UF376WhMIQW4dIJbmgjcCroJLt7ZN+UcnWGg3GbvdZPzXCOA281l
vXx1KHECCCpiWqQne/la5g3mb2EuYWeMXEYvEkzV2VR+TWsKWTflCM4PGAWtz2aUpCXVdOambQtt
27AHDEY2L7vCg4tkYYqCkoiw+yGDcCqzBptyS2v3LIb5RxRX0zaBaLyb/ar4IrMRMn4uwRFKCcsA
N4FTrX1xe0wtHlKoTYSpJhzG1tgVsF0pPevXtkp0ln8ronM7azE/bxwaJaoeXzQOPxG0aGbjar3y
9XTFTtcDzTNmkAQ5ToG9Vg0Hdu7DWA1xcvSqugvzvks2SzVrW7Oohsc6c5o6HMtuN4hsJlhW/567
XfUFIz7eZ99Qu06LrA3pSvrex1Jxx1tpwb7G8n7l2A0yh1jnirqxmV6BNpe3ej/Ut+TFcVNDUbmk
4ka9ca2ZxAAFHaILejDr3kzP1BuzwcZSjQWG1bZ/jVvM7WG1+AZBGAu3rI7c6al1BxXTV6+Evl3D
rUoynxod24VLZ1doCq16jgzEIDkIUejOOS2cHRB26A0ikgF1ONW5avP10wxFwGoGCAkdalVszOqK
1VYxRwFys4VzxsV4AD3l0SeXujnYiqikgzCy+rkGMuGruWPVUVVa5s8mpCn7uYRUF8OqzIpnHuFK
8VWkiVe/zeAeQTcSdUTXfQ+jmNrTDxjdBnon08RnjFj+sU180rOqGV6lVLFEZ2Wkybdu7F/SmhZg
Ycs4DiOCmrovFJ8N2ickJpV18MzEux6JswqdnIb6hErFA5Dyspu9sn5c/LhwA6Lup8dRtMW9E9dv
Zr58UaZt3GS92R9YV12M9j6hLvZQm6+QPvHrIuX0CUsvV44nPt02I3KlwI4RgQVjImHvm7xzT1hj
OizptG4UYeewjocZvrOJ2mOln8nRny9Nh+WSFlCJL67IBgMDfiTxr4AnPGnlqMqtgnO/qLa1bxa5
5DeNYQ/3hfSasK2M7rs9avm2gi77Rvf6eO6dmkgQEZnSCTqPiPAsITllGlADwB/lLBc+eq208OzT
PI3folqbPk19nN0Zw6BfWhmLr9nkZHHY5hDQNuZNGTQkSV779iwvrRIWfPyEoTIZ4+7FlFN9Lih9
2JZSwBQ7uhYFdt8V7d5gydtpbGaxHBmmGREVEblql1BC8eBkdX0YS2sh9jSJrvR5AEGkXQNANp6e
h7xvhq3edbY8KamUCEHPoBXBL73s2lH6VO/9ZOgOTLnaVeou1SNMjelDtg/QeOS06dlh4Oa5nnjD
v6Gx7S5DXY97xYvwXKZdkW9qH6V6UBmMFwmLGz6NyJArZV5qFIa7411sjtTalWkEhwyq2j5nqrcC
KEFxpaTJMmrpsw9LjjOW/q+iHaIwh0y59O5MEuxMvIS39XLXZkE0ph8VFGy081fGJa5j+2jbjbml
hXA5IKGT911hNI+DMXdPXj7b21EtWUipD3IF17EDGzeqQZJO6m6senIlOcxL8opYhPdQv8KRkTbC
RducqttxYU4p88VtQ1FF8sbUXfUIMKpdhOyx+ksLnZRHXocblHVJ53fnigmOSvod0o9pecPZpz7X
xEl/n0TkvsKxOJK2Dmfo6AEzEEGlFXwBkTJW9YZ5q5GbNlnm4eD29ZtIVHzbpTRuBYvs+pM1KQit
io7xTaJkMwe227YhTtb2RsundGsSewBrGLNnj5eZtlicli7GwoHCxXM2kIak2e74JXEgrUI3XtIb
3Y1cPYjqMr8p/XxVnkAY3yWaxVXLAZDsAzEluRqIl0Mn8Xev1/9hoX/AQk0KUxCy/xvq+8X0dXnh
xn8pX//T8/X3H/0NhbpiNXa5a7EW5QVUUTAJ/W2jd31ATYT5PkVwTKYmI/J/Wb78f7nM5x4s/xoU
b+rWv5FQywU/dckoo9rHfvfY/++RUMHh2bWBIjGyUtr6S1N6qQ9pi/l4ObixIRj4Rru8oj1wfgQT
HTFYC/GHYfVndOf9gC7CZuZiBlY0Px8wCDRUCXFOznxQinB1XRvH0HGAQ//jIvwD3vqL4YGftPq3
yPB02BebH6bLXnRoUHkoD3MPKDaZqrnLqhZfFYkYW12beAV3jGx2k2r33cRC8fvDY6j6MN6uEebE
xKKF8ExO8i+Oi2GGOprd/kA+R64QEzLf5i785Egt55Uyk/akUoaf/YznwwhqFGerokuSy93B6XxC
FGfEAQbnmYoG8jWJ6bHzwFumbMe4yr9lM8Auw8q1ZQxUnUIaiqhbffjePL81FFLeW6mHKlKRvJzY
7FkZXhrka2ReRixI+1VKLdmPGTNZlQ1JuuC17nLQGyy6jLn1dYsc6AH9h7rtrSE6TU5Xv3hFIXVs
2+P8lnT8orHMx6d8IB2rS1V5FRkaja6RJMV0wtp9lUQ6ZUtyrp9x7vGHk5L+VQf3tcXnE937Iwrf
zdjVenXkVLGfizHIGTjIwY32JggYzJbbmVsX//7DXM0wTapKbkSzsO23fSqNYcbyoHZle4c7m0V+
pKQnTHsXcYlDD+1iKUntRTFtMLm1p2wwmzu46+i0DK7aO42RHxtG1K1h9eNTiijlqUkX5xNXx2QU
1dGDm6z7g6Oa73OFLS92ydaWUzk/UpNePZNBxpVpSPc9MMzyDE2QfFYP0OuQ13ZommR+m5hjeQ3x
J7Pedp+disE5UrwIm7g3HgYEe5/TfiqvVFX5V0VBdPaGLFA7RcQ6aWQSDYvOLjKvt10d5cxko7lF
Xpjd107iBwOS8TA1q/a7HfE/4wyDZxinNN0cEOJ1QWkPDflGPM6e1s97Rw75sfK4uPM6HqshZdrt
rLItieHBpMdohtlgQUzrIuTba0aU3ccURiNcTJprHGgCfXA8/mCmQ6Hf92tTC4jGquf7KlUzPlGu
tVx8pstjbSXzvibSLjBWqMCftPo6Isk0dLRG3GixPqK+5Lc4durjb0iKcMwybkVyDcYfOIXmPWGo
9k1scyUiqooDu6znTYGUpoDsGzivGVQ8ik0RknWTIlxV0OnYXaLo3mGM/k7V4XIpp2R+JOiCjUHF
w5C3TbZDl9i/6qljPJDgNeH2z9FtaJzbLuY6kgzLqV5v0bxE3wH+ku2WbDZjhFJcCdup5r1tcP+T
n1M/57EbnfIue560bsBU0RY3sfeGCImZQ2qFk1DHUJhEpIqvOlKsNUFweIpN7k32agD1po4cwrbz
r2wQR3SUbo0vSXBTrvSwSrhQjqv1u6ix65sasOzG7ydxM8yR8VBKgONBONVXDYnddnGRn7RmVH21
CjGfU8bdT8pbxdBaCgft4fh/iaFpKZW2yKHwWz9bwaVs5yU8BF3VafeKaIZ+o2S6XOgE6j4jAyX3
qcLsEVD9k6N/NaKTytMidCZdHvoKwDtUkZJ7oSRGKWIcuExs5N1V0N98MWTmX6X67Fpbx7Sa6x5C
yDM/e5lvZM7zWJVT/122g/0sjbLI4sNoLaVNqfeilVtqnafhMjdTJE4kbgz2vZUhimpsNT8aHtqO
yhmSMjCEoqS6WZwd96FAPmaaPkps1bM0DeX1UIGI9NxhJ1vLbnu90+4qPb/XxHBtF3XBb3fF3YKA
JBAuOthWxOhpo2vEY0jwaZQ5xOaSHAsze+ywnW6JlBq2gz1/kx7uDHscXrPELI5aGX/HrpUck4X2
sdIY6quKDKttLkaFzBSY0ZBds41ld2Z8jXbk+Rkn9rn+xkADHeauiKnMjOW1vWBGQF86zmGLWsRJ
vZOW1c1G5k0JTAjgeIQbJdpPU2gD9VgEBTAB4rg8fyOFAR0/jTXomDt7DgnTvZ9LVzK3a/45TeL6
QiHUtHMSHtiGMJWznCO1HXwvxnzIhTSNUT/qyJkPhYvCo+4tb1tNmgnY5PFYlka6T3RqsU2t0M+T
kP5hiI1PVhH5yErc7soofSvfmpz77109TU4oKEGgJ5vMx4hgwn48mLXElWZMmFcitGkdqsXS1Aca
w4lDYV9AQrCInGYzR913q5qGfSxi3nm8wL3dmPCaS4hy3qbl/2PvPLbrRrJ0/Sr3BZALQMBOj+eh
pySK4gSLMoQHAibgnv5+cZTZLZJqcWWNa9Kt7ioJByYi9v73b7zmDgjcWll93mFTo/CwTnK8cMJg
egyQN65GkU/ntMnDKijy/EtoRLW/9iZv3iOcgHPne1BcEJ+RZTo4ggpRNLdUZ1A4lSv8M1JtbBxQ
2ESSVZNLu1tJ1tWlU3TyHI3Jgt+paZ+R0NltRJKwqrotJJMGaIcvEGate5ReO31aRoGNVwafm8iz
w1gw9TFqSLHe8iQL0z2z53L5KDNZA+J14WFa3PCsVNF8k+Zi2QyRao55KZ21ZxegCV4+rIoRN7cO
G5dbvyPQqI50xmXcjuXKlMGuMQYSvbR8Z3QFJq1YIj34XpyuAnMeceach5UKB2OHoWYNRbG8LSyD
sxzqxVmaCgi+5HRvYiMO74sgtvZFyhfviRogaJjwGRsjfDHImaEzG407hFfBldUs81EL5gsUQ2GC
7Mlryx9O3Fwl0eJfhBOuz2tnHKG/FvAEkCIk+aXsFutMku2Fl0nitefFEokvCoszB2RxxDrSxuH5
PJlROKwzKzN/yLKka3VIwZ02ZmYOZwsOi2tZGu1e4S/+ZSxUingoT7MLp4+7b6XIPOQ4gLPkvVkV
zoJfwsE0D2OSg6HhPghJ0ZiqfOcn7vC1zqx63RejrgtkczsBHm88AtHrbYC/4jkmoqTERzN5a3x+
ZXLWiqG9CJuudtYtvnC429Zuepjw6+zWWVq717MdpYcFd56vtoQnhN5izvW7gQSjS6QsE5xDWrGF
ERGWnjbCIrCY/nuAoELisklgw87MOw4cyS78TGoD1KvZiO4kqhLWAFK0Cz8yZbSJXU29SdISwrp0
QUhS486opeR2U5HsFGZtwSbGBX9dUuThvuJN8uskFVlqCdGeV9bC6TwrqsKfxVeTAthntOLfATaz
YGO7CfdnMWSJVtM821vKUO/DhMFct9IFY7W1sXXcZIldnKFZrS6KdlkOjtkxCqlHNuM2i7NVKaGQ
bxK343APy9q4q+JQ3ae2iK/jkkqjcj15FS+nXxE2DwIXzHQVNY3elBF5PfcZNUka+pQnYdNYN2yD
1XchPTIXDLS9nNroHb2YjQhzFX4OkqV5n1iGuk9SCF4rqzEC/KPKdt7HpTefM/nl/tUwbuKYs7ym
2PoC/RaMatblb+jVX/x+Ks6gppsrYkSI+S2n+TmYZbqflqgGn0tDyJ8jerTZjUyEQ1IUZzl2ebd/
biKs3/UQWixNv8R8jx3o5YgMXCev4xgPpNiwm2NEYJAuh/1q3WRNe4tch/JeNMEG0E0+dnMbbKqx
4mGr3n2voXk9YqSF+flLGNlB7vNDPc77hfygalGXcLb6g5NS+a+9RbnXvofPTdyP0XF2KAiTkCfb
xzD2/LjGWKhzxQEe6mMcVXyYFdannRhAoUbZPCjlONcDdvefRiru3TsPjub4F6aG7jHxgGDQi+Kd
LGBG/C9/LISk3B8MAUyWaklXByN1liw0XMSwNwW63nAU8YFZA1983nfBxuSc0qqiGjyVutlH/fGO
/P3Ucv4vT0b/KGZAcJv0j/KdN41vrBq+EWavh7IEiVrD24k2XaCai2U0hn3bqmTD1rxsZ2JNUCAp
KqhM0rz6iV6m5AvfZaPTHE/QmYrc+jv+kf5tAGi7DftmOURGW2Oj37vvZQGT3PPmeeIcEgBe0FQL
740Q21UGsr15bA9Tw5mGSakE9S1JgqiR8vEswQHDRPjPgz0PBxTo8c6w7Kcgk5/HKhZEG1IuGe4Y
b5Qs68uhtZ0vg5TVZbqI/Nw0S/Fokyw+XRJpXA3nbZIE0JGtfINh5LJLIfPuS7aSQxym7rVpJXKL
6yT1asEcjwISKvck5nMnoZpvG0VemN5hbEcZd0OM2taAPYjwODbdlV05DjbYHXus52CF0o011iSK
DQy2KTU7zTJ9SZzzXyJMgS+kRe/K3EHX6lO1NLcApnpPCXXZjl/WQwhXGZQy9T448KK39hSRsiGQ
Q2UKwHNAigymmgz32uggwYDWLh5bgY762ANU4vgZjTEPKUUkx2yhn7ZunCfmWkkRFcZBiEzheuMy
4+2cDTdU2fd15FgIJ4TMz3xvKeIznFvTTbTo/0dEQR9tzA7O1DpKITEx+qbiPsdUDbZOISbJaUxN
j61bVqHfSrjjuArxTGYTTlbM/PjaUBSvjJkin3baPNB9s8UGTveZeTkSn4rkkY4xSrsuQ+jGU0vj
FiSO/DpnKt+1aZ/u1UB1ZeYjXyRs7n6TVJ6679Pi0W/pHxH5wncZCwF6OmvtoX52YY4o7rgsOvHI
TYy7Vs/iLQ6O21zAV4tID68wUeuLsx7l2dOEEvfJmS1qQ7tgcsyyzXeiD9obOtHgYm5MDIZHmn6v
qLrP2M11n7E/FWcmnIfHXvd2VRIWa3zYcJp1lmJCcVGMamctcXnWdhldS+WLFbWTf1uKVt2bFvJu
u7LrJ7eDYIGTx3wuLbrnTVstnAA904jPdgag1OCheIV0ASw3cthN+gg2mgh6OqPIcXp/XbsLa6RD
7gWubfEf9ubSwLaceCrlAm2D7nDlps5yILWxOTayAZXD+jxcTaE+QpOS7dKdfQCg0m4extkPLqwR
mAWT4fAitiRz3NmvLjz8G/ctB+gerzJ3XQfVcB/g5bnqxzndBxoBwqhbXpU5+JCf0iYHzHufUWDE
yzYNFvkFJ8ObYfLlV7QYtNumG+PW5CC0HhPyEB3+0QoqwO3pV0+O1rUGxBVjTcZA+WIWIy48eqlO
en83GZhuUHLJR7eZ1G5qy8xbZeZob9WQgozo5jWdTBr4ZHKaW/w6eTN1RilyOotlFVeRxnpmzJOh
GeuiF1xHoAsBWOXucHM8X2Lo09MAunb6DG1tmc/n3ZiHSRnzpRODeIhubm5PiE8l+HzKkemWZ4Gc
NJiynxVMfIg8oaAqYBVcqMgjDlTDA0Zs8Bichs4WwJFHr4G8JQ3mXS4BhMYkeSZgYr5cWG7Veppj
ipFxAgsLYtArU075XSNhuyDUyEP6FEoyVcNEaNQAOFf1vOJ4xB9+WrgjUiKZhgL5U/VjXP/Rjjy4
AnFuIsBWiKLCjE8QkYeFsWTJiomn0r22c0/buJhmC/A1dOh0WxDBBYPIh0U4AGVuPzbfYtJwtmh/
508VvlOryG6LM0ODK0ib2dbo6FGJaKRGy4VWAaUG2s0l5V8qbcCeZmGLExaXP+E3p0NyysFuqzpx
EHkbP0xz0eWyb/D6ipJiqemI8/35aSIv3EkHaKhi9nRnWkV1IWs73zSuE1wg+WoeagsMDSkQmBph
8dXFyDjlGrYM+1Zs9mzuht19rwsC3KeYYqeFsHYBUQXi0JjwCBnDtt/MSvBCcqaJ2472adsxhjxg
7h9e6O+5afU23EV1h4dIASIZpj41b97y1zlE5/NUUPAlGvWmLtGnAA3aoxXwSTiL6r6rBlFCYkXx
NdNPYKNWfz94rh5odQAjPW4n0ujXqbwNGPjv4rzK70qyCXZaos08Hl3z6WyweiBglHjJtc+WD+4E
iDoYrnPtxwZ+7Awag4smpAxp4Od8xAtkgOAJod/DeoX0HV584kHolZ4g9FnxIkMA4rMZr9uLRajq
wrUpYkv9DhLKwy9dN5JG2C41xflosZuhob2fR8pkmYPPmXVhf8TWhM2Wfeyh7gL5Ba8wJCvE2a1P
kODQA1oGNvR/HG1HlBuUnx27iVzT5uAXi0Rg19QTVhQ9zU7Jwt73QoCC1gWLAmfI+hGzbQDqEcxY
pBGtQk/hLDz4MDbg8pbDno/ntM1OPk8D5AjPC1KLPtPVz+io7VL3E9h/HKcWdkwLaPMJm3dECAQP
zIidBx4ms1dUzqwjPIE5tbxB0uMJvjUD4sU0gpfZxVSmZ5XjNjCtCkBEvVUKk4fS5iK/xokz51Wm
LqgXVgYC803aLiAT1mQLOl0x50TxCxNKNL764Wsfh56fjttAzsJNQ5oQlDTyK6NgSo6mW8ibqlhk
KRPfa0w4HmFd8dQw+xFnxBuwVIacZ9AXJt3QMDYPVCWZs1ITwpdVYdYhdYty0ys0NmyyIwK7+7qO
qCDnYd4Mihc+B/lymdtA6qf/87QwZ+0+vDLQv39zR85UfPegSC/9dDPZxrwrkyxF6lezoFOqyth3
2WRItouvHekzxl3cdLmU3kJHNvrzburyZwVTx0N1SAN7Aoq1rNqx6UxHXQXMU0NLhmGD2gMkcMf4
kxbZeFCB8wUNJSwSPYnpAVS2ykV6ssrRpx77qP87Vfu/o8p3R5X4Yf/SKP1mVNl1T99gB/zo++7l
vPL0N/+eV3rhXyGJQ5rsDdpFLBMTvH/mleIvF0YkbKeAsZpmMv/PwBJ9hp5KIt0gWI/ob80t/ke6
Yf1lC1jdjDiFxy7EAPRfSDde0oY5C7gCzmzki/Jnft2rpjgUswcoasgDWWTPCaX+3ghqKBYB/OFf
ns7Nz9bsRTrTq65HX8k2NWGaGEubdvJlF1lUTuXochUWzUJerSkfZVVPK5z11Tsz0d/dE9fAyMGh
Q3QC/Z//0lzHPbzPllicQz/mClmYed0NZAV5zXL/r28JIMF2cBn1uK3XrPeBkMqwbhfsUFjPeZE/
EzX3nPG//5PLuNgw+rzxN+8Il24od+4k6UnHcBsGDBe18+Q6n9L/4NHxrYZM6ZH0BFjWv3p00iyd
OuGOBrxPLiZ8anAIsakBq+ydm9L/0q/9O58D9qvkF/KeLA99wssr+QPWQmTqyAMsqpy53Hw3x9O9
Zcz3ckDJ+Ocn+IrRrb9yDELwVsMCDADjNaMbuXnN2qzlAagRkI+j5JChUF7VRvqEhRWuDk4rVhZs
uX//KQYeFHLcT9EPUWq+vEuvremGQS8PQA/1B9U2Ap8LI783Mv7053t8zQQ43SOQCLsC7H9W9ctL
LSpTcwqqdDAUfOySOemWaLLow5+v8pu1FcCU+J+raGzjl7WlGRaDwVDvYISTi0Rzuh9KAgaJEfuP
Ht0vV3r16EbsN2sG4nwghZo33pQ9LdhI4ZD+7vI62aa+/BYRwAUBXwY6A9t+bfpZR6UblLUsCaO1
6400iSvACY6zfXHKeRsydt9YIczQBuYJDupTvckKmGqicaojvAjMOkb6j20wxQoqXTV+O8HIJz9x
bea6U37+jBsUKpTFGi6lj7UPbjOaVh+CMdWS/wr5NOWWNt9mPC7cA7TX8nZuQ/tz7tsQeqMsesR0
fd6M5eQeIs0Crecq3I8Z33PuT14M4Eo+zArQDQSzobbs+6TaKhiTWzKSqw+9kTlHM1zGb03ELm/1
Hr/ds7hKBk0TS6EBEr4fJPV2dgri+/IER/KO32OQ3vtURtx0jr3Mrg5jec0gr970LmwRcI0oIqAK
R9gJGLvHaiOiMm5MpmFZA6KOXsNYlyZ3t5RsXFhJ9WvICTYECjYXggCqrQfXeo1pnLUjWx167RBa
4uiUlJEZFfY5HjKYwGo1VhAiXCJWzf4cJ4N7PsVW9hgHdXHvjSBKTSfkl8Yr7c8R904SxQg2IktH
LfymAWp44kuIdkLMrHUYfPSzBr3cfTdizEfRXd4iY+4fIx7NeZI18tpT2bNp8U5V5tmfyyB9nrox
+tB7UKxHvTUmHXKXGaN9sBrKTbwpQiIPbrLUm+4g3cHOs7hbqCHpfoih1FMGpNSgtqrQ/GIJuYIZ
nF7FGPxgehBXz0RBWVc4a/EQVeFWTCZH0PrTZ190Md5eZhRc4OtVwcblIUQqydaLg09H2cgYLrqt
W3Q/zR/DBcFy2YzYCrlJxoi/x7UTem/rFfuUKaG8tMCVwo2XRLDioG6GWwaWMHcxwoOm74EYXBhI
3D8HRuV+ZLpTPpOBVR+5x3lbMXVdQRiCpYupwj2MRGp3PImytUuFnq5b6DE59OxkqHdqAlRsJylW
0KV4BX005Xhy4f9IukSM3gHmAET9pmXZOVgCYODDEbcQ3UC3I8m3cItRJvd9ZcTDXgVV9hSORAyh
XR4uPb+G05OGOCqdNE9jGw4PS7vke1eqvthhAW2nu0wi1dkukHfIMoEwq1a4XFhfl1B23+2FtYW/
O9qsYnS7T7CG5Zc4Q1J/IjOXAGGwvIFrj5DRUoaAI8pDK+dNuEmcPzaxXR3J36gAUDt7jc/JMw1I
CG8H40F+CEYccTlvjLmjH0mgL1zFJBxuiTQM95nBG1KCo08JdrUkoAN3EcF8yIYWm7FETsmPSobu
oco98DRI9sSDWepBdvOwF2WNCj1UfAiooKojYUq4d+jUV6NnBmkV+7CNf/Sq9TdJN33Atw16wfBV
JXN6LCsPmCjC9oWj0L9NFIuSYfO0BUIYLocetVics87JvI1WtvTzzwFOCOdmOO3wwCKobJmQcJRj
3uXkF5HsK/qCj5pdET1UAamkUll4LSgqGdOx6nNFxOWANyU4cTZvl5bdDXubYW/pc1c63LddZk8p
ERfXwZi5TwV6z1sxwFuvIct8zEi2PE6KLypnQ31UIdQJs5jrzVBx+8QzsIxK/Fuu+0qN3zqjxbck
7thzEicPbi2vbQCUiyfsv4A4kBGsvcTwb5cUBb6NR+Mm8rEOXLlCBbdRnbegf4qd7FRp4QHV4ANW
qk02Z2xitqo33silyRtoD2kX9Iz5rfFb4lZnEEmrVRx2Jl8wRKc2La6F7OtdMoqAl1DK667RdTV8
9fMCtRA7eZMQ7Fhazjr3eTppFIIleAAtp10XktqXPg+sH+bIbjXob8SFmH+VR316lblTvBvwF2eP
o5JAFNe7V1ns7joGLchrWsIUxcKO2JOWMSxe/Qk6UXi9+FGFmxWMXvSm41rxhomkM9v2EHMaQL+P
IxR8VYUhrypvO8XeY8TsHmPIoifQhWce1monMrcBCRzSKxHZ5tfQUv05UAv1aK3IiekKeO7msM+S
OtyXYWxc9m16LbBhfjCyrLuep6S/jLLlc2qKEfoKNLRgrtO9s1juYUFzBZxMpJk02uimyL/4TVtu
GMA+1zEBENgufWI937eDicVTUGPmEpf4eplCXjszHAiORbxkPeer4db4M/ocejiKAqelCZahFTsv
+T3hvVkGEJZMCweThVcqf26yntPJ3cI72NF7YaXlTXBvAget0gwV+FDartPuAbtXNlDsuOq7MMPM
qijYzDKavIZPJAvRdcVmrq21TcydINNhrtJq7dnQLCSkSpGWDEJxMoGeMTYkIpX2p660y+PYCIyb
/d6U4MvQFQi3IxXHKme7AAabat87n0cbZxYOH7JlLr3SH6O7BjR7ZECQJcbeSQeyOsYsFISR4Skx
BEdoNTqbxFOCoDtq8VZ5qyVs/eduRi6xCojk/iFdiDZWGvtnExg2ZMM5bDVSg+oDbQv7+hz4Oc5t
fdv3N5Xnk/OWOSokFDWIs20vk9Zhcqqsgamv1T0GuZnDKJqKD2MmJviElgfQRHEN2UH683Csiizf
YFfz1QkU1ooZBIKZBFzHNZKdDUV7w8Yx3JLJaVxiA2pARvPJ1zMce96zTm2xqjOmxYoMu4PdqB5M
PHrKEzff+qOdwwVnmkScGtY2vT1dkUaHLguE09xUjq2ISSzEcsVyjb/FhQ/jI7c6AwgaN52sMIyz
dMJxYOfHJfub47F9OzHVCd0S+UyjExbuRnLDh5yJCLOa2X3PDfo0hn5RjMIhpvc38WZg5Epi88sK
u1uW2FGdWRxApthv7JFkyVhhSxS01AnkQqVXszAwQrMX6oo8bLXIBu+lXpSwU6zwvUYNfvbLRk3/
HhACywehoNl93ajFNrGObKHa1+EeKv15m7Onoh54qgp1F80cc39uMd50hqFJ4I/NlTAhAOd4RWmG
aeKWMVAiAkqKsCpSEQcU2qKK5K9zw5nr93Tcb3oafUEfm2po20KI4FXnVLUUOI6XF2woOO+s2CXq
Tdrhp7yBzP2EnXm4zfHAvcY6YURxzLGDgbbl7RN7tHbw/Yx1lBfuU700KEM6zvU/Pw/xu9+HrT0s
LM17f9OUyynFcxnz0UNSls5RDV35XAuimldjP3Z442FUiuwScW+2SjKrv9KJtSsr5xdLi0IbGuUT
pUx1DGzYDbNN50nmGPTgYlbuOSrT8KJqsxZEHyFzj0EaUkom4oc4YlcWE43r1vHL6INwTOcJBxBo
MyH/Y0+EvH8Ld5IDmFCk4t5M0+zxdCpWlRkGBE7lKHP//Cws/S5erQ7sBTziBDzPhVT26uOIFexU
Tq/80Hso2Fyjq1fY5GFCLZyHJvWNA7N1iGqwaHYuVkprYhaPf/4Jb/psgtS9wIbwqlM/3qj++9kb
PZky2grpt/cu0dXnOOm+tw28QSy4CkAFDgc4UfhvvDhUqobIq+r04DkUz17MxlVJD5kQLBZCmfIa
gW5G88AEbHj48w3ab58xJQrsioCACBJsXrfDJAs4Q1uMycHpxjhihAdHyiDw77FUlMbY/rnzdUgU
2z2W5fd5ODdYH7ojHm+DS8ZdXSWkdcct+ZYNdoQCSouknCSx9kD9zTAYytj3JtL+dUbU0biefv1/
8er38GpxglT/b2nN1Y/x/13+mNJv9Quw+udf+xustkyykUytkQE89TyNLf8DVoMN/2XiO2Ci/3AJ
DdEY2j/qGnyGcB3wQ+z+fW0zxJL5G6wW1l9o+KEPYXTim7ZFrMu/AatfrT00NVye1FgsLiwvdJ1X
OzUzxGIZ4yq7aG2Vzk9OrcfHFUJXZ2smRLyFKzG2OBMfUlF3pXFW21D5Wn16V4d6TM29Z3Tz91bE
iphVU0J2z+ZhOZ8oan40beFvUs/HzbI5VH1MUKKHVGCcnQ8G4oxAIYdQtk3bWDDIhTs2QwB3tzlB
kUl4baZG798ikx4ssWWhwlP8gBIAVMwbh978UjDBT2dGyIYNRpTUyG2PaWAQzRv4xsoeYJmD6cSI
BSa0vUPVyOBDgoKkHrM1Jk+0FFbp9BSQWCCX3UcEmZ61DTJHFOZngsZ75kSVHAIy2jgRKvOcDSpX
28VsviVG1+78Rs430GUqf73MY8Zf9WZjAYE3/fQnM+u/C/C9BWhZmhn3fy/Ay/RbksZPL2y+6A/1
X/p7+QW4clk2Rc8/SwzM8+9ZUWj+5SDW4ZsHvTbdFxGxwV8WlmA21DyWJ5Mc/sH/nRWxTHTyBUgT
p5bv/pvlZ70qBQF9LSEcyKdkTzmOeTIh+QX8xRkQxn3RWecVzAOk4wOO99OhdUHqYD9VHtKnZC7r
iyy3jJGek/hq2GaJhEURSjwgUuyyLajgme5PXEy15pbVWzjZeawNRlY/jSnw/EbI9cuT/s3wiUfw
a9mApQs/OODRmpzcLuf2y6I66BT28+1C7jeEyjsrQZzr0iddzINvMgmegab+fEEq4zeXdEymfmxV
Dsgyz+zlJY20ENJQdXzOWOACs0dMToqB4m6fOXC6USE1RnOwWhOC8UiIPCYNzuA7h9Dj5N+5sQ6b
JGcHRG8ZfI78yosAMu3em26CKkUEUpPWdpNoggXZj5idOFGF81JnRS3aiIoizcqj1ls1LeEga3dS
ULTjseJZG96AxchCLUhcqvvUV7LucEQIuBRa5iHetn6ku343Qrk/smMGa483Qnfbd0rtIjLPcX1A
Qtai82qovKh9W0EvMjtG2G5PliJtAJCI0jbFtAO21RhvQVVxWk0cPB+aJLY/WvCJiDrwO+6ta2EN
G8mMmQgOMVQPdhpMWOzY8gviaZxWPLxvk+spKflFpKyJM7qOZPrUoklcUJUb8E7tLLG6c7tmJHhF
jrFv7Dx/9uSDDXsjOfYtHnR+jGUreLbvDndLW8HQEIWtNcoWESDC7nlyPwMpSZ4lIbSV6PPWQ5vz
lyIPCibNO9r8lVQ5v87OBkroadF+CIaZZYlmy3Fi1G2lyeGIJtJ1llfuU0YNda9mQIdB4VEOFQUn
702TercJKC9m113DQyKIgrfgOcyaHxJkafLgLBilbnmOQq3dVPtUpqRoIDNzoad+mJea1zpgzmSd
x6SMJMdFvxJfP5yw0a5YJ9ubsDEAN9OiN9j4h2G8TAjguDUCE5UHCDX28FCyA3h2qYXHKZbQ0G7Q
E9Hhe/7ob+rBLraIqeJNgTG+FhNM80doyv0V5R/gSJlFUNgWV6GGynr3cp5j7x43F+tqHGRxI0Qe
P9mgkwcmN06wTu3Kf6rifPgsBQ7bMAT5ZJMRivPAIRmsk0w31WUR4etuTx52FS62FvcGIRH9LQZK
2ldm8Plshtbn8Y5p6bXX2GS7AheT2KiKdakaQVrc7ATJIoDtOG6/MTLh3aWCKv15zmYlv/DHMnsm
gAg3p9IEY/QKnI/qmG+kgzCj1kBXGGHY+s0XOZEI+OaMuhoYsVBBG4YNEE+GxYUbK4syl/UY7TqT
hIcHbbJxRzvNQjAIB54OKU6F3j6HeHKO6wljiWjC+yseMoYGWWRPN0wPm4NC+j5diErx6P1acRVQ
asyMLFZbuEXby3PBAAoinHJp+PEqtduPlB6GcW8of2kuers12pt5QliyK8AHxk+k8M7hp9Qxy/wu
ItL+AMm3bZhGCHG2DLqLW+aSZwmoo3O0zZG+76eXF0Pg9kBkKkJbh10lOcoGbfD69CHnk8GLqxHG
kPo86EXRtzCNMHeBY8tmXmOIpbBmWzORTbyHqQiUfZ1FsMFg71l5/c0XGN4lXkD3FmjTYhJaYqw+
/Chus8fWamHwottH5SWioM8/t+wQVoIubnHb67qsKi+guTCicOsXMRZSdm7xL0G1zo5dg1kTvJ/W
uspwsZg+Bypq8h/UfrYNCDw3cbQtzcG2r0vOn6WBBgQJ9yyqbHyZMRfAHfAssQU1FsZnFGNGGpvo
MBcIYWkcXFUEwT24A/YMNP8f/CGexjXpOuoTSlpjC+09wTxVdmuh3V6E9n1hMoYFTKndYKyTMUzi
l+4B6NUb0dtmjZEyxwLr2TkgcBUpzHIm06XAfkbKwLzvXGmvRWk+Yt6BYw9xNatcO9ikyTgFByu3
469FF/k/plhghGO11XVfeBdqbJt5mxftdOvVfvzoiqHalhxSG/ouccfUu3q0nKTc2ZUJ3usvJa7S
WBHfhDGBDb7MgQfsJS8uUxkXn+ysw9LE7PrdYvRgcANGRvjv46NejvJ6KJbywgVi3Cqon7ds6/Ix
C1XyYXCKm9E3p2zfNp2za+YGS4aTjxA+7B9ifFA+jaXTxbtWWw6FHGAEIDQLLvAhEkoBUIjhOlFy
hQ98mg6i/sihIx8qt5TJJlu6ahekZv058Tz9aEvovAytcTsiVGW6kt6EYxhQ6CaO/O45bfFZLhBI
HOwli3cjFOcrN+58Z5MQPYAt0Uw5sNEG3UxEynofFM2sx8yiPvOTyd7FrnWbRbXcm1OiNi33+ADD
EfgXUal3hvGRNWznEsOlpneiD6FMvL3RLfnOxWh9bWTGEuzm2fOujKRvztmw54NZVfPZaFjh2YKv
NalAeFn08NHXjZozCKyd93FIh+W7aRbZOeFqy3l7sqH6c4XyppjDRQHQF18iQDYB+PWyPmnqkizp
Av7h1EvwTNKZ1+ZI27RyDGYyKMPqc5J13rMpfNXBaW89iFAEKWgfAZ+QnZdXdTAc8ZPRDY8nMzUk
w2wMWBJRY/z57l5hZqfroPXxKJdt/B5eR1wS1ofRSEhws8Ogij3VbNmzNS3cPVkf/fuLac4Fj9OC
mvU6uxQbnc6IKQKPQcH0stb03RNBx0jVe96LbwtZQEqY5dTiJkkVr5ksDWlE0phM7yi0vyWeOEBQ
I+x7hlGY3PlA33++td9cj1hC+noLpw28FF513FZQs2yL0j0uUxLd/zyC8KnixHArPdbs0pnH++dr
vsK+eHfcHJZn2nCCl/e6WJ/L2OnDtneOkK6prnyo0LhJhYBFaBO0VbYDwQyHq3LgzyZDpenw5x/w
9iNlEu/ynE2yEm0CYV9+pHXlNOZUICtRKm0P4wizdNK57f/BVXwLSZUHpEln8vIqRWSPVUSE7REb
qPYwp7CF/WB+Dz3+3b3QUAbaGhJ6yutl7vXCblyDezlRn7xUG1Dh4PnvPxOXFG4sSOh2tB/Jy3vJ
G+gZeIa7R1tbZqZtwkcxzDiBbE8OZL2chuWdlu7t/sWezm7CbTmCP716fJisRfNYeM7RqCPvwYL7
DT9ioBRRBYB9BeUeE8Ru4RP582t7u7ME5IoKkFFTYF78+lZD5m1EQ7k29hes7qhmn+w9GGtLhsjh
z5f6zS3yccAtpAaHPvZ6s/SRtnOp0oagrSnBpVWfLx0UhcLREyjdwU36q/nzRX93fx5LEGapC8b+
mqc5IBsRSehZx0L7elYltKXCDJI9jc67K/3EJ/wFzmepo+PzXcdx/NAP3q40zXsw2U+gS3RwujOr
dHHa983ijuS39qrGUYPp5UyZPI3UdQzf5+5qaJBQ75gCODQXNYwBRD7f8YATVJ1LBQEnyD1ZvPNY
3m6EYI/C14RFKITWa64nrmRjim6YL7xkhkSiOCoAHbegvSaB04lie9fS92Rj/vrp+KwqPQuAaPoa
iI8L8JKIM+5oBAa17hQI+oceUfX3oLU4Mgm00N97lmK1qbAzhQmPv+zJ9BjXRMw0m1gtOsoLUUmP
wCv516ue6RzUZYiignd3GiT8ggeZRIstBBK4x5MvZ2a62aMVw5bpClGlUOvN92CcN98mrF69GoBy
+ERxZ3i5zTTEd1H0z8uRbAPnqUNEl61mbbXLyU43/i8XAhcDN9JAeMhW8/oUgE4VmnETzscphtuS
VdhvIAaky3FNSbv454u92ab1xTBBB4HXJ95rT+UyNyzZReZ89CKXxjJOyQTG5zOhS/zzhexX6lO4
6GyXuniAUMyR/royKkSSTp70RyoI3DJvTHo4tTaCrs8/RQREdecyG0BCnBgdEWb0TN4L6YuWYY4+
ButmusOUEJzAGGmWGPijbVtwYztgrAeUBeoldmah0Q/85GmOR8bHN32F10H5bzdiz7Uo7wBMQ8IH
3pRCaYUdi09c0dFe4JCczK4R06X7GD+97Z8f2pvFz6X4BhxmcUB6bybEqLDtfphQGLXw+VHtYPO6
ampCowwSeM7Jl3sXP3xVAzF0Yz+0WfpM4VAAvH5L1VIKq2ld5+g1k/ODvIDh2DpReH8CRDy/A9Vp
loIUrWmy39np7NefiKNZ0rClBVfWU2dXvFxmTgHJCK4bqZ5MEcoFn4iAach+RqYu7PU4RcFX9MS5
s8GT0+quTqkPlWjj9GD3M2wqkvHmO1OVoIhLrvGapvV1Y6Fa/nwS6rSl12UYTljpjd/PRsW/NKbu
IYQTCFWEfIf61s06eD768yoMDoP93LeWPA4klnUrBE7TjTtOQGNdBIHjPAc4gkPVDLjzBjE0kEsX
6/52Q4xUeTuCNlxhxGyQVZd6N/VsGcu+9jE9BMXGCsb0cSi5AJY2qzUuhiokWa2VF31Oeg10U7mg
gZ6bhQZ6SY9Ia601ujtXoYq1kgaDHNWkbg/2bQ64Aokl07IGDEUBj5S0Cuv7SBIZoLiBDJe4OqnB
UPw4kpthnvizj5djfebVQJTQ9sIoOXhDTldUNYy6tkvj/118EqwE8hIWuq5pJGsNu0n3/7N3brtx
I+mWfpV5ATZ4PgCDuSDznMrUwZJt+YaQbJlkBM+M4Onp50vX1O6q6pnu3cC+GWADXUAbtqRUJsmI
WP9a34JNRrPIRFVVdvOWL/0cyWMWgilv57XKH3AKls2dzLpRPQ4Y8KoNlj7u7saqWvnUQJK1Nr1W
VrfDkgHB2cTrn/l+I58wAg0/ZnwoKwqv8NYPx6+1e+k76yZFTSUfMwlTvpBf3XvzICXA4CRZgFeC
9oi78cYWQdEAAbMrKDGad35LDHqDDoJyBfMbITysFlo9MRDzHTVWVFyZk1Mfu1lAXJ2bgh/dyZVV
KzKx7nRxXjqDfV9Po6eerMK4gYK5XPIHzqsEZa0lgPiBhdc9jmNPq/SG5JyRrO0Nyu7bPMK9NeMK
qikGw3kdTEVw51INOh1zsqXU+M4WlrbfeLVhq4d1P5ecYWP8EaiMOHDm/tmqvb4k7utxgdU5+Yar
UfSsDb/2AWj2XH3kZpEacp8x+AkGBEl6QJNz2KG2NfPPSK3pA6l4rOW/JDiv1LwYJ5+tZ/dGEy/S
PE8pmxoIRvx2W/k326x5C7dNAQi6t5rWrh5xHni3NVs5NgRWxS6xFeampPc9rqIuvIUA89LjfbUh
gtqxIwb9TjpgGncz5uSH30YzVui+pZ5z20hkLnu7sAlwelvipsT2yPNxKzj+kGBHgf+1/AW+RmTM
0a6COy9gHhFLs5gFhWTSHM54/bhNq9Zg0gB8lDfWhX/o7ERkZ8XjUHe8EMtEO9m1pT081avVzd/0
HDgg16E2SfkUNtGsL95cWs++ELWbaOh3y0doMMnYEtiw3cfFalGB84W9scP9NwUV6zFjAPCgOXIF
14rLNAdrtquc4Asbc6mwifQKqkhc0j4F2ChNMU4lPMI9agf7AbV+YTqLWZf0efhauDhOT5Vpzkht
KOQqRCBb9Sim31b8/56T/ss5KXfNH5bffwzWFXX9MTTq7U8+BYxwfNXvg1JInyGOA2TLX+mhP/gU
ouBXPM70w1+zULSL//ApuNHfQGRibHHRhDi6BSy6vw9KHdChEeVenOqAnPCd/61BKU4glsg/bN3N
6FZWYQdoGLxAjA9/2ak6+HIq5TKIr02jyTtNxN834BfXKUg2aNhb6TpkNRdnbPvdbKArbf1WOR/z
DAEczFdRM2dahgupVTdqSFZgmJ3X0nVp2WR3tQFI/J6FdvZSzcToi8z3vowQES5wzNQDiGYj3RWN
8GBeYnem9Z2/TEZ/jtq9IXJ56JWoz4EgXkye5LHslfNuTECtzkyjZrBzvq3uRgH17MWRqQ7uhrVb
AWmU/qQxalaO/iF+DW/tYWY2RiUZsJrdusAqogBm2Ti96ZAmcfQrju6JWZMGj3mRTkEwHD9v0O4k
n+0nMHiVnzg2qYNtS+nBi5UvWIuZf61JXwjkVawqQAsgsXzyXW0fh0Dle3sWP0r25dsiKG54z64Q
8Yisv6cN5nkhc/zgCyaYB/6JcwE1lVbQDElOq9pRfUw6wdkqy3ibqbGPQ1NUE5CKgIUC4tq24+iP
ZZoY8QahsvO2GDaGJ8ssvcsYMY+ylA6so44iShvUGqWf1yoMPrW3ivpeLXZ4xPHhGBsxtF5JJt7l
yRz0qfg6EurdGnTaJBKTH+9BO8adnuuTHzXlWbWAkGtdTcVtZ5MyG16W6ay0ysLEyNp8GxT++tTV
mYuFJaXI4iAt8G6qRy2y1XRYBI2RG8Qjms7dtBO7cEnTg0u3+9d2dcBcrIOxPkfAx91YZVNQHFw6
5MvPRR/q+gUbC77DrWaNnY3tBDpuGPbMRhZzOJLdrytCO6VXWG+UClMNIEk9xp5XRttqcBMbEsN1
xcm8nc2UKA/JjCPa9VOYpz41iPRDS3nzsBQe2DK36Spy9pEiVAEmKIat7hTx4NnQ/dZ0BAEWtlSA
B89yBm/m2cdM9xdvCUW8AkMPiubWrQ4h3pN78A/pKZD1rmZn+mIY+eOMgzXu+TG7bJ1VTFjq1TIn
Kj6DIt2l4/IJNX04UiKQb8FjibuuMsxj67lyp9LOPuEeUrFkO7sdDIz1lTsXJxcpaTeFDeCyclmP
Zsetaful/RIt9rdahWADrSyIRa4MnOli3DV1oNQJArE4sit779lNnPrCzc4dk4nNulbmFmPQnvFZ
Mrit3rlry/tjwCSsjDrJOiMysEuLPMny/MNbu6+EoiDxMX0gvWoCVXB7OG4EhiEE6SW7qz2Y/Eiw
7R4syCdVGENsNYUVM2ZIE5e2lgdevTgLbzEgbSP0HzF46A9i+ssmpFEbn3M+HUCPkyFjgaRqE8Ju
12Fe9z51Tvkkw+JutVL2pdoEjLo+F77aN+YQnYJseqKqmAg8takg8bYZSLc+8/MkHN2XoaMIYpkv
ArYimB497/q2VNsxXSlKT93PPukE6omqYWNV5Ufpwtmw68knVpfrT4VRX8LOspJIwR2AwMRDsAgv
bkvmRVAHFpthZMU2VuVHE2ol3Tt9zXB0nLi22sGiDYMRDPseOtPzSB/Cvvy+BrRmsMmPTj6Py5Pu
mZjNqSOueaQEmXon33BXWI9Z3j2OYtgaIb/U2tTXmVLdt/L2NJM6Dei0EoNxblvbfSrszj/RppAn
fGBsaeY2IquQfzWNge2MPf/MVWUdsmDgiEINSgw/aEk8BpcnbKPOduCx/qic6VZi60dHKYKn1O8f
b16xHY8J6tmFMQXJIH31heeK3thjkI5x6yhxFbamb1ZJtTf5oHZm02kmWl7+5MxzBFnfxN1gKCrX
q1f4N3bCSI7URbWrIejGs2iDmH7ZJ4pRebrgIycgLXZw9BxeXuO+5W4BcylndejShKgU9aNCPZfk
kHZ2taafJjldWqPrk9lS4gVby4sHSSoujfFtWKOvfgbMEZAq17FuAdqW4CTtaTdM/bHxxT6yBVWX
EHmvtpV1+ynsv9cUc27p2x0OprKf2zSQXMCSSUaVl+PZ6ybzmlvOk47au3LIP/vSBuED2ctsaKPh
SbslNvfNjSZGr66XyNuztDXCh3Bw9kMh5qeZj46YxZiBSPTX8JtMM+tr6YX+pncCbjXD5cQajLS7
jtuxkydOx2rnjZ197mGGxt3YFozNI2rX5VKGe5Ig6zFv1EG14jQWqdyDmiiSLDJaRpUGRciyTNY0
wrBPXoBjoavd767B5wURxgivy2q6j3l1o6EEfXcBt2gkFChQzy28/L2dfTeZbE03QMeaMJUvljse
aoCZ0biysIqIqF6vPo3ooPidq+/0OhyicPkqAlluR34fjAONTFwvKM4jZT+YTaydC/TMTjIKh68z
bBpAVill4ZpT2NkrvGy3GM4SDzpzXtNGt0+oR7KODYaz7TaUPJnGyqkfMmMkE9H08IoU61oLuPmw
NJ7YWJbV7mrd6jsbsBAuD5vDizbhDjrGS25Mt+UZWlnjR7EReteJJD2FFGV9b2btOG9cunhILiyr
0E+1MMJjNMj1NI/Oizub7bvRj0Z2SCu8ETsvmJwhdkpr6mPXbUA/sc7a21FF3ytjfLByOg2UO6mn
wasfptowOEAaj9WS63vC8l8GKk53evabE4zbL+Hgls9zQeeygfkF4XKkNLfsvvF4dQ8TeZU3sVr9
Fh9Uf3Rok9+KZsz3PiyTOAxbmVRUPRCRHV+jLKNnxAyNS4Zb6TMhU6pzxiH86WtYtJoxfuzlTvnW
hMHyKZgooJA6fHWk1yYAqoPPMFeKjZH6ZkLIUjxDZzLxUyCeRgFtsY5D9HZ2bzcRH5iIYYtChmH+
zX3Ny8s4wWwr8aPt5ftiGsFTFNXjF2cYtyaT+CuxVI/oEUt2IFqLxErRuzmH4t6NW7Mvz8RNGmg5
mnbyoc4ull0e6FGSCZQ3yCI6ap4wR3Qw28JcPwLyDQ9r4HdfjDU6NGqZn0dyqTsrKqIiiYCG3oGx
/tHJ8DtP55K8tB9tOMPpl0JYZ792on0bkbnzMHltiSCyQHC43igbyFDu2cgvNJTbOC1oG6FOvLsT
1rDGlOYsdxW50MPUWDOIzu57mVVWoimCBGDZjtYnHpADhjHtlGHsqykv926d4auoXMniNRj1a8fo
8pz5i7cr2Qt+vqXqFmJWZXgLFi3Opyp3rHcEFf/dLWpAtauihCXNydYhm2/RveTOJtKK14lUHNnk
U6BXA1IQqSLHvk85qDjctzXtHSdgaJuKnQehzmLM8qRKLXTJc49HYiep0vwUGWxErQsbraSCI9ZH
65GYzw/GWP5+sLp3RBSC0szMyGlmN4NKY8fr7EUxC+WeT+7kCZf+I06zm7JpRDy7+tuoXNKIa6tp
46AyyCsJG/b011Bl0gCsr+H9pC3tR6FVHhzMBjHlXiSxzGmb9s5V5MLBKuT3+7L1w3ORV1gJFTMn
GURYzfJdOXb9E/1L7t603ukjYtOEJ2IrqvQF5amKy87epIbrkChu283g9STLRMoAd6m3QVce1ppr
ryImGzNcs5KGpjyYCyMF7XPHI6XwYkyUIyQ+shurzL9Nkbrz2eTvzJC3GTjeCwGWZgvKBHdQUZ0n
nwSlsEKMdDPbQ/xt0DyzoGVdLJtj07hPEQaTPSDT72WtX3DWQEn36YapOKvYygPBgxcSmqzatO5C
cTw28YvRzyNMJ8P+zOBtiBW9Qy+zGhBRgDjBITNcBlQ9wMMGf0jOUDW2RYO6Vq0vBLBxReHVSgrK
Un7I3tpYc7CSM+VKpw06XkwX+vwcpi+BVd4R/XSvvUsaXXf1TzbA8JXyYWuJtUlyQ9p8pCN2xyHf
raWuXnpXFJuSsPgO4kC0dV02PGR5aIcxRHmB3G7HC7yEHeUY3dUP03dz6LNNJGcySpOcH7sFO2Q0
+FaylAE7H4sgmdmKaz0v+mqbTVI1HfVgQ3/TTczlSorxZFihSTaycZJgHBnCR8F0x+T3R8OZA9Tx
qx2ub1nr7wNr0HccdRfeDIm7Zj2moRy3ONP2Zf7TCDsdW/5g0k4t2kMn+4eucKBJ5zwi8y6kcasw
d23LERdDnbOnOGBvN56FYiXOMElZRIVJ7Dx8AXLkxE6xvs2B/p7q7L1pJNdP4zxqdQma9KUZVwXl
qc6+GQaURQ2+C47UmmROcLdG4dewJbgbRc1eskDGsNMh6EPnio3atO5ct30UEzs0YxBmojTlN7GE
cUnetpnYohkPgH3HMJbVvLIsiJRfl9Wgw37Q5tQ/hcOx5wr+tvT5hyMJkTnptMS5Yw+0hbvE78Gp
Va9lI6pmWxRWdWXZcnHNNU7JJo82zQ0lCfXjhLXyMBozbXzCl3tRGFmftDaEyaQhlP1K4AyrHgIo
B522e5l0WCJ25uORnbU8RkFe792odnftsmZnEAX+rq/189KDbu6a6D4KtXioC8P66RWDPq954Z/g
kfcHu1xu3e3psvMmt392a0KYYW+/cY4XFzrrOeRn5j3JxBEsWJPdOah2icbFfkE2BlS9zvPeaSBP
iJET00jdwU4x2djQAsUmoKY/rnbcTYZ3ECoBMzs6fbIN+obBiMuklUBjMW6Fs7XzMr33sQofgnJ5
BwtP1ZQdYNwtecfY2F5qXdaHXixHrx+xLk7jFQseW4shx4wqo29kGYtNFwZ4P6scY27r1WyF+nUz
Sb79EJF65t7J6D/jcq3geNugO9VsE1dFxySWQdUCO5CgqnFrl9W443HlbXmiL3z0Xr0t4UwIgnUc
qMInLQxamYIS1cWZxetIc9+NU2nKC8s1KxE1jVRDDNG5HuowbqWAOpoGXqwl6RNkb1qj7A7UwGAS
8CqLwyBdK+n7VsS4Cc2zkp06DY3zs1th92PFim/nC3strhZP9+0MXvNB9HyMjYT+GEkiImU5JQbO
sthvCrWReLrPkyseChuDo2yqS+YHn5uQhib22F0yt1z+wzzvasvcZxOaR6k8zjNevtxw13wrzJuY
H9XH2rS4CdVlQcOP+yVF5XbwBXectWynTipQd/Gkcn49YHog9BL8xTyVPTM95E2JJ1y29FzNy2ni
Tk30DYFtasUz0rN6YP3j+xiIdxjCx9DtHmbc18diWOwNx8gzj+jPbTrWO1fPW45bXMko/YkaB/K4
VmFeV0vb+3CekFJWFl50X5zb1hOJ/WMoiMCMtIhCuq5p9crX+kvnGkgn0zSFOxudmWfnk71kC7/R
qLbSnzh9hROxQY6EyjDjdYWeiCqwsdJiOuVQpWPPrd9r1USPIjP4IENv301dvsF1uL7gqngI1oje
h9ay4WOaOzV4Qez2vfATNssGENVgoZ8mEM9Vmn+EVncdVvssQ//NsWyU8TdlVXutwp/9uLQcdQuy
99YqkqGKNp2oE4uexA1J05+t6qlHNeS3vDPybXeT/2/YA2nTVliu4a26VETZpq7RA3JrZesCPkE0
4qHPeUAng+79OWlBaN0DF7RPBvv6Fmttied/5GA+dkvPP2Ilx/QOa9xsu209zHW/yVXAbN8/t7Qe
APxIfDEzv5llqXcoObhwSu3FcrWCjhV66TQkkbXfu4Tzo5iYRH8syo4hCE81FTM/7L2K7TFNsvHM
rlw9G6SuByoecXzuekNOfeIwZmvOPucE2kc7kl874UZWB6mW98hLW3QHkKTmnSYG8z7IOZAKBkc0
oFr8NnL+r9bs9x/N9a36GP7n7Rt/Z3PBcy5X/+vPfxx++3P20dwU8D/9AYRKoZZH/dEvTx8DLXW/
Z+Zu//I/+5f/4+PXd/mXajwz3n+uxg9Dwf/atvizHv/r637X44kgkcxDogd15d0Mg38PLll/Y+AF
287GzPF7YJD/+3tA0PwbySTchZGNqdEPvH8rIIjI/2fdHT+AF5FaJf7m0IVt/tVHgSTcebId5LES
dOcEGSRcMKfcG2uF6c2jG/CgOg9uDJkZFiILHKgbj7d2pYbz5MtKTwQb0uxWGMBjlZhfZC0MF2WK
BQkljyqfxcDw0MqecsRBFHo9p0WwaO6NliI+gjiXKID0zKvkIbfk7iyvv0p4qABgWt0VILj73IlI
3GDTeCKeEdBqAfMynCaGgjdy76+unwCHy6nxZqZwfg28lZcJPzud6vbNiep1h0sUvCVomuOCaZgH
fu6ypz6US4tm+oleP22cQnZZFntEnJY/xszJ/N0UBexuzTHNim2ls7lnqckN7zU3IxAcN0qqys+N
chjAxxN72umhswOdx0EWTtl1jYw83DVysbKnKTN9fB6y6ty4yCqQCTb1mebGyE3HO1ru7V9moICD
r3Mv23qPfImrBfC3F/tLzpMrtQZiJdYUrk4IU8e3qISOKz81AzJLdfZerUt2PwZLs22g4KISB0vX
0jrdhV9XPSuDp+I0bxk709DirxvFn24TePCcohuvAdvGIZFm5hxKfA7swwF7TSm0o758xFJd7qu+
Mqm1CBnnRru2H0ORjDjezj27gs7t2oeOjAUXTEtNoNJFkxhLlD6O/jK/sJjJr2a+UN5b1jldxZrO
i0J6H0Y9iyecNJCwornb1JER7XIoyEcFCP5VeMgnwI2BCwR9fSyiWp3cFOqAZZVPOUyMx3HGDo/f
NQsS8CEURk0+G4D6OEfLM5nTsY+NKBrevRvxt4LivZk5KR9l5oMOm1R1xjc3UGzlIoSuRcmOGNRw
Z1j5Ppub6LtPq0rJobAXDyORmrdsZPllE7CY12gJWSCUsIwTnGy+ajFr87Ef0Kon+oA+O3b5LIzW
fvXh42cJePnvBSH9z37ITeWSvd+xpLvHjOMtQvUM9tuZPtJ0CN9WFMRt1DZUMI55pt6Q+bZiZaxs
5ZMby3Y6j27u3ZdgY3bOuIIB8eEOHHoG0kdCOP6FshnrdbZ1eLWCmu4be1LHSEi4x+4SsctvCMOS
srt3Jq85SKdyzpRUzVfSK8y2stZ7BNdhXaFdia9dnYtXPtFyP8/aOetmLQ+6rtsrhe/l9xYITpqk
fRacit5ZHzpPjRxsMFmSUrFGuiLDgF2FYuBsGEjnNEoXF6q1ncdoNX1gDNwSh3LuUyT8sChONYfP
e40wcTf2TvEFKwXgW2eZzEsrx+Kictk9azAin4rCb08kpeqtQaHbK6qm+NyPvjorr4mMLYK1OJlr
sNo7q8qrB3zL6bEF8LVXq5nhzYnCXd+N3k9vBFeEsWj5MgvIyQiSlCK3FZD39EL8CES9zs1b9Thj
rDo72lF7XjxzQdp02Jy6+oeuJ6wCsi4PJo63uPY4MVnWQJtCUQc7Ozdn+u/87p3uB302u6nYlVS5
Jn7tTo+i4eiZy3A5NL12HrHmLl81BLHvpAjHR96Q9H7GDfIFJd66Qb6qDfeJ2jTVLCjzccW+dYWP
6qEb+dIWmCz42LlbjKnbRYFsf1BkovZrWKEgzKnpbGd/dsGM9+qBDjkgFyNeEiYUYx6HHKd/rjZx
8JhWUM2lzGEG0eEZbvh4AbP30KIXXu3Gzr5SGVnuVy/qdlQeYEOAdmxe/EKal0jJ6GowQXtc5lGz
UAwLKc7mhtYq5/uy0y1dLtyoWMQz6DcIvVWSToqNK1acU9twrCARAAxNO/VFd8g1gcOjBtWT/CXG
A7tzrU/+wpArMeGVJkPnL9/Jv82cF42Qhm49CHEYQIe9MzFkuCbkibUEw3HX2N8Ex+ZjOXg4PN2i
eLZ6MTxlgQqu+K8QtChLwJy0yO5lqHWE5Busl5HN4VvbaEa1ljU9lQUtygzkhuCunqblBx0Agkrh
rIM4VnvTyciqcZ/S0X0dVe+c7NK+ZW667vMESYuiYs4AC5VAe6eY80dWtvbVj3TzHqo6+Llg+GHg
oQbCjlH2AwVC3GjU6GlwxSbYRudlHrwNsFyF4MfrTCKDBu/QkoJW9KEc31rwTCXpRrKldKMY+DRy
t/uc6lptm4B8VOhVRZp4vpA/axcP0hCN3Zcwq31/6zZZ9e5kWbivKW69aCsNz2NYg/iZ1/6YU9Id
aQknarFZ31DUVHlVrhndi7AaLpIO860OBwTixoBSpfCaCFeiWZcBp8mx1l9CoIex3aLvMsKjFTAe
nEk/ttkQ3q1GtHyYji71jc3Gcg3dMTuXkzKe89zzXyGp8OiRDFnY9xqClsBJteCY1jTdKjNsQJfX
zrVgjspjCdajpMOXSvnUC/eBQiTjmpgKKE60/9JBlDcJTKjwTWIR35mF80YKpbkYWe19ChGksdrM
zt2kIpfH4GI/YGAzE7pjLrcPkPSNY+1XpSFb1cWtIdG+gAMTx8wGLNLndfPQZLbzEoRq3M6BgZTb
Nd7e8KEPxDh0wQewOHIYHjZG47TEcc3hMaBf7LvKe8p0LdWuGz2N0SfLwxhQd4O9M/EUPQOyzF3O
i637INMOILc9ztFjmdGzhnWzSSbTuQvTfuJjr1wTNwMyqevPp0jZ4RbPV/cBNI3yd2NBDk5VFxwY
QLUUCg/Up6fL8NCuZfsgl5Zi7ty2DzMVbgnwbSOZpjVa96nVB1/YC9jPsxMJIFIePSthZejXiorQ
XSrbr15XBltDRI+OTXkFv5+p2HcAyAQ2NaFnCCVgbLW9cfRreyDkjGyasmh36/ei7SvYvFRPnWw9
b7yG5W1BRuLSdDnSCOk9pOxNd1bBYq0h3Qumy30gNk63sv/AkaCvsCk6Dr7959qk/pBcrNsmKSOj
PetdvRvBAHFK52hkFFZwoPw8vA+sYGZVCIpXNmg+iq9A1O6W9KBbkTJJlrT2BVZvyaNXZlbClU04
r2nxCvTuLDyyUQ3b13EgNchx68nvbzXfqzMdfXMhUwhMnfsEszAXRxQgba45CqS095JOvwsGGDbT
MztVyuFtc/o0mmX2YsqmfHFt9oAupgE3YdzU3bdSRedV+uxWMi890n6HlyQDBoDfoWEFQzJOj3Bv
UGuINIqTUNgsGKlZ9LMXWdQcOPtlw4cDQnSIyELiaMcuQGPTXTrSQYRTqz95JRNcIuvOBZF0uUYd
QmwkC7A0WTef8npatxkb/68rKrdw/efMB56m7eKKv9/it3RPlQysb/Ta2ugcZZl0KZaGOKhImKyj
fVyMoI7HKXc2nYZm3zrrW5/TYBgYj2GLoBfByt+UhNORspnQNKqe9qZjwPiDjzdzRDgXpVVtS5G9
8LE4Ow1aK+GkqjdOyebGKIv70S2cy+C5r9bAYHIeFaV0UpYbKUO0wKrkjamoYC8r5AE8Um2Ma68+
Mbl2mMGFuzyrlxODh/t8ce3PTk9sNAnnpkpMv+53FnmnZDVmEu1SO5u1WTiDuxXBI7BVayGc18Ww
Z4RHjAkVEE4q3oP72c9l0vo1nkcuvzdjCLZk6NNneAD+oQWfeULANi95VRYbatfdZA17lrkhL45F
GxB/HNSa4G73ksXVU9w2KrvWZNl3kRTLvWfyy4mw3BarqjgntD3MlBanxR9Orf8XAsRfDdVgM2yM
F8zu4FeEnA//7GnOU+SDQofFUVQDxzpjpmq0X0Oe0h4FQp9cs+6+t+ylapZsmgP++Q//S26BU6lv
+6Zt3/JRgFluyI8/UpNxczEJWdviaM2Uy66ip0ChKHNoiZF8+uc/6i9BgtuPohCJ/26n338MCBa4
oXxACfyo1qZTjntkIZe9ZM3HP/85/8Cpu/0gDPERh37AJP5fm6dlsyy4UYLsqFt0Y4I87tHXv4pe
C/XQ9ZK4xBjlTMYXt3prAzByPFXo5zDS/Ha4ZrZWb//5S/rHj/jmtoN0EjCbwLSECPHHd1mbKswV
pwwcxPV6MW8ddY648STcMsIvb2Z5/x2SKJ+zRbHwr5/9X60MwYDpm6H5qf6sBf3Sd/4uFP3/pB+R
guNq/39Tb64f49uPP1s5f/uS/yMdWZb7NxNkFE3uJGR/1Rn8zrzhwvoPyYhCBNMkrRz4tuuRwbCo
KP9dQvL4K8+nUC0E3k2R979ViPCP1k3/BrHyQdOjIFHS/deIba7ceaz71rkE6RBQ6uJ6x8WxMFB5
a0mRaQ7GGnm3OXGfd1bcWB2j9hUHADGDcq/tobujx1DbX2GTyGsTlH1+7nAz4JVrO3xtuoea5ozu
+FVJsKAqW+jaaYm4JdEYjuBFlEA+9ilu3utpsZ40/Wqv9ZiO9yvpgJl6mHqCWrn2AV5Ktkq7gin3
IehpVIEvAjI5aBe19wkaNHGbi1lSO49jewNjE9jEsgT+Lp+Rcw7c2avegJmA9q3ZQMUMgeSPjp3M
fZF5Y8WJtprvU9p90NyxapobSn4RPeCGyODYLL277hDf53aPVs/fOjdgwYkc5oJ24nXLESIH7pCq
Wma0KF4gSZl0hVGOC7ByHm0Gco+RK7KnVcjxvitZGQTDlA2ZozBLUmrR92Lqg0MVlXWXCLehQRg/
NjpcqGW9gd2Noe3iSPsFwJwK1haBx2xUd0gtr9D7KrUZ/e15wstsF/SENs0NHI2+NhNZh/PVAX1Q
WwnUOuPoDlYDz7vNOswtgsBbXUtqu0qjnL8MbekCThhpHop7Hu6sul6RjvNVdqMbgZQoiz5iUWMM
vmvRQ7JYw1CCawfOVKT3qbUYuzGl0mxKvIE0Lm+mHgN1N5jGmG8ydLGgOZjDZKXg9Jl/bTp3GG8X
Dk08K/szlIZZwImWlU/Vz0kprVvzSgWpUA521mEYpxXu+2RPg/U14+Fqr69zUS51/0NNnapQ1wGF
lOnjfz/w/pOC+b+yr0OUJcn0F7X8z+514K4RJCIoejdZ/HfGl/c3qkDheLFs//3BZ/7Nx0DF7gHm
MBuI2/f5/cHn32B9NoqoZZnhLaz475jWgbn+WTsna8ZmnV0DFhZIBmBu/7x+9pYPsb/LQAl5JrYM
uMb+qGIXSg0TK98dX82sCiD/eM1T0S719WYzj7sQgk5SR1psraAwPwkl12Xb27O8zzlRUu1hgDaJ
gn4/R4VzgtJt4c0t2m7jhQRa2QhELlNTiE10IHj5eSyn5s7M8NfHjV3ewdqVD0HjhPvKjPJ9GqTB
3pUc25OsMmj8ZO+2X4u8P+Kn9y96uM0maUsxEkcTGKOSjsLGpbT9L4W2G50EEJoTtn5Z4uSa54tx
m7dToP3UdC6A38KY5qM236VcmzcMdeFllU7KiXgOFYce8lgTJvqdTGf/fkrnkCSXH5Vmcqu7PN4I
xwfZ28b3iePMz6AtontH1OGRfon+I5vttKMksbUeirzV4O2d/skd3OkkZGAS3WIvXCWOsD+E2eDt
8qD/4NN1cCABVbpmZp2dh3Y1vqMrgtaEXE34aO3q41J0X0fkZvpMb6ChPBxf8lapT1GkqMgrjbV/
vxGcvjJLkwimHk4NVFyhMYFGhIfDmng3Ib3YNgv0ES+SAX4Xq3/rSKdppN7pC3tbZrG6Lt/LQqlD
tBZqZ6E7fV9NXd4VZn9vrJl3kr1qT326ruc2Lcfkf7N3Js1xG922/Ss33hwOJHoM3qT6Kha7IsVG
EwQlWeibTACJ5te/Bcr+rhqHHY43/Qb2SCRYKCAzzzl7r125frvzx6C1Ngq1Doj4qbcUX2qcv6AX
Q4rKXer5baXRMjywi6tJ+BH5GaXHBx1DRtMi6s8idY1D5prJHsxz8QibIXnOu5SKhFmIjfBlrOtt
SUtNIKHDmYva1M5B9vAAIvZ2+uveCeeWgEDTJtRDwFZL5gUnESNvXw9tlVCu2ZSw8KyGrynSWoqs
cbEvVwUWsCZLqrsUEtXKQURzjlU9b4ichCyugvK6IVTjbBm2oHNWDig66d0y3aXuj5/I6LA8+kCx
80mOg9PQ63ZRyxTohwj8KA9zM+MWQyqBeiGoxA0cnvA+jqZkPQTGlkRvJHGT3njKvUmLUH8mQjM/
mgrh5ZAhd9/otp9QuSXj1Tyjk8Zl1VUfwjqLXozSi40TmnaZbcPKF19Q0Lb9KjGH/qKJdou2esrF
a8eACilEJft70Vfyo8JYuA6bQbzlyCQRekzddGnh+gQHwliHdqUCavDUmlqCp226r1FHFN6qj4TN
ccbkkAPd7RMyGZMkYExY8dpXNNibuAo+Zr7pX+fuOJnMMvLwcUbfi+oVm8YS4ljoYkMDrd4FSVW+
YaMLPzBq+2SYQ7PxGmUTVuFNv7uNwhzSClFX2yiIqpcsZjC/LlTGPJq+qnrtfIRRKxwfzTGI6m6D
JJQOQ8fE8Lxk3W+YmN8z8QlpHKe8z8yuJWhz5WwDPJ6w25k8zbpvEVs26cZBO76dh44c41r4J9ds
IajZSRZwH2hX133PsoaI0F8bYWPuNUGXF0sb7r5OzXzcGGEXOXCTlflq5QmRFg4rqrbMZlqHVZlm
dPSa4hhPtrxBRoqXNKzt7qKC1OHG+mX2TLaCnFZSoBFnRYv6YxQTi87pb2g+MhYD2eNg2j4AmY+J
LzCn9tZplfG5dn1k8q3INB2/iccgDhEyZkBaCYxwHL0zgkR+BHk//C6LZHidnEpc27Ssym03tMG0
st1JReswsiUdhDDKN2QUlsj6hgg4lkEejDCbhzhvmw3F64BEWqUQ23K58Sr/5HD0JJihYsZG2DnN
gDQ6ZjnLZi0cuR/N8pH2ZL9vFb2OlEoOxZ+CzwQDbKqQ+2tvK81x/jLD5yq3WnhyU9s9w6060dD3
zCC7HU1iKvorp5Be1WFxGJr0eTZiVEETbZDcfAmmnN4k8kZmsR3B2FOb3UYjQxkrzLxbkcFHm0Wh
Ll5ZmBdKgfiOZXGkAZLPR5oXT6g7qovEq3/pRRtZKzPNoqcBEg1Z6hw8VxVTqFOCf/cpIEmDRWrg
tQrgad+ZhJ3cQaCkHR2XBDOmuYM1GhsCyjTEwzhTWLbZ8tZjOaU3vRX2yHh9SfevLcubLDT5c73c
2Im2QLrU4nrmVWdsvhKq9c7g97xbjC3WtetWEdqnuYsenEB5xyzNh0cUEAEOWY2mxJ6N6ZbAlL7c
d4asMTZP0U1Ikv0DXg3/GPPBPyNpJ0ZgUu5+7CQJspGcP9KOHIlDkMZ8iEUxIbKYECLieNrKLuoh
nLmsR30q5iurm/1jktKBLofsThY9tZG07NuoxvLEIpsTYjhHi97fulZjHdfEnjpLlEJf38VQ8fbL
/XxU9SjORHIyC3QMf59JZdzmudbIwKwBU1o4J1+iDnhgOqJpWik5AhJ1zW46TUyR7q1cDftwCsOj
Fn37pKKagF3h6gPvkzdhp6oVsk4fBX47EEmJ/3YyN9jeEjRgdijvB9ssGStndriG1ye2iZuSGyoL
5xZ9VnQ9++F4bNkY01VjDTckTn426zT8LFrbqldu68qXFCHsR3OI8mNbG80eWoNBLKVmqeHxS9ik
ncJ21zZ17S7VWX6Hh2D42Pj+sMk74b1adRrcWlPFm5csiyYYJyvdz8NAXo1SllU/VFP4AjMRbp1O
gqSBTyZ7sTarwEoYeA3ha2pE+QPoglbeeQoZx8H2IT6uZs/LXeCMQppny0MFiexaVKZcTV2SEpVJ
3Is419Y8PSgZb8bQJnrXTjx/14Sev06A7EXrLB7uZ2HhHupU0ZbEkBrJi9vYbvpmwScmgtTKTXer
BjxhCNq9RbxzLcRIw3Jfx+QT9SceWUvhp9AVHdk3Gc2vnH3HZwxP1edMj9ZTiJvuUci4OQGgfJSV
P21LW5ZHX7bN2u/Jk/Dr8eIV8ysL4FcnTd6yznv1+6H/BKiME4SjcDi2bv/qh0Z28PyguJOi2A5O
aZz5cqwlM4EoDuz0X+3Z1bSoG5kzVkTHDleuTwk1oAN6b7tDPq0RwSdy1Sjk/I+B16ttOVvzfcLY
APoe0PPS+NaS/G/P6J80RzBIaN/8Xc/ok3pr8x+7Rt9+6I+uUej+RjQGuqKl32m67zjkP6oohEiA
ysGxeQF+3sXJ+6fsyFng5tBVAo8yC9rQ96Bk89+UTnjLfiqdmPqZ0EhslnfgLfxhP5ZOhd0brLKJ
PtvlHOqEsoEXGJ2h7chsqs5AS52JUTzMqoQJ1rJU58uq7S7rd7us5EUZsKhX/PnXalnpmT155/F9
+e+WncB63xQsW2EwmtP+xVn2DPW+fehlJwm7IL2xlt0lf99oIGZY2wYo0hp3lX3TLTsSIAK5M3VQ
suWZ1V237Fzh+yYGpjd/wk06nBb4X78al/2OCT/gWjMx4E0EdXgpkqC8KKtD9cFe2ULNRfzN/umR
qb4EUKvLQqLcMVdjo4q6cWsMdnfKm3BGsmzna9Lmxq2TOLT2U5Qojz3mrDffLyVRSnXEMHqGTEDk
R3sHEit5lmXeT2uzzpqNHWtrFya+ePBdmVzc0cu22nRolhlmNZ5VPFjnQLYfaMXg9heAB7EHaVAl
xALNj1XX52tTjJ/ycUTWb+scp5mh07NMK+rTqnHbjwCTB1wffIcfijwrb4JBJzujS+aTKmmAr5LJ
hoGrA38BIeAAyUj6vLPCNjsYRXyLuDjb4abOMQ27SDVBlh3MoR7OY1L1Z8LByWkQpUdaPEzWh2nZ
cXPOweuOk8ptgCviQCpHde1Lczg7bTUd6LfbbwjE6hMen+6BOIpiRN9s5NvKajCSqQSrcdlQ3QBR
MHdS+MYGgGN1T/6X/dBNTveKAb74OjGXebR0n268fKxuy9Y1buzUh2nJYYN7xWmUXnl4J9ugfLFV
qneM1KpNxSQPaVUOvcd0DXzLaqSIaNtb5rqATOjBrUNbp3KV8eAw5EeV9BnPK6UT8zaWZWO2YfGO
2ES2jlcl91WrTRoBoezAwZXzqjRrlNXAo3CDOG/a0sHVO8kQ735z4ygRr/vKRFpL+vE6aeNxR/g8
CWXaCLNzM4PXKOImOJjknPyeVXF2ZzbM6NI8nm9zxs0NYUyR8RlrQFCuorgV5NEPHj5E2i79VQXi
n/UrSU5pzhwIpG62WVgQL6jyzWc1ZuPZC3Nzmzhtf536DaVf3Uh9r4x4fpVFY7lM6ZrxqnHT+JFw
avc2QAKngibea+1TLAJLpRBIrG3u2h0TZj0jnxWi8qkLJciMBF7xxms7P+dgUhk0HQIvOuJ3iI4k
KaijO2VtscIAyzgxGuVIYJ2KyieWkeZuqlA1VfQMt1Q27jY1GvPaTwRDRgRObJnUNVvmkfK2jMv4
ViWOtfGkZ38sKCGh3WBweW6jhACnMeinB04JdrwmCskgH08kB9eLylM/s7mvSoNsqbU2pKt3FQox
EL4Q8XCFEQV4YzDSfvIFGQXoeeuoWTtSRqwkKUP/uay/FKS3BKveK8dre/bLia/GTXNozNp4inVL
ykwGFTFCvByP0MpExqkzI6RuN3KIwKkZNOM9DWXxrNqo6tdItFUjd4VX05a6Jh4ioL1JhFbJtGmn
SC0rw3U8TB7dGAJrW/Mhoh89eR9iv2y6S7c0ejA1AyisTnNj4YRfdwE+4mbjaCsfHlQ2xsFnJ86j
pIJZUJiD+6EE9yH9bdBg8tkZfd9lXya/aUSOWFAoxcbF5vbfc8A/nQMWvNXfnwOG/zm8lQ2TYvX7
D/3Ubz/5x2HAf2+RsiY65vftVN/6zXWZZzMLXJCU8Ev/9yTA8YEkJUS4EFvf1cn/aaoyaCIygX8O
XoRniY7rvzkZ/DyNZQrJL4JVt0ynAo4kP54L8BqMKFbp5EOCRyk6ewgYvfjpu5vyF6NtTjTfs0YI
a+Yi4MnQPvM5f8FEdrU2GgCC8wFhk1yNfjtvEl/7a0R93fbvL8Ux7ZdLLQksPtkrvun+DIesyYGV
WWzPh1GnkKiLNL+yLJwsZCvTa4RadyiFgrM1u84KV3L9D5f/5Xbir4D0STkmhGujM//xduL6DtzB
sxD3VMOjVfrPAQqkv/+Ey6/4DtyyREVbdIQsHzAl+6r3E7hFKWPqzUjIgyuGx9G1n9pQ1OseQu7K
nCVP6X+OtX/xzcFw/PVydPChpgKXW2CY4sdPRBAg8iaAGwdUtPKEgFaQ/hca5Sl3WYwLWArOe0og
kRFLYqCNg2wlKY1pbeeK8SEnp3TlWzGbHL2p/IjJlARCXesQf897MiHrLSmFlhQgq0uyCxWHyiPm
J/uTlQ171uMODd0S/qA603qaSOpYpM59uaFMs28S2YcbaDb2pjen8WnKInVOvXiIVzanLIIOZFg+
egiLntPJr+kMKsSfce3eul2VXzwXx5d2MIhCdI9R4VZixXId0fLsJbW8K3e6n+cjG8o1biq9s8vy
q+MXlzp1PuPVv+9oB68HJyhPjTl+jBGOconM2xouv7MEirPJm1nuc7nkzlZi47bZ8LtKQnn0s+S2
Idx+kxLRvnWssie1bfBuRuzT6A296MR48Mk3RHTKkpRgrRa8Q6o1nDMjJPK2TTeTyDJE7zJ+7DxA
Jn3AMTLUMZh3Wm7jEOkDKutomwEGv65ad90n2JoiEL5XLur4fDtAYZiWrSkOUYBnUDBS4gwepQ8t
NqE8WVsBDLKG8AgwQY2IxK4alfI+OJVvPCe5VrdVDedlG8D4e6xFrq8KlfYH0yb0KFUK5Bxo3+Qq
KqW6rguKcauS+Y6+AI9IKWnM1PW0zoZK0PDtrZ1OC/PJqXMy4LQccUOlVv/apyYMk7U5iTN5BfFj
mkgCOFMiEyMUeJtEeotoPV1Y5QRynqMoUffNXKm7UrXnCMLOK9K17tHBIH3AhySuxWh7h7LiWaAh
kO76rhr3VWm/JrlyMdGlmFgz3x7JFkvDe5NBxJ7ENnU9x0Z9t0TFWvS1r9GrN5JmdGHuiHOSr7Xn
cs5EJ83pfnTTvQqd/gqZHen0c+LdpUwaosiGMBl1vkDgGqOQzRMaUO7zqOOTU0bLyH64b6b8A55y
6gadEZeJ+/oKDVMOUl/Dce1peRD0IPaWTSuIPmdxmHC2Ht2mlVdTbS4gttitb8uJfYMnGkYpwRCx
eW9HcnprUQouaRFUe3FmXBEgZZGeF2IMKzg24UcEi4bm0d9IU3K1OLcxaoVIyde1Bc42ahJIo0YQ
vQZ5V62jIA73cRQNVyMBmfRB+mHt4b/Yc5SOePdpRliOSdEU9VQGbk7ylVcMp9lKxHlp6OyizAuf
auzh1A1ptfH85I1J1nMomM7FXWdeUrrxB0vbHwEUnY2giB/y2qTZ6HOn8dmeOod5mY5ytYRWdZto
0DnOSrIYvDm7NlqJYZaBzAbu3xfiEaD5QAWfVkEU62NE83ErDPMef/GuowF4yAw01DXThf1MSiw6
VE9+ADHn05xrB2PTEAC9Y0Bnv7WamIM6abxtO+5ItbYfXbcJ15XIsUxUvm7veqOxaUGZwTEtBxs/
ekKpsZy3kwRjIe68Zr6JirxDyh4104daBMWZBWlGexUiMbDcV1UzzbDCwFgNzAnWMPAZb5nJOQ6q
fcIGwHzSZPAZxyAli1JUN20ZHAttfchLBPRWJBiboDV0VGDQmmcKGeVGcB1H+e8RYys6qO3W7y3n
rTedBmmFrW8byvWQLGvePZYE7zadKDNgLBdHr7TUgW5UvqmHeXipqZRXnIYWsDn61GldeLxAeJTH
7GtImfIsBmk+Mlty7gFNeqgGQ7EWRZm1q9otbOZLSbf1EHPynnjjF7QX9FRlVXCbq3WO1PTJJa34
MIVIkSnWioVLNjqIK1g9igBicD/7zrmw00HSPJ01JWNgHJBbeXgo/c++sGliazKYNzJyMwyWgf9Y
tKPYgyUsmfo6E3bxCQ5o7mBH9cLkgHWGgNKxdw8uk5hbLxXkWBpx/DFwtwSWTvtiSrj9Ohk/CFau
DTaxgMp7Kh5tAkPWrilQ2htdbj040tt6cD6fO8xQH0dNnranvPm5rewNaUPAs7JGqZteNB2chYwn
j1HQgWExqbvECm3YPL9WeWutItRpO2wm7ZHk3uGoM5s141vALubLJW7XWqJ337f6/x7y//GQj1rr
u1PRL7i/JZfw9Ltqf59+POG//9ifJ3z7t9DEHciEyv6zqfdHu893OeWzoPnoIBZ1BIfjP1yGDtmD
i5ZryeokQhON2X8O+Xbw22I2RDYWWvgWzX8nGaMy+OkUF5roq13i2YKAUAtehx9PcZYk9MnGK3sI
tYFCv1I2nY64VvkVgVru1WgqqR9it8XSZ6ZJf9Rp1d0njaHLfY5HNsf1rUG9INVGTx71BKr2WPOs
ZowRb5GbfI/dwMS0XRFsEkqWGCYihMkLdMioDqLH0arcF177t4JRdMyvetS8nw9dXs/3rQofGUjj
Z68oCFa1V0TtknDDQJfz03WPvq2CshCISwvtgQ55Z76EpOoQemSk1qWqhvzUKszRdRlg9mn4wcHz
jS2EofGGXFms0YYQl2i2DIhwRvi1tRSQjaa2kRTrEtNFrJFdrXCv4F3UoHbmoQ3Xs9NmGHi5Ue8g
e+Unn/j+UwCuLT89CE0nBK15sOe8HtbrrOyPMw76NVBBfrB1B3QFFq2JbOWVYRk+62yW8boqAvPF
L3Fheo0O164V4gJjpHhguKmO2iAtehZYLVeAhqZdm3YhKVLMGOnKhAoISZpaHHdaChyVBZyBrSY2
XvvexlPRkcG08npbnFXQhuZ+cEXxNOUFmAMd9+JFlcshOh8xgLBrJONt0BTG1zkZwvVoy+iUJ2Py
xWCxvGloYezf/752+at4shUgK/5/tDDgV6uqnPXa9xg07kzVV/u+nzSsmmbm/MhNZkrbbQl4W3yZ
XWqxbTEfT1Z9l+fDGVxskhDeJPL5QJNJ2bvEJStrb8/LcSNDfwdgr85Ps1MftXLYJeHWsVSmsfXS
4BT1dqKZAjAzuUM92ZU8C7COTlnfthuuDuWnbd2UwTb4RhLIiidFiNpDwmz+RTZJew6A/DxmUOF3
wC+Ut+Egap+Y+cZXkUS5kU0NHFYi3K4oWdN1gIOH4VHH6V1Dc1pnM+1Gd7baao/NDX+gK2EpAQz0
Fm4ZY6BqmPaB04b7orDsr4MHQA3LXlnWxACRULKJLaahuzAzu+QmL2p+V9gXzc6rAexYawfZJfM8
rWqf3HKG2JeoDKfrdB7ytc0Wspk7M7ouPVINyTYcgr3oQrFTRWI/kWSb78sA0C+zLngQ2A3SMtjn
wmwfutp5cbsCDIprPiMtnEhM15J+cgYjiKgkwpTKOJq7dYuMepcGM2w+32rW6MwR7keoWplFBQq+
RlHftd5c3reGjVl3mnD7pY449THJpgIM07bEQL8QmLqtRQbzCVdUXqxyfFLroXDtDyM6spVbThhA
yP7jRUXCs3IIwFlXFoEZcJujfFeBMt9adQcxx4wyINVDa+xlY7fXzEWZsAd2fkVf0r3r3Bi2VqIx
c5l+a+JDIJotWwVGyBEB7HC/GUbTf9Hoaa4jIeLPk8oyXOlE50189XOzWJQBjQ9gc2rIVVMGQ3pt
8jNvM4mHnIUyorcPcV3KBwlgIENdJZJtn2iokEZezR/wmZn0JmVyoykSyPdoatLg3GlvSZ9IVDx7
NSzJuDGxAxMJ2Kx00QHZIEIJGFSFo2NgoRCrvhjMjfa86WqIEJ0mZHo9h3x+G0IxEstjU9Z+u/Hm
WJ16DErUv97CNh44ia/KBbi8MmWPhTzxa4DgVaPWqrCSRw+jN7ONAjezpcrsSiN3mwgMTNE6ZRaY
MNtr2rUK9bhPzLhaD1NJSLgptyqdLFRh0r+pp954xN3B4t9bybwLhzGDuFMVHWPaYFZoXXMmqBUV
Y03o+D2jV1al1uuj1/eVReZd9DUcy/xU1LyhBDoKtGPLW9R4LFojUocnNZTBxjNQlSFAAVqzwq6O
pK32qv0YszzTALYcXofBujA+50J4uMYN3ib+kkLn8/Vgkua3SgYjrG7oAk83gILqaVPXM5mBPVJ7
FQj3WzjOf49L/3xc8ugB/aeJ9JfHpVdODj8dlpYf+vOwJH6jeWAF9JNAK3wTk/55WAp/81GSOsja
PRKB3semf56WUNHT2CPmwuMUz4j0f3Wmjvn/A0fmQPZjg+3dN4IVh/YOTcufG2xCe1KbZsz2A9c7
RYsdu7c2Op6buRj+ZSyRQziJTUceMwiDJKgQP7VfOTQhkQxEdfQBfN/MeiIakEXuaeIOnDG2/1NO
xE8K2uV6RDVYhDlhEONQ+tM5kL3Q8hsCbQAILSGag9lQyEFZFjfdSI5O1UV4J+0xEI8AzKzH756D
v2gm/nwI5eKcQj3qI749QDM/fVhpmC2nMcrkWQHhK4uy9SB16eA8iRkKZjSHT5Fl/tNH/qVfylW5
WzZYn+VZWx6b7003Xdtlagh8LP+lGO9y6s8vBKOS8xAuZPzY/LdZHFC0BA8pl+PppdX1cw84M42R
KY4KqSKj+spfCAQTp7dtGdikuEbae/3727pUKz8+sL773gpmWsDNJbLox084tQJ7RzTqQ1+PMmeu
FZFCMM/SxLE4OMTOTIiiboKico4+wsoLXvzqqWoaf4B1nM/VCgisf4EObfUrpd0eiutyUqIdMb6A
dv2Hp8D1/+LvZcTNu09jmarpZy1ChW8vzsquP7g+6a6PRgkM+KqNC4b/cb3gDGQshhM78lQgnulc
8cg7OF2WSM+DZYJ/OKXEix/xF7pvsd0qb5V4Bc8Sarj66j3pZwQQmJy0aZFTCpZC3JSwG0tYm0v8
EA4YwCqGSgEJTRbph4xQxY2hfBKMerymV40xjRcYX+NdlNJJWM1K1+6ngB1+Qu46jxrmqLSyK2W7
4x3JWniw0wC41iEztfEMIjiMLlKx4wLbzqSNO7OdjBikGzhT8TtP6YhLV6SoC/AOh9q5H6tpOFdm
QmgPOmGKEspMApuWhUBNJe/pqIkTMXDv34W5VAFpo7J57TML0Isy7eO3PI5R6+Y1IDr0zsQAUK5D
Ce9yjTF/GWcq9y1QJEt/i48odUTILIPeiwF+49Ht+mCTzikxGaFr0caawvHVqzuoNJ4jCEZ5D43t
HcUn5dxNm75oCQBhoBo9AdUjxqQPBmKueu7je3ZEpBzx2BPYeZkDGT4Nkhhnj1HTJY0ZrkpQGPYO
ngs5DuFoEBnV6ohQ2vdnNWF6w1CdBg/T7XwkzD6rKVsclw9rTbpp9+1ArOfaUFOenEI/SsvjklRd
diuPllm/7bD1Pid6CJ+ChvV00+U9KW8lXkBvhdDLeavbgGySuOHll2V4DicVPjV0qOhVVilPBmUg
tGw6vMCjltxtu6nHO0ocUjq0Z3FLebub1xGrTrmOa4pDRgTvuclAgI99khEZO4AOvaSDEzInp8o+
vN9/Z+wQ2/WBs01y39/Q3kP8IqvQvHn/N12E2rkk5IV1Y04OBp/1PvE7vRniMNz1suUBTpbXwyOT
szm0bRZFV8AvzAbk3dADUxuDEDIuTmqKZAIMewCR4ONvOlrk0M2CMrfGB1yypoJ5V4+R3hUZ1JMI
2ShkbVCl5nEQnU/yOc4FwkHaFl73fjL7bNjImNCKS9NUbrFKajqeqyrpu+hszeEEWAE4qJ4MqdGD
tnN6N+DRHZ5bbj/tYOJM9i0nXuy7uK4B7JJ5UpPPuDJc7XKf28fGjpLtuCjwoyqcdiFMBZnI8cjA
CVJgkNk3brC0evVwoKE/0rmux0cPEsd7vhhfuzHdOG7ukY2TiJfWtOSGXrW3AjUhgGom3WVIJD31
jlbHx87JQ4fnq6UkAQs9Xmnf0AcngMqw6k386iuznm8C1cdfZMuySa3ln6o08W4aswqJN56d6Yyg
oURWMtIKgFoWp/uqmbsvIbMJAieNPk43PNwh8JxurAj80C3Vke9HT3bVdhXtCOcDnDhjnSr5Vgkf
YDbDEecgUXySiu4vQcXKXMLsppx0gYQMdr1iXR4vbHM8yxaRx+nBMyJ26Zk0Q+zLxIZSCj4tIOFs
gSERCeJqPV7eQzEXytJN44jmdQI+VsCuHt7GGolE5nosmLWVw84xs+cMOfy8fo8vj8yWlESfJOag
Cc0ETEZUbdhGa0ZpBEyn0ENaPka8I9w2cHG1z2b4PLeN+Fgqw5iPc+L0wdEuFTb9tWholdtKILX0
LNv+BMnO9baqoiYIm+g8GE18B8kgOcZB+OgniXwqOvU2leOy+qfiidZ0v8mgzNzQvWaddxuRntAL
Wx97I2LsgEwcZk04+A8MPHJ/k+rh6CJ40xt7kFDaE+Fj7KtVsAupMm/H3hr73Yz5vEyCZlOPLUIW
XSbDBj2xROtdOK5mdhdVN8y5nE+FsPn3DTuW+uAmoRV9CoMhJW9MNlG9m6HvF9A68x4PfZsbZzRe
PbeuBPs2U6C+TH6AK8Gp4CAktknyQkeMpoCGjEA1al/rMeAs0nRucLYHMBC50HytMiSfO0WszGLh
FLFCSddOuDyz4MYYJ7aFkjnrxii89gupASGGTpflLfdmHhoqwfHSxmaw8CyXR4nqnMZDUosbGzQH
nHnPYk3PkCY/aYu/xuuS8NwOfDUgJUPWwZLEPvB8S9ZnCvYmpu+35JyOdhwCvW1SgoutnPVeaXWY
Es06qAksBgeNCfbMUMxYZ0HNlTM2EyxDePfvGpvLe+5AB9+f2MdrxYXtaHbeZqrufv2+BPoMSNQW
vNTy6A8mQYndUAXkVzWDcx76ng5j4ZILrjqj/VLZOTuHsBVPhDVL9w1r5njXpi7rdPmeQTTJmrwd
OlY+JwYcst7+258l3kOSZJJxkoiMJYXLRwR+JQtC4hhEjned5uxbBkTlirmAVkBrxiPsuZ8IXbgW
AOTttanC+nUgXCK5tdwlji4tGz7roGcuWVE/+xdHNgX4jcZjUIX2IImXVsgQmNr31/HoEN6atxnI
d+lODwTbua9eIlhYJ4VnB3zHSK+u6LMlr1vEj4MPCoF1kwBtByBZy7roi4eiNsxT0yfG107JcJ/0
Qziu+Js55aQGwfTWiJCdGHPFTi7DTjzaihjUVUxXI98p3yE3KR7T5Y5KUEjwMJH+rfsmgMDE+LSr
HqLlG80ym6+pX9LSipav0RCSqqGzZlOZDLQbCMJFgKX4SRgTgljuE0fLB89Ojf4BN1rhgVIekjgJ
LsyXQo+tCsklXIggllO6m3IgsuJDFnBajvfj0AH8EO54gQiFgMx0YH2TwpJuugFe3eBN1r6kvzOg
KSCVM3dUcmOXnV4TtzVt+Y85qkN6c5HNDTPnRF7qgJUl14nxMhphejI6ZuO6Tdh6pqA8MCOFQAdB
Zlf0w/uIydtUJtwX0w+vnKmN1rK07+OAJd2G4kgKWUwg2SxKLHejPNYaPWfcFeJSkUTPSJlFYpXR
YSEjjhNJ55X5VwK/3F2g6wgrWV0i1Za63vAGDgCmq68VTjzCO27D0RmOPNccDHpp3oZdY97SKNMb
jdDQa6fywIhKbjkbRw+j1+N+YBPd0Hki2MRxbh2zc66hkFX3fNvsy9VYnNj5SmbIuQH8xe7WQelt
47C47nMHkSm36tYExveBuKqeiaNl39QaJuHajk0OkKPcF9iaN56+s0tx4eRXbXHXmF/R4Lkn+1uf
ssSygi+g8knmCQ5GNv/uSo8vxOl5hXeIgYZkU/ZmUXPQNjSyDXbgdjXBhmIFSZZxNfsVq2GH87qX
FsAaG4bedZsXPKRlwmqTeoonctYLkDVCr9neTfmQ0Yzl2L35+zJqqZJ+1NUgGsJVSmOBJuQvuhrg
KVnIjtccGqR/HPr1aIJYiXgS//46v1Q/pGgu2byw6+ABULj9WK2Rn9f1Wd2BQsR1gD3N98WjxBlV
MIAQC0V0KV3el8O/v+4vpT/XXQZKHrmJjkOl+ON1KckLO6vH5jBmhffWGYT0lO1YjLvBT1i/6rKa
Lp6XLAxIZIf/FB/6iy6Lqy+jLI8XnD9iUbZ/X4VjcqJ7Irz6QFoBcmUALNYjwmIo7j7dX0J/Gv5v
NoqyZDl5Ww52ktX7Dfhvx+4fOna2h37ru2fll47d8+9t9z9PKfGXVYoy9BuW9fjl//6fP37yz7ad
/5tv8fSEtFDJJ3MWe/YfbbsATSKjqsABKbEQMqzvhpxoH3nYTT+g1fdj2872f2MgyeNAlihNqRDP
xZ8c2T+6SSBoAdRCoP2L7hL9wZ/fYJvOYMBYD/Xde+zaj89YPDmkPmZxcmxLv7/CtOpS11hNe0XC
lAOevuPUkzMfu3B0XRHizlE/HeHWm2I45Anb7jYiSmynmLQ9hAH/hkokfMKJWeyB9S2iE+ImkAog
CkM73OXwsBL32EazT2hH1kczRAVnwFMbuAWjutz1Njqc8o3blONBRs6pCnKaK2qKFSVWEH8QVUtF
od3Fz+hlL+EwPOGtizxEMy2o107Paz7ShDnLwBnmZP19PNTi1NXUIysUYMO2iwyczEg85MWdZHrm
R0SzUaav901t3KfR/2PvTJbrRtIs/SptvW6kAY550ZuLizuSFCeRojYwKhjCPDoAh+Pp+wMjs6tC
nR1Ztc9NpFlKpO4AONz/c853ukLuM/AMp8Hu29tV6Wa3SNt8XRF0r4Vt6mc8KBzGB5ltcQEIh+G6
vXPqdGQsai/fY3+uDp6/hZMyBIKnNHPdg7CXLmIvnu+JbFjX0Mq/tmXr7tJgnG8DR/O8q2Dn9Wa7
T/H6sZHPnfGphJ9xD2kCB55jm/jWPeYEByQG3nEVGCuPviTEBT87sehmmLG6r/a85pIE4uhETotx
TBjUkyWL/TqVZXey8uzGZ9t+tKbsS8rsYdwLbTrV3sdwA1gdhGdTpatzM9LSkuxk4427wIPDn9Tk
xFUzfnWkLopdl69WbMxiiJxC2zzcJXp1qNzpZg3EaSzMN5LXoFF4L3GZjC9Jo81LqIavutTwsaCR
fscHpi9WRnkR8la2d0tsTNbo7kFppY/SaWw6ZP22ug2Kur8DywqILUSG9XeIOx71ndK7L228Okbm
z2/JkIgH9q9F7MKCvwHN9Pso7JTUoF49EIt5er9y1r4sTBggd9uRTdrlpvJKDEGWl+ynxkgeLHv8
Rmq5iVy8/OcMlz7M/dGs5oeF6s7+fYDCRzywn4iVz9aDV3futUh7+6n0NhyLSzTElXAfoxGVfGSo
UQ+3kzC/K/o87oCtGrFQ5u8MGL/7SrUSl1fTY1ZxkJdzqPlUOYAlrwcdvAVpNj2vBid2qpur2MOX
tQGPp6k+mc7kFgcq+ghkVJAev2fp2pq4Bqa8o+msl8uuLAYLj5cWseuPdZxvaY2HGTgq/NzMvOl6
TNTRgs/gYe7EPbL32yrDN5RpTtF2GA++WdP34+XYtBzKWYYjKDlxNNn6vbpJ8Jwm3e+mmGhMgO7S
xdQkQEeu5jn4klXE4glWUsaZeeKUsjI+8hvSnW/L7A6A2hWzszpTmlhjb+LJvURTykHqVoZyTY9B
sgwkRXim1QQhpscBvw8viSi8MSX389S07LvL7lbP9ryXG7dhMsOjdmz2q+U69w9iFWxRCbATICAP
UVxLG8xmnEsUsd3C/hgMm53Evt1m54wWl7jvNjXaN4y91XnBK75W7e7GlY5H3zilo8yOIBuZ/jAy
ObiJnqGma3VoaO/YpUtVfltcW+/roldXjJ8Hp8HBCTvLmmCWOgBehsJ9yNqaLkSvhKOr6F9h7ok7
CxEdSoRNAzHsl+OMdTKarTq9pQhC8QkU6/rcM+I4u2Mw3C7maLxQt5RN1RWFOd0zTcRCladtEFM0
WR+K7grF+JsAYrFvBynOy5qsscvfukLsb2+tyu5zfHQGLFJKrgWHkA2TeC7ZFLJSDf2DHQ72c+AG
eAE9xu+ZC8w30t2qjwmnDD8Kq7J8gz6P9rz4uGEdSuxYIL5zPinIKE/ZsnP9cDgIl9PBss531Zrq
n1PGSSnj+IZlIUWc9nMwGUsifyPPS7zcz4iwZB4m31aYxOFrXUVtu9mRq+k7DxYE87GiKmsltrar
ktZY8bIo5UV1nY+/Cdodq9gnfHaDGzQ8zKn1lCKSnWyjNq+56Xf4h4PiWPkAijIyyRIdZ2fxgI3x
surIahhjCeBBZ1PTCp2E2Es95SwxUox59UZl7hDagoPsTAGI3gqvS+NT/SIqet1WXHEy9Y+qC/FJ
JkP+c8r1RPsnEt6OkArNQRYMhNAW/bkPLRJSBazmPQDP+wHzudEugu44btHbrEtzCKFLEJUVY1S9
luHeFbl14WSZHNTUX5e67uFRMdl122GBktKpuKgq6qxtO92tZFzPwxr+CMKxPqfu8NGHeDWnUv2o
a2eKTUtb1D7xuLGG7BwMMj1NqrL3dRLczVCnR8x2HAgFjqFpdh+Uk9dA+uVdqovHyZTGg8qK+4XP
9ZIsLvt7s7ojhrMeFq8kosVg3qXrYpbewV3lsGdWmMLfm6dxQ1Hqrw69lzs18bk+9lOeepe1GDXd
FxK5EMPDalETmC8cbUm56ZT4r2rxB9Bjt5LXSsJufapzMzS+4Q1aNJRtP1j3uSvJAUJvApcFi7qq
nNgfLUufsD0/0U0JfXOdV7YyHIucu7m0Bi4rFC/6QYqi3Zn0p/2u6Z1yaaxY+y8CB06275jlvdrd
tLzWrblcOGFZnLAaqpc1MgLZbH/xInxd8wUfuGLpr0C2Y1IdMRSba2zVrJgUq3nvuggKPPwTTXLU
ddk7V/j1Y7BOOQ3ElDAgosa+H6oDOhEDUzEZRznizJA66EGH9hZzPyLtmBRYXsve5gMqNV3b2A3S
F4fGp73PXG1HCFqy6aht55QPK7VL5upOO9VOFtYMuhgV4JLOpmpjqrN4JG1l4Y/VU0iavZjNgys3
wmmgMxil0p+I0iPzXdDFmnS/BnKezmampytxP+Ns9L3Hxg8AWrkD+xZ+sVzDGwFhrn1+wM4TxvSP
rJRI2JNHfXdvvkm3yCzIXGbxEGQDGJuwUCBGPMjSrRW6dPgl1EfiQD2B1QSh3ZfLbO5MPfhy5w96
fK3CMNwnxDRuaiC+7o7yRf1ttXPn4En3aMMugCIK6xZzcoO7ti9BB1OrMp/S3FBQfXOZoska9Z2j
PYZx7ID6Kqo9EpZO7pivWN4LMmgMLaJ0soOSch2ngc9QjiYTZhgTLN5rjCffuwIs/+H4BMw1kmK9
4xtNwCiVBCd24VBmseJoqhkYAn0eRw/EpuNl9RfouIEVeWWGuOJmt52rOnwg9chIjkYUjyEqbFs7
cB9kNUxlTLXdVm/mDXHIl3YBMN5T3AId9mNJguw7M/f8K/E3/5o4WeNFuZ6p7zXZmu3pPUzD29p0
YQhr/9tY2/KVruwU5LrrHCogPpFYXPM8CL3S/VEU3pvdObOKUHSGU27TqlNXIrytMCb/LnC+R2NP
LSzraX7JlWHFmjDLt5l8LTycofaTg9HnWbAfTboS0rEeDroZbbgarR27nmp2rfZLipDz8IiFZYpd
JLbr6s+K0pxUPVLhzrCnUQswJIgebdll77pXcFSoOKF0Lm+xhXWMeuNezCMdVoz0bJjAMZoEXZWz
6X+IRiw3ncxRHPq1ewJu47sR63nxsx0t+Rw2ZvUtpd033ZO6DC+tTpNL7lc0TnVJf/C5Xq9mn3p4
rUcFmxjyNFM5/gEMNggJThdr+Drs/U0vdt1kilofrDtLc90clNe5x6IyoPeb7MW7sFLPqIP2wTCH
GAxBAWQP0G5R1PNdgax+ZZEAr1Fn3Cz+vDmiWfnsErpKZvTURW+pF+1YdRuVMxycFoopOwanuHY5
e5SqNns2UGP1W1Z67kp9EoOrvJ+8nzPogg+imFkQdVW43FKUvNgHNTjt4d/n//8SEA6T8V87dhi2
Z/8jeh/aKm/+NAAQf/zoPwYA7t+QWT0fh8MWW4QN9x8DAOdvNmMzxzQtgmLB52zg774d2/sbdlEc
GG5g2oIf46d4YIwZ8wX7b/xVi8GQHeKTD93/VpSReN8vAwBmD4gUIURMEVgmt/ufBwB+ufQ1LJDi
BGp50wbYA/n7VaaocmIeCGiPc2e2u8D0M1oLaVVyzghCId1eKzaxSCiagg7YNNnhtm6b9mTnW0tt
BUNNzYqOaPhR5wg1gBScM5Rg645Mg3MenYmRlhbkgGgntDFPWwwQFfcW1scKkzHIBXQRGGxvzaY9
d+bKwI0a300pbqzgxsoIY/zhUwi3nuW2ST1vN7UQKI+i8rMhRljafsRO0FpKQu33okfuY5bBP6xw
FzJVlsHymC4uImBuLY9DIexzUtYM6u1u8YcvqWjKlsKWoQ0uXujLDxmYFq25m73AyhqDDSQVX1Hn
6OVeU0E5USi8zUG7cBPOhUiHk2nZ1jNudaQWsSz3bWtMJ3vO7K+rQuFpbIRuRgsMWbxaWnep6Hn/
cHWTl8Kr+NUgVDqeiEh48ogAID+KIecTaBxg57msmPwlm2VlsQf+2ucstEZpftfpJllMKS/AtRSv
VtGJeW/aqXguEk4jwHI8gvpeuPCunZJ/Myjt7g1tm/cefupFkzLtO4+t4LXJfPSCEoUFlre1G1S+
3BZJPp/tNoTDssl2DMu3z5MGtk0JW2o8D1zX/D9/fKGVmSIYwY1CXZm2b/hTMeIrlfKbp1u9oN1w
ZAJbSoRxT1lAmT/gcOEttLrgt4A157+BrJBa3WricwGXtp0rFmPTN7RjuJFv+GjKoDGBBXVbpucV
r6xjH6p6xd4LTvNnlkzbvHRusIpV6nFcpcuzK6Oal5Z6St/xRj4wRsGhTH+lEXVWLZ4bBIq3Ty24
dWsu9JJjfHJAAuA3rYngvwyCeW3ZdhGxgV3uM1IphDfHmatBDJJvNrRH344/JWLMfZNzW/k+A3rg
aFx8hkD7SmbBreerbvzw6TxOY3PsrLtM9dyEEIv4glsOLoBvwhThriw69LWGcjiMdiEu0xirDdeb
xW1500L7cU4+yf6zUcyIblrZvO6c3SeIBhiHuB3o86WEuOaKSaxJfiyoKCnec4Pvbt6uE5wsOGU2
US+wRzxDLkUQgSX5ZWNv5iiWIuTQ1SCiz3MYf4rk9NslL5+X8KeGpkvJ0G+72cEedG+Jh6yu7ImP
RAlIskvKrQCIB3ZsBnrjILBoUUez6axj2yGpdlWwGWQ2Y9EfE//PWwLTN8JrvultnxpIb7Jw5Fbe
vzFNHE49M0OCeZNnPXOGSF6MzVq06xDJ8cj3aQ1Vzufm9FrcawwJcqosXbaKKq95O2buUE+38IX2
nwYWot9cYIbNTS5Lio5pVHWs50/pV5sglHb4tOyzn7XhjWqr8GbtKUndjbnmN7SUhyMM0vhBFaYv
M/u+6Ge4gMYgNetpuoZ7s+r8k+cOJnVLmxTdLwbCewaPeGlLPgabKYg6rFJPWRxyU5AwHwgQ7JAx
l8datCp71HLpbkE+hnHOFPNoa+5ljl7OOWhKA+ecVfF7qF1zGIwg/BQjS4ZJCPp5dLuJTxBd9rHj
QgcSmZX9W2km/Sm0ZHoEASieP72VXgm/HoAfB6MnGYbYLZaJJdJeecNLWXJFGaHgi6ooW35OzHXt
LmnrI4TaTc1hAgoHxYrmmh8nRyCbzopvqcoT513mgqXZSjTXFFZ5LnDNgLGPBlm57ybMLDxYjYXG
M2nruXDpndmz98QVBmSE68WSWAPbhqtUkaHxaJjqrbucjfpzjUVzIJbZbXitcNOKaGZt9cUpNk1M
EA/7SMsWm0bmcnVTmvJsb9ceXbVWcXW6aThN1gbU+bzmHeHwQ+bIe44EbRe0Y0JtvZvyOXxxXQtX
CRgw/olZWf34MNNRttDZIVnf0IGDPQmD7XoMtWSX1gfhCwVDfJF/LGmFtBD00Hy5lBioDdO5CGQP
eXV21BB3pG/uHY+7q6pK0oeT4uO10Z0+77h6DpwX5rALRU+9O2SHz5W1bTPUepUF/YuVU8/JuCjV
5asLpSePKmdbpaxZ5UcnG913Nq443Ka+frCySeAkaD6gTobnoeu2h0Fvbg9nCsUoBkEYv1Ory0IG
AoQ7OCC0woAnowMLHV9n+sTyY9dqb6UTW4hdSqcvJ592Da811h3aQPwEVwoks7B6WAvoLmZOviai
8CJ94VE6nJoR0fbiNCZ3Tbn54VruSU6TLDF4n5SAvmP3g/fRNvVLm1rDBWL2ZKqdDhQzE88enpG+
KJbaHkTSa6pnADbdlWdMcA+hxUy4d2ebOiUCCL1ljXc4Q9srDX1pNDNk/Zr7PQ4t3STf+1HEhmh7
jlahGw2jH5k+rVRqN9VWbajTOOqzzKbu6hchac572JhtBJL1Fd7moetkfzCIO91zvNoVtf+YCABT
rxr3B0KIDwI1OQO6rFlVmR3ihCVNgeNM7DscxXvhibVhooT9Zef1ThF1rahPFiC1bJc7XRAZTmkf
ykbMFC7SN2dOtGNyyi6p9fYVY0lyU1R8ao8R8inkshyiVE6AbqgfD6+j7axfgmX0L5Kj+IOfLwCa
FoPy6FpZXx1rpmTG9Jov+VoGF18kXL0Wijfn1DZOg6JD2+8W7JUlIhGFygBqkLwZrxju8l45bfFV
+/VXp+CQfVP10nnoy4zmq1GqIHIgnCNt2PNPqYfwR4Y0BCMnRM/kIot7Ku33AdES6uoLAEsz5169
MLGug27JIscB5jTZsrgNhqzQt3xe3kcxBs1hnQBZ6So34zRXX8OQRpqSCrajn6jvOCMjNy/8H2m/
6MfM1fjHKLM+2KVPAG90hweGTxnbn4Yj3lIvvxWTeDYAl+4sJeVtkGfrA1V1Loe2qUZroRE2CTlx
k25y4rSXz304wUAYPHZGsawRicY1YYmiNDpyVdbFKfuGy1QP1gVTs3Fyw1aey3Byblqbwh4+tIYA
UU+UwyO/tfR9EBsUrWMv8jiCMiy+hzAGkSC4GGtpfeEhgIjhUJea4ps9VwBKH1I6nG30kZMw5HBE
H2HPqruZkpUQjzCnatQjbbxJ0B57ErTh7cocesprsaeNznxkLB3ctLoav4pFGDe67iqYxIHPzyn2
rj/GuSLknoAdv2DH649FPrbfiq3kA6MTpGeubxxwYsDC4CvbuDMhxEY8eX36jZwDI47Na1HWZ2X6
/rtR1vhINieP5Vf4noZBHgyfy4aRCiNWzRjnaCZlFrl4hJkz50yggE8cE/o3z3PjfnRZirpFG2Bk
dWa1rVbWWReD/Z4MJsxpYPbLN3bEMbvrgZ1gbjZ7XZplPDK6eE56VhRW/gEVpLWwUObCB82+2Mc6
A00gBYFsV1WWuskmw7d2nT1tQ27pIbX3+9E1H2dVVhb1NtUAJtfvCRc95okFw8kqaqc6+auc0w8W
//SQFfgo1wA5MaFXqqOnJwHq0UJQO45eZrAwDbnHkHBSLwah5YDHXiI8gmJWth86ULFF1se+N7S3
ueS+yO1RvSBKVOeVfkXGTbo8AAZeSVNt/sLCzw8eTKWvKl0CLnG7bh3jkoPnAKxaTjVgyzC00xss
u3cEvuSrAf72Wg/BrVc2eKTYDTzViFOIdgwDdxNnF9BuPQajV+l1k3muS1J6F6O3VjGdWLVCOHD2
1DN7trYhG03hNiz8MVTsZlH5dlAc2uAt6SsW9aQoVKdZvjXVdkRTcTUefYavqxuJyqGEN5WwgInC
uuZkvwUZs46DYJLmRUEe2MD9VeLW1x67VH+AYYA7y3RrzM/zILD5uRN70GzI2G01ilEQ82eHZ1OO
fUxfzC0aoYWynvFzMfVjvHSPGP0Pc8T/Vz3/1R3C0dnlYC84QAufY/T257+9P+ZNKv/3/7T+F2QQ
PDdjXpySNqyGfd2Sjn1dnXWS3xxNluDg1CG7kRYDMIFIVfLw/U+Wg38i32+Y+D/5b3gFAawj/mfj
yNviF3+KyjyrXcWYntyFfABWYInnagqtRNxZVPWkbDaT7pjbeZZexy5ZG1QomdylzWg9B+Zk3UEO
YVf516/qn3wspGRIArFtB4Dza3iksaeEYKCTnhqDrR99bQsMr7xlT7oxBiLSrex8pnplc2TMafev
kh2bK+Y/e5L4MPjncVwEeDj4cH6J6zSMHylao1bC1RVHIXipGqVMgrQv+EIyzZQPg21gP5d+Ypyt
bfvdOJQVXmfMh+KL42nicTuzHNPsNG4n6K5Pm+Lnp51fNaDl/sXH9U++xM19gY0Krw9O818/rzlk
ZG3D6jg1yUykGrf2JLeQCVyUgWxBHzVd3cTeIvt3SkH0Yz8yq+gzzvJ5uwyPNT0af/0FWtvM588f
IaEjzCqYnkBp8Rj+84VtuOCCJ/YN5KWJiwP795bHkZHUi2TEI8mKbsdfJYT8ILBinzt0330DH786
WvRr5ZGU3XYG45P96xdm/7MX5mFFpJgIv9n/44jyMe7DR+qzU+el7FABPbRbL5+iUWRhV2TL5qmj
pN0563bzcy4AZcvL7Ij5cXJm6nk/Iw4mMgPmic99sTVyjDXwqMSps7J9z7esxaYzsoffZj0kDbiz
DVq92ZrieEW3YjD48cehFFTJ8jit2xSg0d3ymCVbFILM+nK/7ePe84a6pGaVpD2RRjtOQH/9cYhf
bXFUpfqgCTwMPIwQw1/DYZnFKB4lwDjamcsaKNqVCEIwbUedBqb282dWA5VpNp4asfnUlzrjZWkK
jp+W0OPTSm2L04m7GlVU0IjC8uoI/rv4lU7jz/GQLTaXmRoKpjQwetP81ALmrqPc7+Y0Tud+OK16
i4a5AsYmSEqNXTHgQPDx+Wb/7UT7F040xsnbsv4X2dHPSfT+vWzHX+fQ2w/+fQ4dMlFm+LzdMzYP
LbFVLf3diGZtbN3NZGgKGHB/RuqFwHXNzWmGu9MkiMha//c5tOP+DesGA2N+jGcPK+1/x4jm+H82
O274t63DjQepILDqWL9C6AhAdtJbfHGzEutI1yMCnh5higkTb5C8NUh9xV2NX303B7RB7xiSr29M
zzyIW7l1knNn3FAvNKFXGfUhxQcEX2mVt23anLLBni5Br/w9pWEoejh9nhB2gbI1KVCnPGDX59Te
08yZA1M1pQsMkmFJWV3f7urNcO5JqpT4fdZBMJKlBHRObODm8C553csOb8OpzLNbj/TGhRA/weo+
eVBIy4ts99sau3MoCTn1ElJCQOAi8ivvYjlQhibEfmzuHxOD2v1UdFiC5qGIBrvRt/QWU05CATcn
rt8yg/B5X0kjZmtlHZhCrUd363ttUnGklKl5DfVcxLLbkAcI4rQWfxlwWsWs1uP7IEZmoX7NKMJF
97NrfPxWjSTMJ+VwJgjCk5ZT/uiTedjXlrUyRBVwNFrNgLXr0FXH4sugQxOmWrliqc5J4GNP3Dlm
Z8cZ8iPzXcPdKQCeVK9X8sJp7Daz2PuxL30MzXoz3vnHsJ5OnbMxviif3WkwbpHDUXIvEpN1uIAN
lOkXSpqJ3I/bm6Bfcj9OdrKv9JRGA7ozvvnpRy0B2C0LBDmauK8d2YHIFkvcrv7ByGFDuJSo7KmR
MXY5D99d73qnMAkvowbnFZQCKNyaGC/aZsDAkdKNJQPWnT0ty0E4VCvAcNFnwS7mmd4JsMhWMO9B
vFMCsFgY+aTBuWExHcrAXaI1ARb8yaOAgllSHFrF927pnGtvBGeGCnUkXLvfT3JQO5tDDRq5D5iI
Y0sForUs+udWei/Bst4UQvm7dPacg9FwrCWgmh39rn5f3eJ70Y/OscAYw+Rb0TEbFsalF+HvDlPb
/TiH7p5r4hkOCQ4jLolgSB+oDQG/lQIv4PCD7SvFwhBYuCNlhQdmdM/EMa3v2lktdF15XYzyx6rx
viAqdnGRF/rkNgxN17UBiIZCHAFW7vd+2jmnbMVV4tDIHTG97PfYK74ZcgQu6C/JntTHjBSv+yOQ
Lidu7RDNHlbMIbGLrwOgzFtSm/XBDn6koTQvS+r3kdt5xnOFEEqnC6X3e7/K88d6LoOokcAvijLT
R5p3hmfI0MGegHz5uGKz2Uu53sJDqQ4BhRRkvJCIVw4+uGdMP24WGmBGYZh0vQwr9pmyjnnaZdGE
8rzPRht4mV94Z4tjbJSnAVYgkVKsPYsrR5NpbzCU/4pJik8xSOy9YLwReWmo9q7Ch2i6LRsdtzC/
0hBEm7xhYUqa+/UwYmeMwmlFKVnL5qk0bE1B7GReLMYhLh4IL0O/MHAOYLNSIEdqL5qwjgK+oEWW
lzrd+EAa+YvGTUNO6tiW3h3Dnx85cCxI1ZwG5x7a78Rjfe+vfJ4dSsbJp2ye+g3z55Kgzi+qdS8b
LhwryPhk0pDJnti7BPQ07JzBffQI2cYoPG2chWjvq6q8vUPYEvhg+Ns0Vo85khbqwH1FPTPgi9w6
6tz4vXZWfaiG9cps7CZX/H3pN0cCJtt8omkOfmoMESmYbq+31ELm28HOcvL3vk0VPlemyGDxTv4W
06tKf0O14RLC8q9jAYdmP9DuHJmpN9xq4R+mWryH/ZZ5ocIU+410nxKRpVHth/GkKQLnVjsuTv/7
LBnR+SuFGO5QAI+rLOuSBFV5KCqB9VQjdOixpEkurIMTebIvbSW+e568KVKnOEt3eQmU9Nk/4mmp
tO1RFpU3z2E4v1ZU8e0Jff9OVYqCmwdSUqXVs7Cmq++Mw10XiEveQq1027ZC1/GAvQ/3VUbwL7ER
52nI/TkMkwmvktpXd53ao+MA7k5wJsQ91rYblKjh6CxDsMOVGJ4qfD/SxvChifVph+L1qrGuqwf4
bBa6P4wBfoIl4F9sNn8g5Jt7WXo3hcVDaDESfJ8Kdhxt5dUBRwr2ptp92tQwArA4L3Uvz+kA4Zk+
DgPzxkT/SsbjBV+t91aVyzeVTNPJ1/5HOwnktbTKDpMY1XFpFuOAbMRwpZ7DL1jy7s3Uh63uONsL
V7ddT+pndOHf1NRuFWsbw0I4LH1OMBvM5tnKjNcp7Ipdbywfdt7B8aum6RzM68Bakw8gxBPvxPqb
XzIm4MfUYJWjMwn+5gDwOwAMdMxX2z2kjJsOggqtaHE665j6xauacxeQZfCsR3mVZL13zFt/2kbn
X6qmwq/iV+vO6Tzr4LY+hdNObV4CHH34o3iSr6yqBwpv2r0KNIjzH+QDN4tzPiZAMhm49WFzWtD0
qGxeRpj56oVETu1zK5IRLqpdz9VXB18IE4Z0KvsZSgc3GVFDV9qnXrT5DF6mA+H01Z44PwKm1DjH
4Vq7smX1LkFqdioHWS8S99F2gAENb+1M2WlzGexZ+mFUtKRUXOhWFYEtel+7ASf67b+31/8lo8eG
9Pir7fWXsnpHEf/z1vqPH/rH1tr5G4YMTEaCft6NZMeu+/9urbd2Cg+nP7wvwbCGP/qHxcPf/oQD
NrtygSnjP+wdoDBo62PXj23EZcf9S57jr/IdqE5/PspbJmUZoQhD5gsCq8GvsJSBZ2izeFZ/cUYD
LrtT8XyaR5C8Y/DgZk3Wnt2QSs8dPufVjcvBm4yvCETFB4vZlnhdjAEyLHbbME+OxkRrwPNEwuAa
kAMv7kfqp7+T3PPf3NVrLhnrznVUhdiHW0IUsTivL3BQATOW4cw+pWhuiq438HRkXXuLQtOtx1pz
GyvgaOmaie5QoxKGbzPZ0+AUmPjGOc1q79usFuQcLVyfuTgBhmJjXcW2t5XWhGkX5O/zSJfN9Flr
0w4t9aDd1iN4wwA3G9ODgZnK2eBcOT7lWjFiVHdVxqnIP0DIXLs7SEu83WyRgw+qSRdOchol2hKp
zrY3YTc3ruMG3O4iCUk1AEiok7tA0GGj2MvyeeJH1PXEKDRxQ5Ot/DxjKbayxDJ/U6qSlJSXWe4y
72b26jIVblh4yqiehtWgvG9ilr+jA8ioWWV4WIAMCNbeAX5cUEEeYdNOmSdDxRIZHQNwh9u1+EB0
0NKlcqJOtQuwDsAyEU9nTo+iXJLhDmaecTYVYF+zCJIdTfL2Ts0OBjyZNefMMOZj6naCPYqHAdSW
JpluYvoPVqXcgxd2+t3v8M4rLBcRoY0MWBwaF10j5c0AEvHYSqc+I/NPx7KZ+3HXNy10mrnaFvaF
rp8McHHdtHvMJukXV4RNNGfVsvfg8u+dEXtu4aXtSa5h8jDUqn5NGmOkUy+pgt1K9vFLVXhfy7ZO
HyBqy3uFjfyBA8H8RpfssqdNkrLvLlseuB5alNE2f2EDnNxXotWv5JwNEalpmmlIEcleWbl/F4Zl
8pJ1i31aMs/4YjCaZAczGDjH/cG+SbykOhoYTla2mBydXlBtCdYmlfe196zmCfW+pOcyyVLkpaK3
lwiZ0l+ilmHvuWFrS4xplDVW62Y8q2Udjqoq0xdYGPY1XP3NXYUP9JlxLodJ3JeUVEzUVfy0lIO9
lupa1DrU0yYumeTQuCXc+yGnlGtQ7nMBY1gWk2PvHHvxbywsKClNHUStsZ5P8xe8PuJKUVN7IscI
xaLQfNcUAA8PWeU1L4NcmuOc+N0PBenD6qkCBHQRXPim6xh8nxNpvPG3Ky6mh8ST2aVhT/Kcwt/7
NqFa1xvDTPxWtIN5NdYGFa3vbf+iqiU8OEX3O2Dy5AThp4+zheFpmfjFU1gG0zfTK6pXXa75q63G
3I3cPihfe6MJ94pGL3gM43BkJiri0FfjIe+8q2oLNtIB+14EHirPwsa9qEVC+W1o0+yg5oYGjW88
MFd3LbIdM4/8vkmKBc5ytwwRNVU2VzGDuIwuUiIS5IP3jtHruFUT5WuJgqoIimXnY6eMUsPkQCzV
pTXDZm9rV7w4BH+/EH36mq/DU9EZ/sfitlhVoYTTd4KcjttUdCtHw6FwrjVukRtyxN3OK2Sy9/P0
HDrSv9VqIOncTvJprYJqj9Oj/c2baNDo1Nres9Vbf/RMTPudRR0xLm7VXVO2o1/TzHEjrwfexlG6
16CIw/SWcc70NrrUwbSI1jjUzAhdkLNcsQwXMj/pO3vG/PdKEVmXc39DMEdtZtxlTy7D/iYYTBKJ
8NGbFqX0jVjIdzilhyN75HzEHedk5p2FB+UwtJaBsmQG7UOJ5wxdZ7QYiG6i/CxzfENYpXBrZLUq
lpPYYDit2saGZarsp3lMgh+lqhmeTvlmmgg2lwFWa/3oGAl6I1re+4Sb7hp6kAzZlG+ev2lzTaVW
A/thCjI86spBXt6sGRoN485H0NQ7TNoYDGwkOHRNGOB1gAbZaXyABnVmd7SkAYhUbhuN5vJbzzPv
0eJUck6NREb8UmSmAjIwumh4RBRcboxxo14GHR0h7eD+/D/sncd25EiWRL8IeeAAHGIbCEkdVEly
g5OqoB1afv1cj6zsrq7p6ena16okmcEgAvBnz+xaZTjf07qxbgQw6j5cGvpNoDrsGgRwPuRGfjsx
Ft8Gdp7fJCYVeJts/ZaYFDM0OqntzPNLZbZPNJ0gLxCyCJn7KUNklt2nBEMPZroG50a0FTZmK7GZ
wafuGBvJXZGP8Z6JIGL2acVnuAaM+azE9nzev2WM3o+NReg9aYrqOfZgIYqkra+mjFG2JWdd3MoK
0Lvs1HhbKTM+UnW7INiXbn8AnVaduXJLsvnB9JAiXH9vZiZbELSi4Njj+K+xS8KSVwihfarxUErE
ISYzWT6UkSH3hbVUJ0FxUGh25rwlspHeGG3sbVylqkM/zMPWGeb+3WopDSj8Sm1GL//oO/E1a+oc
1qG13oxQX2i76abkwfEb5pauyrfo0FZIdXn3m6C5aTeQXHvKTFfuLu6XKsaQD13GBx9gRE8coLs7
1/T6wxSgpCxd2t5DY7fFLlsDuDzUAOCOaBPjNGFOSB32yGr62pJo/KCkddjHIB+/l6AfdssKu4fb
3kfiFz/aPO1OcHy0ySOHgi75u4gE02aRqEVj2pMKQhPf4ky19hZMlZu1NrJvQeZTA1kkxgGqqwGH
MyrOWV/YbPqzdF/3WXMC4lTvBgodjrZT6bpcTl4GA/kht5LxOi0rTIvFjALUC1JnJvvvkF73cWd7
nfrWyykNee3PQPVFOCyJe5xGG+SFvF0dGEYKOAFmjMDaV0J+a8z6PFD3u1GoM+Qw1wO3aIK6tvEm
aCfbJAljWEp588Yt8LPnZnXn1e3ZMwGPdA29hOXAjJhPWzNRjz5E7is2tPFetchh0DutjZsqvG4U
K3VrEe8jp7i1S8N4DLp5OhTuEBydJWNdb5dn2J4PrLeTfV+apEkqPLlusQA5HsSWXrTiAHGn2vYr
VVQOsbWNTAYI46MNTsPw7Hujx1/Cvd17BkaVHtcMiHsgxY8mcqHHLjRkpDgPNphCJQ+yPOF5YA/n
CaH7W1oubM0NLr+qM47uPKqza4w+D+M10Qwg2hWDejjNJXw5qqWYfNPVvyr75Vyk8oMe5Ze/Z6n/
cpay2bb+36uK+ySt/piV15tzvuD3Oco3P0l2tyabBk9qYzuzzK+svPPJFyTUGYdslwXvH1t/xCfM
65ZO2DORUJfDNPdrlvI/6e4+tmO2hfVEDz9/YZYSf3bKe0xRYMelhy9f4Chjlvvjuj+ajHhMlJQn
KBd1tLWyNX9M6Bm4ojpwDDk7wJ+1s3WPGr3uxTRHVz7E13dEzvlFKjzsDkeEzyY8q8/xDOj2D+/k
v/EC/Hnrzquz2NRIXiArI/fPO9sA1nAkpsA5ZaNTfZGJQ+0eH+obJWdWuE1aLIegNlFm6wpg+H/+
s7Ea/OuYiQvBhpTu6A0TZUWXKMO/vDcJkgwzREOhcfRWNhFWyWlIg9s8AElL37P0bgAukFyydYhp
doL0RWBl/5hXtX73Lmknkqb2VVzE3S53h+LQX3JRMHbcs3dJS806OBXpCJWo7XrP3sHZrO2gUZwl
mpczduV9QpCdxjRwUKHpY2TZTCDEtsOw8jz3Qf40G7t32U9krvVOMQSlFLiDN2xoYU7qwBdpj+ER
0LDC9KXzYEavs2ExZKkkBEKCD1GHxwzqJMAZes8DZ/wCg1uDnum5tboj8BgD1NHmmFaH0RY2x2FO
cx7nBZ1VW71pbDYUZSRhzfBNPTWpNnUJuBk66yanDAFd59/8KSIKl5pAjokr6ogcvwCsQ3a+7CeO
9Ic54ARjOBaHONgSzaN2pJ0hkKViSx7dfC8qkyQw9sd26+Ps3E0DVYD7EU4p1W18lGCH+jFE6Uu0
b8UU+iyGKtmp3puGU+AHxKfIefSPc8qpLBT21HGgcYW5x2Eb+RsV9SQGOH1jVd2xr7OvqbkxEXnj
1Jo2lGMPG1zDpBLrzHCOaOqWsSkcXEaTlG9etvi7RLrqIVftTLNyY2E/kuzYnUvyMTZnsadBp4Ur
QTBywV98WC9hycQa97mZ7qmVHrd8UoMTVNzycYVyCMBPRy5XHb70Se9/AQRYH1cdzQyKmpBmSs/7
vsctA6YrI0wHswXFOxx1xBMQvLiODH++AmIBcy7ThqcpQdArPJn8cCZzvBeXwGiqvPIHS3mwfBC0
SB7KVJW6nYZ49XLJnLpe62b6gfoErw4Q30A/DseqLCrd6YnkaTrXm8ZTFZMp6Y2YQ3xEg5JPBeR3
lXFUp1GyzQ6WScQL53YpYM9RHJ9salVjvOyaoEXsSEn/HgPFuv6+69roah1W+1SYdja+aVRmcMMo
U31ZYRgN5JoHBiNPNEb/TUVDVmzboG+S0IVxnu76oVXGrqLiCEFGqCXsOGqRFx5x7zwtdrUsR8Dn
TBZGpDjUVqot4207AIP8IKtA2yLtOPDtyTcoLKdTbh5XPKs8Cnp10yZTWqMD2dWXrsIpou0hVC3O
ZnUiIpA/IqrpmyFW4g0zorrP1sG7s4aqCeiJDPjTWv2zLQm1B220igm7aBdpG4fTfe5TN6OjMR15
9SyR1mNTUQmQVlON61ECGhthc2wCOeKKTCY+yLsOz6zBvDEPX80MVf42S1tp3gUR0QQAlXX1Bf85
qzQs0EC79a2cjSrvExARa9dnlyYAox/v5tRakRpsIyW3N9lr3pFot6Ji3fIkEMsXOQz4Eq8YUUz+
koOiZDwsFsG2YVOJdRrfFOSAtKOLQaovw9KXXDrt2l1X7ereNZ3gFWOnqwyy39jLNg4a3KGhLvSe
uAqoSbdKLfiiIptxdMZYliqgIJuUlcd9K4umDIlCVXLrYxY/zaQXmV3HPilvSg67GbfEdeLapWj0
hMXeH++choJMPFFkHbcK+esD6+IE2CFt8yAEBKLD+b67mBtsqH7LZtub3hkTq7vEXYJyC+6/2kS+
6Zxia6Ygc+qqr53oX2iKcE8jxlypifvTeXALu9gajP3jwcelTiuRn5b4liu26I7Mor1AnrtN7JF8
rWFQsJuwG3m2cIS7yOqD/AZOhclrtEWyr6Z8hwRI7WMh5HzjADy9pqk3IaW/toy1DVuyufFrSc9W
K65to+hPAW5W+jq7CDg7z5mVHzlYtk7AbLWBzuZZgGQ7ovxkyKiAX3pUwAPZ4oW73+hm7Zb7OKOW
TtWiaEJn0Unbvw+O/9XBEQn8P4rwDz+U6pZi/PIn2BIsCf2Fv7KWDi2PpBghEXi6tMX/wwFSny3R
DCiIuZwR9fHodyHesT7xr1wCPb/0+38eIINPGPOQ4YUvQAzrI99fOEBaFwr6H311vqerbjxhWg6H
WffPJ8iCK2Yta5PNuqfyZUtmmqe1LCb7Dm5HFeikj7A12qIt4V64TbCxurY9MQrz3F0baDlhUphG
gAejL+Q2wX1gkFmPB27o32rkl/vJpQ8BRd3cOimizWaFNIpkaXQdnt3F2a5ugfnBsKE57diY4v9H
HEJ+w3i8HrSUglK4tFeLbmfgXG0yVq3rS2QZZCccUpW7NjCpdGBh0jyR6aPowbyUPohZ9z9cqiDy
Sy1E5dpURDCn5tDscAUMiTqm3pr+oFYm/jattEvMfM2bXKpsYF1A+0RyKaIQl1IKzJL05Q66q6LS
rRW4W4vrUTdZpFXS344T7RZC91xEJjPppuppv+DIxMrXi7MRQYR2jJnhH0KJS3CF9QUiWx1RlqAb
NfyWt5miMhzpFDSYV8oFl6GgsOMAoI/DCnjnwQSIq2kNyode93aQ7C/Ppu7yyDhp3yeXgg8EQXXF
4gWsk+7/yKfE21sc0yFf+OUtKfLY3C0ezJdNS6NhFiriIBxI+5uhct46GfdPggov/8DRnfIRiwAe
CD/dSaLawX4FLmPtAVr7B+JMGeUlaxTdYtilw9A22RxUlDRIOXaP9PX62c69QAY1brDT4EEHAqE3
PpQaSNhNTnNwYvPBgQJSYc4AXIi2NrxrGfmFYNV8P3aZDANoh0bn96G8ABATUIi2hiLibo5glGbq
LJE6b6kB+wyoGdSDxilSq7HslUYsLgOwRdeQ5XGCv2hWog9zSrQfYTWY94PGNEYa2MjDiYIknsel
w1I9GeBdRRfIY6B5j1kQSY0Ky3/D1vlNRIGxrxyNiUw0MZKLnDuvpkh2KzxJgmj2TlAfus0xR2M9
keeKqy3EIXJNtV+yKf3GhQ7Vva2EkDerZlYmzIobqTmWUwfRMh5gW4oBOm5ByvQNP3N8qjUDUxY1
mCHNxfRIZm0z4I+7VswjWSrNzxwbrpsLVHPWfM2aQ8pmgDG8zS74TaYhnj08mx4XTecc49SB1Ok6
5QK304+KOd1z4J/0EVqsDnzPbLrQPqef7M/FAMv9ZEGMnZ6AUGCJ20gyNeJVOFwLO1Nm6bXbmt6Z
xFWUfJ6dFSLIAHXM3qugYuAryEny54/pHY2tFoNpTVNIAVN7DFusCZRnisqQb7QKquw0VTp/WrBS
mqjkMVdHHVqiFOPTmKbOROPU5QAbX06zuW2O2Xue9+2qgKxcECyJxrEstRus27FjpGHiSuP4vRRp
jK80ESm/H6MqYWBe2C7zsgriN+JCffGnxaOFHV+LvwMb2ufxcel9532o1NR/8/JA5C6g5jWAAlcM
fXXFuRKGPANI3tv8xY3yUwbWiR1mYoLXflb54FIx36AJhFbfsvshnTj/nLb/dqP+P25U/PTiP0o8
T5pS8G+5CL9/6a9ntf9J8q082Iim+LkB/6X12J8Aiso/7sZ/rczlJ0yo2EMBFrgOq95/ulFtCwur
b0oPbfYCWvxLT2oK4/6kZyApmdJ0SHfwOgCP/ilEMNAYptosrY4zW9xpF9CVO4VKATVJaEjfu8py
Bo7ZmX8OUpsEhQUm8o7PbrUdi8T3txhOCa5Gqf2ZZdryULmWeho7N/qg0QSwMwGEmuDUKo91qxMF
VAjL69SAcUsdXDWH05y75ZaNPRWQCQt++8Yv2BbwaDVyxmhp0+jeFM2uCVLOse2yTJh+2DbMfCIz
9VtXshSCGrA4+9zonPuEUeEhTyJHU6dGY2c2hn3VRguDK/YEBbfOTqwEXavDGlQt7q1FLWwd9hYp
8qG0bZ6DdEcEM8Gq3Vw047tZ8qK2EI37H/wpArXDUWgw0aA6/K01gBi+cbH8DL0z3rotG+y+AsPG
w/yYmriBdyThyt9SfuFHQNx0QiiwZzuxptH31ZVNs8nJ4n2uVyJZYcQr++ywp/usJjN/DHITcxp9
FffTEKnnGvnmvu/acbmemzmW7CRovNhECfdtHv2FiEJTNNz+1qT2z3PO62rcmjcyE1EE0MeGRbRx
stk7r+laf4jY9x+igmgBFLPWFNsI6zJE+mKq9p4PtE6ykp3rsr7PRRM8SHrOsSM4gTx2vH/7keEV
qGCKuJ4kOlOGUj9feN+pVNUTgU7/bJBsvcPUSN/E4kvatfFZllFLhhpt7kRuz74yCgLpSF7Vfd42
+PdXnhxgyTJxxe5oColYDQ4YLEt2x9Uoe35mYe9tlTZfp7Vs3luGmM+cNB07DFbcr3pu6b4Lo/R3
cE1A7HDbDc5zzW14WZzgyWrT+DyD8Yh3wcxCPJR0yHIo7fDy03RLahBR64tPOhRguwhu6tr24v2w
mPGVM2cqPUZe06+nYVis5ZBGg3FjkYADr4M6Q0qaeBqBRI5v/SmRPNM28VQPj8g3kn2aPROZ9Q3o
XKJ13RfFOfU2+RkOsy9JMf9nbMy9ZMhiGm4xFRu/x8suWbPlkjsDEa0VO51Go2qWZFp+SamRFtKR
NZzv/j5uL1E2uPZGf9VfMm7FJe8G8ZSkG74ciTFDR+K8KDaeWOJ2oZVHt15ZsrjREbqELF2kQ3XF
JV+X/QzbWT+jd3Fpemrr6UietFGp0pXUnqkDe5GO7pk6xNfbZnFq1nh6TdlBbo0gqW4RIRuM2/1j
poOA+JctJt7MEj5CWjK9crKLMcfpAKHSUcKqxQDG4dgua2ROwoZwNmHp6QAie82OLKLiNRwXSK3D
ZhysYbv083xtUGxxqgZTbpdAPVarf9OzskYvFh2r0Gq+mtJs2HlzWuycPsHcV82HyXCM75ipdw1W
yLCJ1sPs47pcUgsCeN17d3giniBp0J8dT1pFk6+i1cWHwzBsVnB498DbH4VtW5uxXfm1dcRKYweL
8liw8PXJ8exJrcGlkuraVHX3I1u8O9BS0Tt9rhPGu6Z4Ui5cyWyElklHLBph0Y0PYojsfaNzOlOK
Odhx17u08ZdD4XD6TpKu2C8CswbVfl0owKdB9WqrmnTq+l5FbPBJSd+vdXvbT3mE9pOMIdXN7aGJ
VLvPXMO8Zb063bsdVpQUQQORoDmoVPi7NFqiPZEMTvOR7KCZUVy/VniBoV8aVxkgmeulII49ePGH
1mm2scDvm3tkkK0APGDRV+1n6q+no1nG/UtGWocLYzIOcTv/NrRucVgIOu/6lvjiKKzow84l9EJc
vc4JwasEuuhb5mlwkUCw8TvyWsF62dN9wKmvxgJ0qIGVX/lAbsPZMLzzUCcB3kkeTVlJQUUvHXZ+
o7t6ALkaxcoW5S3b+U3as9Vrotegoa3ClmWEKX5IqEr3m68KUC2GiznN32oivCg1Y7uJUsvfl6AY
DtU61u/1FJmf2ccaux5MZ1hNar3D0FThOp3AZtN5cbb5D7ekPIx7/I+vHvEkMxQB2fm4Q/jiqCbm
DfvkXFzJOYtvgrz0g02sZAMsIB28MLfsSlcxYNBxJiR92ZO/Hy0BvRCXAcNuAt3SqIl0eeiZmOe9
/Ip9NXpnzQ66wb722tdmh8+oU802HTBdmHarzdDVeV57887OcrX1e97poeAycOjqnK0OTmqiR0N4
eWPnGDQUedkPG+/Tj6FsiTzBeQBu0Ue4u1vHBc0C3c8Os6WRW1em4qVKhvER0KX/ffaHeFcHDT1l
kfVhBFBkSZO+oVlQB70oM+wc+aIcaRAo7yggtEGGjnR38lFqope4dQ6znX1E7vDNtxp5WCunB0OD
d85Ol7dlXIJtX+Cj9rz2S1PSuT3a5omK0pzBxap/xJE3Qo8xIOkT5j2OkO+r0ML0v1vdSDxQB9Xu
8m7Kz0q4dypGv6XoddiVvcXa3IpZiYdT0k4gZqFZQofsIxI53fchS56XastRivMFJl0KGu2RWDQQ
lC0NB5gkAn1zhbumDzONH/YOEt3MU26XqCj9YuX5s2G52MSmxvxILI+IWep7Pyg/eRxG8VuE295v
U5LhhveugFCwq6cIY85N7ypYovWmNgd8bzaN8vFa75kUriYF1BcLWL0bVZNv/Xi0j9m8lCd7rE/U
T2pbvHhJoSTfFFzzbM9xB4u2Cw5W1rObMbNDOxb1VdXPT86adHuxJgpnG3bkJFu/97bjhL09VE+R
z0CYshsn0FLCgS0WNeK8ocByUV25nwdaLFrD/xbF1hsoh+jdbKR9z9aSWLIvsYT0XFfyW2mV4gSj
p9vVSVpf12q8wP1/eOVEE6r4ToSwSbAUFjXIqW46+jWVnZ1TO+Dg6OAcfTc5cGLxHmmTABJbTNne
5PR4bykvemij6qrll14VLdwT8y5ZOickj8glKvyYnrUZ573IxJ1dZy9zXruP0ZwMB0zJcsBOqKrH
IdEUYmiT3ggwAc8eqZ8Z603TuVuqTV97OC/6sNkIdY/eHEPgDq7R03+TaYwFusTMaJj30dTdrwWj
adJToInhPqvLj7YAIbp28/PUDQ+16HFeqVtOa2QrNGG16EE5LMtAn8VI/meBXkXepkhY/tipjDaz
58gbFmj+jVs2itQsMNGFpQJNo+X6ANo1/7vC8sd/I9Hq6Y1x6//e7f8c/P53DPH3L/zllXY/EQkQ
rvQDW0rstXzPf3iliSGisdpIKo73k5T3S6Ila8gOP2DLDC8fg90/FFrEW8fXCq1rE4bVk+RfUmi1
++CPyWeq9ZgeTRNxFqmYWVMnbv8Q6Q9AatIp1hjXLHLGs8+zcreSlzmVxZrvvHrooKyO1qNduCwx
KjbGgpvuyRfAy+EKTc8Lc9u13VllCBLIJxNojnJDXk+FQHGy0HNVsiNZ/hjXNiX2/biJHL1BdqD1
DPnDBHCIBEeMnQmr0EaA1gujzgnwBwKvBidtgqdyCuupVw37wNrywtWOYZxOY/es7IAztkdV7oIL
+rtpDABy7JcMLqZd406mgvy8BAuHzMqVh2aSjtrY2VA+pmzdrsi/NdeLhzccHkmZH/DlIGUVCo46
xeCnMp7LXcYS+8pBq9z33cDdgyJyl1Yj07xrXcOaIYcs0XacmY023tzYjBamWo4rCIcdy3qOWbKR
N2brH+l5fqxN4bGND8RtmYtrFc3lNpvZGsc+EJ48yRcspn6072HjhFww1c5XAnR1nNOvxAkflyc0
U2Db1yvtZHtPGt5VCdw0jCpmusHx6v1sxejTs7IFvtOOySYv1qcG3vp2WpJXxlbrZSqle5od4PFK
VNYmYbmKH8uuoru6XSxzV1RJ2iK3G4kwr0cV2euTajEBDrt0qnzjG6RCAYIY14CxIlp2GcdyVXVr
SDoMCJDh9LiicdMT2reVfxfEgHmItWAdZmgfm+lQIvAfLZBZB69UHMZSSA/3c8ne3fB6k6dIagAP
3fhrZ4+bPk7lDfxUyoAFR7Gdka9MsaT/uMFiDc7vjCW1a4O4+kwH8KH6mROpfo+N5D9TJHyjjkxJ
/TNh4kWq13kTnT1pf+ZQgq5KdSyl5aCaTWf2/OVBNZXvxfdYlCmU2+OEAJt8cDg/6zMjI5/7MplD
Zz4Z4+KSbDGCrCgDcodI/9beBHXJUEHTViXN+XZKCcs3ewJDaggFRRKfAUrNZxCwa0mbtILTQ6CX
Up3ciGeaFCTrQWPoyOWTdTdek1ym+ZZNHue/3i3n21yY2GpV0DCnxA049caKHhUGvZoWLUnYKYOG
8xpJlZd3RrZYIizrxbxfx8mlzQ92UhQOTYJ5DBaAYvMhkiNcfWOH89qOQxJqC7vnhMAdXsH5c54W
EMtl49ofTeJY2yIu4/uGCqV7t0l9jr51HdJJpaYDL8C8Xc1O7kr8GLtZFWynF1U/uNS5vpK6Yzjz
GqEHmgVK3ob1VXuCTx2dEh9SlF97xrSRXY/dP+5nuQUJ1sOlgGjFr5wsI01hdr/A9Eos8rddz1nJ
Uw/sPOODx3I1EaO8D7Ixfo6Ker6uGSolR+B4/cnb+FsJ/f+UUIkG+Z8eiP+2HObnF/3SQNEzHZd/
ZUnnsq5EhfynCOp6gOsdhEj6m4GZ/GNfaQcQZbV2apr4vCwSPv94GmpsrO3asFhdz/+Jjf0L+0p8
bf/6NGTfGXi25/EteRV8iv7kePNH8FTgk8XR9xdFxnKs/LDVaLRVLQ35T5urOvpYFN0teLdBqZlD
zeFP49Ugzgx3dkVkPWiBr0kvEhGtEtJ/SDScrdWYtkqRj96Qmjo1Uf8cQe3yqd1tvph2nbfptk3b
+IV0hnq1MG091OWEW3xEmvwuIwVeMsHl4iyz/KJMEjwhg5r8YtdkODaAaYLX3q2MH/nszS9M9uX8
I8BB52XU4DrTXVJ5u5awMQ6o7Jp6iNo/uCNS4mQ75Nw3sTE4d0NvCUHtfGU8G45kU8oIMO6o1sTr
hTbB/j8lOe9Z9nwn2pkZM098yhAKn/hwP/q8LfgIjmKeYjJPYggJI/HQZgld7SJ/ImAjGtPZEDL8
6pSruo5xynC0XZ2thMj61mad2kkROVsDiRZCqT29YktYHuG7ivjkkNXnBl/WDyQJTA//CfKAibb7
3ncFCCBWZC/cFBKct3iYiRiOjfcKMxuktsf8DQCzRQ1l2ROBV4oCTbH1Vqe37hvkbDB2qOzPbeM7
X4ba0aDYAleNEzscs1myP8+Trtu0csF7AQFTPAc5NCBovmgWMaQwZNda8u17uyAs0GoOaIcENIRe
3xHGtaniKHe+RN7Y+EkATMRoG7COkxqqa1D9JAcuf1uwz2LDW7tkBZpB8f8tSal5ifaSeze15j/S
HwDdV/YlwFzHB3QoB8r3+tHRKzBaUQR9jpBZ/SrH4sPRLngVA212wF20WBhopqclpIbWUrB2mLyK
5xr5KxiXmpJYI3Z3B4cCjpTqum69DhSnBmqQ6ByzYgHQJeMhqPm8vClW0wIR6nPKDK8Mf+EFTEQq
4h0Lad7dS3swYRvE/jgaMeXLpbUxqkFacba+x4LgLho1bbPrI5MUej2CVImrrP+O+EkGAZGGBwVD
M6zZqoG0U2RZ34S4rMeOWpELftfxtUFrdvUP7689NEXYNLyD7aQtoGuDAevCA53nhF/Lih/7ncU3
vb0G7MJNhOz54BMyp7uQP9H1Bng4owFiFTga12ZzaTjLJtjEU5tD4uIgD9TUmaxxPbStcL6YpNHg
/ekuMtekwaWxBKuRRs4tVP5MOucLrTS3edqeYFK13Q4lA9prY2mmcWwX/FhLySwHWMv97OgM0+vl
VfrFOsTHYiGvG3Ka48UCDOAqM3B03AUt4XlCCx0Bus7VVq5c5/CfUPaqfF8V+lfKGVW/J9lidnc9
0AkCKABql7bin4NFU3t+onWNCmJVXmkSbgDi4uBRjgXcOANyQ2pY0CoFYOy3ddW4XVRCfU0JC/tQ
LA2/PFTDOGEkFeVMGXOdz2B08n7a9oG1EnJzp0dTM5/HbAHbzJVGISZlDT7XqcLkFzgBdR4+uPla
YtGUFtXAm87i2DOUqL4hmWFPpyCi60sJKb9MN6FKwhOPWbJwMChI3b/3ztBFe6TjmTBOAKFk8ss9
iowuy4glbrG++5YZLLxIQfCxoK1wfvJdMoeehUK0sdqp5YfhDbhxTcfgpyvzysbLL5Foe7x+9lYG
ilQQb9m4HudAesdJBN63hpIqFvGq8u2dg1Gam0PHJiOOM+fEUoL3d5mT6LX1PO4gQ4P10bPK6X4S
0tkRV7Q4Mvb2tLGaSASbsnXqkz3rfGHhJ0nY8sRAkqrVYzFWrhYscXttvDyxXoIL8GNqlx+OV9pX
UdunxwzKxfdCeuurHw+ztyfymd00rZv+sImDPA9SLieAWsTesiIKOeu+EPJpX8GJd1vEoh6Jlvai
A+EjWJEApul0p4cZyr7amz5LGBWb6w8Io6xCbHKd17gPcNWNmbdQ+7JG9jsxtY4ULBuRMIAbdxrW
Nr8tJaFRCagKStvcs5pOqUC7kXHD7EQZiZRBggznozqhjDVoiP3s3xWT8Qh4FLAJoyrzTu6Pnbgp
Lj1Hq648ol/k0I+UIK2XOiRdjDQxgGDJpCxJjS13E+qT1KVJSSj1ZscTcaH+0rQ0Dql9U+fKtF6i
2q5ecRW3T8XkPCRybMDnaepT3InHiOjzk6IDgfU7jPj7BqEPKw+tTzA0zbfYmuZrqiyf19hyPw+6
JYq2N6R0Oakq4PPByfM4tjiQWaEe5zoAPl5bD12HikR7VkJ/qC6kmnQ11RI1vXnukqrazZbH+KVL
rLqMEC6WT7gaO9zQClxBlEwfUT2XRSgc3YRllroVi1gyDVmGcIodgZkq9Gezf7ZU7r+nFoM9j0LQ
D0NG1VZpGvVpdHHih9CxPyg/ra8JuQ53KJ0fU+s3t3W3Lj000Ll2SQNH/Q1qVLYdncB6WgLDuV7m
TJxz4fa/4SFuP5ZLN9h86QmD4EFnGPaI/BQXuQL9277RvRGdk0RE21zXjeFcm2/GHhNSwcF/9FxS
fJ1t3Ldt7+66S2fZgsu46Kf5ptHqPLwI6wyDc3z3U5rK4jJxH4I6kPQyT8Sx8kszGtvx+s4zovwW
lLOl6IoyjTM+Zbn1nGHa8XZ5m9Fx56u6K9VHOvSogFX9Eg01nbBm+9rzSNxBsJQETc13AQsloy7t
xlik8zZNMQ1vXr60oYg6sYuMJLnuYoeZkJrx28Frj/4wIV54Vo8Pg+0MtKR6dm6mpHf4CelCsRIH
/ycB5qHn4WfAludSMdmdllRkH61CfI4yBwBO4SKZWpUT4v/It9hhCoq5Rq4DC7kzmV02AnYQrXqL
BG7D5RG+RzwyAd1atX32Y8d98IO2f6paZ+BBj5TKz0MBR77OoCCo2qvaXG7qIX5xTWr4FHsTkoVU
88VqkRjLy/IpzYgqsh6mxM+CL7SdrSJDmjW1e7hnOb1ZuiR5KOcWIK+uAzR1MeDS2ToawBeOKKS3
3IFGELskE7d9GZzt3qReUA0J/2g59TUrg+YxkdSDhCjF0w67C0vzRFcVDviNz2nqmts2ck/s1EhO
5vHyYl5qDmU5vCZD8oadPArhAZDrjucxfhlZK2y8bkZTajr7ytX9iTN9bRsnSGj4Glx+D/jKJ2jZ
pRmsoe8NLtBd3cY4XooZa93RiGuQp2ORBAhNXlkgApMSrClt34yEa59YlHgwkJoo2/E4RIemj2FL
0I1EehRtzLkVQPB07TN+QsyGS4yn2WEJTQ8EXUKz7ieZLlUlfM3MVpVQZehxv/me6VYTdF36TS5V
J4luPak9DyR5G9CEoo9W7BpaNHh6UtZLZUqh21NS3aOSqTGl7M0fbqdaWNsIrm2IvDICJPKsa7B0
4x0Zj9p+4fmW3/aqsNn3YQksH7I+tQG8SzRuqtPdx4KIvK6kDNrN2NNxSLmQ8zUXlhnvA0KPfIBM
zoK5K3LKIeaneCzmG1ofux0SdUCnTedH545jwC15GFoN1WLHbyBTyMCvNl6OyAneY2yfj2s0kWUu
42Tf5MNCZaCUd42iZw80VGNsh0oOV3ZV9NezaJaDr9L5Qci+e06m8qqZmuvaX+dtE1jNfQm24Bsh
CPMw9k17xdQfHdrYf+WgNu09+riItjvnbFyKYiPHPMciOVPjeQXvYRL7NFjJBk4O/P4Q1EyVbUrL
XR8H26y/znlJ7x23vGIke4DGZCtK7RQF5Df50BrltwVbxoMRLOu9kaxtuotrNgZf/b5+rodF5R7m
/MGJdPc0N7cTzXSHBjPLYyWKzzUw8+RaFY0X3djK/NJPQX07o9FsUp9r4QQrFRf4mi05QZss8R6D
C0s7haodANL6H/bObDtuHFnXT8Re4Axc7pyUGi3Zstv2DZds2ZwncObTnw8p125LqpZP7+tevbqq
NCVJEAgEIv5B51V0WxvBbUzLabAUKEhN/1yNHLfnahmHt7HTtLfsfuf9k3T3byf5vyFbvdIYFbBt
qDi72LfYHmXs52ViRKAAOsTktaHW3vlkPN79NHHu1wWTEKXtPwm9+i+5ZyjwId7hOxS/hUeqYPBK
v9WlaXgsQKa6+lhBYrwCwQHJgcD8kFs94j5OPXwHGOx5N/EoB/dca+APEDngcpfXmZ8hHH/SuAza
ytPvSj3aN1h0oNavoU9+GhPU9MecTvbGW6uItK0MukcRC1dxoPf69YMTGCeVdkbWNx0wg+ibzH+o
/XHqPwAG8bvD2tugdbZVgODJ15XzBP0aOXNgiyMfiwY3NsruRIz7MnQR7S+W7pEpU/3EfLT64EKX
NZD9jt9H0rUBXQSh+irmbGSZ2Ck4YNlYc64gVruDgpcAXyfGOGXhFzXshwbde53YwUxjUmLXYc7C
J0uAt1+6qXb8jt5W0BIDuheSsj+y1S/VNnMyZKQRRI2wrDkvIzDO2WCgghmfv30hM3teXQi4OWkA
7RDn5eySmhMc1o/1sUiwQ6A4UZZ7Kv68H9aeMU8wRj0x2q8BhLL6TwK6r6+O55BUIOI9xGOAkD+f
ao214ICwICShs8a5D6ZJ7lJkRt/bVaGPNXowwSboQw4B1lRybHv70e0XejXQP2kTQwVUjm0EcV8+
+wSghgq+RhXEbvj0cYoH7zrMW6xYso5js2cbn43RW+rLX/7Xuho4+FVxWBxjb7bvTzf03/LmH8ub
0uPd/Pt+3z8fALYBAqir3xm9hEXzZ78KnLTR/kGQ9IO/+n200/7q9jneP0xhkTnuEOz+avQZvVEH
hRLiK0vtRAH+ReZFbxSBHWgYnFahUdCO/E86fc/jKS1DpveT7bYtqKG+XMtrvbYA0ofgrhwxCNqy
vw53SAcBjANx1H39bWD+Zrd4vqJOF4M6DBNZKLR6XwXv2J8NdaL37hKLo//Ju2mha/MpT3uzmEzI
i0XoPagx08f/w6WBrwqJV33AoD5fzKmV23Nf297dqqiWVYCECPXLhHUJ6Z99j5sMUaUTmpIbntzU
SN6+/PN90jx5CMcbAT8Io7y4l5d33DSu6AW5dwUaGqRoFjmKMVRh60lrc7nZlHvevqbzPIT8uihT
xYPyDe37pZJs1cBxjBFIuPNxCqQtCnQVU26qmiE6WZ+aHjMyL4W8R+we2EqSfugfA2qjZwXiHFSj
oNed4TeEwEkHeCjarytBN5AOIS/yR2FfjiezqnQ16DOUrtmA56KijvX2czwXd356jFPhnfaALVzv
BQRZIlFO+SJx7qhYMlcGTNPmwtTkZEeUK9DzuJxzQJ1vX/WlDK95Y7DIFQ0EFgb/fj5hKCSG2exr
+y6DRH3/pOAeVslPkc3t3WKE9X0Pbyo/VJSFTy5Mb1//9cIMSXRcGQbINwoynufXhy9Y5ZiB2ig4
IDqemgWzQF+9jUcsft6+1Iu95jTCrs2uTsGCC9KFfH6taAn7SojBvsOscn5vwcjOD08+dJGLbd2c
e97DKAKzOgVV5iacWCzYhMy3YHetP7zuv3twV3hES0iv7qtZ63hWrVosVu8Gesbt1kN2qr5y+lKM
m9ToiL/97H+3SLAsMOuS/4Ukls+f3W5w4bHc0bk7WRVVS0Kd+FS5HYzpVom0EVgpaqSoHTPLTyZA
KD/OBoIDqnYDtqu+tAJsvWLqu7TWEYm+6nMMi+yeXk2S0NzeoaLGKvMRoJsuFC3j4vD2Q9h/E15C
xCI8YbNVKGbs84fIijga5KLsuyjK6GOcXMBO82buy+aL1qW1LSSdC5Sj1FUpESNC+cPo0y+qPTaL
sfFLc68t0EFZkXm3I9E9Si3m92/f59/dJogw8inyRo9G2vPbtGZnGBHase9AjjMgp2G2GwrktrHj
agv9p5ltdtDfMkhPQghiVoOxAc4CAvjlFcs+djKRL93dRGXvkvaI/xApOmUglyltDwLFJe0GOGdh
fEdmD6MHeBvSUOpDClu94aS39I8uKpS3J/suYbEIUpf2DyoL9eVpiDp2DTzn0kRddWNIMR3VjCvc
ArxzJ+SBDPb3CXr1b+02njLsfyXGPBZPwnumqO3BoHzFn1xlrkJS0fgOtdVliz4dnsNZaGXvWrdY
+mM1ou+/zcIx63eObxUUWUfU2g4qof2wKfhssV2oQG6dDF1YUfbhAZ8Iqz8mQYdITGXHi7uxIp/i
knDR3aJqMVkfGwuc7k6EdY14QbxAGaNrShkHGRNWRtZNw54tIEBFKzNSULKp7tB/Sy5lV2ZXSBPV
N2NGLXgnUeYZNo1TIM2DRwVyAkvxXYCm3xXkAdhkoSLXcH9j8rj4kDAQq06qXdqzf1/Qcy2RGnCz
xoh64N84J0hobVAXwsc9hExNiS20mk9DVWTTzo3C8INSbSI2LZ7jAeU0iiGb0o/1iqywoogX9I78
htckDnUVEN78uIJ/deiyDR4gBBxgOK9zOrly4oF0uxmjC7RHFID4kU5mSMle31kT0C9ACH3lw0d1
sO8p0QRobsO4LPR2Vl4S7WQ2qU8xHIhPTc4cCamS4G5lDPjaMoHuQWqA9x64Bu7O+FZ2yiNNwPob
ZxLPiIONDbsATkb8GUdrY5VoHPkkokveZqY+F16hw5EP7Mx2YsuGxvQgwuYCRXHMogIXKy9rRtEB
Pfi6TPJNk84YQMdpgie46r+jABLQ73ASQSEShrdyyxgYsofuhELCteVsNeED+BnV6PTCGREdRLvd
+bb0dc3xj9ZgqJzo4Kxu/bVUnf+5dlFAh1uSPDJR5h/xEGWmbRxXOzHwerZJ1MOsixsfhfVw3DKx
Sjw5sW2ZZ6yA4LxvZN0/evgabmegk8295cs0B3gk6aZcVFWhyvtwjNCqYwIUSx3uyrCUBgO0YBCD
sizQOvyE8o3t4JrWbHFhtmzswxZrgU4kc1s1n62Ewje3m2eV3tFpKOXBQjbkrEB98H1NfSjeVBCR
LkUsSYaI4N5DKye6O8jcAkQu0RL/OFsdb2yJ6OuWy0IXbMShlJaZ6Z6lC7MS8UqbzdQDzAMBxQ5R
wdEdbzawV14q5VVrKwCC7SaFWxYC9nTucVkkZKdefDfg8N5v1yXwHiI6Jqg1CfJV5AqJRuXkP8zR
qj5RRsSOlYoPUG06vpZHHArx29mXOgFn3LJCJUxql48Hh83NceKoL0nrok8DdIJdvpT1ZV7lzn0r
TKsawxDqKv1IfCacUcwsPIXOBXZxfCcGPd9txpTE56mTuIamtyh9Bkc77NQbBMD4DYoQ2c0AQUwh
XcVdAXBXVyqs5/cQ2dnUYXjNt6cYSQ4nryKfTfTUXIxq2T22ygzlqSfdga9DksLcLa0N2mcuonW3
NR6pDryPdLlFg4H/zDG40e9OHnpxTFFnoA5zczobL6YVP8Ka3J9AA0PKccMtMmP/6rA993MzYZFF
9rg4jL1dmr4yS5Ir5cnYPaY1kyEz/zVqI59NCxt4QT76DydJP1Rwu8emMJ6bKm6/oEZH9jun3fL+
lCiseYtB6ZwVwYMzk9+fPEB1y83MjsweaQPQGktD1z2vW0vcoJRCu7mOxE2ni7y+Yhrx7ii5k7zX
LRtPR60HSY/5vcgESXgNwwpoRI6v6GA8cpccTMg+wnbhIYBfD0i/xlT2vO00dz7yN9in1hP2Ja2l
KTGdEpzBpCr5Snv96fDjmqY1buE4mBT+4gHJtPI226DbTPlhgi0MO933kJRxTY96Rb8Z0shMVUta
1ZQBg7ejbzD0uHh1WkJ25OO6Os7apEHsPP1OT3fSm7rHQuHzywlCktzxpYptNmAg/8S22hxVYIWl
Z/YCoIAw4J4HvOkbWHXhOY9TX7o05N+ny4DgOlLQ3C1dPH2krWjf9GZ6YiNv34g4Y2fKcapFXHsk
XfXofA/XzYTi4LHEr5YsLaiYtUMCr29PwYubQTKFIpyXm1KcjdXPPKbhfZYjjrvvjevrkz3rqSKF
+iNjCsyT5z8Fgbxw4TmnGDVvse5VV8FC1a9VrLAmMJcvJ+ACJ1RB0dvNl8yu6cCbCh7pfntELYq3
ClUG00E2csZhIgVVFZ68cK7n23mJgwcte9argMm/d9IVf+HYZ8Vr3XEnp5kIDc3uLk9mrr5Njr5/
ApJ4cRt3twp9lulc1uYFZa1HaHJq7E4x6FPQsNZZoR1EeREeBJq/tOcMfdKZ4vLDIqh0usZbwaHD
D18v4xjiwYECKkTZeeM6hv1InFc4SKbKACrA2m5bOoe3pydkJyJH7gIikK41rAVz4F0nq/myUl2+
R9UXGydCt9hMHGnvh5Zv1qhbuPveZGkrogbFU8Z42jaXVTCjmsICoSJPKA6/wWPIkRYIUKfc6WHg
JGNGTYPwVLDKbWRptLmdJOApcuO+2gw967Uy+CkalCwrlLeQLnVX9zB0BYgEv4sJR2j2pVvHM8XG
pNOo9SZM+YEJjolwkkaBu59GGjRL6oPm8dVQ+O9njdgwjTsPaIylhf/wC7FinJ9PjkR0aPGjhbdV
75WSU3FRjgF/XQyJ035AN2MiY0ffFNsJs7nARzOxb3bwYsH4kyBPKhKbI7nXc15JSubEagbgKRaZ
g/uYOcQFE1jRqWTHOc3dKDbGvnOP8ckcpss3WIDR3Wl+ekilnsG6G84ginj5dThIpogUGMF6fj5e
JPGCNP/ThEChWP5sMC+gd6RHfbSyCmnUpfEf4oBaymlWBHNuSt0wmehvwkOy2woPZN9UG/LO6AXR
RLJR2/ZPaKY1t7Zh61CE0BD6VxQOeaCnsirKRMVWexM/W0iE9I54b9/A/gcubIKDn0AAw9UyZmWF
WBy+d0CiuQfck+fbIauJ9m5qv0ObYr3jpM6kFqh7DAbEoY+nCAj6nHIqXDgGu49OiJc+Y5TccDLF
IDYg7Flid5mACvcEhTrWY3TA1AT3vWowd5sNvbHAbReuGzfL/L5cPI4EDUc14K0LiZ8f89zDMkpm
N9B2a5d5GlESTS60fhiR/5mP/TBWyTubjnN9js+ZfaOFcYfwZW/wT2nNbBc2Jor3vT+QhMRWrj6J
CR/oChlnnjdE2tQbnPDDIOfyneP6+OREFr7YWXdEC0lsQk1kxwI9+xm7HbARMCYbF1XLfDvWLgt4
BlOXpQ070pJO67an5KnIUJbgU54tjHPa8EJrf1pn5M8z9yAqdJU2cQvFBy2m8jxtmuza9Trb3rJr
luec7OejQatAXmma6jqq3fqnmgvyhcA4wENHZYbpzunlfp67Xly0JvhfZFFMIVIBErgpB6/mBIN5
wblVO8aELOTVwcCcrA9x5vB6dNnwz1bZDJLrr/MtFcBpI12Idi5oFlTKR3Kc0qR0bYJjNOYvZHgz
ruZQYVkztK2OOR2Gy8lVLFWVtLQyhOb2QKVQbHJq8gOAPNzpfNpMooS4vUKzzX/U5JjsLsAP9oB+
0PSysP6OpHF+Px0MY/zFm4uiyIx/XU9Mq7F1ilA3Nu0y0IJXqTGpnhqF3b3B5tnYxD466yJ3gWsw
Q0wnRCwCh/0TBj6ztYyJVmuQOvcn/8BT3FRZTnAENuvi91SxJgqTbzaRklf4W+IvGAEZuJ/wiPgC
Rn9CIIa4pwGk3fTGRDyNLJiBNSLnsYnM64qu+ZazXXJ0fISUvTEQ3aXfYJBI/gey0c8hdaNIZjKM
FmqWQcWVeSW98zAEfnnOgW3ujx3nG2QGB31WQ5A4FJ7jSM4qAAlFvtr3UgIb5ImJStR5GJIws9g2
osjhJHHqVwV0+e6hGmAM3BpfPR/ZZb3GbEZPKbMPYz6g77yhSlaKQ5yX+FkES+8cuHJyn+hh/oiy
+XqVeEv6EYhDvkN2TRGdOe2sB5CVeA+FQSlQ6/Aa61ZbAWIDpNOV3LvaRdEZINv3oXH9xwwHmx8F
WeXPupg70u2JXjB5FSLjTSeubJKys4LiymeAygFW7VFUwBhusQjawxtuL3wAXDd4xMldnAXpP8um
jz8E5PjzdihxXc07X5zBfV9uUCaJPiZo8Xyv0fnXO7/CQptMuVLx7VpZnFhpsCFvAB1CY7mrxuC/
APb/P0YXWlnUnN/o8HAmpsPzrL3z9Dd/tXeMcZyPZVtAqRjOlHGu/Ku9Y9v8yOQp/8vY+qvF4/9D
sJHjzgm6nSKvQbb/1eIR/1BgsCnySFoWYIKc/6TF86JdSx/Rpy5IA9OmoURUNTWy31rm+DLYMATb
6WYoH+OugBX57bfR+Ju2zvMCPXW1Fxd4USrXs1uUzcwFZBZw4IV1pB7S8SZVJCZ/qMqfyt7/qnyZ
Gh5dZzpfrouQxOsS4mJ3duFjkEU3vyAnBToC9hU9gY2STt76X7tsjuX3BNZzTy2jwaFsBc/hk5Nf
UPVq4/KRaoaEwkM7NREqPMNazizAaviRSuyhyqtBex3ANsrd63nRqSzS9zITyyW96Dq6X9r+kDmp
f9EhlHmbtTUO5pAx26rf0mQh8rvaR0tsDCz0SNGrVmC8irJN8g+AVOKRghNyqmG94yYQKkqJI53R
WbjQdHk/LvQ1LouoheG9glOZ8ABJcdS4DGFO7fwZar+0EY34atUiANoYl0B5e0ej2+177jvPCpv1
MutVYn2YgPl61d4dY3SjEDDJs36OzsJCp93Z6eX/ty/8h74wZpGUr/990PifgkrNw+8x4+kv/goZ
jkKu2ZEBTQe6HcG/+J9ED6ihhAbcU9BIowz5v13h0P4HtWV+nYqwT3/EtBF/hQyfH/m0VYkzLn0A
x/2PdH+MwvTvdXNuhywabk1gg0IgCr1Y0jIcl7IchPcjEWuT/aQ1HLliN02AsbEh7FGN/UTTIe0P
3cLiJ0tGK/77DMGqurKxxoW61lgeSVPeSgvBhEohT5egoAIH/6MWJfQzcvomWLH8xhV5tLbAdlsj
Hl0MeE+h4zF0zjsU4ppQb2LRWBNePOYUX3AQ6vFsWFQKnX5Fw0OeuXg9t/5mBlmv9LYA4w9dshqz
rqEk0mFB9qcOlRF6ejY6imjtIFvI/1lYqEw/j6j4FNokNqv/o+mmkcylxAIM4rtG8zC/VjHQcAup
hLQqf7aBTpd7zzRcNcDPQfM8lY1N+cff5tbfhGDn1S0hpWDT64AjBe8JCvDzWzJI97LudPwIDMfP
rxsvjfOL1RtaKprGMBOjyTJMKcsZNQA5UKOfqURvMoEK9kM9dwtCQ+GAiMsFTJVOJPs1itcB/8yZ
V7HvEZBfPyU6iKx5H1DWCm5WjDf4tRKTD3CgIu4GHAPefqjnG5cXCgbZ9zj+AupWAWvh+TNFST7T
ty+qH2KibvvBB75dv0cbsV5v377Qi14vF0K1m60xACXK4L1sny0EaLUGc/To8rZtd99w9MbK0BGs
8NkNM+8dWq6+4fEGfmH128aOw/F9jo5R9vPtO3nRrzJ3YlS96FZJN0SM82U30o0R9Zmz4HHsQD/d
+M2S9f2G/h2N0guqJys2m29f8dUgQ5RD+pJOqy1CRsFMrN+yA8vGdKAuQvd7MbS6Xnbt0lgjghno
OC7TH65lJuG/Nm/zQglcnq0w+0JYg/D3/FpogxU50EjnEUPKLvV+OIjPJMk5ppDMu7huzRAXyCji
Qv2fPiRziF4g5r100ulNPL8wtcpOc1Lqvs8CfXhO7GEhx/eoeaaM7tuXeqGObx4SpA/ArYBeMsH7
Zcsxq2s7n0anfOzQJyvDY6qi6mOBb0aLXQaF7Lh5N6s1EuVVneoqEHt/TPL1U9aFaEltyoKAyBEU
VLO6g8Yd4kiUjJVTXGGQouVyHCbPK/+Ejnn1YtCsN2IDkrcjMEZ+ET1sJFmQLBbVd9qdmrsAHZNn
P0d7QRmxrsugdndROXJ2/NNgvZ59ircCuk2QnDrApJ6/mMiyxdxo3/q2+pRlOICHforpeyibBHa3
7RZOVxxZJnn4QGee2vSu1Vor3BVpJo/3ablOGr1DXGP7b3FlZwrpr8BZLn1KMJRR3361rIsXE5gb
RA/PLBPSydftZD+eGo1RWf0tkSmdjE0mYRzdIuSjmVQrImDLiJ1I0+FT6kYpq6mrkDSwwIMuC8FS
5V68fGcCltlPAJSMDNsfJUIIpbaHPMFTAPaihujiz0McfO7QzI6QZi8hUGH4XPQdb6eCHcE2DJ8f
rZ0NpVwToi2Q+FzQIYeUd1HS9POXdTEpxKad14ixgFHtEuTFmgZtdnC81md9t+iSwygNvKz8EUyI
f9obF7/H9Zblr/zPmKkwNfWKkSVQhyZTAJ/tarA/5/gEZ9V+gJWwflp7NxzvR90G43vy74LfTSrY
R6txXal5Z04CmKzd0IRKceHNoOaz0CPJZ7ibGnn7JD7Q4kX4btNNKHi1m8BO0eYkPQ67Mjjzxznp
7/opNLJNSztnhOAOIHy87LNYcWkrnRS/jpiguZoVo8B5Qz0nbb+0MvXHY+SNbXpdeFSsziYbB7DL
pLWW4QLfnpm5NEtwlssuBfKyXMIsStgsRdSbPRPlBYfVhiZEj7Jn7VVNnh9/PYCPQg6PirOAMjL3
IrIYUF9UTD9EFkwQK8pQWOUehj/Usj1FgKXM8J3IQbf9+oy2oRezR3gP1PSWKVdP88bFgJAxGJAy
4tJzkxAckWLgmeKnUfXyHDgDpcEG2SV6Hn2SX4BJHUB/2wnCCqhWcRTIfi4NtWkqxUvY8ngEejNd
aky9EcLI64pJk0VBVr6vevxAw0PmGuAaZcsMuZjNWCnFrIkdWlF4SuP0wV/J0I7CQx/3uXQvLG9O
l+9tOY+MIXKKlNu2PoHRjj5IPHYYk5UqcjGdQ4QYqfUgoG5yNyQbXH62wE82D5EpOtvXrRuNVYzE
sdFkpTY5EgX2eqXLU+7RZDDzV9P646tYuq07XqgOBk+2q5faYylQj0R9nTffU5U2pJmeW1p4er45
DZm5F9gfrhfA5gxZgosEWoXO0hogdTwGmEmkWxTLpMnbIsSM05sOyJD/Gdg+X2yVu4TcFtqGZozb
sWQEB0SVGc4VyiqfVJACekcOWZjoHGLM3piiJrUe7xtZ8c/WxgIFq7WMtsoNqSO1u703pazzRS+r
CR4JjdSHrHW1WdKeMh+Kc5PNm0BYEWeCTd/Y7ngfpjT5SnSnw6ZbjuMsuqy8HjkQ84GthiRebFdy
MTOrXexk+12Tq9X2j7MsoJ+iyXuvEj/FgxJR69BEpqRAyOkQCOtAbSxu3EOfL7En0DmEv7uLR9Gs
t/6yzEx/2UkI5Xs82lB3IlGY6uAmQHg5Rwtf9NSYtwiIuem7GqG3COpzNpg3XKXjIrCLZy2P1nna
CRB7G/qBsKO3c9F11nSZRx3y48fIwur+e+tJ6scPVWdXPAyGdktcf4CEGnkV3pS1ghuP0503FXsC
MeFm34OqX6haNkOtFFjGACmqDd3/PjnitI10NqfynDAbfF8nGtU4IdkITeBpkGHRB9dIJ3OSxFc5
6mR2eNPPqjOTJ81MSAn7aUHmNMeVl6+wTeiYQ5GbYnRyWRvwbHNonXHQ4Hx8l1CJkByjtEPJxaZt
MNNrGNqbbgocQi6KHmhT7iswPewF9VJOfBZQNxMFBwafmSvSJurHg+ibid/kCNPysx4/G+JSLsZy
vlOQcZhICZQuwlPjzRQaLtGkJDqMjCJrwXb6jgk1ttql+cvbbxf/UtI69I6y6FZuPJmh9Qdbz6YQ
3hwIl2xH49KE7PJlRLG320uvMJts3w8t03FGvK2mQSP1QnxYZGJ572axoCUHooJu8LFpwQ8me4A9
QIPW0jEplrCmfPmO7DSnkV/nEKK+GZypbt1aneWaqAoQLckmSDFDtq4aHUTpxrs2mqpo74khaj/Q
0eHh0ToviPYGsMsdh9lkMUoAWUIWdjaspNNHCWGLEfw1rct0Mj8DgoEG0XZNZ5M4o4Ngwn1nQaOm
2s6sdPduqA2Phkw0RmUmtOKUletJ/M9Qb0sAbNw4QHezXady3aP7tdpL8JVWNxRRUc7FPV4KCucc
rdu0vQiqZqS7UY9D870p2WPovZWWdx1xp+62rpq0/ZoSc9dDju1J8ehB69cIGQSlfphWLCjfrcrC
lB7eMP0vqs9TU0HWrhQQltajtzIc0EvAqUK3STQb2qgo7Ss6xWjgUPAa7W3LO0Kdr55lu2L8CPPV
m7c0/UaT0q96WuihhtjIqE2jraX/Avtg8D4EBbgZ/Fdo/EFwU7jdITPeAElBqqJeorg/7xN2sgJp
hGJa151KC8SMDpGDgQbY2yXC167Pr4EI2ei+qjCGHk2Ctt7TpElqNj54Ehcd6mVy43o9wjML9lc1
Vmxx36kdrZ0wo4YF9Xob+0V8pIHXUyAT03oZKYCpZ/ZkJ84BoisWfJseF+sUBJHrW7cNpqjeR1yT
dFZT7QvR09mrWszz/dzPbn9tdX1lvfcsr0ObjS4FzC+UVfXHNaTfbCQog1A3Z3L2AbbgDQLKYadm
NOzOMDin7YKsoCzrjYL77STbUK9dK7/ZZSarRxx6QQXCYu2X9oeisTkgbBE2dbhx3M6n9thHVetL
fE2Fj0lRBOw7uAEAZOVISgXUJYvkRwKHDN2nbS3zwal38NqWNdgHbu9aBn3Fw2S3v7JvsRRRYL+n
E1+DTpjw0mZbatCSbPyP0+I3jbdroklHIDyEiMlRljH0ycYiMbFgNFKxzH+aCNAUz+hvjGZbQYTW
LO4WD132WjZwlgNGwCbClb4wGSaoY9RKDhmlyBgmu9s1k7zE1MYiJfWTdmTr8ZMyY5cB+xY769kS
hnzmYfBrk/3R5jAnB7R6V+528cayUGdDW6bBZ3j0Fbdi4yqaK0zOe2oNzdD6hEm/68jsZQ7U0jnz
HJ8seBLkbhYawVNDLMtkajaNyMLClD28pIOyx603WN2j8pyClKhyOGdb59jkCR6UvATYBxTRUpuA
WBYOezSgco/UBKRnzwA1VWh2TtlOM3eq4yTk2jiohDXtWc8HH7itwY3yYQKzYtZSB7Gb+6c8bOJk
7oUFv4JpheKOMPDsbP0AX9Pkqwo1ixXhlkEH36YJY2C6n1lYXSFpAYT+0DeNyaWqJjQpC2xPM0Zw
TYLe/gkxA7zuDtWJcQBgb1fUDUDiRDNjqwSd8vKaGL6YFOlU7gm60uxSv3YwdO0ZR5wJTMUiUJO5
e9uNLAaywYBH1YjXlhw6kOxiYAkzVI6b7dBZCdPnr5FYW5bQZmjQQqE+VOE6dV+XqE15uxyHJFyg
SYjMVEwFecB7v5wj/zMwXmpPT6+RDdO2P3H8G/p72UYzT+xmlc07GkCX2Rp1zXycktt1ykSkvox5
6Gf5MUENt5zOPdLR8X4Fp89T2Wtjik9ao0+SnDcIqvFZAsFFUvDJWcxBXgYtk6WkXmfjSDwJHSIH
TQuXxNmJTDY/ogSm/aNo4m6Ut2ufYEp/FUSh4H6WFbZxt3ddLXjUMSfJvC86zyyRtsQb7Galpccv
RLjKkajZiEF/TlvbTDA3wvDNOWudsCDPjp9212TEhpo2cz2RqG5dtyELDFwYbcexD8x8jBAuIbMW
jED2k25zxRd83/w2WYleb6dChmyXdsJ9OUj5hiY1xBIuNsk8EpXczNPyyHuf91IMU81L1R2Br7xy
Z2r/X0c5xXSOQdrnIasaj1amabqQE2QHT3tm7hYVdtTXJXIIY7+Li07aEG7hfrsktVO98G4Hayy5
VrVqHkEYPRaKFbZJrfGp4MgXhyrVD6NGRqHEhGVoeoLLMnnulTfZfY4vs+8wz2i2mkNg1sAHvxfo
tvFCkPQjveTgyXvuF39dLl3wjPRaEFOfx7PZcdv8YUzsmUGJnjKfLhYjuUZXS83TprOCEb7/dSKW
a6VIDOY4Fpy+qrh1+Qq3WArHgEqt+Tu6u+16K6xRiC2IyITjyJjoGLNMGTTucB+shYsOjDWhsH1r
oVRrcvZAmiwMvIY55IeorPDNGCvr8T7qopi31pcUdOvdLK1VIa88+hU5ivLr9ROjbiLuarecec/b
sKkgh3J+YDoFPpentIdoLR8LWmUMjg36dz3Wc+HM1D/a0k44quSSPOpp6VVjYVKrwippewPnrNFs
3fXjiFQO0geTqR9ZkbuYKRkKOVXvBPzRqmVA8D9DL1RZPQOJFaBZ4pyW4+Y6CHLPgNSnLD6Lkgr2
FyCFtTuXw2wXR9k5nCnY2CyP/MCde5yzDwHYRD5Geb0mVmVtZTJR0/wizkxPp0ZQRvjLn7fZaBOk
SPiHYNtRuXKKvYpHcwp8OlgU0Wpuul7naYm3rLKFFn8vV0683igzJjqHJMHsn5Kq4pWmNlbq+XGA
SBGXe8RZo77fW3NlAEsNxRF+cV2YUYh2mIDV8xqtZDvnuAFWaAOhT0tnIHGr/MGtZ3NCR7LPRA41
dybRxdHPzMq3q0Z/UzOCVgPri4YOdp4vC6xyroGuIZr/bY56c84cE6tI/J3lIdOhNh2y17zSty/5
sqpGmQrOgw/xwbMdSeL0vKq2NFUlRR/03/xgMt2bp6lRSHzu//R0ry+FJxQ5rnECpXguXlRWHZDu
tCrd+lvqITpD5hl4LqDpmWBN7Hr7sV7SXLCKUpSpXR/eoxu87kp1wgZ7XeTut9ktAdBfDkmJrtzW
7z1kMreJLtH1B7pYEzQGkKQdRZSxaGWxbXqHczdVCNPZUBx5Tex5isy/eh+Vjs0RoUIylz0hDNqJ
r96+/VdDhbIXjXjYXC7HcUeYn/9WaZ91BB1lCv0HLJRn7oMNyhwL2Vw5Qr19qVdzzqUwrGgF0QkC
mPiy3k0alToVCdQDkhfusByjBQLCJ3sNzRJBRH/645R72UKxeTFh4GC6StXUAc/z/OF027kypn7/
gEyaiVE9KOj1Fvdzs0E4IEAX7CPI90kmFr7+USDUoN8R7Ur//O1nfznMdE19eIKmq8pygzr3/E4m
BIPGScXuV2oSHB3BMlGlkhVK5MkfXujLUXbwLuBpXRFyNYpjL4rXOYmhdNGL/orSUIicRlOYo3ma
cVI7IkZpssa3H+050IKmCTTEJy68T4eP8tHzR0MAZSWYLPqrrugT4UEGDZ4wR1BceK+RblFh3SQp
+C21DXMfzOb+7RvwXg1uwCRWwvURqAp59JeRxYuTwm7CCs1PscTVnl4WesBUPRKVnT2lLaNOTGoM
q9nE719FccvvTckLO3bUXc6np8Ep8TpgjCj9L6ziGugKp4W1kBVbQpejK9vtpNtbEqFbO++J1uHk
m81yhFKFmE0SCRY+yGN66NmuDweKR/ak5yklfaNEh+Nhnjo9qgtjK5FDzS2TW3UYfBEsLENXoIyc
tmY7D5qU3CbskMxgL4aRxm2FTwX6jtSeqJnnjkmaMmAlZnt1bJMsR1mZEUlEF0+Mv4wzTWXSGWeA
m5dwKCnLvj38ryZcCN1LBH6IKoD7emoPnCzQD1+XL3XSuuSsQKzNEUitvckAfpWs376kWS2/t+xM
qFWnHg2kM/iRL+Y4jbIFQQo5fVFxYGqMeBkH+bUvQye3bkQnuAN8KNTAIWq2I5MUWgU8qj81il4+
ufE5EkROo6rImju1v3+LnRWCHRPvMvmS15Q/L9JS9+VHJ58cfeV0/R/4sC8nOZY9viHfeoEr6Ve+
pN4GtoAY1XTd1xE5t/WTn4VmWmRZYzKrt4fXAM1+H18+HYYvvNsgpPPmgvZ6vqTjaRZFUY3OxwoE
rNxFlC/7+BBTRuWkm2YTu8OGhnfJv0IKNszL2cCKOaz54LEbyrqUYDjymP59MyEmQx1hxYb7XqQx
J5QkJAgAh8oSU9aaLVMGkAiCsgjRyjdl4rykO3I/4jrDw1m5z16Ev5npFNkjfD9OVTZc6/bcsoij
xaGqRexdvz0IL8abMUDfwhWsUw8lhFcdUx//Pwz3gGwOZWZ25qimVZFvrKnm5Pz2pQyo7vl4E8B8
VGGJCWyLr3QAprqhpmp70b306tO1BhQUb/IRvTu2JkI9Ieip914A0mEUqrkyVdJfX+lxMBUCC3yV
/9n3MFYyDY2iIdI5JWS86dzK/x93Z9KcNraG4b/iyh5K87Dou7CJh8R24sR2urOhiCFIoAE0gfj1
9zmScJA89c3JQnVVvQruI53pm9/3W8CBfZlyVS0yWKtwuTkDzoTD9B6uHtxjH6gJbkmT+CNbJJJI
A0A+3J2dQ5OcgtZJodjwnbngLYMqO27XoYlCJQKajQamJ3ZyoWK1bGhGgOCPR1lCEyk8ozqFxo3k
7C7IeaD3xmOiHPpxqYYbQiCvL6nT3j7bFty8miL4d0104RNU75oZUNi+Gj8EhW7/vUgiUxBXa+a5
tXRWBjF+LzuFkMT9WDp+MB5BgB6dh/Bx3tMLENBK5OQRSdO5fuwOShpVWV62vhvjv6afKbgtvBPP
KbRz313chKTaHoqVQXMuKwHbcUIux/oEz1P80aNW9gqN5O0EeqtYjgaw5X3bkUcuIEOETAVsDNRC
oCbN5f1gN4AGPoN4aXOSuslnA60ERg8syZVdJsUoW5Xr9+TEg3va5xhUcGtkCRaCLwElsiGFl6nB
d6omTNjvqsL+3ZruWPoqsW819PNk5cUqZPeJ5RHCmKfpmbaIoNS19fze13UaCjkKja9G0BZRlJ27
QKEGq+SrZaQpZtE4p0FHvjglTVCuYGoluXyy3bg+jGtGWHyAmup9tnELAjbeYvEtdywAt844X45A
NMS3u0VOSMyA74ho38A4USzlxshK5YdWZul3KNqNOy83YeXcQs+/tFP/veGX/hv45Law5kCQVkaY
mZgKhoah0JFpMeEfe23Ooyn7BfpHG0fL91YQwydsJYp198bxa13o+mXA9inI0iAu5pVtAQoPEKZd
4kZTKEFDaoS2yq0aEV+F3W15VRh6jv83j8MbUoT28g177MnJr6ZJrQ4pG4R4t2wiN1OXPmVJOKV9
EI6rHsB1ehrqKoVvr0+yGumXGq5mSZE8hQfwp6CQu07kVguXWkGtzFTdxNwZXUNdHMc4PHDyeYH9
JdLC8Refjs6rYyUw3dVIL1Z+cFb4pgUnR0bZF8V61qfEStwP0WBt36FvU+ykPMjuwxDjRcuiEKhX
pho3gOCjnyHtVi8jwrM3hVbSNlO0Zzqm8bsCPeBy/kkPAWgcD+zQInqzJBenbuj7piRuOV3E84xU
Qp6cqnNTmSjbDNAC+/eGLdQpwmNJhBmAGcS6QLCrdU0CutamW8Mpd1MjF4vv+bp3psPxf77dbSeR
6gb/6AN3O8q1OUmPNRX+5wa8htHo9Z0xxWFu7QwcPMKroxiQwjG4ZdrnT12OQ9IHnj2d5yQOCKfB
iL11qAgfpWRJMqgy4R+0wwzAGOyjIdmeOKStz9a9AtJNk4nAng8+0QbUONd3JYEzukp8D2ntaZ4k
y8EVPPn2ZanTf1sP9VtioMGneMCmHVskxsqTXbYl7bKI0/GJvXIFORzO9+nG8H+W1sK/1m0gHksi
xef+PF59Cs0syEA6pfmPMvDyO8XUljeDyEFBWFt1c6pr2SY/1umAd7sJXI8ey2vwmoW3hYuWdrOk
AMDoLkiEoBO/0pvJuaTjmPFNJaoN9+JySTPS1xdXrF13bQ2iC9TH483aXW6OnJAw+26PgeAZ5vUA
2P/9ytdLUBPrSLlWN4Ip8vU3dqhQOFU2bhZVt9QjgZmhXK2znYoWJCGqc7ZYLYwPhM1oOTbOy8FH
ApWLUxIRGZIe/oDpSleCe3++zS5931VuBoWrn77+LZ0u2eJbMDURn5qjCQKfbjFgQlOO1JlH0WxO
Z44Avz0ef4+hKy9oOFmCr1eoeD/Ow1jArk1ihaOFZ5nnHuWwI+IkrguWmKYZoyS27L/9LChE6JcQ
ejRIvaul5afnax3Odiv35hdz054bx0BktM1xCrjaI8IJmexxAo/ciQN+anU2YFlOF8tscOVa9Fqg
c6ENO7Jo6lluN6izBQix0zk0pwCTVX95GZLmxaLUw2J+HKwD0WBtQz+3gqTnvVngmmKLpF8zbRtd
eGGgJ6DhKJfhJJIuOrGI+n3WXT8i5UpF3ZaMJnmlzAqCOV2b7dXVZuWmYPF8ONFPWL9YvaA4ZZOc
KcCCvmVJ7P+dQ5v60/A1n1APxBNvBb6eyh9OCvxA2O4qrJJP4nq6RiZ0ud0sZxBOKfaxu3EXP6jy
KMkasmX4VPZ0l+bjCysa/CiLxQYUoVXQEeb1Q/LcgYUaD7NZp3IVNrDOgaVSKg3TnR3MxqFV5qNq
Q6xd7gWXfmDRUW9XuLdrqOFOS8ujTZk73v7jOUmx4pwAxXrjY565sKItkUCEaNRadit2d2G+KWKQ
n7O5rVhf15aafoHmYzCyCex+RC/m13mwzj6sjCi8CLa6CgWpjSKzg2z72Ye+g4LkaFNc+oNc/0nl
/No8ph3f8usbX9n2Aep7Rfk8V5yaaZzKzpJBhVKG7trIZ0S91/M7LAv6FxJJLI9zUNTXmlXQW2eT
7ixn5CRm/NMD2UbTv7G22pzBV57em24wv1TszfJOg1uXDAlaAIxeErDc84V9YqxJ99Yb/X+Ds2gm
Mppkk/dVH62bfJaUX2Yp2ijdN98Qv36O/Si7jX/vj14f6OgQ7/UQ51EmvgBwbIuaTxNRrRZwo/qk
6ntfGyEgMJvl09lf7+g8YooYmDjq1aO/OwriCBOq+nngwt5HMBylRfW6eOoXHizRS4vw+vzq1Xz9
b1ozmEwBro38FNfvITvEoiAwhDb9N6vQGePXKhg2OBX8dgcuwvpprwLwtaGBXNKwjPa/88IerQJE
gEgwqUXQHaB6Dk1hKNqqHpA0h0dBVQRdoy0OQ/WmHs2eSJrwlqSmr9G9HLcfY4mEwOG8HUBMDsXp
1Pk/XpF+bT6dBPhmqdnr9lAzDYugJEEr8XQ3X3WHEC8K66C5An07AzjoovWf1CoYXHOV0A9hoHoV
OtKQo0AJtMC19FUOIKnq21lTsD1qqacq4UVhqDNJioWxepqj0F0EawjtncgAAvWqnr4dBdU1CORI
nQTdGFaBGOIh9RyJdh8KBRUwNItEFgskTnNf+iUUcLJEuEpuFewhGWpiXyLtejh9xxyKbDz041DE
iad3ZgEc5YgwudkbQyhuqXgAUFQ9nUVwUQwgpEzTdGppUR+6HulFkJR8s9QiGOrQFFFQcg31JDuK
AYivrQsEkda72YvqOOkzgM0DPzX0rUp9BjpywHaHcPgDybBqMaDUVliPzgB15tKLICi8Se5BtVMv
QsdCsk2sY4dyGEjEqqd/R0HBhJO8CcI+FtLQ7M7ewihQ0RZ7F6l35jEoTmlNwOSpQsFBQtIfagLb
xkEE0UyCud77/mkC3BlZBxGbCHWqOaLkqXo6UtDRcSDxoSEYqH/v3Rmg87Uhaxka2hAXgFlSkfTc
KkDqADIZ07C5az2SgvRYFq1Q5VShMeSQKwTvG+u/Yw+oqjG06OtKnLt3ApDk0pNe7y/Eil50DAwD
e8dSDSqm6qve0YUiSoIPxh1puuj2av+hvJHdf2VICSLzNxtboLP/DrYAFYq4h7/UJAeuR6sALF2w
/8veAkfkC9AF9SnoroKJQQjdkGiPUT29s4jYJEc2WkTcVMzPhj+ledpq0bFwkIDF0nehFpX9U4u0
LZE2DB1CYyLLiCv4nEJwHSQm8WMizPUq1TZYj26ESHfLGoaoRXoAUMtI+rx6UDSHJpKrE2NXFDKg
ze/9uxEuwU1JuaDD9CZ4JOBFffZGuCretCiwd5or07sbQc8g6OkkpaMFr1VV2NIYgh1D0TWGFFfo
hKvrN/XpKriE9WSnbzJ9ERc7uPCHV8FyhzBNkWGm0q56+ncIDNOSFYuGPgRFgkdMLrt+2gIBxMSQ
oBFFxvWbenQIoKlSZO+ACCBDjkFRfTP7jsOMnUTUFNQIFS/V0zt5SEpR2lokXEAQXWRWX3AZFRIq
cF1Rn1OvQi2A+3UWpOUhqwCAhwApNeHVw+E6FAgihmqLpnFmEz7o3VnAoxE8o1I2M9Zi0/zuec8B
lBtXgjAitFXVKvVQLoDUkFwFsuzEBiDAI0xSPR07ibJrrgwZWDqKVq/q013QYUKTnD85JYjBQJfB
kfv8/K0hJTxIBKd/+w/VnPT+k0oggaxTDFjPvysL3CEGJN4EOZfq6V0UBVngSnsL+hCkHUbyPqHS
uQUE0QiwEFHdp1/rY9ejuwA+UD6/qpIyEJgkSjeqhxPf0gtITIHPA/FbGxF18KZHqyBga9JngYgS
192FBrpehc6NsAkoYkaBtW0sqd7JRaARTbBPouCALDPgbhdD4XGvD8+CjSWFSDAAZte/91Au4NRI
ageiCKSQNIh1G6u4KxfMIVYpWKh9RUL/LCWDJJjkKujkW+GrIZpSX4huHZLLWUFFQiXfnJVaKfVJ
LuDayK4CdUiOSzFWowefVGORdIPd1xFht8cb07NIsyghkjwLlB6AEdfcvWsgahlacgFNCYe+Ispw
qqde9h6dBVR8E+f5felI1gXSe0EF0BUI5CThmwX92RSt9k4siqSTbERJJ5YC54hg1K0lQmcVHHFV
SLtSkFUfgt6JRQJiWv1Rv38IhANJ4hWzsJGLHUOhKkezCa5qVv/mDx5a2oE2qTnEEqTM5FHgHYoC
0i2C0NywDlyrfglEQoFPWrP8zwlYTAQX3gzrhYI0nCfiiqohmonUy1RJ4F4JRHh8ZNUCxfqETqGO
eCENXUVXRfVjE3PqnTOtW1WfY6mQEmoBUAaeA2W6+71u3QiXNCy6k3qER7n5b2/EvzgwjziYE88P
phUCxp+lzwFlXvqDPfbj6e8N7uNi+tc7AXBp/eFtuZrV7/4FkPlPq2Khyrcf/LjPv1fvaf73ZoJP
X916135W+38892fJJHnwIGEDPlM2n3k9CcHR0CPlxyScHAJT0Ffoql9f8te71nce3II3Bn6++Ur1
DWI+vzlu4oPea39wVTYt/cHJEkbjSbqfutjGuhhXduSTSeD/jJPIb311DX6QHjsO4mQyjQ+/usbU
yI8MRvIh8x/yrDV4VZorO/hoFkw2k2R2OHJd8Ck9cgO1Oop/HtFWKg9/tJe9rimUfcspq+5PW/vZ
YHlkRz6bxcm8/cmk3UQhoOzI56y47+/HqY63Tj5r/w+/fyUvphOvdQCbojXZD76gY3IU++0biXrE
nZIeOpr6k44UqatrpEeON+1jURdqyA778alsqutgpAdmgPxhWe7XtDoXNQRDdujLOPfTJ8tcl2zI
jn018aOW9KA6QVQByI+blMEkmu5HqpR5XYQtP3SaTh68PJ1lWetMNyWu0uP7DxDLTdpA27pwTn5o
dEEaZ62T3ZSdyI+dpj7/rVYt2dQk9P/E6HGedIcW+WHpoeMo68gQTa2yjbIjX89+JN3WddQfiUSW
/NDFpK23mjyx/MCbo/NJuEo9v63Wm9zTnxj/wyxJZy1J1SQz/sTgV7Ot/9BSYwwucqd/YvB/4mS5
H6kSKVBVqvt/+H3Nex0nmXd0MkliNGX7ctYYIulvr14wmiy7d78Gr8sO/8nz2yteY2Glh10GWCRt
rwaYrQjySw+dzOZdLoOq8Ep24M+zKErLoJh03AR6WImwvOzwX7x4Oju6SJ/otjreLTv81zh/4SA2
sdQ/84KnB7HBB8gOf8vqzyB3a5kUcEGKAKD82Nu2V9nkoWXHvcsm3v7rhExp4rWyw97PkhDN1hq5
TgdIj+zj2XSOd5OHlR362wS9Q++q9tWkOEtE7aQHn6XZ0f1zH1+X20mP76cPMb02WpZbE2uTHvvl
xtmvBmKeizQ9QkKexp/2tCjP/W/t4Jr4i4dgNkn+818AAAD//w==</cx:binary>
              </cx:geoCache>
            </cx:geography>
          </cx:layoutPr>
          <cx:valueColors>
            <cx:minColor>
              <a:schemeClr val="accent6">
                <a:lumMod val="60000"/>
                <a:lumOff val="40000"/>
              </a:schemeClr>
            </cx:minColor>
            <cx:midColor>
              <a:srgbClr val="00B0F0"/>
            </cx:midColor>
            <cx:maxColor>
              <a:srgbClr val="0070C0"/>
            </cx:maxColor>
          </cx:valueColors>
          <cx:valueColorPositions count="3"/>
        </cx:series>
      </cx:plotAreaRegion>
    </cx:plotArea>
    <cx:legend pos="r" align="min" overlay="0">
      <cx:spPr>
        <a:noFill/>
        <a:ln>
          <a:noFill/>
        </a:ln>
      </cx:spPr>
      <cx:txPr>
        <a:bodyPr spcFirstLastPara="1" vertOverflow="ellipsis" horzOverflow="overflow" wrap="square" lIns="0" tIns="0" rIns="0" bIns="0" anchor="ctr" anchorCtr="1"/>
        <a:lstStyle/>
        <a:p>
          <a:pPr algn="ctr" rtl="0">
            <a:defRPr b="1">
              <a:latin typeface="Lato" panose="020F0502020204030203" pitchFamily="34" charset="0"/>
              <a:ea typeface="Lato" panose="020F0502020204030203" pitchFamily="34" charset="0"/>
              <a:cs typeface="Lato" panose="020F0502020204030203" pitchFamily="34" charset="0"/>
            </a:defRPr>
          </a:pPr>
          <a:endParaRPr lang="en-US" sz="900" b="1" i="0" u="none" strike="noStrike" baseline="0">
            <a:solidFill>
              <a:srgbClr val="000000">
                <a:lumMod val="65000"/>
                <a:lumOff val="35000"/>
              </a:srgbClr>
            </a:solidFill>
            <a:latin typeface="Lato" panose="020F0502020204030203" pitchFamily="34" charset="0"/>
            <a:ea typeface="Lato" panose="020F0502020204030203" pitchFamily="34" charset="0"/>
            <a:cs typeface="Lato" panose="020F0502020204030203"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2.emf"/><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eg"/><Relationship Id="rId6" Type="http://schemas.openxmlformats.org/officeDocument/2006/relationships/chart" Target="../charts/chart13.xml"/><Relationship Id="rId11" Type="http://schemas.openxmlformats.org/officeDocument/2006/relationships/image" Target="../media/image6.emf"/><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234950</xdr:colOff>
      <xdr:row>28</xdr:row>
      <xdr:rowOff>12700</xdr:rowOff>
    </xdr:from>
    <xdr:to>
      <xdr:col>9</xdr:col>
      <xdr:colOff>495300</xdr:colOff>
      <xdr:row>38</xdr:row>
      <xdr:rowOff>82550</xdr:rowOff>
    </xdr:to>
    <xdr:graphicFrame macro="">
      <xdr:nvGraphicFramePr>
        <xdr:cNvPr id="2" name="Chart 1">
          <a:extLst>
            <a:ext uri="{FF2B5EF4-FFF2-40B4-BE49-F238E27FC236}">
              <a16:creationId xmlns:a16="http://schemas.microsoft.com/office/drawing/2014/main" id="{0CFBE90C-8AD8-6B13-F47F-F9D59335C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454025</xdr:colOff>
      <xdr:row>11</xdr:row>
      <xdr:rowOff>79375</xdr:rowOff>
    </xdr:from>
    <xdr:to>
      <xdr:col>7</xdr:col>
      <xdr:colOff>336550</xdr:colOff>
      <xdr:row>26</xdr:row>
      <xdr:rowOff>19050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E5951A2-C3C7-255C-F60C-8BAD43FD6B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146425" y="2105025"/>
              <a:ext cx="2898775" cy="27019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723900</xdr:colOff>
      <xdr:row>6</xdr:row>
      <xdr:rowOff>168275</xdr:rowOff>
    </xdr:from>
    <xdr:to>
      <xdr:col>10</xdr:col>
      <xdr:colOff>488950</xdr:colOff>
      <xdr:row>21</xdr:row>
      <xdr:rowOff>149225</xdr:rowOff>
    </xdr:to>
    <xdr:graphicFrame macro="">
      <xdr:nvGraphicFramePr>
        <xdr:cNvPr id="5" name="Chart 4">
          <a:extLst>
            <a:ext uri="{FF2B5EF4-FFF2-40B4-BE49-F238E27FC236}">
              <a16:creationId xmlns:a16="http://schemas.microsoft.com/office/drawing/2014/main" id="{93B62391-023A-98DC-9776-4CE5CD3AC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155575</xdr:colOff>
      <xdr:row>2</xdr:row>
      <xdr:rowOff>6351</xdr:rowOff>
    </xdr:from>
    <xdr:to>
      <xdr:col>25</xdr:col>
      <xdr:colOff>285750</xdr:colOff>
      <xdr:row>16</xdr:row>
      <xdr:rowOff>9525</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CC63FB16-A8F1-7FD7-79BD-DE7C7030DC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611475" y="374651"/>
              <a:ext cx="3787775" cy="25812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44450</xdr:colOff>
      <xdr:row>10</xdr:row>
      <xdr:rowOff>9525</xdr:rowOff>
    </xdr:from>
    <xdr:to>
      <xdr:col>31</xdr:col>
      <xdr:colOff>82550</xdr:colOff>
      <xdr:row>24</xdr:row>
      <xdr:rowOff>174625</xdr:rowOff>
    </xdr:to>
    <xdr:graphicFrame macro="">
      <xdr:nvGraphicFramePr>
        <xdr:cNvPr id="7" name="Chart 6">
          <a:extLst>
            <a:ext uri="{FF2B5EF4-FFF2-40B4-BE49-F238E27FC236}">
              <a16:creationId xmlns:a16="http://schemas.microsoft.com/office/drawing/2014/main" id="{B58927A0-2329-315C-18CA-8272C583B9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17</xdr:row>
      <xdr:rowOff>76199</xdr:rowOff>
    </xdr:from>
    <xdr:to>
      <xdr:col>1</xdr:col>
      <xdr:colOff>450850</xdr:colOff>
      <xdr:row>19</xdr:row>
      <xdr:rowOff>180974</xdr:rowOff>
    </xdr:to>
    <xdr:graphicFrame macro="">
      <xdr:nvGraphicFramePr>
        <xdr:cNvPr id="2" name="Chart 1">
          <a:extLst>
            <a:ext uri="{FF2B5EF4-FFF2-40B4-BE49-F238E27FC236}">
              <a16:creationId xmlns:a16="http://schemas.microsoft.com/office/drawing/2014/main" id="{0AD8F6A5-CB4E-00FD-EBA2-EF5707EDC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17</xdr:row>
      <xdr:rowOff>19049</xdr:rowOff>
    </xdr:from>
    <xdr:to>
      <xdr:col>5</xdr:col>
      <xdr:colOff>6350</xdr:colOff>
      <xdr:row>20</xdr:row>
      <xdr:rowOff>3174</xdr:rowOff>
    </xdr:to>
    <xdr:graphicFrame macro="">
      <xdr:nvGraphicFramePr>
        <xdr:cNvPr id="3" name="Chart 2">
          <a:extLst>
            <a:ext uri="{FF2B5EF4-FFF2-40B4-BE49-F238E27FC236}">
              <a16:creationId xmlns:a16="http://schemas.microsoft.com/office/drawing/2014/main" id="{0422EA6C-315E-189D-8BA9-3C0682075B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44450</xdr:colOff>
      <xdr:row>16</xdr:row>
      <xdr:rowOff>82550</xdr:rowOff>
    </xdr:from>
    <xdr:to>
      <xdr:col>7</xdr:col>
      <xdr:colOff>742950</xdr:colOff>
      <xdr:row>19</xdr:row>
      <xdr:rowOff>60324</xdr:rowOff>
    </xdr:to>
    <xdr:graphicFrame macro="">
      <xdr:nvGraphicFramePr>
        <xdr:cNvPr id="4" name="Chart 3">
          <a:extLst>
            <a:ext uri="{FF2B5EF4-FFF2-40B4-BE49-F238E27FC236}">
              <a16:creationId xmlns:a16="http://schemas.microsoft.com/office/drawing/2014/main" id="{6B5F20E1-D6F8-3CEA-FEB0-F583437DA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241300</xdr:colOff>
      <xdr:row>16</xdr:row>
      <xdr:rowOff>146049</xdr:rowOff>
    </xdr:from>
    <xdr:to>
      <xdr:col>11</xdr:col>
      <xdr:colOff>44450</xdr:colOff>
      <xdr:row>19</xdr:row>
      <xdr:rowOff>180974</xdr:rowOff>
    </xdr:to>
    <xdr:graphicFrame macro="">
      <xdr:nvGraphicFramePr>
        <xdr:cNvPr id="5" name="Chart 4">
          <a:extLst>
            <a:ext uri="{FF2B5EF4-FFF2-40B4-BE49-F238E27FC236}">
              <a16:creationId xmlns:a16="http://schemas.microsoft.com/office/drawing/2014/main" id="{645B84F9-BC81-7C90-0191-93AE8FD6FA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107950</xdr:colOff>
      <xdr:row>16</xdr:row>
      <xdr:rowOff>82549</xdr:rowOff>
    </xdr:from>
    <xdr:to>
      <xdr:col>13</xdr:col>
      <xdr:colOff>996950</xdr:colOff>
      <xdr:row>19</xdr:row>
      <xdr:rowOff>85724</xdr:rowOff>
    </xdr:to>
    <xdr:graphicFrame macro="">
      <xdr:nvGraphicFramePr>
        <xdr:cNvPr id="6" name="Chart 5">
          <a:extLst>
            <a:ext uri="{FF2B5EF4-FFF2-40B4-BE49-F238E27FC236}">
              <a16:creationId xmlns:a16="http://schemas.microsoft.com/office/drawing/2014/main" id="{BF8CF0DC-8933-F5CA-4D1A-91CB48BB02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0</xdr:colOff>
      <xdr:row>31</xdr:row>
      <xdr:rowOff>0</xdr:rowOff>
    </xdr:to>
    <xdr:pic>
      <xdr:nvPicPr>
        <xdr:cNvPr id="22" name="Picture 21">
          <a:extLst>
            <a:ext uri="{FF2B5EF4-FFF2-40B4-BE49-F238E27FC236}">
              <a16:creationId xmlns:a16="http://schemas.microsoft.com/office/drawing/2014/main" id="{BB499753-FA7E-9D23-21F0-8C7488C1AD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1582400" cy="5797550"/>
        </a:xfrm>
        <a:prstGeom prst="rect">
          <a:avLst/>
        </a:prstGeom>
      </xdr:spPr>
    </xdr:pic>
    <xdr:clientData/>
  </xdr:twoCellAnchor>
  <xdr:twoCellAnchor>
    <xdr:from>
      <xdr:col>14</xdr:col>
      <xdr:colOff>260350</xdr:colOff>
      <xdr:row>9</xdr:row>
      <xdr:rowOff>177800</xdr:rowOff>
    </xdr:from>
    <xdr:to>
      <xdr:col>18</xdr:col>
      <xdr:colOff>577849</xdr:colOff>
      <xdr:row>19</xdr:row>
      <xdr:rowOff>171450</xdr:rowOff>
    </xdr:to>
    <xdr:sp macro="" textlink="">
      <xdr:nvSpPr>
        <xdr:cNvPr id="28" name="Rectangle: Rounded Corners 27">
          <a:extLst>
            <a:ext uri="{FF2B5EF4-FFF2-40B4-BE49-F238E27FC236}">
              <a16:creationId xmlns:a16="http://schemas.microsoft.com/office/drawing/2014/main" id="{1E08B7E2-4BD2-4870-BD84-447AC49907BB}"/>
            </a:ext>
          </a:extLst>
        </xdr:cNvPr>
        <xdr:cNvSpPr/>
      </xdr:nvSpPr>
      <xdr:spPr>
        <a:xfrm>
          <a:off x="8794750" y="1924050"/>
          <a:ext cx="2755899" cy="1835150"/>
        </a:xfrm>
        <a:prstGeom prst="roundRect">
          <a:avLst>
            <a:gd name="adj" fmla="val 3664"/>
          </a:avLst>
        </a:prstGeom>
        <a:gradFill>
          <a:gsLst>
            <a:gs pos="0">
              <a:srgbClr val="66CCFF"/>
            </a:gs>
            <a:gs pos="100000">
              <a:srgbClr val="3399FF"/>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19050</xdr:colOff>
      <xdr:row>0</xdr:row>
      <xdr:rowOff>19050</xdr:rowOff>
    </xdr:from>
    <xdr:to>
      <xdr:col>18</xdr:col>
      <xdr:colOff>590550</xdr:colOff>
      <xdr:row>2</xdr:row>
      <xdr:rowOff>76200</xdr:rowOff>
    </xdr:to>
    <xdr:sp macro="" textlink="">
      <xdr:nvSpPr>
        <xdr:cNvPr id="30" name="Rectangle: Rounded Corners 29">
          <a:extLst>
            <a:ext uri="{FF2B5EF4-FFF2-40B4-BE49-F238E27FC236}">
              <a16:creationId xmlns:a16="http://schemas.microsoft.com/office/drawing/2014/main" id="{B4CC9BEE-4771-0EFA-B250-AF785DAFA79A}"/>
            </a:ext>
          </a:extLst>
        </xdr:cNvPr>
        <xdr:cNvSpPr/>
      </xdr:nvSpPr>
      <xdr:spPr>
        <a:xfrm>
          <a:off x="19050" y="19050"/>
          <a:ext cx="11544300" cy="469900"/>
        </a:xfrm>
        <a:prstGeom prst="roundRect">
          <a:avLst/>
        </a:prstGeom>
        <a:gradFill>
          <a:gsLst>
            <a:gs pos="0">
              <a:srgbClr val="66CCFF"/>
            </a:gs>
            <a:gs pos="100000">
              <a:srgbClr val="3399FF"/>
            </a:gs>
          </a:gsLst>
          <a:lin ang="18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kern="1200">
              <a:solidFill>
                <a:schemeClr val="tx1"/>
              </a:solidFill>
              <a:latin typeface="Lato" panose="020F0502020204030203" pitchFamily="34" charset="0"/>
              <a:ea typeface="Lato" panose="020F0502020204030203" pitchFamily="34" charset="0"/>
              <a:cs typeface="Lato" panose="020F0502020204030203" pitchFamily="34" charset="0"/>
            </a:rPr>
            <a:t>E-COMMERCE</a:t>
          </a:r>
          <a:r>
            <a:rPr lang="en-IN" sz="2400" b="1" kern="1200" baseline="0">
              <a:solidFill>
                <a:schemeClr val="tx1"/>
              </a:solidFill>
              <a:latin typeface="Lato" panose="020F0502020204030203" pitchFamily="34" charset="0"/>
              <a:ea typeface="Lato" panose="020F0502020204030203" pitchFamily="34" charset="0"/>
              <a:cs typeface="Lato" panose="020F0502020204030203" pitchFamily="34" charset="0"/>
            </a:rPr>
            <a:t> SALES ANALYSIS DASHBOARD</a:t>
          </a:r>
          <a:endParaRPr lang="en-IN" sz="2400" b="1" kern="12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50800</xdr:colOff>
      <xdr:row>2</xdr:row>
      <xdr:rowOff>114300</xdr:rowOff>
    </xdr:from>
    <xdr:to>
      <xdr:col>18</xdr:col>
      <xdr:colOff>590550</xdr:colOff>
      <xdr:row>9</xdr:row>
      <xdr:rowOff>120650</xdr:rowOff>
    </xdr:to>
    <xdr:grpSp>
      <xdr:nvGrpSpPr>
        <xdr:cNvPr id="159" name="Group 158">
          <a:extLst>
            <a:ext uri="{FF2B5EF4-FFF2-40B4-BE49-F238E27FC236}">
              <a16:creationId xmlns:a16="http://schemas.microsoft.com/office/drawing/2014/main" id="{73C63490-0586-8194-79E3-F9F48F0E418B}"/>
            </a:ext>
          </a:extLst>
        </xdr:cNvPr>
        <xdr:cNvGrpSpPr/>
      </xdr:nvGrpSpPr>
      <xdr:grpSpPr>
        <a:xfrm>
          <a:off x="50800" y="527050"/>
          <a:ext cx="11512550" cy="1339850"/>
          <a:chOff x="50800" y="527050"/>
          <a:chExt cx="11512550" cy="1492250"/>
        </a:xfrm>
      </xdr:grpSpPr>
      <xdr:grpSp>
        <xdr:nvGrpSpPr>
          <xdr:cNvPr id="87" name="Group 86">
            <a:extLst>
              <a:ext uri="{FF2B5EF4-FFF2-40B4-BE49-F238E27FC236}">
                <a16:creationId xmlns:a16="http://schemas.microsoft.com/office/drawing/2014/main" id="{1802CA91-FBD2-06B5-7DB7-25A17717A994}"/>
              </a:ext>
            </a:extLst>
          </xdr:cNvPr>
          <xdr:cNvGrpSpPr/>
        </xdr:nvGrpSpPr>
        <xdr:grpSpPr>
          <a:xfrm>
            <a:off x="50800" y="527050"/>
            <a:ext cx="2159000" cy="1485900"/>
            <a:chOff x="50800" y="527050"/>
            <a:chExt cx="2298700" cy="1485900"/>
          </a:xfrm>
        </xdr:grpSpPr>
        <xdr:sp macro="" textlink="">
          <xdr:nvSpPr>
            <xdr:cNvPr id="31" name="Rectangle: Rounded Corners 30">
              <a:extLst>
                <a:ext uri="{FF2B5EF4-FFF2-40B4-BE49-F238E27FC236}">
                  <a16:creationId xmlns:a16="http://schemas.microsoft.com/office/drawing/2014/main" id="{EE48A65C-A582-B798-ABCF-7F330A142566}"/>
                </a:ext>
              </a:extLst>
            </xdr:cNvPr>
            <xdr:cNvSpPr/>
          </xdr:nvSpPr>
          <xdr:spPr>
            <a:xfrm>
              <a:off x="57150" y="527050"/>
              <a:ext cx="2292350" cy="33655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kern="1200">
                  <a:solidFill>
                    <a:schemeClr val="tx1"/>
                  </a:solidFill>
                  <a:latin typeface="Lato" panose="020F0502020204030203" pitchFamily="34" charset="0"/>
                  <a:ea typeface="Lato" panose="020F0502020204030203" pitchFamily="34" charset="0"/>
                  <a:cs typeface="Lato" panose="020F0502020204030203" pitchFamily="34" charset="0"/>
                </a:rPr>
                <a:t>SALES</a:t>
              </a:r>
            </a:p>
          </xdr:txBody>
        </xdr:sp>
        <xdr:grpSp>
          <xdr:nvGrpSpPr>
            <xdr:cNvPr id="86" name="Group 85">
              <a:extLst>
                <a:ext uri="{FF2B5EF4-FFF2-40B4-BE49-F238E27FC236}">
                  <a16:creationId xmlns:a16="http://schemas.microsoft.com/office/drawing/2014/main" id="{8C2845FF-E065-E683-0EA1-390FFF0E3329}"/>
                </a:ext>
              </a:extLst>
            </xdr:cNvPr>
            <xdr:cNvGrpSpPr/>
          </xdr:nvGrpSpPr>
          <xdr:grpSpPr>
            <a:xfrm>
              <a:off x="50800" y="889000"/>
              <a:ext cx="2287361" cy="1123950"/>
              <a:chOff x="50800" y="889000"/>
              <a:chExt cx="2287361" cy="1123950"/>
            </a:xfrm>
          </xdr:grpSpPr>
          <xdr:sp macro="" textlink="">
            <xdr:nvSpPr>
              <xdr:cNvPr id="32" name="Rectangle: Rounded Corners 31">
                <a:extLst>
                  <a:ext uri="{FF2B5EF4-FFF2-40B4-BE49-F238E27FC236}">
                    <a16:creationId xmlns:a16="http://schemas.microsoft.com/office/drawing/2014/main" id="{915CDD22-70B7-4B25-82B0-683B83124D8C}"/>
                  </a:ext>
                </a:extLst>
              </xdr:cNvPr>
              <xdr:cNvSpPr/>
            </xdr:nvSpPr>
            <xdr:spPr>
              <a:xfrm>
                <a:off x="50800" y="889000"/>
                <a:ext cx="2287361" cy="1123950"/>
              </a:xfrm>
              <a:prstGeom prst="roundRect">
                <a:avLst>
                  <a:gd name="adj" fmla="val 8929"/>
                </a:avLst>
              </a:prstGeom>
              <a:gradFill>
                <a:gsLst>
                  <a:gs pos="0">
                    <a:srgbClr val="66CCFF">
                      <a:alpha val="80000"/>
                    </a:srgbClr>
                  </a:gs>
                  <a:gs pos="100000">
                    <a:srgbClr val="3399FF">
                      <a:alpha val="75000"/>
                    </a:srgbClr>
                  </a:gs>
                </a:gsLst>
                <a:lin ang="18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B$15">
            <xdr:nvSpPr>
              <xdr:cNvPr id="34" name="Rectangle: Rounded Corners 33">
                <a:extLst>
                  <a:ext uri="{FF2B5EF4-FFF2-40B4-BE49-F238E27FC236}">
                    <a16:creationId xmlns:a16="http://schemas.microsoft.com/office/drawing/2014/main" id="{616F377F-A5D2-4DC0-80F9-E96DEBA16E96}"/>
                  </a:ext>
                </a:extLst>
              </xdr:cNvPr>
              <xdr:cNvSpPr/>
            </xdr:nvSpPr>
            <xdr:spPr>
              <a:xfrm>
                <a:off x="82550" y="920750"/>
                <a:ext cx="2222500" cy="33020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E34900-1807-4957-B5E8-BB43BFE634A6}" type="TxLink">
                  <a:rPr lang="en-US" sz="1800" b="1" i="0" u="none" strike="noStrike" kern="1200">
                    <a:solidFill>
                      <a:srgbClr val="000000"/>
                    </a:solidFill>
                    <a:latin typeface="Calibri"/>
                    <a:ea typeface="Calibri"/>
                    <a:cs typeface="Calibri"/>
                  </a:rPr>
                  <a:pPr algn="ctr"/>
                  <a:t> $22,97,200.86 </a:t>
                </a:fld>
                <a:endParaRPr lang="en-IN" sz="3200" b="1"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endParaRPr>
              </a:p>
            </xdr:txBody>
          </xdr:sp>
          <xdr:graphicFrame macro="">
            <xdr:nvGraphicFramePr>
              <xdr:cNvPr id="35" name="Chart 34">
                <a:extLst>
                  <a:ext uri="{FF2B5EF4-FFF2-40B4-BE49-F238E27FC236}">
                    <a16:creationId xmlns:a16="http://schemas.microsoft.com/office/drawing/2014/main" id="{0BE48C2B-D701-4B34-AF48-966535F38776}"/>
                  </a:ext>
                </a:extLst>
              </xdr:cNvPr>
              <xdr:cNvGraphicFramePr>
                <a:graphicFrameLocks/>
              </xdr:cNvGraphicFramePr>
            </xdr:nvGraphicFramePr>
            <xdr:xfrm>
              <a:off x="88177" y="1270001"/>
              <a:ext cx="2204173" cy="39370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36" name="Rectangle: Rounded Corners 35">
                <a:extLst>
                  <a:ext uri="{FF2B5EF4-FFF2-40B4-BE49-F238E27FC236}">
                    <a16:creationId xmlns:a16="http://schemas.microsoft.com/office/drawing/2014/main" id="{548069E1-1017-4187-B779-6B08579A7DE4}"/>
                  </a:ext>
                </a:extLst>
              </xdr:cNvPr>
              <xdr:cNvSpPr/>
            </xdr:nvSpPr>
            <xdr:spPr>
              <a:xfrm>
                <a:off x="82550" y="1701800"/>
                <a:ext cx="2222500" cy="27940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YOY</a:t>
                </a:r>
                <a:r>
                  <a:rPr lang="en-US" sz="1200" b="1" i="0" u="none" strike="noStrike" kern="1200" baseline="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GROWTH</a:t>
                </a:r>
                <a:r>
                  <a:rPr lang="en-US" sz="1200" b="1" i="0" u="none" strike="noStrike"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a:t>
                </a:r>
              </a:p>
            </xdr:txBody>
          </xdr:sp>
        </xdr:grpSp>
      </xdr:grpSp>
      <xdr:grpSp>
        <xdr:nvGrpSpPr>
          <xdr:cNvPr id="155" name="Group 154">
            <a:extLst>
              <a:ext uri="{FF2B5EF4-FFF2-40B4-BE49-F238E27FC236}">
                <a16:creationId xmlns:a16="http://schemas.microsoft.com/office/drawing/2014/main" id="{9B5E53AC-F99B-9761-2C40-6F49D3052669}"/>
              </a:ext>
            </a:extLst>
          </xdr:cNvPr>
          <xdr:cNvGrpSpPr/>
        </xdr:nvGrpSpPr>
        <xdr:grpSpPr>
          <a:xfrm>
            <a:off x="2305050" y="533400"/>
            <a:ext cx="2146300" cy="1485900"/>
            <a:chOff x="2305050" y="533400"/>
            <a:chExt cx="2146300" cy="1485900"/>
          </a:xfrm>
        </xdr:grpSpPr>
        <xdr:grpSp>
          <xdr:nvGrpSpPr>
            <xdr:cNvPr id="88" name="Group 87">
              <a:extLst>
                <a:ext uri="{FF2B5EF4-FFF2-40B4-BE49-F238E27FC236}">
                  <a16:creationId xmlns:a16="http://schemas.microsoft.com/office/drawing/2014/main" id="{D78437CC-635A-4F58-AEA8-24B14299F7BD}"/>
                </a:ext>
              </a:extLst>
            </xdr:cNvPr>
            <xdr:cNvGrpSpPr/>
          </xdr:nvGrpSpPr>
          <xdr:grpSpPr>
            <a:xfrm>
              <a:off x="2305050" y="533400"/>
              <a:ext cx="2146300" cy="1485900"/>
              <a:chOff x="50800" y="527050"/>
              <a:chExt cx="2298700" cy="1485900"/>
            </a:xfrm>
          </xdr:grpSpPr>
          <xdr:sp macro="" textlink="">
            <xdr:nvSpPr>
              <xdr:cNvPr id="89" name="Rectangle: Rounded Corners 88">
                <a:extLst>
                  <a:ext uri="{FF2B5EF4-FFF2-40B4-BE49-F238E27FC236}">
                    <a16:creationId xmlns:a16="http://schemas.microsoft.com/office/drawing/2014/main" id="{16D91456-6DFD-F532-0CCC-E3F5DE9DD4EE}"/>
                  </a:ext>
                </a:extLst>
              </xdr:cNvPr>
              <xdr:cNvSpPr/>
            </xdr:nvSpPr>
            <xdr:spPr>
              <a:xfrm>
                <a:off x="57150" y="527050"/>
                <a:ext cx="2292350" cy="33655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kern="1200">
                    <a:solidFill>
                      <a:schemeClr val="tx1"/>
                    </a:solidFill>
                    <a:latin typeface="Lato" panose="020F0502020204030203" pitchFamily="34" charset="0"/>
                    <a:ea typeface="Lato" panose="020F0502020204030203" pitchFamily="34" charset="0"/>
                    <a:cs typeface="Lato" panose="020F0502020204030203" pitchFamily="34" charset="0"/>
                  </a:rPr>
                  <a:t>PROFIT</a:t>
                </a:r>
              </a:p>
            </xdr:txBody>
          </xdr:sp>
          <xdr:grpSp>
            <xdr:nvGrpSpPr>
              <xdr:cNvPr id="90" name="Group 89">
                <a:extLst>
                  <a:ext uri="{FF2B5EF4-FFF2-40B4-BE49-F238E27FC236}">
                    <a16:creationId xmlns:a16="http://schemas.microsoft.com/office/drawing/2014/main" id="{919D0891-634C-8B77-2899-8BB51B830954}"/>
                  </a:ext>
                </a:extLst>
              </xdr:cNvPr>
              <xdr:cNvGrpSpPr/>
            </xdr:nvGrpSpPr>
            <xdr:grpSpPr>
              <a:xfrm>
                <a:off x="50800" y="889000"/>
                <a:ext cx="2287361" cy="1123950"/>
                <a:chOff x="50800" y="889000"/>
                <a:chExt cx="2287361" cy="1123950"/>
              </a:xfrm>
            </xdr:grpSpPr>
            <xdr:sp macro="" textlink="">
              <xdr:nvSpPr>
                <xdr:cNvPr id="91" name="Rectangle: Rounded Corners 90">
                  <a:extLst>
                    <a:ext uri="{FF2B5EF4-FFF2-40B4-BE49-F238E27FC236}">
                      <a16:creationId xmlns:a16="http://schemas.microsoft.com/office/drawing/2014/main" id="{47231582-32D1-C502-74D4-95F392439FEE}"/>
                    </a:ext>
                  </a:extLst>
                </xdr:cNvPr>
                <xdr:cNvSpPr/>
              </xdr:nvSpPr>
              <xdr:spPr>
                <a:xfrm>
                  <a:off x="50800" y="889000"/>
                  <a:ext cx="2287361" cy="1123950"/>
                </a:xfrm>
                <a:prstGeom prst="roundRect">
                  <a:avLst>
                    <a:gd name="adj" fmla="val 8929"/>
                  </a:avLst>
                </a:prstGeom>
                <a:gradFill>
                  <a:gsLst>
                    <a:gs pos="0">
                      <a:srgbClr val="66CCFF">
                        <a:alpha val="80000"/>
                      </a:srgbClr>
                    </a:gs>
                    <a:gs pos="100000">
                      <a:srgbClr val="3399FF">
                        <a:alpha val="75000"/>
                      </a:srgbClr>
                    </a:gs>
                  </a:gsLst>
                  <a:lin ang="18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E$15">
              <xdr:nvSpPr>
                <xdr:cNvPr id="92" name="Rectangle: Rounded Corners 91">
                  <a:extLst>
                    <a:ext uri="{FF2B5EF4-FFF2-40B4-BE49-F238E27FC236}">
                      <a16:creationId xmlns:a16="http://schemas.microsoft.com/office/drawing/2014/main" id="{D31B5A4C-330A-A021-6F5C-27999D51455C}"/>
                    </a:ext>
                  </a:extLst>
                </xdr:cNvPr>
                <xdr:cNvSpPr/>
              </xdr:nvSpPr>
              <xdr:spPr>
                <a:xfrm>
                  <a:off x="82550" y="920750"/>
                  <a:ext cx="2222500" cy="33020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10EC5F6-A894-408D-8F03-4C2E1E6B004E}" type="TxLink">
                    <a:rPr lang="en-US" sz="2000" b="1" i="0" u="none" strike="noStrike" kern="1200">
                      <a:solidFill>
                        <a:srgbClr val="000000"/>
                      </a:solidFill>
                      <a:latin typeface="Calibri"/>
                      <a:ea typeface="Calibri"/>
                      <a:cs typeface="Calibri"/>
                    </a:rPr>
                    <a:pPr algn="ctr"/>
                    <a:t> $2,86,397.02 </a:t>
                  </a:fld>
                  <a:endParaRPr lang="en-IN" sz="3600" b="1"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94" name="Rectangle: Rounded Corners 93">
                  <a:extLst>
                    <a:ext uri="{FF2B5EF4-FFF2-40B4-BE49-F238E27FC236}">
                      <a16:creationId xmlns:a16="http://schemas.microsoft.com/office/drawing/2014/main" id="{92DE805E-E66A-3439-5E99-2B4453A4EADF}"/>
                    </a:ext>
                  </a:extLst>
                </xdr:cNvPr>
                <xdr:cNvSpPr/>
              </xdr:nvSpPr>
              <xdr:spPr>
                <a:xfrm>
                  <a:off x="82550" y="1701800"/>
                  <a:ext cx="2222500" cy="27940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YOY</a:t>
                  </a:r>
                  <a:r>
                    <a:rPr lang="en-US" sz="1200" b="1" i="0" u="none" strike="noStrike" kern="1200" baseline="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GROWTH</a:t>
                  </a:r>
                  <a:r>
                    <a:rPr lang="en-US" sz="1200" b="1" i="0" u="none" strike="noStrike"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a:t>
                  </a:r>
                </a:p>
              </xdr:txBody>
            </xdr:sp>
          </xdr:grpSp>
        </xdr:grpSp>
        <xdr:graphicFrame macro="">
          <xdr:nvGraphicFramePr>
            <xdr:cNvPr id="127" name="Chart 126">
              <a:extLst>
                <a:ext uri="{FF2B5EF4-FFF2-40B4-BE49-F238E27FC236}">
                  <a16:creationId xmlns:a16="http://schemas.microsoft.com/office/drawing/2014/main" id="{CB23DD70-16AF-4BFF-8A9D-88FC4712DA94}"/>
                </a:ext>
              </a:extLst>
            </xdr:cNvPr>
            <xdr:cNvGraphicFramePr>
              <a:graphicFrameLocks/>
            </xdr:cNvGraphicFramePr>
          </xdr:nvGraphicFramePr>
          <xdr:xfrm>
            <a:off x="2330450" y="1314451"/>
            <a:ext cx="2057400" cy="393700"/>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56" name="Group 155">
            <a:extLst>
              <a:ext uri="{FF2B5EF4-FFF2-40B4-BE49-F238E27FC236}">
                <a16:creationId xmlns:a16="http://schemas.microsoft.com/office/drawing/2014/main" id="{CE0A8790-1735-B15D-8022-29285C895851}"/>
              </a:ext>
            </a:extLst>
          </xdr:cNvPr>
          <xdr:cNvGrpSpPr/>
        </xdr:nvGrpSpPr>
        <xdr:grpSpPr>
          <a:xfrm>
            <a:off x="4552950" y="533400"/>
            <a:ext cx="2254250" cy="1485900"/>
            <a:chOff x="4552950" y="533400"/>
            <a:chExt cx="2254250" cy="1485900"/>
          </a:xfrm>
        </xdr:grpSpPr>
        <xdr:grpSp>
          <xdr:nvGrpSpPr>
            <xdr:cNvPr id="95" name="Group 94">
              <a:extLst>
                <a:ext uri="{FF2B5EF4-FFF2-40B4-BE49-F238E27FC236}">
                  <a16:creationId xmlns:a16="http://schemas.microsoft.com/office/drawing/2014/main" id="{B7C85C43-9E3F-4CF7-B49E-7F377C240EC7}"/>
                </a:ext>
              </a:extLst>
            </xdr:cNvPr>
            <xdr:cNvGrpSpPr/>
          </xdr:nvGrpSpPr>
          <xdr:grpSpPr>
            <a:xfrm>
              <a:off x="4552950" y="533400"/>
              <a:ext cx="2254250" cy="1485900"/>
              <a:chOff x="50800" y="527050"/>
              <a:chExt cx="2298700" cy="1485900"/>
            </a:xfrm>
          </xdr:grpSpPr>
          <xdr:sp macro="" textlink="">
            <xdr:nvSpPr>
              <xdr:cNvPr id="96" name="Rectangle: Rounded Corners 95">
                <a:extLst>
                  <a:ext uri="{FF2B5EF4-FFF2-40B4-BE49-F238E27FC236}">
                    <a16:creationId xmlns:a16="http://schemas.microsoft.com/office/drawing/2014/main" id="{34E37B88-6897-26F4-47D6-5F70DFE49763}"/>
                  </a:ext>
                </a:extLst>
              </xdr:cNvPr>
              <xdr:cNvSpPr/>
            </xdr:nvSpPr>
            <xdr:spPr>
              <a:xfrm>
                <a:off x="57150" y="527050"/>
                <a:ext cx="2292350" cy="33655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kern="1200">
                    <a:solidFill>
                      <a:schemeClr val="tx1"/>
                    </a:solidFill>
                    <a:latin typeface="Lato" panose="020F0502020204030203" pitchFamily="34" charset="0"/>
                    <a:ea typeface="Lato" panose="020F0502020204030203" pitchFamily="34" charset="0"/>
                    <a:cs typeface="Lato" panose="020F0502020204030203" pitchFamily="34" charset="0"/>
                  </a:rPr>
                  <a:t>QUANTITY</a:t>
                </a:r>
              </a:p>
            </xdr:txBody>
          </xdr:sp>
          <xdr:grpSp>
            <xdr:nvGrpSpPr>
              <xdr:cNvPr id="97" name="Group 96">
                <a:extLst>
                  <a:ext uri="{FF2B5EF4-FFF2-40B4-BE49-F238E27FC236}">
                    <a16:creationId xmlns:a16="http://schemas.microsoft.com/office/drawing/2014/main" id="{603AC824-6AC1-A7CE-49C7-74E9604CCC53}"/>
                  </a:ext>
                </a:extLst>
              </xdr:cNvPr>
              <xdr:cNvGrpSpPr/>
            </xdr:nvGrpSpPr>
            <xdr:grpSpPr>
              <a:xfrm>
                <a:off x="50800" y="889000"/>
                <a:ext cx="2287361" cy="1123950"/>
                <a:chOff x="50800" y="889000"/>
                <a:chExt cx="2287361" cy="1123950"/>
              </a:xfrm>
            </xdr:grpSpPr>
            <xdr:sp macro="" textlink="">
              <xdr:nvSpPr>
                <xdr:cNvPr id="98" name="Rectangle: Rounded Corners 97">
                  <a:extLst>
                    <a:ext uri="{FF2B5EF4-FFF2-40B4-BE49-F238E27FC236}">
                      <a16:creationId xmlns:a16="http://schemas.microsoft.com/office/drawing/2014/main" id="{62909C84-2F71-FB09-BFC3-98DF72F723BC}"/>
                    </a:ext>
                  </a:extLst>
                </xdr:cNvPr>
                <xdr:cNvSpPr/>
              </xdr:nvSpPr>
              <xdr:spPr>
                <a:xfrm>
                  <a:off x="50800" y="889000"/>
                  <a:ext cx="2287361" cy="1123950"/>
                </a:xfrm>
                <a:prstGeom prst="roundRect">
                  <a:avLst>
                    <a:gd name="adj" fmla="val 8929"/>
                  </a:avLst>
                </a:prstGeom>
                <a:gradFill>
                  <a:gsLst>
                    <a:gs pos="0">
                      <a:srgbClr val="66CCFF">
                        <a:alpha val="80000"/>
                      </a:srgbClr>
                    </a:gs>
                    <a:gs pos="100000">
                      <a:srgbClr val="3399FF">
                        <a:alpha val="75000"/>
                      </a:srgbClr>
                    </a:gs>
                  </a:gsLst>
                  <a:lin ang="18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H15">
              <xdr:nvSpPr>
                <xdr:cNvPr id="99" name="Rectangle: Rounded Corners 98">
                  <a:extLst>
                    <a:ext uri="{FF2B5EF4-FFF2-40B4-BE49-F238E27FC236}">
                      <a16:creationId xmlns:a16="http://schemas.microsoft.com/office/drawing/2014/main" id="{A4334884-BA96-00C4-EE2D-86CA513678E5}"/>
                    </a:ext>
                  </a:extLst>
                </xdr:cNvPr>
                <xdr:cNvSpPr/>
              </xdr:nvSpPr>
              <xdr:spPr>
                <a:xfrm>
                  <a:off x="82550" y="920750"/>
                  <a:ext cx="2222500" cy="33020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54BDA18-D3AE-4585-84A1-7580723C12A7}" type="TxLink">
                    <a:rPr lang="en-US" sz="1800" b="1" i="0" u="none" strike="noStrike" kern="1200">
                      <a:solidFill>
                        <a:srgbClr val="000000"/>
                      </a:solidFill>
                      <a:latin typeface="Calibri"/>
                      <a:ea typeface="Calibri"/>
                      <a:cs typeface="Calibri"/>
                    </a:rPr>
                    <a:pPr algn="ctr"/>
                    <a:t># 37873</a:t>
                  </a:fld>
                  <a:endParaRPr lang="en-IN" sz="3200" b="1"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1" name="Rectangle: Rounded Corners 100">
                  <a:extLst>
                    <a:ext uri="{FF2B5EF4-FFF2-40B4-BE49-F238E27FC236}">
                      <a16:creationId xmlns:a16="http://schemas.microsoft.com/office/drawing/2014/main" id="{F01758D7-9328-FB71-76B6-D0A723AF6413}"/>
                    </a:ext>
                  </a:extLst>
                </xdr:cNvPr>
                <xdr:cNvSpPr/>
              </xdr:nvSpPr>
              <xdr:spPr>
                <a:xfrm>
                  <a:off x="82550" y="1701800"/>
                  <a:ext cx="2222500" cy="27940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YOY</a:t>
                  </a:r>
                  <a:r>
                    <a:rPr lang="en-US" sz="1200" b="1" i="0" u="none" strike="noStrike" kern="1200" baseline="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GROWTH</a:t>
                  </a:r>
                  <a:r>
                    <a:rPr lang="en-US" sz="1200" b="1" i="0" u="none" strike="noStrike"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a:t>
                  </a:r>
                </a:p>
              </xdr:txBody>
            </xdr:sp>
          </xdr:grpSp>
        </xdr:grpSp>
        <xdr:graphicFrame macro="">
          <xdr:nvGraphicFramePr>
            <xdr:cNvPr id="128" name="Chart 127">
              <a:extLst>
                <a:ext uri="{FF2B5EF4-FFF2-40B4-BE49-F238E27FC236}">
                  <a16:creationId xmlns:a16="http://schemas.microsoft.com/office/drawing/2014/main" id="{3E8C6C75-6F5D-4E42-B4AE-A637AA327FB8}"/>
                </a:ext>
              </a:extLst>
            </xdr:cNvPr>
            <xdr:cNvGraphicFramePr>
              <a:graphicFrameLocks/>
            </xdr:cNvGraphicFramePr>
          </xdr:nvGraphicFramePr>
          <xdr:xfrm>
            <a:off x="4584700" y="1327150"/>
            <a:ext cx="2171700" cy="387350"/>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157" name="Group 156">
            <a:extLst>
              <a:ext uri="{FF2B5EF4-FFF2-40B4-BE49-F238E27FC236}">
                <a16:creationId xmlns:a16="http://schemas.microsoft.com/office/drawing/2014/main" id="{1FA01EB8-D973-E8AA-A4EE-AF3527E5889C}"/>
              </a:ext>
            </a:extLst>
          </xdr:cNvPr>
          <xdr:cNvGrpSpPr/>
        </xdr:nvGrpSpPr>
        <xdr:grpSpPr>
          <a:xfrm>
            <a:off x="6921500" y="533400"/>
            <a:ext cx="2266950" cy="1485900"/>
            <a:chOff x="6921500" y="533400"/>
            <a:chExt cx="2266950" cy="1485900"/>
          </a:xfrm>
        </xdr:grpSpPr>
        <xdr:grpSp>
          <xdr:nvGrpSpPr>
            <xdr:cNvPr id="102" name="Group 101">
              <a:extLst>
                <a:ext uri="{FF2B5EF4-FFF2-40B4-BE49-F238E27FC236}">
                  <a16:creationId xmlns:a16="http://schemas.microsoft.com/office/drawing/2014/main" id="{36BF313B-4EFC-4F1F-A33B-85CE49881159}"/>
                </a:ext>
              </a:extLst>
            </xdr:cNvPr>
            <xdr:cNvGrpSpPr/>
          </xdr:nvGrpSpPr>
          <xdr:grpSpPr>
            <a:xfrm>
              <a:off x="6921500" y="533400"/>
              <a:ext cx="2266950" cy="1485900"/>
              <a:chOff x="50800" y="527050"/>
              <a:chExt cx="2298700" cy="1485900"/>
            </a:xfrm>
          </xdr:grpSpPr>
          <xdr:sp macro="" textlink="">
            <xdr:nvSpPr>
              <xdr:cNvPr id="103" name="Rectangle: Rounded Corners 102">
                <a:extLst>
                  <a:ext uri="{FF2B5EF4-FFF2-40B4-BE49-F238E27FC236}">
                    <a16:creationId xmlns:a16="http://schemas.microsoft.com/office/drawing/2014/main" id="{08C516BA-D2BA-9D86-CFFE-84041CEA9A04}"/>
                  </a:ext>
                </a:extLst>
              </xdr:cNvPr>
              <xdr:cNvSpPr/>
            </xdr:nvSpPr>
            <xdr:spPr>
              <a:xfrm>
                <a:off x="57150" y="527050"/>
                <a:ext cx="2292350" cy="33655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kern="1200">
                    <a:solidFill>
                      <a:schemeClr val="tx1"/>
                    </a:solidFill>
                    <a:latin typeface="Lato" panose="020F0502020204030203" pitchFamily="34" charset="0"/>
                    <a:ea typeface="Lato" panose="020F0502020204030203" pitchFamily="34" charset="0"/>
                    <a:cs typeface="Lato" panose="020F0502020204030203" pitchFamily="34" charset="0"/>
                  </a:rPr>
                  <a:t>NO</a:t>
                </a:r>
                <a:r>
                  <a:rPr lang="en-IN" sz="1600" b="1" kern="1200" baseline="0">
                    <a:solidFill>
                      <a:schemeClr val="tx1"/>
                    </a:solidFill>
                    <a:latin typeface="Lato" panose="020F0502020204030203" pitchFamily="34" charset="0"/>
                    <a:ea typeface="Lato" panose="020F0502020204030203" pitchFamily="34" charset="0"/>
                    <a:cs typeface="Lato" panose="020F0502020204030203" pitchFamily="34" charset="0"/>
                  </a:rPr>
                  <a:t> OF ORDERS</a:t>
                </a:r>
                <a:endParaRPr lang="en-IN" sz="1600" b="1" kern="12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grpSp>
            <xdr:nvGrpSpPr>
              <xdr:cNvPr id="104" name="Group 103">
                <a:extLst>
                  <a:ext uri="{FF2B5EF4-FFF2-40B4-BE49-F238E27FC236}">
                    <a16:creationId xmlns:a16="http://schemas.microsoft.com/office/drawing/2014/main" id="{6EF04C1D-0745-A365-10F7-1AB0744678DE}"/>
                  </a:ext>
                </a:extLst>
              </xdr:cNvPr>
              <xdr:cNvGrpSpPr/>
            </xdr:nvGrpSpPr>
            <xdr:grpSpPr>
              <a:xfrm>
                <a:off x="50800" y="889000"/>
                <a:ext cx="2287361" cy="1123950"/>
                <a:chOff x="50800" y="889000"/>
                <a:chExt cx="2287361" cy="1123950"/>
              </a:xfrm>
            </xdr:grpSpPr>
            <xdr:sp macro="" textlink="">
              <xdr:nvSpPr>
                <xdr:cNvPr id="105" name="Rectangle: Rounded Corners 104">
                  <a:extLst>
                    <a:ext uri="{FF2B5EF4-FFF2-40B4-BE49-F238E27FC236}">
                      <a16:creationId xmlns:a16="http://schemas.microsoft.com/office/drawing/2014/main" id="{42FB6E40-6E07-5CB6-3225-FFD7D0A7C42A}"/>
                    </a:ext>
                  </a:extLst>
                </xdr:cNvPr>
                <xdr:cNvSpPr/>
              </xdr:nvSpPr>
              <xdr:spPr>
                <a:xfrm>
                  <a:off x="50800" y="889000"/>
                  <a:ext cx="2287361" cy="1123950"/>
                </a:xfrm>
                <a:prstGeom prst="roundRect">
                  <a:avLst>
                    <a:gd name="adj" fmla="val 8929"/>
                  </a:avLst>
                </a:prstGeom>
                <a:gradFill>
                  <a:gsLst>
                    <a:gs pos="0">
                      <a:srgbClr val="66CCFF">
                        <a:alpha val="80000"/>
                      </a:srgbClr>
                    </a:gs>
                    <a:gs pos="100000">
                      <a:srgbClr val="3399FF">
                        <a:alpha val="75000"/>
                      </a:srgbClr>
                    </a:gs>
                  </a:gsLst>
                  <a:lin ang="18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K15">
              <xdr:nvSpPr>
                <xdr:cNvPr id="106" name="Rectangle: Rounded Corners 105">
                  <a:extLst>
                    <a:ext uri="{FF2B5EF4-FFF2-40B4-BE49-F238E27FC236}">
                      <a16:creationId xmlns:a16="http://schemas.microsoft.com/office/drawing/2014/main" id="{3204C8C4-646A-D503-091F-340E6539B9FF}"/>
                    </a:ext>
                  </a:extLst>
                </xdr:cNvPr>
                <xdr:cNvSpPr/>
              </xdr:nvSpPr>
              <xdr:spPr>
                <a:xfrm>
                  <a:off x="82550" y="920750"/>
                  <a:ext cx="2222500" cy="33020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FA0165B-E41C-4295-A1FC-CC26E62F4500}" type="TxLink">
                    <a:rPr lang="en-US" sz="1800" b="1" i="0" u="none" strike="noStrike" kern="1200">
                      <a:solidFill>
                        <a:srgbClr val="000000"/>
                      </a:solidFill>
                      <a:latin typeface="Calibri"/>
                      <a:ea typeface="Calibri"/>
                      <a:cs typeface="Calibri"/>
                    </a:rPr>
                    <a:pPr algn="ctr"/>
                    <a:t># 9994</a:t>
                  </a:fld>
                  <a:endParaRPr lang="en-IN" sz="3200" b="1"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08" name="Rectangle: Rounded Corners 107">
                  <a:extLst>
                    <a:ext uri="{FF2B5EF4-FFF2-40B4-BE49-F238E27FC236}">
                      <a16:creationId xmlns:a16="http://schemas.microsoft.com/office/drawing/2014/main" id="{84DBD79A-5875-49DD-9F0B-4002011BD362}"/>
                    </a:ext>
                  </a:extLst>
                </xdr:cNvPr>
                <xdr:cNvSpPr/>
              </xdr:nvSpPr>
              <xdr:spPr>
                <a:xfrm>
                  <a:off x="82550" y="1701800"/>
                  <a:ext cx="2222500" cy="27940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YOY</a:t>
                  </a:r>
                  <a:r>
                    <a:rPr lang="en-US" sz="1200" b="1" i="0" u="none" strike="noStrike" kern="1200" baseline="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GROWTH</a:t>
                  </a:r>
                  <a:r>
                    <a:rPr lang="en-US" sz="1200" b="1" i="0" u="none" strike="noStrike"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a:t>
                  </a:r>
                </a:p>
              </xdr:txBody>
            </xdr:sp>
          </xdr:grpSp>
        </xdr:grpSp>
        <xdr:graphicFrame macro="">
          <xdr:nvGraphicFramePr>
            <xdr:cNvPr id="129" name="Chart 128">
              <a:extLst>
                <a:ext uri="{FF2B5EF4-FFF2-40B4-BE49-F238E27FC236}">
                  <a16:creationId xmlns:a16="http://schemas.microsoft.com/office/drawing/2014/main" id="{5EE4DB22-E4ED-4F32-A51D-98DF4B5EA096}"/>
                </a:ext>
              </a:extLst>
            </xdr:cNvPr>
            <xdr:cNvGraphicFramePr>
              <a:graphicFrameLocks/>
            </xdr:cNvGraphicFramePr>
          </xdr:nvGraphicFramePr>
          <xdr:xfrm>
            <a:off x="6959600" y="1320801"/>
            <a:ext cx="2178050" cy="381000"/>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158" name="Group 157">
            <a:extLst>
              <a:ext uri="{FF2B5EF4-FFF2-40B4-BE49-F238E27FC236}">
                <a16:creationId xmlns:a16="http://schemas.microsoft.com/office/drawing/2014/main" id="{174DBAEC-36A6-2B21-BCC6-7440FE3A762C}"/>
              </a:ext>
            </a:extLst>
          </xdr:cNvPr>
          <xdr:cNvGrpSpPr/>
        </xdr:nvGrpSpPr>
        <xdr:grpSpPr>
          <a:xfrm>
            <a:off x="9309100" y="533400"/>
            <a:ext cx="2254250" cy="1485900"/>
            <a:chOff x="9309100" y="533400"/>
            <a:chExt cx="2254250" cy="1485900"/>
          </a:xfrm>
        </xdr:grpSpPr>
        <xdr:grpSp>
          <xdr:nvGrpSpPr>
            <xdr:cNvPr id="109" name="Group 108">
              <a:extLst>
                <a:ext uri="{FF2B5EF4-FFF2-40B4-BE49-F238E27FC236}">
                  <a16:creationId xmlns:a16="http://schemas.microsoft.com/office/drawing/2014/main" id="{F6B3A320-DCBA-4FF9-9E0A-321E272B59FF}"/>
                </a:ext>
              </a:extLst>
            </xdr:cNvPr>
            <xdr:cNvGrpSpPr/>
          </xdr:nvGrpSpPr>
          <xdr:grpSpPr>
            <a:xfrm>
              <a:off x="9309100" y="533400"/>
              <a:ext cx="2254250" cy="1485900"/>
              <a:chOff x="50800" y="527050"/>
              <a:chExt cx="2298700" cy="1485900"/>
            </a:xfrm>
          </xdr:grpSpPr>
          <xdr:sp macro="" textlink="">
            <xdr:nvSpPr>
              <xdr:cNvPr id="110" name="Rectangle: Rounded Corners 109">
                <a:extLst>
                  <a:ext uri="{FF2B5EF4-FFF2-40B4-BE49-F238E27FC236}">
                    <a16:creationId xmlns:a16="http://schemas.microsoft.com/office/drawing/2014/main" id="{17D2D193-8E07-9F77-F76C-2C78FB2A066B}"/>
                  </a:ext>
                </a:extLst>
              </xdr:cNvPr>
              <xdr:cNvSpPr/>
            </xdr:nvSpPr>
            <xdr:spPr>
              <a:xfrm>
                <a:off x="57150" y="527050"/>
                <a:ext cx="2292350" cy="33655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kern="1200">
                    <a:solidFill>
                      <a:schemeClr val="tx1"/>
                    </a:solidFill>
                    <a:latin typeface="Lato" panose="020F0502020204030203" pitchFamily="34" charset="0"/>
                    <a:ea typeface="Lato" panose="020F0502020204030203" pitchFamily="34" charset="0"/>
                    <a:cs typeface="Lato" panose="020F0502020204030203" pitchFamily="34" charset="0"/>
                  </a:rPr>
                  <a:t>PROFIT</a:t>
                </a:r>
                <a:r>
                  <a:rPr lang="en-IN" sz="1600" b="1" kern="1200" baseline="0">
                    <a:solidFill>
                      <a:schemeClr val="tx1"/>
                    </a:solidFill>
                    <a:latin typeface="Lato" panose="020F0502020204030203" pitchFamily="34" charset="0"/>
                    <a:ea typeface="Lato" panose="020F0502020204030203" pitchFamily="34" charset="0"/>
                    <a:cs typeface="Lato" panose="020F0502020204030203" pitchFamily="34" charset="0"/>
                  </a:rPr>
                  <a:t> MARGIN</a:t>
                </a:r>
                <a:endParaRPr lang="en-IN" sz="1600" b="1" kern="1200">
                  <a:solidFill>
                    <a:schemeClr val="tx1"/>
                  </a:solidFill>
                  <a:latin typeface="Lato" panose="020F0502020204030203" pitchFamily="34" charset="0"/>
                  <a:ea typeface="Lato" panose="020F0502020204030203" pitchFamily="34" charset="0"/>
                  <a:cs typeface="Lato" panose="020F0502020204030203" pitchFamily="34" charset="0"/>
                </a:endParaRPr>
              </a:p>
            </xdr:txBody>
          </xdr:sp>
          <xdr:grpSp>
            <xdr:nvGrpSpPr>
              <xdr:cNvPr id="111" name="Group 110">
                <a:extLst>
                  <a:ext uri="{FF2B5EF4-FFF2-40B4-BE49-F238E27FC236}">
                    <a16:creationId xmlns:a16="http://schemas.microsoft.com/office/drawing/2014/main" id="{626689E5-A481-7D30-AFA7-3CC97366DDD7}"/>
                  </a:ext>
                </a:extLst>
              </xdr:cNvPr>
              <xdr:cNvGrpSpPr/>
            </xdr:nvGrpSpPr>
            <xdr:grpSpPr>
              <a:xfrm>
                <a:off x="50800" y="889000"/>
                <a:ext cx="2287361" cy="1123950"/>
                <a:chOff x="50800" y="889000"/>
                <a:chExt cx="2287361" cy="1123950"/>
              </a:xfrm>
            </xdr:grpSpPr>
            <xdr:sp macro="" textlink="">
              <xdr:nvSpPr>
                <xdr:cNvPr id="112" name="Rectangle: Rounded Corners 111">
                  <a:extLst>
                    <a:ext uri="{FF2B5EF4-FFF2-40B4-BE49-F238E27FC236}">
                      <a16:creationId xmlns:a16="http://schemas.microsoft.com/office/drawing/2014/main" id="{307C794C-132D-8FF7-B07C-D993E000517A}"/>
                    </a:ext>
                  </a:extLst>
                </xdr:cNvPr>
                <xdr:cNvSpPr/>
              </xdr:nvSpPr>
              <xdr:spPr>
                <a:xfrm>
                  <a:off x="50800" y="889000"/>
                  <a:ext cx="2287361" cy="1123950"/>
                </a:xfrm>
                <a:prstGeom prst="roundRect">
                  <a:avLst>
                    <a:gd name="adj" fmla="val 8929"/>
                  </a:avLst>
                </a:prstGeom>
                <a:gradFill>
                  <a:gsLst>
                    <a:gs pos="0">
                      <a:srgbClr val="66CCFF">
                        <a:alpha val="80000"/>
                      </a:srgbClr>
                    </a:gs>
                    <a:gs pos="100000">
                      <a:srgbClr val="3399FF">
                        <a:alpha val="75000"/>
                      </a:srgbClr>
                    </a:gs>
                  </a:gsLst>
                  <a:lin ang="18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N15">
              <xdr:nvSpPr>
                <xdr:cNvPr id="113" name="Rectangle: Rounded Corners 112">
                  <a:extLst>
                    <a:ext uri="{FF2B5EF4-FFF2-40B4-BE49-F238E27FC236}">
                      <a16:creationId xmlns:a16="http://schemas.microsoft.com/office/drawing/2014/main" id="{5EC39423-BA15-82ED-59A8-8D63D33F97D7}"/>
                    </a:ext>
                  </a:extLst>
                </xdr:cNvPr>
                <xdr:cNvSpPr/>
              </xdr:nvSpPr>
              <xdr:spPr>
                <a:xfrm>
                  <a:off x="82550" y="920750"/>
                  <a:ext cx="2222500" cy="33020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8408FC-FA5B-42E2-B849-0BEFC9CC0C57}" type="TxLink">
                    <a:rPr lang="en-US" sz="1800" b="1" i="0" u="none" strike="noStrike" kern="1200">
                      <a:solidFill>
                        <a:srgbClr val="000000"/>
                      </a:solidFill>
                      <a:latin typeface="Calibri"/>
                      <a:ea typeface="Calibri"/>
                      <a:cs typeface="Calibri"/>
                    </a:rPr>
                    <a:pPr algn="ctr"/>
                    <a:t>12%</a:t>
                  </a:fld>
                  <a:endParaRPr lang="en-IN" sz="3200" b="1"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15" name="Rectangle: Rounded Corners 114">
                  <a:extLst>
                    <a:ext uri="{FF2B5EF4-FFF2-40B4-BE49-F238E27FC236}">
                      <a16:creationId xmlns:a16="http://schemas.microsoft.com/office/drawing/2014/main" id="{1D484C27-DC9D-9D82-2DF8-5C6CE85BAC52}"/>
                    </a:ext>
                  </a:extLst>
                </xdr:cNvPr>
                <xdr:cNvSpPr/>
              </xdr:nvSpPr>
              <xdr:spPr>
                <a:xfrm>
                  <a:off x="82550" y="1701800"/>
                  <a:ext cx="2222500" cy="279400"/>
                </a:xfrm>
                <a:prstGeom prst="roundRect">
                  <a:avLst/>
                </a:prstGeom>
                <a:gradFill>
                  <a:gsLst>
                    <a:gs pos="0">
                      <a:srgbClr val="66CCFF">
                        <a:alpha val="80000"/>
                      </a:srgbClr>
                    </a:gs>
                    <a:gs pos="100000">
                      <a:srgbClr val="3399FF">
                        <a:alpha val="75000"/>
                      </a:srgbClr>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YOY</a:t>
                  </a:r>
                  <a:r>
                    <a:rPr lang="en-US" sz="1200" b="1" i="0" u="none" strike="noStrike" kern="1200" baseline="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GROWTH</a:t>
                  </a:r>
                  <a:r>
                    <a:rPr lang="en-US" sz="1200" b="1" i="0" u="none" strike="noStrike" kern="1200">
                      <a:solidFill>
                        <a:schemeClr val="tx1">
                          <a:lumMod val="95000"/>
                          <a:lumOff val="5000"/>
                        </a:schemeClr>
                      </a:solidFill>
                      <a:latin typeface="Lato" panose="020F0502020204030203" pitchFamily="34" charset="0"/>
                      <a:ea typeface="Lato" panose="020F0502020204030203" pitchFamily="34" charset="0"/>
                      <a:cs typeface="Lato" panose="020F0502020204030203" pitchFamily="34" charset="0"/>
                    </a:rPr>
                    <a:t> </a:t>
                  </a:r>
                </a:p>
              </xdr:txBody>
            </xdr:sp>
          </xdr:grpSp>
        </xdr:grpSp>
        <xdr:graphicFrame macro="">
          <xdr:nvGraphicFramePr>
            <xdr:cNvPr id="130" name="Chart 129">
              <a:extLst>
                <a:ext uri="{FF2B5EF4-FFF2-40B4-BE49-F238E27FC236}">
                  <a16:creationId xmlns:a16="http://schemas.microsoft.com/office/drawing/2014/main" id="{503E78BB-145F-419C-A994-AC9A8E53CCAC}"/>
                </a:ext>
              </a:extLst>
            </xdr:cNvPr>
            <xdr:cNvGraphicFramePr>
              <a:graphicFrameLocks/>
            </xdr:cNvGraphicFramePr>
          </xdr:nvGraphicFramePr>
          <xdr:xfrm>
            <a:off x="9340850" y="1282700"/>
            <a:ext cx="2159000" cy="387350"/>
          </xdr:xfrm>
          <a:graphic>
            <a:graphicData uri="http://schemas.openxmlformats.org/drawingml/2006/chart">
              <c:chart xmlns:c="http://schemas.openxmlformats.org/drawingml/2006/chart" xmlns:r="http://schemas.openxmlformats.org/officeDocument/2006/relationships" r:id="rId6"/>
            </a:graphicData>
          </a:graphic>
        </xdr:graphicFrame>
      </xdr:grpSp>
    </xdr:grpSp>
    <xdr:clientData/>
  </xdr:twoCellAnchor>
  <mc:AlternateContent xmlns:mc="http://schemas.openxmlformats.org/markup-compatibility/2006">
    <mc:Choice xmlns:a14="http://schemas.microsoft.com/office/drawing/2010/main" Requires="a14">
      <xdr:twoCellAnchor editAs="oneCell">
        <xdr:from>
          <xdr:col>2</xdr:col>
          <xdr:colOff>101600</xdr:colOff>
          <xdr:row>8</xdr:row>
          <xdr:rowOff>19050</xdr:rowOff>
        </xdr:from>
        <xdr:to>
          <xdr:col>3</xdr:col>
          <xdr:colOff>323850</xdr:colOff>
          <xdr:row>9</xdr:row>
          <xdr:rowOff>82550</xdr:rowOff>
        </xdr:to>
        <xdr:pic>
          <xdr:nvPicPr>
            <xdr:cNvPr id="133" name="Picture 132">
              <a:extLst>
                <a:ext uri="{FF2B5EF4-FFF2-40B4-BE49-F238E27FC236}">
                  <a16:creationId xmlns:a16="http://schemas.microsoft.com/office/drawing/2014/main" id="{38E65EEC-D22F-8501-F9FF-1AD68FDA8A43}"/>
                </a:ext>
              </a:extLst>
            </xdr:cNvPr>
            <xdr:cNvPicPr>
              <a:picLocks noChangeAspect="1" noChangeArrowheads="1"/>
              <a:extLst>
                <a:ext uri="{84589F7E-364E-4C9E-8A38-B11213B215E9}">
                  <a14:cameraTool cellRange="'YOY '!$B$10" spid="_x0000_s6231"/>
                </a:ext>
              </a:extLst>
            </xdr:cNvPicPr>
          </xdr:nvPicPr>
          <xdr:blipFill>
            <a:blip xmlns:r="http://schemas.openxmlformats.org/officeDocument/2006/relationships" r:embed="rId7"/>
            <a:srcRect/>
            <a:stretch>
              <a:fillRect/>
            </a:stretch>
          </xdr:blipFill>
          <xdr:spPr bwMode="auto">
            <a:xfrm>
              <a:off x="1320800" y="1581150"/>
              <a:ext cx="831850" cy="247650"/>
            </a:xfrm>
            <a:prstGeom prst="rect">
              <a:avLst/>
            </a:prstGeom>
            <a:solidFill>
              <a:srgbClr val="0070C0">
                <a:alpha val="99000"/>
              </a:srgbClr>
            </a:solid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514350</xdr:colOff>
          <xdr:row>8</xdr:row>
          <xdr:rowOff>57150</xdr:rowOff>
        </xdr:from>
        <xdr:to>
          <xdr:col>7</xdr:col>
          <xdr:colOff>127000</xdr:colOff>
          <xdr:row>9</xdr:row>
          <xdr:rowOff>114300</xdr:rowOff>
        </xdr:to>
        <xdr:pic>
          <xdr:nvPicPr>
            <xdr:cNvPr id="135" name="Picture 134">
              <a:extLst>
                <a:ext uri="{FF2B5EF4-FFF2-40B4-BE49-F238E27FC236}">
                  <a16:creationId xmlns:a16="http://schemas.microsoft.com/office/drawing/2014/main" id="{C879B61C-0BF3-FC17-D27F-CC586623C403}"/>
                </a:ext>
              </a:extLst>
            </xdr:cNvPr>
            <xdr:cNvPicPr>
              <a:picLocks noChangeAspect="1" noChangeArrowheads="1"/>
              <a:extLst>
                <a:ext uri="{84589F7E-364E-4C9E-8A38-B11213B215E9}">
                  <a14:cameraTool cellRange="'YOY '!$C$10" spid="_x0000_s6232"/>
                </a:ext>
              </a:extLst>
            </xdr:cNvPicPr>
          </xdr:nvPicPr>
          <xdr:blipFill>
            <a:blip xmlns:r="http://schemas.openxmlformats.org/officeDocument/2006/relationships" r:embed="rId8"/>
            <a:srcRect/>
            <a:stretch>
              <a:fillRect/>
            </a:stretch>
          </xdr:blipFill>
          <xdr:spPr bwMode="auto">
            <a:xfrm>
              <a:off x="3562350" y="1619250"/>
              <a:ext cx="831850" cy="241300"/>
            </a:xfrm>
            <a:prstGeom prst="rect">
              <a:avLst/>
            </a:prstGeom>
            <a:solidFill>
              <a:srgbClr val="0070C0"/>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381000</xdr:colOff>
          <xdr:row>8</xdr:row>
          <xdr:rowOff>57150</xdr:rowOff>
        </xdr:from>
        <xdr:to>
          <xdr:col>11</xdr:col>
          <xdr:colOff>50800</xdr:colOff>
          <xdr:row>9</xdr:row>
          <xdr:rowOff>107950</xdr:rowOff>
        </xdr:to>
        <xdr:pic>
          <xdr:nvPicPr>
            <xdr:cNvPr id="137" name="Picture 136">
              <a:extLst>
                <a:ext uri="{FF2B5EF4-FFF2-40B4-BE49-F238E27FC236}">
                  <a16:creationId xmlns:a16="http://schemas.microsoft.com/office/drawing/2014/main" id="{22D4E7E5-0E97-CBEC-A97F-091C01B8AD17}"/>
                </a:ext>
              </a:extLst>
            </xdr:cNvPr>
            <xdr:cNvPicPr>
              <a:picLocks noChangeAspect="1" noChangeArrowheads="1"/>
              <a:extLst>
                <a:ext uri="{84589F7E-364E-4C9E-8A38-B11213B215E9}">
                  <a14:cameraTool cellRange="'YOY '!$D$10" spid="_x0000_s6233"/>
                </a:ext>
              </a:extLst>
            </xdr:cNvPicPr>
          </xdr:nvPicPr>
          <xdr:blipFill>
            <a:blip xmlns:r="http://schemas.openxmlformats.org/officeDocument/2006/relationships" r:embed="rId9"/>
            <a:srcRect/>
            <a:stretch>
              <a:fillRect/>
            </a:stretch>
          </xdr:blipFill>
          <xdr:spPr bwMode="auto">
            <a:xfrm>
              <a:off x="5867400" y="1619250"/>
              <a:ext cx="889000" cy="234950"/>
            </a:xfrm>
            <a:prstGeom prst="rect">
              <a:avLst/>
            </a:prstGeom>
            <a:solidFill>
              <a:srgbClr val="0070C0"/>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8</xdr:row>
          <xdr:rowOff>57150</xdr:rowOff>
        </xdr:from>
        <xdr:to>
          <xdr:col>15</xdr:col>
          <xdr:colOff>6350</xdr:colOff>
          <xdr:row>9</xdr:row>
          <xdr:rowOff>101600</xdr:rowOff>
        </xdr:to>
        <xdr:pic>
          <xdr:nvPicPr>
            <xdr:cNvPr id="140" name="Picture 139">
              <a:extLst>
                <a:ext uri="{FF2B5EF4-FFF2-40B4-BE49-F238E27FC236}">
                  <a16:creationId xmlns:a16="http://schemas.microsoft.com/office/drawing/2014/main" id="{6CF8667B-C7DB-BC2B-9251-A0FB0A56AC1D}"/>
                </a:ext>
              </a:extLst>
            </xdr:cNvPr>
            <xdr:cNvPicPr>
              <a:picLocks noChangeAspect="1" noChangeArrowheads="1"/>
              <a:extLst>
                <a:ext uri="{84589F7E-364E-4C9E-8A38-B11213B215E9}">
                  <a14:cameraTool cellRange="'YOY '!$E$10" spid="_x0000_s6234"/>
                </a:ext>
              </a:extLst>
            </xdr:cNvPicPr>
          </xdr:nvPicPr>
          <xdr:blipFill>
            <a:blip xmlns:r="http://schemas.openxmlformats.org/officeDocument/2006/relationships" r:embed="rId10"/>
            <a:srcRect/>
            <a:stretch>
              <a:fillRect/>
            </a:stretch>
          </xdr:blipFill>
          <xdr:spPr bwMode="auto">
            <a:xfrm>
              <a:off x="8261350" y="1619250"/>
              <a:ext cx="889000" cy="228600"/>
            </a:xfrm>
            <a:prstGeom prst="rect">
              <a:avLst/>
            </a:prstGeom>
            <a:solidFill>
              <a:srgbClr val="0070C0"/>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273050</xdr:colOff>
          <xdr:row>8</xdr:row>
          <xdr:rowOff>38100</xdr:rowOff>
        </xdr:from>
        <xdr:to>
          <xdr:col>18</xdr:col>
          <xdr:colOff>482600</xdr:colOff>
          <xdr:row>9</xdr:row>
          <xdr:rowOff>88900</xdr:rowOff>
        </xdr:to>
        <xdr:pic>
          <xdr:nvPicPr>
            <xdr:cNvPr id="141" name="Picture 140">
              <a:extLst>
                <a:ext uri="{FF2B5EF4-FFF2-40B4-BE49-F238E27FC236}">
                  <a16:creationId xmlns:a16="http://schemas.microsoft.com/office/drawing/2014/main" id="{458F3B82-429C-A6BB-3613-198E75F44F23}"/>
                </a:ext>
              </a:extLst>
            </xdr:cNvPr>
            <xdr:cNvPicPr>
              <a:picLocks noChangeAspect="1" noChangeArrowheads="1"/>
              <a:extLst>
                <a:ext uri="{84589F7E-364E-4C9E-8A38-B11213B215E9}">
                  <a14:cameraTool cellRange="'YOY '!$F$10" spid="_x0000_s6235"/>
                </a:ext>
              </a:extLst>
            </xdr:cNvPicPr>
          </xdr:nvPicPr>
          <xdr:blipFill>
            <a:blip xmlns:r="http://schemas.openxmlformats.org/officeDocument/2006/relationships" r:embed="rId11"/>
            <a:srcRect/>
            <a:stretch>
              <a:fillRect/>
            </a:stretch>
          </xdr:blipFill>
          <xdr:spPr bwMode="auto">
            <a:xfrm>
              <a:off x="10636250" y="1600200"/>
              <a:ext cx="819150" cy="234950"/>
            </a:xfrm>
            <a:prstGeom prst="rect">
              <a:avLst/>
            </a:prstGeom>
            <a:solidFill>
              <a:srgbClr val="99CCFF"/>
            </a:solidFill>
          </xdr:spPr>
        </xdr:pic>
        <xdr:clientData/>
      </xdr:twoCellAnchor>
    </mc:Choice>
    <mc:Fallback/>
  </mc:AlternateContent>
  <xdr:twoCellAnchor>
    <xdr:from>
      <xdr:col>7</xdr:col>
      <xdr:colOff>590550</xdr:colOff>
      <xdr:row>10</xdr:row>
      <xdr:rowOff>12700</xdr:rowOff>
    </xdr:from>
    <xdr:to>
      <xdr:col>14</xdr:col>
      <xdr:colOff>203200</xdr:colOff>
      <xdr:row>19</xdr:row>
      <xdr:rowOff>177800</xdr:rowOff>
    </xdr:to>
    <xdr:sp macro="" textlink="">
      <xdr:nvSpPr>
        <xdr:cNvPr id="144" name="Rectangle: Rounded Corners 143">
          <a:extLst>
            <a:ext uri="{FF2B5EF4-FFF2-40B4-BE49-F238E27FC236}">
              <a16:creationId xmlns:a16="http://schemas.microsoft.com/office/drawing/2014/main" id="{E38490EA-0B27-4039-84CC-192E3A9C22D0}"/>
            </a:ext>
          </a:extLst>
        </xdr:cNvPr>
        <xdr:cNvSpPr/>
      </xdr:nvSpPr>
      <xdr:spPr>
        <a:xfrm>
          <a:off x="4857750" y="1943100"/>
          <a:ext cx="3879850" cy="1822450"/>
        </a:xfrm>
        <a:prstGeom prst="roundRect">
          <a:avLst>
            <a:gd name="adj" fmla="val 3985"/>
          </a:avLst>
        </a:prstGeom>
        <a:gradFill>
          <a:gsLst>
            <a:gs pos="0">
              <a:srgbClr val="66CCFF"/>
            </a:gs>
            <a:gs pos="100000">
              <a:srgbClr val="3399FF"/>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355600</xdr:colOff>
      <xdr:row>10</xdr:row>
      <xdr:rowOff>12700</xdr:rowOff>
    </xdr:from>
    <xdr:to>
      <xdr:col>18</xdr:col>
      <xdr:colOff>520700</xdr:colOff>
      <xdr:row>19</xdr:row>
      <xdr:rowOff>158750</xdr:rowOff>
    </xdr:to>
    <xdr:grpSp>
      <xdr:nvGrpSpPr>
        <xdr:cNvPr id="166" name="Group 165">
          <a:extLst>
            <a:ext uri="{FF2B5EF4-FFF2-40B4-BE49-F238E27FC236}">
              <a16:creationId xmlns:a16="http://schemas.microsoft.com/office/drawing/2014/main" id="{FC693322-4B51-E841-3457-41E1F9D80098}"/>
            </a:ext>
          </a:extLst>
        </xdr:cNvPr>
        <xdr:cNvGrpSpPr/>
      </xdr:nvGrpSpPr>
      <xdr:grpSpPr>
        <a:xfrm>
          <a:off x="8890000" y="1943100"/>
          <a:ext cx="2603500" cy="1803400"/>
          <a:chOff x="8890000" y="2089150"/>
          <a:chExt cx="2603500" cy="1911350"/>
        </a:xfrm>
      </xdr:grpSpPr>
      <xdr:graphicFrame macro="">
        <xdr:nvGraphicFramePr>
          <xdr:cNvPr id="142" name="Chart 141">
            <a:extLst>
              <a:ext uri="{FF2B5EF4-FFF2-40B4-BE49-F238E27FC236}">
                <a16:creationId xmlns:a16="http://schemas.microsoft.com/office/drawing/2014/main" id="{897FF83B-50A6-4504-BF11-76074DCF5F50}"/>
              </a:ext>
            </a:extLst>
          </xdr:cNvPr>
          <xdr:cNvGraphicFramePr>
            <a:graphicFrameLocks/>
          </xdr:cNvGraphicFramePr>
        </xdr:nvGraphicFramePr>
        <xdr:xfrm>
          <a:off x="8890000" y="2311400"/>
          <a:ext cx="2603500" cy="16891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45" name="Rectangle: Rounded Corners 144">
            <a:extLst>
              <a:ext uri="{FF2B5EF4-FFF2-40B4-BE49-F238E27FC236}">
                <a16:creationId xmlns:a16="http://schemas.microsoft.com/office/drawing/2014/main" id="{40369F87-ECB9-F204-A5AC-EB859D9699CD}"/>
              </a:ext>
            </a:extLst>
          </xdr:cNvPr>
          <xdr:cNvSpPr/>
        </xdr:nvSpPr>
        <xdr:spPr>
          <a:xfrm>
            <a:off x="9023350" y="2089150"/>
            <a:ext cx="2330450" cy="196850"/>
          </a:xfrm>
          <a:prstGeom prst="roundRect">
            <a:avLst/>
          </a:prstGeom>
          <a:solidFill>
            <a:srgbClr val="3399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kern="1200">
                <a:solidFill>
                  <a:schemeClr val="bg1"/>
                </a:solidFill>
                <a:latin typeface="Lato" panose="020F0502020204030203" pitchFamily="34" charset="0"/>
                <a:ea typeface="Lato" panose="020F0502020204030203" pitchFamily="34" charset="0"/>
                <a:cs typeface="Lato" panose="020F0502020204030203" pitchFamily="34" charset="0"/>
              </a:rPr>
              <a:t>CATEGORY WISE SALSE SHARE %</a:t>
            </a:r>
          </a:p>
        </xdr:txBody>
      </xdr:sp>
    </xdr:grpSp>
    <xdr:clientData/>
  </xdr:twoCellAnchor>
  <xdr:twoCellAnchor>
    <xdr:from>
      <xdr:col>8</xdr:col>
      <xdr:colOff>19050</xdr:colOff>
      <xdr:row>10</xdr:row>
      <xdr:rowOff>12708</xdr:rowOff>
    </xdr:from>
    <xdr:to>
      <xdr:col>14</xdr:col>
      <xdr:colOff>171450</xdr:colOff>
      <xdr:row>19</xdr:row>
      <xdr:rowOff>171450</xdr:rowOff>
    </xdr:to>
    <xdr:grpSp>
      <xdr:nvGrpSpPr>
        <xdr:cNvPr id="170" name="Group 169">
          <a:extLst>
            <a:ext uri="{FF2B5EF4-FFF2-40B4-BE49-F238E27FC236}">
              <a16:creationId xmlns:a16="http://schemas.microsoft.com/office/drawing/2014/main" id="{184A928B-E741-D3DC-A749-9BD54C325010}"/>
            </a:ext>
          </a:extLst>
        </xdr:cNvPr>
        <xdr:cNvGrpSpPr/>
      </xdr:nvGrpSpPr>
      <xdr:grpSpPr>
        <a:xfrm>
          <a:off x="4895850" y="1943108"/>
          <a:ext cx="3810000" cy="1816092"/>
          <a:chOff x="4965700" y="2088294"/>
          <a:chExt cx="3587750" cy="1963006"/>
        </a:xfrm>
      </xdr:grpSpPr>
      <mc:AlternateContent xmlns:mc="http://schemas.openxmlformats.org/markup-compatibility/2006">
        <mc:Choice xmlns:cx1="http://schemas.microsoft.com/office/drawing/2015/9/8/chartex" Requires="cx1">
          <xdr:graphicFrame macro="">
            <xdr:nvGraphicFramePr>
              <xdr:cNvPr id="148" name="Chart 147">
                <a:extLst>
                  <a:ext uri="{FF2B5EF4-FFF2-40B4-BE49-F238E27FC236}">
                    <a16:creationId xmlns:a16="http://schemas.microsoft.com/office/drawing/2014/main" id="{62BA9742-059D-4E82-A528-B6183B716372}"/>
                  </a:ext>
                </a:extLst>
              </xdr:cNvPr>
              <xdr:cNvGraphicFramePr/>
            </xdr:nvGraphicFramePr>
            <xdr:xfrm>
              <a:off x="4965700" y="2393950"/>
              <a:ext cx="3587750" cy="165735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965700" y="2393950"/>
                <a:ext cx="3587750" cy="1657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152" name="Rectangle: Rounded Corners 151">
            <a:extLst>
              <a:ext uri="{FF2B5EF4-FFF2-40B4-BE49-F238E27FC236}">
                <a16:creationId xmlns:a16="http://schemas.microsoft.com/office/drawing/2014/main" id="{4C1F6E68-4324-43F7-A65B-3D4B392FD90E}"/>
              </a:ext>
            </a:extLst>
          </xdr:cNvPr>
          <xdr:cNvSpPr/>
        </xdr:nvSpPr>
        <xdr:spPr>
          <a:xfrm>
            <a:off x="5695950" y="2088294"/>
            <a:ext cx="2330450" cy="196850"/>
          </a:xfrm>
          <a:prstGeom prst="roundRect">
            <a:avLst/>
          </a:prstGeom>
          <a:solidFill>
            <a:srgbClr val="3399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kern="1200">
                <a:solidFill>
                  <a:schemeClr val="bg1"/>
                </a:solidFill>
                <a:latin typeface="Lato" panose="020F0502020204030203" pitchFamily="34" charset="0"/>
                <a:ea typeface="Lato" panose="020F0502020204030203" pitchFamily="34" charset="0"/>
                <a:cs typeface="Lato" panose="020F0502020204030203" pitchFamily="34" charset="0"/>
              </a:rPr>
              <a:t>CATEGORY WISE PROFIT</a:t>
            </a:r>
          </a:p>
        </xdr:txBody>
      </xdr:sp>
    </xdr:grpSp>
    <xdr:clientData/>
  </xdr:twoCellAnchor>
  <xdr:twoCellAnchor>
    <xdr:from>
      <xdr:col>0</xdr:col>
      <xdr:colOff>50800</xdr:colOff>
      <xdr:row>10</xdr:row>
      <xdr:rowOff>6350</xdr:rowOff>
    </xdr:from>
    <xdr:to>
      <xdr:col>7</xdr:col>
      <xdr:colOff>514350</xdr:colOff>
      <xdr:row>20</xdr:row>
      <xdr:rowOff>0</xdr:rowOff>
    </xdr:to>
    <xdr:sp macro="" textlink="">
      <xdr:nvSpPr>
        <xdr:cNvPr id="149" name="Rectangle: Rounded Corners 148">
          <a:extLst>
            <a:ext uri="{FF2B5EF4-FFF2-40B4-BE49-F238E27FC236}">
              <a16:creationId xmlns:a16="http://schemas.microsoft.com/office/drawing/2014/main" id="{766D41C9-40EC-4075-9499-2AC36A536B2C}"/>
            </a:ext>
          </a:extLst>
        </xdr:cNvPr>
        <xdr:cNvSpPr/>
      </xdr:nvSpPr>
      <xdr:spPr>
        <a:xfrm>
          <a:off x="50800" y="1936750"/>
          <a:ext cx="4730750" cy="1835150"/>
        </a:xfrm>
        <a:prstGeom prst="roundRect">
          <a:avLst>
            <a:gd name="adj" fmla="val 3985"/>
          </a:avLst>
        </a:prstGeom>
        <a:gradFill>
          <a:gsLst>
            <a:gs pos="0">
              <a:srgbClr val="66CCFF"/>
            </a:gs>
            <a:gs pos="100000">
              <a:srgbClr val="3399FF"/>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76200</xdr:colOff>
      <xdr:row>11</xdr:row>
      <xdr:rowOff>44450</xdr:rowOff>
    </xdr:from>
    <xdr:to>
      <xdr:col>7</xdr:col>
      <xdr:colOff>508000</xdr:colOff>
      <xdr:row>20</xdr:row>
      <xdr:rowOff>0</xdr:rowOff>
    </xdr:to>
    <xdr:graphicFrame macro="">
      <xdr:nvGraphicFramePr>
        <xdr:cNvPr id="153" name="Chart 152">
          <a:extLst>
            <a:ext uri="{FF2B5EF4-FFF2-40B4-BE49-F238E27FC236}">
              <a16:creationId xmlns:a16="http://schemas.microsoft.com/office/drawing/2014/main" id="{377867E9-6350-4311-9090-3AD3BA948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488950</xdr:colOff>
      <xdr:row>10</xdr:row>
      <xdr:rowOff>25400</xdr:rowOff>
    </xdr:from>
    <xdr:to>
      <xdr:col>6</xdr:col>
      <xdr:colOff>95250</xdr:colOff>
      <xdr:row>11</xdr:row>
      <xdr:rowOff>38100</xdr:rowOff>
    </xdr:to>
    <xdr:sp macro="" textlink="">
      <xdr:nvSpPr>
        <xdr:cNvPr id="154" name="Rectangle: Rounded Corners 153">
          <a:extLst>
            <a:ext uri="{FF2B5EF4-FFF2-40B4-BE49-F238E27FC236}">
              <a16:creationId xmlns:a16="http://schemas.microsoft.com/office/drawing/2014/main" id="{C3A0154C-1F28-4675-BF46-CAA6A8FB282E}"/>
            </a:ext>
          </a:extLst>
        </xdr:cNvPr>
        <xdr:cNvSpPr/>
      </xdr:nvSpPr>
      <xdr:spPr>
        <a:xfrm>
          <a:off x="1098550" y="1955800"/>
          <a:ext cx="2654300" cy="196850"/>
        </a:xfrm>
        <a:prstGeom prst="roundRect">
          <a:avLst/>
        </a:prstGeom>
        <a:solidFill>
          <a:srgbClr val="3399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kern="1200">
              <a:solidFill>
                <a:schemeClr val="bg1"/>
              </a:solidFill>
              <a:latin typeface="Lato" panose="020F0502020204030203" pitchFamily="34" charset="0"/>
              <a:ea typeface="Lato" panose="020F0502020204030203" pitchFamily="34" charset="0"/>
              <a:cs typeface="Lato" panose="020F0502020204030203" pitchFamily="34" charset="0"/>
            </a:rPr>
            <a:t>SALES</a:t>
          </a:r>
          <a:r>
            <a:rPr lang="en-IN" sz="1000" b="1" kern="1200" baseline="0">
              <a:solidFill>
                <a:schemeClr val="bg1"/>
              </a:solidFill>
              <a:latin typeface="Lato" panose="020F0502020204030203" pitchFamily="34" charset="0"/>
              <a:ea typeface="Lato" panose="020F0502020204030203" pitchFamily="34" charset="0"/>
              <a:cs typeface="Lato" panose="020F0502020204030203" pitchFamily="34" charset="0"/>
            </a:rPr>
            <a:t> AND </a:t>
          </a:r>
          <a:r>
            <a:rPr lang="en-IN" sz="1000" b="1" kern="1200">
              <a:solidFill>
                <a:schemeClr val="bg1"/>
              </a:solidFill>
              <a:latin typeface="Lato" panose="020F0502020204030203" pitchFamily="34" charset="0"/>
              <a:ea typeface="Lato" panose="020F0502020204030203" pitchFamily="34" charset="0"/>
              <a:cs typeface="Lato" panose="020F0502020204030203" pitchFamily="34" charset="0"/>
            </a:rPr>
            <a:t>PROFIT ANALYSIS</a:t>
          </a:r>
        </a:p>
      </xdr:txBody>
    </xdr:sp>
    <xdr:clientData/>
  </xdr:twoCellAnchor>
  <xdr:twoCellAnchor>
    <xdr:from>
      <xdr:col>0</xdr:col>
      <xdr:colOff>50800</xdr:colOff>
      <xdr:row>20</xdr:row>
      <xdr:rowOff>38100</xdr:rowOff>
    </xdr:from>
    <xdr:to>
      <xdr:col>7</xdr:col>
      <xdr:colOff>546100</xdr:colOff>
      <xdr:row>30</xdr:row>
      <xdr:rowOff>177800</xdr:rowOff>
    </xdr:to>
    <xdr:sp macro="" textlink="">
      <xdr:nvSpPr>
        <xdr:cNvPr id="172" name="Rectangle: Rounded Corners 171">
          <a:extLst>
            <a:ext uri="{FF2B5EF4-FFF2-40B4-BE49-F238E27FC236}">
              <a16:creationId xmlns:a16="http://schemas.microsoft.com/office/drawing/2014/main" id="{D390276D-01B9-4A70-82D2-00E7A3EC77CF}"/>
            </a:ext>
          </a:extLst>
        </xdr:cNvPr>
        <xdr:cNvSpPr/>
      </xdr:nvSpPr>
      <xdr:spPr>
        <a:xfrm>
          <a:off x="50800" y="3810000"/>
          <a:ext cx="4762500" cy="1981200"/>
        </a:xfrm>
        <a:prstGeom prst="roundRect">
          <a:avLst>
            <a:gd name="adj" fmla="val 3985"/>
          </a:avLst>
        </a:prstGeom>
        <a:gradFill>
          <a:gsLst>
            <a:gs pos="0">
              <a:srgbClr val="66CCFF"/>
            </a:gs>
            <a:gs pos="100000">
              <a:srgbClr val="3399FF"/>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82550</xdr:colOff>
      <xdr:row>21</xdr:row>
      <xdr:rowOff>95250</xdr:rowOff>
    </xdr:from>
    <xdr:to>
      <xdr:col>7</xdr:col>
      <xdr:colOff>520700</xdr:colOff>
      <xdr:row>30</xdr:row>
      <xdr:rowOff>152400</xdr:rowOff>
    </xdr:to>
    <mc:AlternateContent xmlns:mc="http://schemas.openxmlformats.org/markup-compatibility/2006">
      <mc:Choice xmlns:cx4="http://schemas.microsoft.com/office/drawing/2016/5/10/chartex" Requires="cx4">
        <xdr:graphicFrame macro="">
          <xdr:nvGraphicFramePr>
            <xdr:cNvPr id="173" name="Chart 172">
              <a:extLst>
                <a:ext uri="{FF2B5EF4-FFF2-40B4-BE49-F238E27FC236}">
                  <a16:creationId xmlns:a16="http://schemas.microsoft.com/office/drawing/2014/main" id="{56155F49-B696-4A6D-87AF-C65E824668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82550" y="4051300"/>
              <a:ext cx="4705350" cy="1714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330200</xdr:colOff>
      <xdr:row>20</xdr:row>
      <xdr:rowOff>63500</xdr:rowOff>
    </xdr:from>
    <xdr:to>
      <xdr:col>5</xdr:col>
      <xdr:colOff>546100</xdr:colOff>
      <xdr:row>21</xdr:row>
      <xdr:rowOff>76200</xdr:rowOff>
    </xdr:to>
    <xdr:sp macro="" textlink="">
      <xdr:nvSpPr>
        <xdr:cNvPr id="174" name="Rectangle: Rounded Corners 173">
          <a:extLst>
            <a:ext uri="{FF2B5EF4-FFF2-40B4-BE49-F238E27FC236}">
              <a16:creationId xmlns:a16="http://schemas.microsoft.com/office/drawing/2014/main" id="{E8662368-7657-4166-BD3F-30E5A79497A1}"/>
            </a:ext>
          </a:extLst>
        </xdr:cNvPr>
        <xdr:cNvSpPr/>
      </xdr:nvSpPr>
      <xdr:spPr>
        <a:xfrm>
          <a:off x="939800" y="3835400"/>
          <a:ext cx="2654300" cy="196850"/>
        </a:xfrm>
        <a:prstGeom prst="roundRect">
          <a:avLst/>
        </a:prstGeom>
        <a:solidFill>
          <a:srgbClr val="3399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kern="1200">
              <a:solidFill>
                <a:schemeClr val="bg1"/>
              </a:solidFill>
              <a:latin typeface="Lato" panose="020F0502020204030203" pitchFamily="34" charset="0"/>
              <a:ea typeface="Lato" panose="020F0502020204030203" pitchFamily="34" charset="0"/>
              <a:cs typeface="Lato" panose="020F0502020204030203" pitchFamily="34" charset="0"/>
            </a:rPr>
            <a:t>SALES</a:t>
          </a:r>
          <a:r>
            <a:rPr lang="en-IN" sz="1000" b="1" kern="1200" baseline="0">
              <a:solidFill>
                <a:schemeClr val="bg1"/>
              </a:solidFill>
              <a:latin typeface="Lato" panose="020F0502020204030203" pitchFamily="34" charset="0"/>
              <a:ea typeface="Lato" panose="020F0502020204030203" pitchFamily="34" charset="0"/>
              <a:cs typeface="Lato" panose="020F0502020204030203" pitchFamily="34" charset="0"/>
            </a:rPr>
            <a:t> BY STATE</a:t>
          </a:r>
          <a:endParaRPr lang="en-IN" sz="1000" b="1" kern="1200">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7</xdr:col>
      <xdr:colOff>590550</xdr:colOff>
      <xdr:row>20</xdr:row>
      <xdr:rowOff>31750</xdr:rowOff>
    </xdr:from>
    <xdr:to>
      <xdr:col>13</xdr:col>
      <xdr:colOff>330200</xdr:colOff>
      <xdr:row>30</xdr:row>
      <xdr:rowOff>171450</xdr:rowOff>
    </xdr:to>
    <xdr:sp macro="" textlink="">
      <xdr:nvSpPr>
        <xdr:cNvPr id="175" name="Rectangle: Rounded Corners 174">
          <a:extLst>
            <a:ext uri="{FF2B5EF4-FFF2-40B4-BE49-F238E27FC236}">
              <a16:creationId xmlns:a16="http://schemas.microsoft.com/office/drawing/2014/main" id="{28A285D2-834C-417B-9257-0CC4B0A647DA}"/>
            </a:ext>
          </a:extLst>
        </xdr:cNvPr>
        <xdr:cNvSpPr/>
      </xdr:nvSpPr>
      <xdr:spPr>
        <a:xfrm>
          <a:off x="4857750" y="3803650"/>
          <a:ext cx="3397250" cy="1981200"/>
        </a:xfrm>
        <a:prstGeom prst="roundRect">
          <a:avLst>
            <a:gd name="adj" fmla="val 3985"/>
          </a:avLst>
        </a:prstGeom>
        <a:gradFill>
          <a:gsLst>
            <a:gs pos="0">
              <a:srgbClr val="66CCFF"/>
            </a:gs>
            <a:gs pos="100000">
              <a:srgbClr val="3399FF"/>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603250</xdr:colOff>
      <xdr:row>21</xdr:row>
      <xdr:rowOff>76200</xdr:rowOff>
    </xdr:from>
    <xdr:to>
      <xdr:col>13</xdr:col>
      <xdr:colOff>311150</xdr:colOff>
      <xdr:row>30</xdr:row>
      <xdr:rowOff>152400</xdr:rowOff>
    </xdr:to>
    <xdr:graphicFrame macro="">
      <xdr:nvGraphicFramePr>
        <xdr:cNvPr id="176" name="Chart 175">
          <a:extLst>
            <a:ext uri="{FF2B5EF4-FFF2-40B4-BE49-F238E27FC236}">
              <a16:creationId xmlns:a16="http://schemas.microsoft.com/office/drawing/2014/main" id="{364474F5-58D0-46FC-86D2-D64E1CD6B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527050</xdr:colOff>
      <xdr:row>20</xdr:row>
      <xdr:rowOff>50800</xdr:rowOff>
    </xdr:from>
    <xdr:to>
      <xdr:col>13</xdr:col>
      <xdr:colOff>133350</xdr:colOff>
      <xdr:row>21</xdr:row>
      <xdr:rowOff>63500</xdr:rowOff>
    </xdr:to>
    <xdr:sp macro="" textlink="">
      <xdr:nvSpPr>
        <xdr:cNvPr id="177" name="Rectangle: Rounded Corners 176">
          <a:extLst>
            <a:ext uri="{FF2B5EF4-FFF2-40B4-BE49-F238E27FC236}">
              <a16:creationId xmlns:a16="http://schemas.microsoft.com/office/drawing/2014/main" id="{6C18D3D5-5B78-4433-901D-F017B4A0E068}"/>
            </a:ext>
          </a:extLst>
        </xdr:cNvPr>
        <xdr:cNvSpPr/>
      </xdr:nvSpPr>
      <xdr:spPr>
        <a:xfrm>
          <a:off x="5403850" y="3822700"/>
          <a:ext cx="2654300" cy="196850"/>
        </a:xfrm>
        <a:prstGeom prst="roundRect">
          <a:avLst/>
        </a:prstGeom>
        <a:solidFill>
          <a:srgbClr val="3399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kern="1200">
              <a:solidFill>
                <a:schemeClr val="bg1"/>
              </a:solidFill>
              <a:latin typeface="Lato" panose="020F0502020204030203" pitchFamily="34" charset="0"/>
              <a:ea typeface="Lato" panose="020F0502020204030203" pitchFamily="34" charset="0"/>
              <a:cs typeface="Lato" panose="020F0502020204030203" pitchFamily="34" charset="0"/>
            </a:rPr>
            <a:t>TOP 5 SUB CATEGORIES BY SALES</a:t>
          </a:r>
        </a:p>
      </xdr:txBody>
    </xdr:sp>
    <xdr:clientData/>
  </xdr:twoCellAnchor>
  <xdr:twoCellAnchor>
    <xdr:from>
      <xdr:col>13</xdr:col>
      <xdr:colOff>381000</xdr:colOff>
      <xdr:row>20</xdr:row>
      <xdr:rowOff>38100</xdr:rowOff>
    </xdr:from>
    <xdr:to>
      <xdr:col>18</xdr:col>
      <xdr:colOff>577850</xdr:colOff>
      <xdr:row>30</xdr:row>
      <xdr:rowOff>165100</xdr:rowOff>
    </xdr:to>
    <xdr:sp macro="" textlink="">
      <xdr:nvSpPr>
        <xdr:cNvPr id="178" name="Rectangle: Rounded Corners 177">
          <a:extLst>
            <a:ext uri="{FF2B5EF4-FFF2-40B4-BE49-F238E27FC236}">
              <a16:creationId xmlns:a16="http://schemas.microsoft.com/office/drawing/2014/main" id="{FA3909A8-9D5C-4658-A5EF-F34F407A77B7}"/>
            </a:ext>
          </a:extLst>
        </xdr:cNvPr>
        <xdr:cNvSpPr/>
      </xdr:nvSpPr>
      <xdr:spPr>
        <a:xfrm>
          <a:off x="8305800" y="3810000"/>
          <a:ext cx="3244850" cy="1968500"/>
        </a:xfrm>
        <a:prstGeom prst="roundRect">
          <a:avLst>
            <a:gd name="adj" fmla="val 3985"/>
          </a:avLst>
        </a:prstGeom>
        <a:gradFill>
          <a:gsLst>
            <a:gs pos="0">
              <a:srgbClr val="66CCFF"/>
            </a:gs>
            <a:gs pos="100000">
              <a:srgbClr val="3399FF"/>
            </a:gs>
          </a:gsLst>
          <a:lin ang="1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15</xdr:col>
      <xdr:colOff>139700</xdr:colOff>
      <xdr:row>20</xdr:row>
      <xdr:rowOff>69851</xdr:rowOff>
    </xdr:from>
    <xdr:to>
      <xdr:col>17</xdr:col>
      <xdr:colOff>31750</xdr:colOff>
      <xdr:row>28</xdr:row>
      <xdr:rowOff>76201</xdr:rowOff>
    </xdr:to>
    <mc:AlternateContent xmlns:mc="http://schemas.openxmlformats.org/markup-compatibility/2006" xmlns:a14="http://schemas.microsoft.com/office/drawing/2010/main">
      <mc:Choice Requires="a14">
        <xdr:graphicFrame macro="">
          <xdr:nvGraphicFramePr>
            <xdr:cNvPr id="180" name="Region">
              <a:extLst>
                <a:ext uri="{FF2B5EF4-FFF2-40B4-BE49-F238E27FC236}">
                  <a16:creationId xmlns:a16="http://schemas.microsoft.com/office/drawing/2014/main" id="{7AB45668-ED02-4034-A5F1-D02EBE3344C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83700" y="3841751"/>
              <a:ext cx="111125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50800</xdr:colOff>
      <xdr:row>20</xdr:row>
      <xdr:rowOff>63500</xdr:rowOff>
    </xdr:from>
    <xdr:to>
      <xdr:col>18</xdr:col>
      <xdr:colOff>546100</xdr:colOff>
      <xdr:row>28</xdr:row>
      <xdr:rowOff>95249</xdr:rowOff>
    </xdr:to>
    <mc:AlternateContent xmlns:mc="http://schemas.openxmlformats.org/markup-compatibility/2006" xmlns:a14="http://schemas.microsoft.com/office/drawing/2010/main">
      <mc:Choice Requires="a14">
        <xdr:graphicFrame macro="">
          <xdr:nvGraphicFramePr>
            <xdr:cNvPr id="181" name="Segment">
              <a:extLst>
                <a:ext uri="{FF2B5EF4-FFF2-40B4-BE49-F238E27FC236}">
                  <a16:creationId xmlns:a16="http://schemas.microsoft.com/office/drawing/2014/main" id="{B517625B-342A-482C-B42E-E3CF074DB38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414000" y="3835400"/>
              <a:ext cx="1104900" cy="1504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400050</xdr:colOff>
      <xdr:row>20</xdr:row>
      <xdr:rowOff>69851</xdr:rowOff>
    </xdr:from>
    <xdr:to>
      <xdr:col>15</xdr:col>
      <xdr:colOff>120650</xdr:colOff>
      <xdr:row>28</xdr:row>
      <xdr:rowOff>95250</xdr:rowOff>
    </xdr:to>
    <mc:AlternateContent xmlns:mc="http://schemas.openxmlformats.org/markup-compatibility/2006" xmlns:a14="http://schemas.microsoft.com/office/drawing/2010/main">
      <mc:Choice Requires="a14">
        <xdr:graphicFrame macro="">
          <xdr:nvGraphicFramePr>
            <xdr:cNvPr id="182" name="Year">
              <a:extLst>
                <a:ext uri="{FF2B5EF4-FFF2-40B4-BE49-F238E27FC236}">
                  <a16:creationId xmlns:a16="http://schemas.microsoft.com/office/drawing/2014/main" id="{BA716895-B129-4BA3-953C-7E6CD03127F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324850" y="3841751"/>
              <a:ext cx="939800" cy="1498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73.791625925929" createdVersion="8" refreshedVersion="8" minRefreshableVersion="3" recordCount="9994" xr:uid="{B67D82E0-D30F-42BB-97AA-148EFEB95683}">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2090744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1575C7-9033-48AF-A7A8-DAF2460C719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B2:AC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49">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4A880F-3336-4B9B-B2B6-5C72DA072A0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1:P5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15" baseItem="0"/>
  </dataFields>
  <formats count="1">
    <format dxfId="50">
      <pivotArea outline="0" fieldPosition="0">
        <references count="1">
          <reference field="4294967294" count="1">
            <x v="0"/>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1EAF62-21A3-4E10-B1BF-6DE09871FD8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I2:J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formats count="2">
    <format dxfId="52">
      <pivotArea collapsedLevelsAreSubtotals="1" fieldPosition="0">
        <references count="1">
          <reference field="15" count="0"/>
        </references>
      </pivotArea>
    </format>
    <format dxfId="51">
      <pivotArea outline="0" fieldPosition="0">
        <references count="1">
          <reference field="4294967294" count="1">
            <x v="0"/>
          </reference>
        </references>
      </pivotArea>
    </format>
  </formats>
  <chartFormats count="20">
    <chartFormat chart="2" format="0" series="1">
      <pivotArea type="data" outline="0" fieldPosition="0">
        <references count="1">
          <reference field="4294967294" count="1" selected="0">
            <x v="0"/>
          </reference>
        </references>
      </pivotArea>
    </chartFormat>
    <chartFormat chart="13" format="17" series="1">
      <pivotArea type="data" outline="0" fieldPosition="0">
        <references count="1">
          <reference field="4294967294" count="1" selected="0">
            <x v="0"/>
          </reference>
        </references>
      </pivotArea>
    </chartFormat>
    <chartFormat chart="13" format="18">
      <pivotArea type="data" outline="0" fieldPosition="0">
        <references count="2">
          <reference field="4294967294" count="1" selected="0">
            <x v="0"/>
          </reference>
          <reference field="15" count="1" selected="0">
            <x v="0"/>
          </reference>
        </references>
      </pivotArea>
    </chartFormat>
    <chartFormat chart="13" format="19">
      <pivotArea type="data" outline="0" fieldPosition="0">
        <references count="2">
          <reference field="4294967294" count="1" selected="0">
            <x v="0"/>
          </reference>
          <reference field="15" count="1" selected="0">
            <x v="1"/>
          </reference>
        </references>
      </pivotArea>
    </chartFormat>
    <chartFormat chart="13" format="20">
      <pivotArea type="data" outline="0" fieldPosition="0">
        <references count="2">
          <reference field="4294967294" count="1" selected="0">
            <x v="0"/>
          </reference>
          <reference field="15" count="1" selected="0">
            <x v="2"/>
          </reference>
        </references>
      </pivotArea>
    </chartFormat>
    <chartFormat chart="14" format="21" series="1">
      <pivotArea type="data" outline="0" fieldPosition="0">
        <references count="1">
          <reference field="4294967294" count="1" selected="0">
            <x v="0"/>
          </reference>
        </references>
      </pivotArea>
    </chartFormat>
    <chartFormat chart="14" format="22">
      <pivotArea type="data" outline="0" fieldPosition="0">
        <references count="2">
          <reference field="4294967294" count="1" selected="0">
            <x v="0"/>
          </reference>
          <reference field="15" count="1" selected="0">
            <x v="0"/>
          </reference>
        </references>
      </pivotArea>
    </chartFormat>
    <chartFormat chart="14" format="23">
      <pivotArea type="data" outline="0" fieldPosition="0">
        <references count="2">
          <reference field="4294967294" count="1" selected="0">
            <x v="0"/>
          </reference>
          <reference field="15" count="1" selected="0">
            <x v="1"/>
          </reference>
        </references>
      </pivotArea>
    </chartFormat>
    <chartFormat chart="14" format="24">
      <pivotArea type="data" outline="0" fieldPosition="0">
        <references count="2">
          <reference field="4294967294" count="1" selected="0">
            <x v="0"/>
          </reference>
          <reference field="15" count="1" selected="0">
            <x v="2"/>
          </reference>
        </references>
      </pivotArea>
    </chartFormat>
    <chartFormat chart="17" format="29" series="1">
      <pivotArea type="data" outline="0" fieldPosition="0">
        <references count="1">
          <reference field="4294967294" count="1" selected="0">
            <x v="0"/>
          </reference>
        </references>
      </pivotArea>
    </chartFormat>
    <chartFormat chart="17" format="30">
      <pivotArea type="data" outline="0" fieldPosition="0">
        <references count="2">
          <reference field="4294967294" count="1" selected="0">
            <x v="0"/>
          </reference>
          <reference field="15" count="1" selected="0">
            <x v="0"/>
          </reference>
        </references>
      </pivotArea>
    </chartFormat>
    <chartFormat chart="17" format="31">
      <pivotArea type="data" outline="0" fieldPosition="0">
        <references count="2">
          <reference field="4294967294" count="1" selected="0">
            <x v="0"/>
          </reference>
          <reference field="15" count="1" selected="0">
            <x v="1"/>
          </reference>
        </references>
      </pivotArea>
    </chartFormat>
    <chartFormat chart="17" format="32">
      <pivotArea type="data" outline="0" fieldPosition="0">
        <references count="2">
          <reference field="4294967294" count="1" selected="0">
            <x v="0"/>
          </reference>
          <reference field="15" count="1" selected="0">
            <x v="2"/>
          </reference>
        </references>
      </pivotArea>
    </chartFormat>
    <chartFormat chart="35" format="53" series="1">
      <pivotArea type="data" outline="0" fieldPosition="0">
        <references count="1">
          <reference field="4294967294" count="1" selected="0">
            <x v="0"/>
          </reference>
        </references>
      </pivotArea>
    </chartFormat>
    <chartFormat chart="35" format="54">
      <pivotArea type="data" outline="0" fieldPosition="0">
        <references count="2">
          <reference field="4294967294" count="1" selected="0">
            <x v="0"/>
          </reference>
          <reference field="15" count="1" selected="0">
            <x v="0"/>
          </reference>
        </references>
      </pivotArea>
    </chartFormat>
    <chartFormat chart="35" format="55">
      <pivotArea type="data" outline="0" fieldPosition="0">
        <references count="2">
          <reference field="4294967294" count="1" selected="0">
            <x v="0"/>
          </reference>
          <reference field="15" count="1" selected="0">
            <x v="1"/>
          </reference>
        </references>
      </pivotArea>
    </chartFormat>
    <chartFormat chart="35" format="56">
      <pivotArea type="data" outline="0" fieldPosition="0">
        <references count="2">
          <reference field="4294967294" count="1" selected="0">
            <x v="0"/>
          </reference>
          <reference field="15" count="1" selected="0">
            <x v="2"/>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740BC8-8DCF-4EEA-8A38-CD30BFD39B0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2:G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
    <format dxfId="54">
      <pivotArea field="22" grandRow="1" outline="0" collapsedLevelsAreSubtotals="1">
        <references count="1">
          <reference field="4294967294" count="1" selected="0">
            <x v="0"/>
          </reference>
        </references>
      </pivotArea>
    </format>
    <format dxfId="53">
      <pivotArea collapsedLevelsAreSubtotals="1" fieldPosition="0">
        <references count="1">
          <reference field="15" count="0"/>
        </references>
      </pivotArea>
    </format>
  </formats>
  <chartFormats count="1">
    <chartFormat chart="0" format="1"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C1665E-1E94-4FF1-BE29-9D8D495DB33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57">
      <pivotArea field="22" grandRow="1" outline="0" collapsedLevelsAreSubtotals="1" axis="axisRow" fieldPosition="0">
        <references count="1">
          <reference field="4294967294" count="1" selected="0">
            <x v="0"/>
          </reference>
        </references>
      </pivotArea>
    </format>
    <format dxfId="56">
      <pivotArea field="22" grandRow="1" outline="0" collapsedLevelsAreSubtotals="1" axis="axisRow" fieldPosition="0">
        <references count="1">
          <reference field="4294967294" count="1" selected="0">
            <x v="1"/>
          </reference>
        </references>
      </pivotArea>
    </format>
    <format dxfId="55">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472806-1CB3-47A2-BF5F-E7FF6ED983C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2">
    <format dxfId="48">
      <pivotArea field="22" grandRow="1" outline="0" collapsedLevelsAreSubtotals="1">
        <references count="1">
          <reference field="4294967294" count="1" selected="0">
            <x v="0"/>
          </reference>
        </references>
      </pivotArea>
    </format>
    <format dxfId="47">
      <pivotArea field="22" grandRow="1" outline="0" collapsedLevelsAreSubtotals="1">
        <references count="1">
          <reference field="4294967294" count="1" selected="0">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912D63-EBDA-45D2-A724-B2ABFB15217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1:N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858B0B-9313-4D18-89C3-D7738A08443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1:K14"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D3A210-CFEF-4797-9E86-44B68760DEE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H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32CB28-FF53-48E1-9E30-538187D6694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D1:E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46">
      <pivotArea field="22" grandRow="1" outline="0" collapsedLevelsAreSubtotals="1" axis="axisRow" fieldPosition="0">
        <references count="1">
          <reference field="4294967294" count="1" selected="0">
            <x v="0"/>
          </reference>
        </references>
      </pivotArea>
    </format>
  </formats>
  <chartFormats count="5">
    <chartFormat chart="0"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EC77B15-1296-475F-A68C-B06AFCEBCC9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779A087-1ACC-4A80-82F8-F52CDE650641}" sourceName="Region">
  <pivotTables>
    <pivotTable tabId="5" name="PivotTable9"/>
    <pivotTable tabId="5" name="PivotTable10"/>
    <pivotTable tabId="5" name="PivotTable11"/>
    <pivotTable tabId="5" name="PivotTable12"/>
    <pivotTable tabId="5" name="PivotTable13"/>
    <pivotTable tabId="3" name="PivotTable1"/>
    <pivotTable tabId="3" name="PivotTable2"/>
    <pivotTable tabId="3" name="PivotTable5"/>
    <pivotTable tabId="3" name="PivotTable6"/>
    <pivotTable tabId="3" name="PivotTable7"/>
    <pivotTable tabId="4" name="PivotTable8"/>
  </pivotTables>
  <data>
    <tabular pivotCacheId="120907443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661ED02-744B-4641-90BC-BC88B30B70FA}" sourceName="Segment">
  <pivotTables>
    <pivotTable tabId="3" name="PivotTable1"/>
    <pivotTable tabId="5" name="PivotTable10"/>
    <pivotTable tabId="5" name="PivotTable11"/>
    <pivotTable tabId="5" name="PivotTable12"/>
    <pivotTable tabId="5" name="PivotTable13"/>
    <pivotTable tabId="5" name="PivotTable9"/>
    <pivotTable tabId="3" name="PivotTable2"/>
    <pivotTable tabId="3" name="PivotTable5"/>
    <pivotTable tabId="3" name="PivotTable6"/>
    <pivotTable tabId="3" name="PivotTable7"/>
    <pivotTable tabId="4" name="PivotTable8"/>
  </pivotTables>
  <data>
    <tabular pivotCacheId="120907443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93C71E2-8019-4957-9C76-05B1AE7CC2D2}" sourceName="Year">
  <pivotTables>
    <pivotTable tabId="3" name="PivotTable1"/>
    <pivotTable tabId="5" name="PivotTable10"/>
    <pivotTable tabId="5" name="PivotTable11"/>
    <pivotTable tabId="5" name="PivotTable12"/>
    <pivotTable tabId="5" name="PivotTable13"/>
    <pivotTable tabId="5" name="PivotTable9"/>
    <pivotTable tabId="3" name="PivotTable2"/>
    <pivotTable tabId="3" name="PivotTable5"/>
    <pivotTable tabId="3" name="PivotTable6"/>
    <pivotTable tabId="3" name="PivotTable7"/>
    <pivotTable tabId="4" name="PivotTable8"/>
  </pivotTables>
  <data>
    <tabular pivotCacheId="1209074433">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CD3709F-5A94-4476-A06E-673F679868DD}" cache="Slicer_Region" caption="Region" style="Slicer Style 1" rowHeight="241300"/>
  <slicer name="Segment" xr10:uid="{37C0D776-65B2-430C-A721-5876E71A0804}" cache="Slicer_Segment" caption="Segment" style="Slicer Style 1" rowHeight="241300"/>
  <slicer name="Year" xr10:uid="{91666AAB-29E5-44F2-A857-72D266BC67FA}" cache="Slicer_Year" caption="Year"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F73758-690B-4645-823C-B092EB99474D}" name="Table1" displayName="Table1" ref="A1:V9995" headerRowDxfId="45" dataDxfId="44">
  <autoFilter ref="A1:V9995" xr:uid="{51F73758-690B-4645-823C-B092EB99474D}"/>
  <tableColumns count="22">
    <tableColumn id="1" xr3:uid="{11B8D74C-B456-4114-B540-724164DB2187}" name="Row ID" totalsRowLabel="Total" dataDxfId="43" totalsRowDxfId="42"/>
    <tableColumn id="2" xr3:uid="{AC61DBC5-076A-4BBA-8F65-73831C58E952}" name="Order ID" dataDxfId="41" totalsRowDxfId="40"/>
    <tableColumn id="3" xr3:uid="{2166C792-059B-4EC4-8A5C-8AC842F9201E}" name="Year" dataDxfId="39" totalsRowDxfId="38">
      <calculatedColumnFormula>YEAR(Data!$D2)</calculatedColumnFormula>
    </tableColumn>
    <tableColumn id="4" xr3:uid="{5B9E0B19-4253-49BF-B405-DAF24C5DFA7B}" name="Order Date" dataDxfId="37" totalsRowDxfId="36"/>
    <tableColumn id="5" xr3:uid="{DAEEBDE1-80E6-4C8C-8D43-8EB1959AE29B}" name="Ship Date" dataDxfId="35" totalsRowDxfId="34"/>
    <tableColumn id="6" xr3:uid="{2EE08707-84C0-4109-9328-8440A659063A}" name="Ship Mode" dataDxfId="33" totalsRowDxfId="32"/>
    <tableColumn id="7" xr3:uid="{548A2ABB-7D8E-41B9-A5B1-F7B98161B7BF}" name="Customer ID" dataDxfId="31" totalsRowDxfId="30"/>
    <tableColumn id="8" xr3:uid="{F6D3E901-C1A0-40EB-9F01-CC56C606D1BD}" name="Customer Name" dataDxfId="29" totalsRowDxfId="28"/>
    <tableColumn id="9" xr3:uid="{D15BB39A-33F0-410F-AB8C-EAF0E0F416C7}" name="Segment" dataDxfId="27" totalsRowDxfId="26"/>
    <tableColumn id="10" xr3:uid="{550FD541-9125-4271-B011-F7B135D4A8D7}" name="Country" dataDxfId="25" totalsRowDxfId="24"/>
    <tableColumn id="11" xr3:uid="{AF48DFB1-947A-4DE4-BEC6-AA526FDAC0CD}" name="City" dataDxfId="23" totalsRowDxfId="22"/>
    <tableColumn id="12" xr3:uid="{CD10A7AE-EA9B-43C9-8438-F0648138D466}" name="State" dataDxfId="21" totalsRowDxfId="20"/>
    <tableColumn id="13" xr3:uid="{7656209B-8957-41D4-8517-B5ABC5CD32EC}" name="Postal Code" dataDxfId="19" totalsRowDxfId="18"/>
    <tableColumn id="14" xr3:uid="{A2339604-089F-4501-BD65-AC4C28666358}" name="Region" dataDxfId="17" totalsRowDxfId="16"/>
    <tableColumn id="15" xr3:uid="{620B4497-2D54-455D-9A70-3997BD1FC1DE}" name="Product ID" dataDxfId="15" totalsRowDxfId="14"/>
    <tableColumn id="16" xr3:uid="{FD172D6E-51F5-4E06-97C4-D4C9AE0665F1}" name="Category" dataDxfId="13" totalsRowDxfId="12"/>
    <tableColumn id="17" xr3:uid="{9A2F93C8-DFDD-4A69-B21F-88FCAB79F07B}" name="Sub-Category" dataDxfId="11" totalsRowDxfId="10"/>
    <tableColumn id="18" xr3:uid="{6DBDDBA8-ACE5-4022-BB6B-CFB7EB7DEA9E}" name="Product Name" dataDxfId="9" totalsRowDxfId="8"/>
    <tableColumn id="19" xr3:uid="{8A0D9758-64ED-4A0E-B2A5-00AFBEB83DD6}" name="Sales" dataDxfId="7" totalsRowDxfId="6"/>
    <tableColumn id="20" xr3:uid="{702EE37D-BB64-4D4F-AC6E-BDBB1F8D5439}" name="Quantity" dataDxfId="5" totalsRowDxfId="4"/>
    <tableColumn id="21" xr3:uid="{DD7E4DE6-6556-4536-9FB3-8156CBD030BB}" name="Discount" dataDxfId="3" totalsRowDxfId="2"/>
    <tableColumn id="22" xr3:uid="{2DA0B4D6-9C1F-4271-B74F-CB1CE279C07F}" name="Profit" totalsRowFunction="sum" dataDxfId="1" totalsRow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50957-E270-453C-9D8A-E30535AFF08F}">
  <dimension ref="A1:AC51"/>
  <sheetViews>
    <sheetView topLeftCell="B1" workbookViewId="0">
      <selection activeCell="B7" sqref="B7"/>
    </sheetView>
  </sheetViews>
  <sheetFormatPr defaultRowHeight="14.5" x14ac:dyDescent="0.35"/>
  <cols>
    <col min="1" max="1" width="12.36328125" bestFit="1" customWidth="1"/>
    <col min="2" max="2" width="13.6328125" bestFit="1" customWidth="1"/>
    <col min="3" max="3" width="12.54296875" bestFit="1" customWidth="1"/>
    <col min="6" max="6" width="13.1796875" bestFit="1" customWidth="1"/>
    <col min="7" max="8" width="12.54296875" bestFit="1" customWidth="1"/>
    <col min="9" max="9" width="13.1796875" bestFit="1" customWidth="1"/>
    <col min="10" max="10" width="11.26953125" bestFit="1" customWidth="1"/>
    <col min="15" max="15" width="17.36328125" bestFit="1" customWidth="1"/>
    <col min="16" max="16" width="11.81640625" bestFit="1" customWidth="1"/>
    <col min="18" max="18" width="17.36328125" bestFit="1" customWidth="1"/>
    <col min="19" max="19" width="12.36328125" bestFit="1" customWidth="1"/>
    <col min="28" max="28" width="12.36328125" bestFit="1" customWidth="1"/>
    <col min="29" max="29" width="11.26953125" bestFit="1" customWidth="1"/>
  </cols>
  <sheetData>
    <row r="1" spans="1:29" x14ac:dyDescent="0.35">
      <c r="O1" s="4" t="s">
        <v>10932</v>
      </c>
      <c r="P1" t="s">
        <v>10938</v>
      </c>
      <c r="R1" s="9" t="s">
        <v>11</v>
      </c>
      <c r="S1" s="9" t="s">
        <v>18</v>
      </c>
    </row>
    <row r="2" spans="1:29" x14ac:dyDescent="0.35">
      <c r="F2" s="4" t="s">
        <v>10932</v>
      </c>
      <c r="G2" t="s">
        <v>10939</v>
      </c>
      <c r="I2" s="4" t="s">
        <v>10932</v>
      </c>
      <c r="J2" t="s">
        <v>10938</v>
      </c>
      <c r="O2" s="5" t="s">
        <v>358</v>
      </c>
      <c r="P2" s="14">
        <v>19510.639999999992</v>
      </c>
      <c r="R2" t="str">
        <f>O2</f>
        <v>Alabama</v>
      </c>
      <c r="S2" s="7">
        <f>GETPIVOTDATA("Sales",$O$1,"State",O2)</f>
        <v>19510.639999999992</v>
      </c>
      <c r="AB2" s="4" t="s">
        <v>10932</v>
      </c>
      <c r="AC2" t="s">
        <v>10938</v>
      </c>
    </row>
    <row r="3" spans="1:29" x14ac:dyDescent="0.35">
      <c r="A3" s="4" t="s">
        <v>10932</v>
      </c>
      <c r="B3" t="s">
        <v>10938</v>
      </c>
      <c r="C3" t="s">
        <v>10939</v>
      </c>
      <c r="F3" s="5" t="s">
        <v>32</v>
      </c>
      <c r="G3" s="6">
        <v>18451.272799999992</v>
      </c>
      <c r="I3" s="5" t="s">
        <v>32</v>
      </c>
      <c r="J3" s="8">
        <v>0.32300170530281774</v>
      </c>
      <c r="O3" s="5" t="s">
        <v>310</v>
      </c>
      <c r="P3" s="14">
        <v>35282.000999999997</v>
      </c>
      <c r="R3" t="str">
        <f t="shared" ref="R3:R50" si="0">O3</f>
        <v>Arizona</v>
      </c>
      <c r="S3" s="7">
        <f t="shared" ref="S3:S50" si="1">GETPIVOTDATA("Sales",$O$1,"State",O3)</f>
        <v>35282.000999999997</v>
      </c>
      <c r="AB3" s="5" t="s">
        <v>75</v>
      </c>
      <c r="AC3" s="7">
        <v>203412.73300000009</v>
      </c>
    </row>
    <row r="4" spans="1:29" x14ac:dyDescent="0.35">
      <c r="A4" s="5" t="s">
        <v>10940</v>
      </c>
      <c r="B4" s="7">
        <v>95365.937600000019</v>
      </c>
      <c r="C4" s="7">
        <v>9199.2699999999986</v>
      </c>
      <c r="F4" s="5" t="s">
        <v>46</v>
      </c>
      <c r="G4" s="6">
        <v>122490.8008000001</v>
      </c>
      <c r="I4" s="5" t="s">
        <v>46</v>
      </c>
      <c r="J4" s="8">
        <v>0.31301008302169103</v>
      </c>
      <c r="O4" s="5" t="s">
        <v>1707</v>
      </c>
      <c r="P4" s="14">
        <v>11678.129999999997</v>
      </c>
      <c r="R4" t="str">
        <f t="shared" si="0"/>
        <v>Arkansas</v>
      </c>
      <c r="S4" s="7">
        <f t="shared" si="1"/>
        <v>11678.129999999997</v>
      </c>
      <c r="AB4" s="5" t="s">
        <v>56</v>
      </c>
      <c r="AC4" s="7">
        <v>206965.53200000009</v>
      </c>
    </row>
    <row r="5" spans="1:29" x14ac:dyDescent="0.35">
      <c r="A5" s="5" t="s">
        <v>10941</v>
      </c>
      <c r="B5" s="7">
        <v>60172.649400000024</v>
      </c>
      <c r="C5" s="7">
        <v>10288.898699999991</v>
      </c>
      <c r="F5" s="5" t="s">
        <v>71</v>
      </c>
      <c r="G5" s="6">
        <v>145454.9480999998</v>
      </c>
      <c r="I5" s="5" t="s">
        <v>71</v>
      </c>
      <c r="J5" s="8">
        <v>0.36398821167549117</v>
      </c>
      <c r="O5" s="5" t="s">
        <v>43</v>
      </c>
      <c r="P5" s="14">
        <v>457687.63150000101</v>
      </c>
      <c r="R5" t="str">
        <f t="shared" si="0"/>
        <v>California</v>
      </c>
      <c r="S5" s="7">
        <f t="shared" si="1"/>
        <v>457687.63150000101</v>
      </c>
      <c r="AB5" s="5" t="s">
        <v>59</v>
      </c>
      <c r="AC5" s="7">
        <v>223843.60800000012</v>
      </c>
    </row>
    <row r="6" spans="1:29" x14ac:dyDescent="0.35">
      <c r="A6" s="5" t="s">
        <v>10942</v>
      </c>
      <c r="B6" s="7">
        <v>199252.98399999991</v>
      </c>
      <c r="C6" s="7">
        <v>26806.573700000015</v>
      </c>
      <c r="F6" s="5" t="s">
        <v>10933</v>
      </c>
      <c r="G6" s="6">
        <v>286397.02169999992</v>
      </c>
      <c r="I6" s="5" t="s">
        <v>10933</v>
      </c>
      <c r="J6" s="8">
        <v>1</v>
      </c>
      <c r="O6" s="5" t="s">
        <v>457</v>
      </c>
      <c r="P6" s="14">
        <v>32108.117999999995</v>
      </c>
      <c r="R6" t="str">
        <f t="shared" si="0"/>
        <v>Colorado</v>
      </c>
      <c r="S6" s="7">
        <f t="shared" si="1"/>
        <v>32108.117999999995</v>
      </c>
      <c r="AB6" s="5" t="s">
        <v>36</v>
      </c>
      <c r="AC6" s="7">
        <v>328449.1030000007</v>
      </c>
    </row>
    <row r="7" spans="1:29" x14ac:dyDescent="0.35">
      <c r="A7" s="5" t="s">
        <v>10943</v>
      </c>
      <c r="B7" s="7">
        <v>141851.5674</v>
      </c>
      <c r="C7" s="7">
        <v>13437.806799999998</v>
      </c>
      <c r="O7" s="5" t="s">
        <v>747</v>
      </c>
      <c r="P7" s="14">
        <v>13384.356999999996</v>
      </c>
      <c r="R7" t="str">
        <f t="shared" si="0"/>
        <v>Connecticut</v>
      </c>
      <c r="S7" s="7">
        <f t="shared" si="1"/>
        <v>13384.356999999996</v>
      </c>
      <c r="AB7" s="5" t="s">
        <v>72</v>
      </c>
      <c r="AC7" s="7">
        <v>330007.05400000012</v>
      </c>
    </row>
    <row r="8" spans="1:29" x14ac:dyDescent="0.35">
      <c r="A8" s="5" t="s">
        <v>10944</v>
      </c>
      <c r="B8" s="7">
        <v>156122.28669999994</v>
      </c>
      <c r="C8" s="7">
        <v>22308.51279999999</v>
      </c>
      <c r="F8" t="str">
        <f>F3</f>
        <v>Furniture</v>
      </c>
      <c r="G8" s="7">
        <f>GETPIVOTDATA("Profit",$F$2,"Category",F3)</f>
        <v>18451.272799999992</v>
      </c>
      <c r="O8" s="5" t="s">
        <v>245</v>
      </c>
      <c r="P8" s="14">
        <v>27451.068999999992</v>
      </c>
      <c r="R8" t="str">
        <f t="shared" si="0"/>
        <v>Delaware</v>
      </c>
      <c r="S8" s="7">
        <f t="shared" si="1"/>
        <v>27451.068999999992</v>
      </c>
      <c r="AB8" s="5" t="s">
        <v>10933</v>
      </c>
      <c r="AC8" s="7">
        <v>1292678.0300000012</v>
      </c>
    </row>
    <row r="9" spans="1:29" x14ac:dyDescent="0.35">
      <c r="A9" s="5" t="s">
        <v>10945</v>
      </c>
      <c r="B9" s="7">
        <v>147082.61130000011</v>
      </c>
      <c r="C9" s="7">
        <v>20899.334500000012</v>
      </c>
      <c r="F9" t="str">
        <f t="shared" ref="F9:F11" si="2">F4</f>
        <v>Office Supplies</v>
      </c>
      <c r="G9" s="7">
        <f t="shared" ref="G9:G10" si="3">GETPIVOTDATA("Profit",$F$2,"Category",F4)</f>
        <v>122490.8008000001</v>
      </c>
      <c r="O9" s="5" t="s">
        <v>3034</v>
      </c>
      <c r="P9" s="14">
        <v>2865.0199999999995</v>
      </c>
      <c r="R9" t="str">
        <f t="shared" si="0"/>
        <v>District of Columbia</v>
      </c>
      <c r="S9" s="7">
        <f t="shared" si="1"/>
        <v>2865.0199999999995</v>
      </c>
    </row>
    <row r="10" spans="1:29" x14ac:dyDescent="0.35">
      <c r="A10" s="5" t="s">
        <v>10946</v>
      </c>
      <c r="B10" s="7">
        <v>149580.83800000031</v>
      </c>
      <c r="C10" s="7">
        <v>13535.38299999998</v>
      </c>
      <c r="F10" t="str">
        <f t="shared" si="2"/>
        <v>Technology</v>
      </c>
      <c r="G10" s="7">
        <f t="shared" si="3"/>
        <v>145454.9480999998</v>
      </c>
      <c r="O10" s="5" t="s">
        <v>54</v>
      </c>
      <c r="P10" s="14">
        <v>89473.707999999999</v>
      </c>
      <c r="R10" t="str">
        <f t="shared" si="0"/>
        <v>Florida</v>
      </c>
      <c r="S10" s="7">
        <f t="shared" si="1"/>
        <v>89473.707999999999</v>
      </c>
    </row>
    <row r="11" spans="1:29" x14ac:dyDescent="0.35">
      <c r="A11" s="5" t="s">
        <v>10947</v>
      </c>
      <c r="B11" s="7">
        <v>159589.45099999988</v>
      </c>
      <c r="C11" s="7">
        <v>21896.715399999972</v>
      </c>
      <c r="F11" t="str">
        <f t="shared" si="2"/>
        <v>Grand Total</v>
      </c>
      <c r="G11" s="7">
        <f>GETPIVOTDATA("Profit",$F$2)</f>
        <v>286397.02169999992</v>
      </c>
      <c r="O11" s="5" t="s">
        <v>1272</v>
      </c>
      <c r="P11" s="14">
        <v>49095.840000000004</v>
      </c>
      <c r="R11" t="str">
        <f t="shared" si="0"/>
        <v>Georgia</v>
      </c>
      <c r="S11" s="7">
        <f t="shared" si="1"/>
        <v>49095.840000000004</v>
      </c>
    </row>
    <row r="12" spans="1:29" x14ac:dyDescent="0.35">
      <c r="A12" s="5" t="s">
        <v>10948</v>
      </c>
      <c r="B12" s="7">
        <v>309770.09970000025</v>
      </c>
      <c r="C12" s="7">
        <v>37293.192500000034</v>
      </c>
      <c r="O12" s="5" t="s">
        <v>6260</v>
      </c>
      <c r="P12" s="14">
        <v>4382.4860000000017</v>
      </c>
      <c r="R12" t="str">
        <f t="shared" si="0"/>
        <v>Idaho</v>
      </c>
      <c r="S12" s="7">
        <f t="shared" si="1"/>
        <v>4382.4860000000017</v>
      </c>
    </row>
    <row r="13" spans="1:29" x14ac:dyDescent="0.35">
      <c r="A13" s="5" t="s">
        <v>10949</v>
      </c>
      <c r="B13" s="7">
        <v>197115.20170000009</v>
      </c>
      <c r="C13" s="7">
        <v>31469.663800000035</v>
      </c>
      <c r="O13" s="5" t="s">
        <v>211</v>
      </c>
      <c r="P13" s="14">
        <v>80166.10099999985</v>
      </c>
      <c r="R13" t="str">
        <f t="shared" si="0"/>
        <v>Illinois</v>
      </c>
      <c r="S13" s="7">
        <f t="shared" si="1"/>
        <v>80166.10099999985</v>
      </c>
    </row>
    <row r="14" spans="1:29" x14ac:dyDescent="0.35">
      <c r="A14" s="5" t="s">
        <v>10950</v>
      </c>
      <c r="B14" s="7">
        <v>349120.07400000008</v>
      </c>
      <c r="C14" s="7">
        <v>35825.536599999927</v>
      </c>
      <c r="O14" s="5" t="s">
        <v>254</v>
      </c>
      <c r="P14" s="14">
        <v>53555.360000000001</v>
      </c>
      <c r="R14" t="str">
        <f t="shared" si="0"/>
        <v>Indiana</v>
      </c>
      <c r="S14" s="7">
        <f t="shared" si="1"/>
        <v>53555.360000000001</v>
      </c>
    </row>
    <row r="15" spans="1:29" x14ac:dyDescent="0.35">
      <c r="A15" s="5" t="s">
        <v>10951</v>
      </c>
      <c r="B15" s="7">
        <v>332177.15950000001</v>
      </c>
      <c r="C15" s="7">
        <v>43436.13390000003</v>
      </c>
      <c r="O15" s="5" t="s">
        <v>489</v>
      </c>
      <c r="P15" s="14">
        <v>4579.7599999999993</v>
      </c>
      <c r="R15" t="str">
        <f t="shared" si="0"/>
        <v>Iowa</v>
      </c>
      <c r="S15" s="7">
        <f t="shared" si="1"/>
        <v>4579.7599999999993</v>
      </c>
    </row>
    <row r="16" spans="1:29" x14ac:dyDescent="0.35">
      <c r="A16" s="5" t="s">
        <v>10933</v>
      </c>
      <c r="B16" s="6">
        <v>2297200.8603000008</v>
      </c>
      <c r="C16" s="6">
        <v>286397.02169999998</v>
      </c>
      <c r="O16" s="5" t="s">
        <v>4530</v>
      </c>
      <c r="P16" s="14">
        <v>2914.31</v>
      </c>
      <c r="R16" t="str">
        <f t="shared" si="0"/>
        <v>Kansas</v>
      </c>
      <c r="S16" s="7">
        <f t="shared" si="1"/>
        <v>2914.31</v>
      </c>
    </row>
    <row r="17" spans="15:19" x14ac:dyDescent="0.35">
      <c r="O17" s="5" t="s">
        <v>29</v>
      </c>
      <c r="P17" s="14">
        <v>36591.749999999971</v>
      </c>
      <c r="R17" t="str">
        <f t="shared" si="0"/>
        <v>Kentucky</v>
      </c>
      <c r="S17" s="7">
        <f t="shared" si="1"/>
        <v>36591.749999999971</v>
      </c>
    </row>
    <row r="18" spans="15:19" x14ac:dyDescent="0.35">
      <c r="O18" s="5" t="s">
        <v>736</v>
      </c>
      <c r="P18" s="14">
        <v>9217.0299999999988</v>
      </c>
      <c r="R18" t="str">
        <f t="shared" si="0"/>
        <v>Louisiana</v>
      </c>
      <c r="S18" s="7">
        <f t="shared" si="1"/>
        <v>9217.0299999999988</v>
      </c>
    </row>
    <row r="19" spans="15:19" x14ac:dyDescent="0.35">
      <c r="O19" s="5" t="s">
        <v>5235</v>
      </c>
      <c r="P19" s="14">
        <v>1270.53</v>
      </c>
      <c r="R19" t="str">
        <f t="shared" si="0"/>
        <v>Maine</v>
      </c>
      <c r="S19" s="7">
        <f t="shared" si="1"/>
        <v>1270.53</v>
      </c>
    </row>
    <row r="20" spans="15:19" x14ac:dyDescent="0.35">
      <c r="O20" s="5" t="s">
        <v>2735</v>
      </c>
      <c r="P20" s="14">
        <v>23705.523000000005</v>
      </c>
      <c r="R20" t="str">
        <f t="shared" si="0"/>
        <v>Maryland</v>
      </c>
      <c r="S20" s="7">
        <f t="shared" si="1"/>
        <v>23705.523000000005</v>
      </c>
    </row>
    <row r="21" spans="15:19" x14ac:dyDescent="0.35">
      <c r="O21" s="5" t="s">
        <v>1245</v>
      </c>
      <c r="P21" s="14">
        <v>28634.43399999999</v>
      </c>
      <c r="R21" t="str">
        <f t="shared" si="0"/>
        <v>Massachusetts</v>
      </c>
      <c r="S21" s="7">
        <f t="shared" si="1"/>
        <v>28634.43399999999</v>
      </c>
    </row>
    <row r="22" spans="15:19" x14ac:dyDescent="0.35">
      <c r="O22" s="5" t="s">
        <v>238</v>
      </c>
      <c r="P22" s="14">
        <v>76269.614000000016</v>
      </c>
      <c r="R22" t="str">
        <f t="shared" si="0"/>
        <v>Michigan</v>
      </c>
      <c r="S22" s="7">
        <f t="shared" si="1"/>
        <v>76269.614000000016</v>
      </c>
    </row>
    <row r="23" spans="15:19" x14ac:dyDescent="0.35">
      <c r="O23" s="5" t="s">
        <v>229</v>
      </c>
      <c r="P23" s="14">
        <v>29863.149999999994</v>
      </c>
      <c r="R23" t="str">
        <f t="shared" si="0"/>
        <v>Minnesota</v>
      </c>
      <c r="S23" s="7">
        <f t="shared" si="1"/>
        <v>29863.149999999994</v>
      </c>
    </row>
    <row r="24" spans="15:19" x14ac:dyDescent="0.35">
      <c r="O24" s="5" t="s">
        <v>1487</v>
      </c>
      <c r="P24" s="14">
        <v>10771.34</v>
      </c>
      <c r="R24" t="str">
        <f t="shared" si="0"/>
        <v>Mississippi</v>
      </c>
      <c r="S24" s="7">
        <f t="shared" si="1"/>
        <v>10771.34</v>
      </c>
    </row>
    <row r="25" spans="15:19" x14ac:dyDescent="0.35">
      <c r="O25" s="5" t="s">
        <v>596</v>
      </c>
      <c r="P25" s="14">
        <v>22205.149999999998</v>
      </c>
      <c r="R25" t="str">
        <f t="shared" si="0"/>
        <v>Missouri</v>
      </c>
      <c r="S25" s="7">
        <f t="shared" si="1"/>
        <v>22205.149999999998</v>
      </c>
    </row>
    <row r="26" spans="15:19" x14ac:dyDescent="0.35">
      <c r="O26" s="5" t="s">
        <v>1762</v>
      </c>
      <c r="P26" s="14">
        <v>5589.3519999999971</v>
      </c>
      <c r="R26" t="str">
        <f t="shared" si="0"/>
        <v>Montana</v>
      </c>
      <c r="S26" s="7">
        <f t="shared" si="1"/>
        <v>5589.3519999999971</v>
      </c>
    </row>
    <row r="27" spans="15:19" x14ac:dyDescent="0.35">
      <c r="O27" s="5" t="s">
        <v>138</v>
      </c>
      <c r="P27" s="14">
        <v>7464.9299999999985</v>
      </c>
      <c r="R27" t="str">
        <f t="shared" si="0"/>
        <v>Nebraska</v>
      </c>
      <c r="S27" s="7">
        <f t="shared" si="1"/>
        <v>7464.9299999999985</v>
      </c>
    </row>
    <row r="28" spans="15:19" x14ac:dyDescent="0.35">
      <c r="O28" s="5" t="s">
        <v>1392</v>
      </c>
      <c r="P28" s="14">
        <v>16729.101999999999</v>
      </c>
      <c r="R28" t="str">
        <f t="shared" si="0"/>
        <v>Nevada</v>
      </c>
      <c r="S28" s="7">
        <f t="shared" si="1"/>
        <v>16729.101999999999</v>
      </c>
    </row>
    <row r="29" spans="15:19" x14ac:dyDescent="0.35">
      <c r="O29" s="5" t="s">
        <v>2694</v>
      </c>
      <c r="P29" s="14">
        <v>7292.5239999999994</v>
      </c>
      <c r="R29" t="str">
        <f t="shared" si="0"/>
        <v>New Hampshire</v>
      </c>
      <c r="S29" s="7">
        <f t="shared" si="1"/>
        <v>7292.5239999999994</v>
      </c>
    </row>
    <row r="30" spans="15:19" x14ac:dyDescent="0.35">
      <c r="O30" s="5" t="s">
        <v>788</v>
      </c>
      <c r="P30" s="14">
        <v>35764.312000000013</v>
      </c>
      <c r="R30" t="str">
        <f t="shared" si="0"/>
        <v>New Jersey</v>
      </c>
      <c r="S30" s="7">
        <f t="shared" si="1"/>
        <v>35764.312000000013</v>
      </c>
    </row>
    <row r="31" spans="15:19" x14ac:dyDescent="0.35">
      <c r="O31" s="5" t="s">
        <v>668</v>
      </c>
      <c r="P31" s="14">
        <v>4783.5220000000008</v>
      </c>
      <c r="R31" t="str">
        <f t="shared" si="0"/>
        <v>New Mexico</v>
      </c>
      <c r="S31" s="7">
        <f t="shared" si="1"/>
        <v>4783.5220000000008</v>
      </c>
    </row>
    <row r="32" spans="15:19" x14ac:dyDescent="0.35">
      <c r="O32" s="5" t="s">
        <v>267</v>
      </c>
      <c r="P32" s="14">
        <v>310876.27099999978</v>
      </c>
      <c r="R32" t="str">
        <f t="shared" si="0"/>
        <v>New York</v>
      </c>
      <c r="S32" s="7">
        <f t="shared" si="1"/>
        <v>310876.27099999978</v>
      </c>
    </row>
    <row r="33" spans="15:19" x14ac:dyDescent="0.35">
      <c r="O33" s="5" t="s">
        <v>88</v>
      </c>
      <c r="P33" s="14">
        <v>55603.163999999968</v>
      </c>
      <c r="R33" t="str">
        <f t="shared" si="0"/>
        <v>North Carolina</v>
      </c>
      <c r="S33" s="7">
        <f t="shared" si="1"/>
        <v>55603.163999999968</v>
      </c>
    </row>
    <row r="34" spans="15:19" x14ac:dyDescent="0.35">
      <c r="O34" s="5" t="s">
        <v>7449</v>
      </c>
      <c r="P34" s="14">
        <v>919.91</v>
      </c>
      <c r="R34" t="str">
        <f t="shared" si="0"/>
        <v>North Dakota</v>
      </c>
      <c r="S34" s="7">
        <f t="shared" si="1"/>
        <v>919.91</v>
      </c>
    </row>
    <row r="35" spans="15:19" x14ac:dyDescent="0.35">
      <c r="O35" s="5" t="s">
        <v>498</v>
      </c>
      <c r="P35" s="14">
        <v>78258.135999999926</v>
      </c>
      <c r="R35" t="str">
        <f t="shared" si="0"/>
        <v>Ohio</v>
      </c>
      <c r="S35" s="7">
        <f t="shared" si="1"/>
        <v>78258.135999999926</v>
      </c>
    </row>
    <row r="36" spans="15:19" x14ac:dyDescent="0.35">
      <c r="O36" s="5" t="s">
        <v>649</v>
      </c>
      <c r="P36" s="14">
        <v>19683.390000000003</v>
      </c>
      <c r="R36" t="str">
        <f t="shared" si="0"/>
        <v>Oklahoma</v>
      </c>
      <c r="S36" s="7">
        <f t="shared" si="1"/>
        <v>19683.390000000003</v>
      </c>
    </row>
    <row r="37" spans="15:19" x14ac:dyDescent="0.35">
      <c r="O37" s="5" t="s">
        <v>420</v>
      </c>
      <c r="P37" s="14">
        <v>17431.149999999991</v>
      </c>
      <c r="R37" t="str">
        <f t="shared" si="0"/>
        <v>Oregon</v>
      </c>
      <c r="S37" s="7">
        <f t="shared" si="1"/>
        <v>17431.149999999991</v>
      </c>
    </row>
    <row r="38" spans="15:19" x14ac:dyDescent="0.35">
      <c r="O38" s="5" t="s">
        <v>147</v>
      </c>
      <c r="P38" s="14">
        <v>116511.91400000003</v>
      </c>
      <c r="R38" t="str">
        <f t="shared" si="0"/>
        <v>Pennsylvania</v>
      </c>
      <c r="S38" s="7">
        <f t="shared" si="1"/>
        <v>116511.91400000003</v>
      </c>
    </row>
    <row r="39" spans="15:19" x14ac:dyDescent="0.35">
      <c r="O39" s="5" t="s">
        <v>1399</v>
      </c>
      <c r="P39" s="14">
        <v>22627.955999999995</v>
      </c>
      <c r="R39" t="str">
        <f t="shared" si="0"/>
        <v>Rhode Island</v>
      </c>
      <c r="S39" s="7">
        <f t="shared" si="1"/>
        <v>22627.955999999995</v>
      </c>
    </row>
    <row r="40" spans="15:19" x14ac:dyDescent="0.35">
      <c r="O40" s="5" t="s">
        <v>383</v>
      </c>
      <c r="P40" s="14">
        <v>8481.7099999999991</v>
      </c>
      <c r="R40" t="str">
        <f t="shared" si="0"/>
        <v>South Carolina</v>
      </c>
      <c r="S40" s="7">
        <f t="shared" si="1"/>
        <v>8481.7099999999991</v>
      </c>
    </row>
    <row r="41" spans="15:19" x14ac:dyDescent="0.35">
      <c r="O41" s="5" t="s">
        <v>5326</v>
      </c>
      <c r="P41" s="14">
        <v>1315.5600000000002</v>
      </c>
      <c r="R41" t="str">
        <f t="shared" si="0"/>
        <v>South Dakota</v>
      </c>
      <c r="S41" s="7">
        <f t="shared" si="1"/>
        <v>1315.5600000000002</v>
      </c>
    </row>
    <row r="42" spans="15:19" x14ac:dyDescent="0.35">
      <c r="O42" s="5" t="s">
        <v>335</v>
      </c>
      <c r="P42" s="14">
        <v>30661.872999999981</v>
      </c>
      <c r="R42" t="str">
        <f t="shared" si="0"/>
        <v>Tennessee</v>
      </c>
      <c r="S42" s="7">
        <f t="shared" si="1"/>
        <v>30661.872999999981</v>
      </c>
    </row>
    <row r="43" spans="15:19" x14ac:dyDescent="0.35">
      <c r="O43" s="5" t="s">
        <v>104</v>
      </c>
      <c r="P43" s="14">
        <v>170188.04580000002</v>
      </c>
      <c r="R43" t="str">
        <f t="shared" si="0"/>
        <v>Texas</v>
      </c>
      <c r="S43" s="7">
        <f t="shared" si="1"/>
        <v>170188.04580000002</v>
      </c>
    </row>
    <row r="44" spans="15:19" x14ac:dyDescent="0.35">
      <c r="O44" s="5" t="s">
        <v>121</v>
      </c>
      <c r="P44" s="14">
        <v>11220.055999999999</v>
      </c>
      <c r="R44" t="str">
        <f t="shared" si="0"/>
        <v>Utah</v>
      </c>
      <c r="S44" s="7">
        <f t="shared" si="1"/>
        <v>11220.055999999999</v>
      </c>
    </row>
    <row r="45" spans="15:19" x14ac:dyDescent="0.35">
      <c r="O45" s="5" t="s">
        <v>5203</v>
      </c>
      <c r="P45" s="14">
        <v>8929.369999999999</v>
      </c>
      <c r="R45" t="str">
        <f t="shared" si="0"/>
        <v>Vermont</v>
      </c>
      <c r="S45" s="7">
        <f t="shared" si="1"/>
        <v>8929.369999999999</v>
      </c>
    </row>
    <row r="46" spans="15:19" x14ac:dyDescent="0.35">
      <c r="O46" s="5" t="s">
        <v>319</v>
      </c>
      <c r="P46" s="14">
        <v>70636.719999999987</v>
      </c>
      <c r="R46" t="str">
        <f t="shared" si="0"/>
        <v>Virginia</v>
      </c>
      <c r="S46" s="7">
        <f t="shared" si="1"/>
        <v>70636.719999999987</v>
      </c>
    </row>
    <row r="47" spans="15:19" x14ac:dyDescent="0.35">
      <c r="O47" s="5" t="s">
        <v>96</v>
      </c>
      <c r="P47" s="14">
        <v>138641.26999999993</v>
      </c>
      <c r="R47" t="str">
        <f t="shared" si="0"/>
        <v>Washington</v>
      </c>
      <c r="S47" s="7">
        <f t="shared" si="1"/>
        <v>138641.26999999993</v>
      </c>
    </row>
    <row r="48" spans="15:19" x14ac:dyDescent="0.35">
      <c r="O48" s="5" t="s">
        <v>9726</v>
      </c>
      <c r="P48" s="14">
        <v>1209.8240000000001</v>
      </c>
      <c r="R48" t="str">
        <f t="shared" si="0"/>
        <v>West Virginia</v>
      </c>
      <c r="S48" s="7">
        <f t="shared" si="1"/>
        <v>1209.8240000000001</v>
      </c>
    </row>
    <row r="49" spans="15:19" x14ac:dyDescent="0.35">
      <c r="O49" s="5" t="s">
        <v>114</v>
      </c>
      <c r="P49" s="14">
        <v>32114.610000000019</v>
      </c>
      <c r="R49" t="str">
        <f t="shared" si="0"/>
        <v>Wisconsin</v>
      </c>
      <c r="S49" s="7">
        <f t="shared" si="1"/>
        <v>32114.610000000019</v>
      </c>
    </row>
    <row r="50" spans="15:19" x14ac:dyDescent="0.35">
      <c r="O50" s="5" t="s">
        <v>8542</v>
      </c>
      <c r="P50" s="14">
        <v>1603.1360000000002</v>
      </c>
      <c r="R50" t="str">
        <f t="shared" si="0"/>
        <v>Wyoming</v>
      </c>
      <c r="S50" s="7">
        <f t="shared" si="1"/>
        <v>1603.1360000000002</v>
      </c>
    </row>
    <row r="51" spans="15:19" x14ac:dyDescent="0.35">
      <c r="O51" s="5" t="s">
        <v>10933</v>
      </c>
      <c r="P51" s="14">
        <v>2297200.8603000003</v>
      </c>
    </row>
  </sheetData>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DA412-9CA6-413B-B09F-BF7E77B68A56}">
  <dimension ref="A3:F13"/>
  <sheetViews>
    <sheetView workbookViewId="0">
      <selection activeCell="E16" sqref="E16"/>
    </sheetView>
  </sheetViews>
  <sheetFormatPr defaultRowHeight="14.5" x14ac:dyDescent="0.35"/>
  <cols>
    <col min="1" max="1" width="12.36328125" bestFit="1" customWidth="1"/>
    <col min="2" max="3" width="11.81640625" bestFit="1" customWidth="1"/>
    <col min="4" max="4" width="14.54296875" bestFit="1" customWidth="1"/>
    <col min="5" max="5" width="15.81640625" bestFit="1" customWidth="1"/>
    <col min="6" max="6" width="18.36328125" bestFit="1" customWidth="1"/>
  </cols>
  <sheetData>
    <row r="3" spans="1:6" x14ac:dyDescent="0.35">
      <c r="A3" s="4" t="s">
        <v>10932</v>
      </c>
      <c r="B3" t="s">
        <v>10938</v>
      </c>
      <c r="C3" t="s">
        <v>10939</v>
      </c>
      <c r="D3" t="s">
        <v>10952</v>
      </c>
      <c r="E3" t="s">
        <v>10953</v>
      </c>
      <c r="F3" t="s">
        <v>10954</v>
      </c>
    </row>
    <row r="4" spans="1:6" x14ac:dyDescent="0.35">
      <c r="A4" s="5" t="s">
        <v>10934</v>
      </c>
      <c r="B4" s="14">
        <v>484247.49810000096</v>
      </c>
      <c r="C4" s="14">
        <v>49543.974100000007</v>
      </c>
      <c r="D4" s="14">
        <v>7581</v>
      </c>
      <c r="E4" s="14">
        <v>1993</v>
      </c>
      <c r="F4" s="14">
        <v>0.10231126499236715</v>
      </c>
    </row>
    <row r="5" spans="1:6" x14ac:dyDescent="0.35">
      <c r="A5" s="5" t="s">
        <v>10935</v>
      </c>
      <c r="B5" s="14">
        <v>470532.50899999985</v>
      </c>
      <c r="C5" s="14">
        <v>61618.603700000051</v>
      </c>
      <c r="D5" s="14">
        <v>7979</v>
      </c>
      <c r="E5" s="14">
        <v>2102</v>
      </c>
      <c r="F5" s="14">
        <v>0.13095504034557592</v>
      </c>
    </row>
    <row r="6" spans="1:6" x14ac:dyDescent="0.35">
      <c r="A6" s="5" t="s">
        <v>10936</v>
      </c>
      <c r="B6" s="14">
        <v>608473.83000000066</v>
      </c>
      <c r="C6" s="14">
        <v>81726.930800000177</v>
      </c>
      <c r="D6" s="14">
        <v>9810</v>
      </c>
      <c r="E6" s="14">
        <v>2580</v>
      </c>
      <c r="F6" s="14">
        <v>0.13431461924993568</v>
      </c>
    </row>
    <row r="7" spans="1:6" x14ac:dyDescent="0.35">
      <c r="A7" s="5" t="s">
        <v>10937</v>
      </c>
      <c r="B7" s="14">
        <v>733947.0231999997</v>
      </c>
      <c r="C7" s="14">
        <v>93507.513099999967</v>
      </c>
      <c r="D7" s="14">
        <v>12503</v>
      </c>
      <c r="E7" s="14">
        <v>3319</v>
      </c>
      <c r="F7" s="14">
        <v>0.12740362743390987</v>
      </c>
    </row>
    <row r="10" spans="1:6" x14ac:dyDescent="0.35">
      <c r="B10" s="12">
        <f>(GETPIVOTDATA("Sum of Sales",$A$3,"Years (Order Date)",2014)/GETPIVOTDATA("Sum of Sales",$A$3,"Years (Order Date)",2013))-1</f>
        <v>0.20620967905883303</v>
      </c>
      <c r="C10" s="12">
        <f>(GETPIVOTDATA("Sum of Profit",$A$3,"Years (Order Date)",2014)/GETPIVOTDATA("Sum of Profit",$A$3,"Years (Order Date)",2013))-1</f>
        <v>0.14414565902185772</v>
      </c>
      <c r="D10" s="12">
        <f>(GETPIVOTDATA("Sum of Quantity",$A$3,"Years (Order Date)",2014)/GETPIVOTDATA("Sum of Quantity",$A$3,"Years (Order Date)",2013))-1</f>
        <v>0.27451580020387367</v>
      </c>
      <c r="E10" s="12">
        <f>(GETPIVOTDATA("Count of Order ID",$A$3,"Years (Order Date)",2014)/GETPIVOTDATA("Count of Order ID",$A$3,"Years (Order Date)",2013))-1</f>
        <v>0.2864341085271318</v>
      </c>
      <c r="F10" s="12">
        <f>(GETPIVOTDATA("Sum of Profit Margin",$A$3,"Years (Order Date)",2014)/GETPIVOTDATA("Sum of Profit Margin",$A$3,"Years (Order Date)",2013))-1</f>
        <v>-5.1453757264990463E-2</v>
      </c>
    </row>
    <row r="13" spans="1:6" x14ac:dyDescent="0.35">
      <c r="F13"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180AA-D847-4CD7-83E0-81E1E3BE4CA8}">
  <dimension ref="A1:N18"/>
  <sheetViews>
    <sheetView topLeftCell="B6" workbookViewId="0">
      <selection activeCell="I20" sqref="I20"/>
    </sheetView>
  </sheetViews>
  <sheetFormatPr defaultRowHeight="14.5" x14ac:dyDescent="0.35"/>
  <cols>
    <col min="1" max="1" width="12.36328125" bestFit="1" customWidth="1"/>
    <col min="2" max="2" width="11.81640625" bestFit="1" customWidth="1"/>
    <col min="4" max="4" width="12.36328125" bestFit="1" customWidth="1"/>
    <col min="5" max="5" width="12.54296875" bestFit="1" customWidth="1"/>
    <col min="7" max="7" width="12.36328125" bestFit="1" customWidth="1"/>
    <col min="8" max="8" width="14.54296875" bestFit="1" customWidth="1"/>
    <col min="10" max="10" width="12.36328125" bestFit="1" customWidth="1"/>
    <col min="11" max="12" width="15.81640625" bestFit="1" customWidth="1"/>
    <col min="13" max="13" width="12.36328125" bestFit="1" customWidth="1"/>
    <col min="14" max="14" width="18.36328125" bestFit="1" customWidth="1"/>
  </cols>
  <sheetData>
    <row r="1" spans="1:14" x14ac:dyDescent="0.35">
      <c r="A1" s="4" t="s">
        <v>10932</v>
      </c>
      <c r="B1" t="s">
        <v>10938</v>
      </c>
      <c r="D1" s="4" t="s">
        <v>10932</v>
      </c>
      <c r="E1" t="s">
        <v>10939</v>
      </c>
      <c r="G1" s="4" t="s">
        <v>10932</v>
      </c>
      <c r="H1" t="s">
        <v>10952</v>
      </c>
      <c r="J1" s="4" t="s">
        <v>10932</v>
      </c>
      <c r="K1" t="s">
        <v>10953</v>
      </c>
      <c r="M1" s="4" t="s">
        <v>10932</v>
      </c>
      <c r="N1" t="s">
        <v>10954</v>
      </c>
    </row>
    <row r="2" spans="1:14" x14ac:dyDescent="0.35">
      <c r="A2" s="5" t="s">
        <v>10940</v>
      </c>
      <c r="B2" s="14">
        <v>95365.937600000019</v>
      </c>
      <c r="D2" s="5" t="s">
        <v>10940</v>
      </c>
      <c r="E2" s="14">
        <v>9199.2699999999986</v>
      </c>
      <c r="G2" s="5" t="s">
        <v>10940</v>
      </c>
      <c r="H2" s="14">
        <v>1500</v>
      </c>
      <c r="J2" s="5" t="s">
        <v>10940</v>
      </c>
      <c r="K2" s="14">
        <v>387</v>
      </c>
      <c r="M2" s="5" t="s">
        <v>10940</v>
      </c>
      <c r="N2" s="14">
        <v>9.6462848596792869E-2</v>
      </c>
    </row>
    <row r="3" spans="1:14" x14ac:dyDescent="0.35">
      <c r="A3" s="5" t="s">
        <v>10941</v>
      </c>
      <c r="B3" s="14">
        <v>60172.649400000024</v>
      </c>
      <c r="D3" s="5" t="s">
        <v>10941</v>
      </c>
      <c r="E3" s="14">
        <v>10288.898699999991</v>
      </c>
      <c r="G3" s="5" t="s">
        <v>10941</v>
      </c>
      <c r="H3" s="14">
        <v>1068</v>
      </c>
      <c r="J3" s="5" t="s">
        <v>10941</v>
      </c>
      <c r="K3" s="14">
        <v>301</v>
      </c>
      <c r="M3" s="5" t="s">
        <v>10941</v>
      </c>
      <c r="N3" s="14">
        <v>0.17098962406664425</v>
      </c>
    </row>
    <row r="4" spans="1:14" x14ac:dyDescent="0.35">
      <c r="A4" s="5" t="s">
        <v>10942</v>
      </c>
      <c r="B4" s="14">
        <v>199252.98399999991</v>
      </c>
      <c r="D4" s="5" t="s">
        <v>10942</v>
      </c>
      <c r="E4" s="14">
        <v>26806.573700000015</v>
      </c>
      <c r="G4" s="5" t="s">
        <v>10942</v>
      </c>
      <c r="H4" s="14">
        <v>2491</v>
      </c>
      <c r="J4" s="5" t="s">
        <v>10942</v>
      </c>
      <c r="K4" s="14">
        <v>680</v>
      </c>
      <c r="M4" s="5" t="s">
        <v>10942</v>
      </c>
      <c r="N4" s="14">
        <v>0.13453536886554246</v>
      </c>
    </row>
    <row r="5" spans="1:14" x14ac:dyDescent="0.35">
      <c r="A5" s="5" t="s">
        <v>10943</v>
      </c>
      <c r="B5" s="14">
        <v>141851.5674</v>
      </c>
      <c r="D5" s="5" t="s">
        <v>10943</v>
      </c>
      <c r="E5" s="14">
        <v>13437.806799999998</v>
      </c>
      <c r="G5" s="5" t="s">
        <v>10943</v>
      </c>
      <c r="H5" s="14">
        <v>2441</v>
      </c>
      <c r="J5" s="5" t="s">
        <v>10943</v>
      </c>
      <c r="K5" s="14">
        <v>663</v>
      </c>
      <c r="M5" s="5" t="s">
        <v>10943</v>
      </c>
      <c r="N5" s="14">
        <v>9.4731465053942004E-2</v>
      </c>
    </row>
    <row r="6" spans="1:14" x14ac:dyDescent="0.35">
      <c r="A6" s="5" t="s">
        <v>10944</v>
      </c>
      <c r="B6" s="14">
        <v>156122.28669999994</v>
      </c>
      <c r="D6" s="5" t="s">
        <v>10944</v>
      </c>
      <c r="E6" s="14">
        <v>22308.51279999999</v>
      </c>
      <c r="G6" s="5" t="s">
        <v>10944</v>
      </c>
      <c r="H6" s="14">
        <v>2850</v>
      </c>
      <c r="J6" s="5" t="s">
        <v>10944</v>
      </c>
      <c r="K6" s="14">
        <v>750</v>
      </c>
      <c r="M6" s="5" t="s">
        <v>10944</v>
      </c>
      <c r="N6" s="14">
        <v>0.14289127626517142</v>
      </c>
    </row>
    <row r="7" spans="1:14" x14ac:dyDescent="0.35">
      <c r="A7" s="5" t="s">
        <v>10945</v>
      </c>
      <c r="B7" s="14">
        <v>147082.61130000011</v>
      </c>
      <c r="D7" s="5" t="s">
        <v>10945</v>
      </c>
      <c r="E7" s="14">
        <v>20899.334500000012</v>
      </c>
      <c r="G7" s="5" t="s">
        <v>10945</v>
      </c>
      <c r="H7" s="14">
        <v>2644</v>
      </c>
      <c r="J7" s="5" t="s">
        <v>10945</v>
      </c>
      <c r="K7" s="14">
        <v>709</v>
      </c>
      <c r="M7" s="5" t="s">
        <v>10945</v>
      </c>
      <c r="N7" s="14">
        <v>0.1420924901678027</v>
      </c>
    </row>
    <row r="8" spans="1:14" x14ac:dyDescent="0.35">
      <c r="A8" s="5" t="s">
        <v>10946</v>
      </c>
      <c r="B8" s="14">
        <v>149580.83800000031</v>
      </c>
      <c r="D8" s="5" t="s">
        <v>10946</v>
      </c>
      <c r="E8" s="14">
        <v>13535.38299999998</v>
      </c>
      <c r="G8" s="5" t="s">
        <v>10946</v>
      </c>
      <c r="H8" s="14">
        <v>2705</v>
      </c>
      <c r="J8" s="5" t="s">
        <v>10946</v>
      </c>
      <c r="K8" s="14">
        <v>708</v>
      </c>
      <c r="M8" s="5" t="s">
        <v>10946</v>
      </c>
      <c r="N8" s="14">
        <v>9.0488749635163512E-2</v>
      </c>
    </row>
    <row r="9" spans="1:14" x14ac:dyDescent="0.35">
      <c r="A9" s="5" t="s">
        <v>10947</v>
      </c>
      <c r="B9" s="14">
        <v>159589.45099999988</v>
      </c>
      <c r="D9" s="5" t="s">
        <v>10947</v>
      </c>
      <c r="E9" s="14">
        <v>21896.715399999972</v>
      </c>
      <c r="G9" s="5" t="s">
        <v>10947</v>
      </c>
      <c r="H9" s="14">
        <v>2796</v>
      </c>
      <c r="J9" s="5" t="s">
        <v>10947</v>
      </c>
      <c r="K9" s="14">
        <v>710</v>
      </c>
      <c r="M9" s="5" t="s">
        <v>10947</v>
      </c>
      <c r="N9" s="14">
        <v>0.13720653378273723</v>
      </c>
    </row>
    <row r="10" spans="1:14" x14ac:dyDescent="0.35">
      <c r="A10" s="5" t="s">
        <v>10948</v>
      </c>
      <c r="B10" s="14">
        <v>309770.09970000025</v>
      </c>
      <c r="D10" s="5" t="s">
        <v>10948</v>
      </c>
      <c r="E10" s="14">
        <v>37293.192500000034</v>
      </c>
      <c r="G10" s="5" t="s">
        <v>10948</v>
      </c>
      <c r="H10" s="14">
        <v>5073</v>
      </c>
      <c r="J10" s="5" t="s">
        <v>10948</v>
      </c>
      <c r="K10" s="14">
        <v>1386</v>
      </c>
      <c r="M10" s="5" t="s">
        <v>10948</v>
      </c>
      <c r="N10" s="14">
        <v>0.12038990379031732</v>
      </c>
    </row>
    <row r="11" spans="1:14" x14ac:dyDescent="0.35">
      <c r="A11" s="5" t="s">
        <v>10949</v>
      </c>
      <c r="B11" s="14">
        <v>197115.20170000009</v>
      </c>
      <c r="D11" s="5" t="s">
        <v>10949</v>
      </c>
      <c r="E11" s="14">
        <v>31469.663800000035</v>
      </c>
      <c r="G11" s="5" t="s">
        <v>10949</v>
      </c>
      <c r="H11" s="14">
        <v>3095</v>
      </c>
      <c r="J11" s="5" t="s">
        <v>10949</v>
      </c>
      <c r="K11" s="14">
        <v>817</v>
      </c>
      <c r="M11" s="5" t="s">
        <v>10949</v>
      </c>
      <c r="N11" s="14">
        <v>0.15965112547684351</v>
      </c>
    </row>
    <row r="12" spans="1:14" x14ac:dyDescent="0.35">
      <c r="A12" s="5" t="s">
        <v>10950</v>
      </c>
      <c r="B12" s="14">
        <v>349120.07400000008</v>
      </c>
      <c r="D12" s="5" t="s">
        <v>10950</v>
      </c>
      <c r="E12" s="14">
        <v>35825.536599999927</v>
      </c>
      <c r="G12" s="5" t="s">
        <v>10950</v>
      </c>
      <c r="H12" s="14">
        <v>5741</v>
      </c>
      <c r="J12" s="5" t="s">
        <v>10950</v>
      </c>
      <c r="K12" s="14">
        <v>1462</v>
      </c>
      <c r="M12" s="5" t="s">
        <v>10950</v>
      </c>
      <c r="N12" s="14">
        <v>0.10261666191099604</v>
      </c>
    </row>
    <row r="13" spans="1:14" x14ac:dyDescent="0.35">
      <c r="A13" s="5" t="s">
        <v>10951</v>
      </c>
      <c r="B13" s="14">
        <v>332177.15950000001</v>
      </c>
      <c r="D13" s="5" t="s">
        <v>10951</v>
      </c>
      <c r="E13" s="14">
        <v>43436.13390000003</v>
      </c>
      <c r="G13" s="5" t="s">
        <v>10951</v>
      </c>
      <c r="H13" s="14">
        <v>5469</v>
      </c>
      <c r="J13" s="5" t="s">
        <v>10951</v>
      </c>
      <c r="K13" s="14">
        <v>1421</v>
      </c>
      <c r="M13" s="5" t="s">
        <v>10951</v>
      </c>
      <c r="N13" s="14">
        <v>0.13076195234308405</v>
      </c>
    </row>
    <row r="14" spans="1:14" x14ac:dyDescent="0.35">
      <c r="A14" s="5" t="s">
        <v>10933</v>
      </c>
      <c r="B14" s="14">
        <v>2297200.8603000008</v>
      </c>
      <c r="D14" s="5" t="s">
        <v>10933</v>
      </c>
      <c r="E14" s="6">
        <v>286397.02169999998</v>
      </c>
      <c r="G14" s="5" t="s">
        <v>10933</v>
      </c>
      <c r="H14" s="14">
        <v>37873</v>
      </c>
      <c r="J14" s="5" t="s">
        <v>10933</v>
      </c>
      <c r="K14" s="14">
        <v>9994</v>
      </c>
      <c r="M14" s="5" t="s">
        <v>10933</v>
      </c>
      <c r="N14" s="14">
        <v>0.12467217240315856</v>
      </c>
    </row>
    <row r="15" spans="1:14" x14ac:dyDescent="0.35">
      <c r="B15" s="6">
        <f>GETPIVOTDATA("Sales",$A$1)</f>
        <v>2297200.8603000008</v>
      </c>
      <c r="E15" s="6">
        <f>GETPIVOTDATA("Profit",$D$1)</f>
        <v>286397.02169999998</v>
      </c>
      <c r="H15" s="11">
        <f>GETPIVOTDATA("Quantity",$G$1)</f>
        <v>37873</v>
      </c>
      <c r="K15" s="11">
        <f>GETPIVOTDATA("Order ID",$J$1)</f>
        <v>9994</v>
      </c>
      <c r="N15" s="10">
        <f>GETPIVOTDATA("Profit Margin",$M$1)</f>
        <v>0.12467217240315856</v>
      </c>
    </row>
    <row r="16" spans="1:14" x14ac:dyDescent="0.35">
      <c r="I16" s="11"/>
    </row>
    <row r="18" spans="9:9" x14ac:dyDescent="0.35">
      <c r="I18" s="14"/>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D12" sqref="D12"/>
    </sheetView>
  </sheetViews>
  <sheetFormatPr defaultColWidth="14.453125" defaultRowHeight="15" customHeight="1" x14ac:dyDescent="0.35"/>
  <cols>
    <col min="1" max="1" width="12.54296875" customWidth="1"/>
    <col min="2" max="2" width="28.54296875" customWidth="1"/>
    <col min="3" max="3" width="14" customWidth="1"/>
    <col min="4" max="4" width="12.7265625" customWidth="1"/>
    <col min="5" max="5" width="13.7265625" customWidth="1"/>
    <col min="6" max="6" width="15" customWidth="1"/>
    <col min="7" max="7" width="18.7265625" customWidth="1"/>
    <col min="8" max="8" width="17.26953125" customWidth="1"/>
    <col min="9" max="11" width="12.54296875" customWidth="1"/>
    <col min="12" max="12" width="14.54296875" customWidth="1"/>
    <col min="13" max="13" width="13.36328125" customWidth="1"/>
    <col min="14" max="14" width="13.54296875" customWidth="1"/>
    <col min="15" max="15" width="12.54296875" customWidth="1"/>
    <col min="16" max="16" width="16.26953125" customWidth="1"/>
    <col min="17" max="17" width="17.26953125" customWidth="1"/>
    <col min="18" max="18" width="15.6328125" customWidth="1"/>
    <col min="19"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A970A-E1D6-453D-B526-22EFF31F0D0F}">
  <dimension ref="D1:G3"/>
  <sheetViews>
    <sheetView tabSelected="1" topLeftCell="C1" workbookViewId="0">
      <selection activeCell="U10" sqref="U10"/>
    </sheetView>
  </sheetViews>
  <sheetFormatPr defaultRowHeight="14.5" x14ac:dyDescent="0.35"/>
  <sheetData>
    <row r="1" spans="4:7" ht="18" x14ac:dyDescent="0.55000000000000004">
      <c r="D1" s="13"/>
    </row>
    <row r="3" spans="4:7" ht="18" x14ac:dyDescent="0.55000000000000004">
      <c r="G3" s="13"/>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EF32808-331F-4742-A794-0967B3E2E0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vt:lpstr>
      <vt:lpstr>YOY </vt:lpstr>
      <vt:lpstr>KPI</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Imran Masud</cp:lastModifiedBy>
  <dcterms:created xsi:type="dcterms:W3CDTF">2015-06-05T18:17:20Z</dcterms:created>
  <dcterms:modified xsi:type="dcterms:W3CDTF">2025-02-08T17:17:56Z</dcterms:modified>
</cp:coreProperties>
</file>