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0. Instructions" sheetId="1" r:id="rId5"/>
    <sheet state="hidden" name="1. Task Type &amp; Dimension Select" sheetId="2" r:id="rId6"/>
    <sheet state="hidden" name="2. Dimension Definition" sheetId="3" r:id="rId7"/>
    <sheet state="hidden" name="3. ML &amp; QC Review" sheetId="4" r:id="rId8"/>
    <sheet state="hidden" name="4. FINAL QC Output Rubric" sheetId="5" r:id="rId9"/>
    <sheet state="hidden" name="TBC Change Log" sheetId="6" r:id="rId10"/>
    <sheet state="hidden" name="Transform" sheetId="7" r:id="rId11"/>
    <sheet state="hidden" name="5. PT &amp; QC Sample Audit Alignme" sheetId="8" r:id="rId12"/>
    <sheet state="hidden" name="Preview" sheetId="9" r:id="rId13"/>
    <sheet state="hidden" name="A. Standard Dimensions &amp; Rating" sheetId="10" r:id="rId14"/>
    <sheet state="hidden" name="Ordering" sheetId="11" r:id="rId15"/>
    <sheet state="hidden" name="Original Copy of Standard Dimen" sheetId="12" r:id="rId16"/>
    <sheet state="hidden" name="Frequent Failure Modes" sheetId="13" r:id="rId17"/>
    <sheet state="visible" name="Audit Workflow" sheetId="14" r:id="rId18"/>
    <sheet state="visible" name="Examples &amp; Notes" sheetId="15" r:id="rId19"/>
    <sheet state="visible" name="Appendix - Criteria Error &amp; Wei" sheetId="16" r:id="rId20"/>
    <sheet state="visible" name="Appendix - Universe Data Querie" sheetId="17" r:id="rId21"/>
    <sheet state="visible" name="Appendix - Universe Inconsisten" sheetId="18" r:id="rId22"/>
  </sheets>
  <definedNames>
    <definedName name="Selected_Standard_Definitions">'2. Dimension Definition'!$4:$4</definedName>
    <definedName name="Additional_Custom_Dimensions">'2. Dimension Definition'!$51:$51</definedName>
    <definedName hidden="1" localSheetId="9" name="_xlnm._FilterDatabase">'A. Standard Dimensions &amp; Rating'!$A$1:$H$146</definedName>
    <definedName hidden="1" localSheetId="11" name="_xlnm._FilterDatabase">'Original Copy of Standard Dimen'!$A$1:$H$72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8">
      <text>
        <t xml:space="preserve">Use this if you forgot to add a dimension and need to add it after having done some revisions in Tab 2</t>
      </text>
    </comment>
  </commentList>
</comments>
</file>

<file path=xl/sharedStrings.xml><?xml version="1.0" encoding="utf-8"?>
<sst xmlns="http://schemas.openxmlformats.org/spreadsheetml/2006/main" count="2385" uniqueCount="1220">
  <si>
    <t>Task Type &amp; Dimension Selection</t>
  </si>
  <si>
    <t>Instructions</t>
  </si>
  <si>
    <t>Project Team Input</t>
  </si>
  <si>
    <t>How to use this template</t>
  </si>
  <si>
    <t>#</t>
  </si>
  <si>
    <t>Instruction</t>
  </si>
  <si>
    <t>Vertical</t>
  </si>
  <si>
    <t>Languages, Code</t>
  </si>
  <si>
    <r>
      <rPr/>
      <t xml:space="preserve">Navigate to the </t>
    </r>
    <r>
      <rPr>
        <color rgb="FF1155CC"/>
        <u/>
      </rPr>
      <t xml:space="preserve">Task Type &amp; Dimension Selection tab
</t>
    </r>
  </si>
  <si>
    <t>Task Type(s)</t>
  </si>
  <si>
    <t>SFT</t>
  </si>
  <si>
    <t>Only select one</t>
  </si>
  <si>
    <t>In the Task Type &amp; Dimension Selection tab, select all of the Task Types (e.g., SFT, RLHF, Rubrics) that are contained in your project as well as the Verticals associated (Languages, Experts, Code). The Standard Dimensions and Sub-Dimensions corresponding to those Task Types (e.g., Prompt - Feasibility) will populate automatically.
Note: en_US or "Generalists" tasks are included in the Languages selection</t>
  </si>
  <si>
    <t>Task Type</t>
  </si>
  <si>
    <t xml:space="preserve">For each Standard Dimension+Sub-Dimension in the Task Type &amp; Dimension Selection tab, use the corresponding checkbox to indicate whether it is applicable to your project
Note: Do not edit the "Late Addition" column unless you have already proceeded to step Tab:3 and made edits. Checking this column for late additions is vital to ensure your revisions on tab 3 do not become misaligned
</t>
  </si>
  <si>
    <t>Dimension</t>
  </si>
  <si>
    <t>Sub-Dimension</t>
  </si>
  <si>
    <t>"5 out of 5" Definition</t>
  </si>
  <si>
    <t>Applicable?</t>
  </si>
  <si>
    <r>
      <rPr/>
      <t xml:space="preserve">Navigate to the </t>
    </r>
    <r>
      <rPr>
        <color rgb="FF1155CC"/>
        <u/>
      </rPr>
      <t>Dimension Definition tab</t>
    </r>
    <r>
      <rPr/>
      <t xml:space="preserve">. The </t>
    </r>
    <r>
      <rPr>
        <color rgb="FF1155CC"/>
        <u/>
      </rPr>
      <t>Selected Standard Dimensions section</t>
    </r>
    <r>
      <rPr/>
      <t xml:space="preserve"> (row 4) is automatically populated with all of the Standard Dimension &amp; Sub-Dimensions that you marked as applicable in the previous step, along with each Standard definitions of 1, 3. and 5 quality. Please add any error categories that you would like used as</t>
    </r>
    <r>
      <rPr>
        <b/>
      </rPr>
      <t xml:space="preserve"> [Error Category] </t>
    </r>
    <r>
      <rPr/>
      <t>within any new dimensions you add</t>
    </r>
    <r>
      <rPr>
        <b/>
      </rPr>
      <t xml:space="preserve">
</t>
    </r>
  </si>
  <si>
    <t>Late Addition?</t>
  </si>
  <si>
    <t xml:space="preserve">For each Standard Dimension &amp; Sub-Dimension in the Dimension Definition tab, you have the opportunity to request a revision to the 1, 3, and/or 5 quality definitions.
</t>
  </si>
  <si>
    <r>
      <rPr/>
      <t xml:space="preserve">Navigate within the Dimension Definition tab to the </t>
    </r>
    <r>
      <rPr>
        <color rgb="FF1155CC"/>
        <u/>
      </rPr>
      <t>Additional Custom Dimensions section</t>
    </r>
    <r>
      <rPr/>
      <t xml:space="preserve">. Here you have the opportunity to add custom dimensions that are unique to your project / not already captuired in the standard dimensions.
</t>
    </r>
  </si>
  <si>
    <t xml:space="preserve">Message [QC member TBD] to signal that you've finished completing the template
</t>
  </si>
  <si>
    <t>If QC or MLDG has feedback for the standards return to the 2.Dimension Definition tab to update the revised language to match shared understanding</t>
  </si>
  <si>
    <t>In the PT &amp; QC Sample Audit Alignment tab, complete at least five sample audits using the Output Rubric</t>
  </si>
  <si>
    <r>
      <rPr/>
      <t xml:space="preserve">Got a minute? Share your thoughts in our </t>
    </r>
    <r>
      <rPr>
        <color rgb="FF1155CC"/>
        <u/>
      </rPr>
      <t>New Spec Process Survey</t>
    </r>
    <r>
      <rPr/>
      <t xml:space="preserve"> and help us improve!</t>
    </r>
  </si>
  <si>
    <t>Additional Links &amp; Videos</t>
  </si>
  <si>
    <t>Spec Doc Template</t>
  </si>
  <si>
    <r>
      <rPr>
        <color rgb="FF1155CC"/>
        <u/>
      </rPr>
      <t>Project Team How To</t>
    </r>
    <r>
      <rPr/>
      <t xml:space="preserve">
- First 2 minutes are general basics
- Next 6 minutes are walkthrough with example project</t>
    </r>
  </si>
  <si>
    <t>QC &lt;&gt; MLDG How To</t>
  </si>
  <si>
    <t>ML &amp; QC Review</t>
  </si>
  <si>
    <t>Status:</t>
  </si>
  <si>
    <t>`</t>
  </si>
  <si>
    <t>Dimension Definition</t>
  </si>
  <si>
    <t>Please perform any agreed edits at this stage on Tab 2</t>
  </si>
  <si>
    <t>Link to Net New--  Custom Dimensions</t>
  </si>
  <si>
    <t>ML &amp; QC Input Only</t>
  </si>
  <si>
    <t>Something looking wrong? Link to Debugging / Common Errors</t>
  </si>
  <si>
    <t>Selected Standard Dimensions</t>
  </si>
  <si>
    <t>#'s</t>
  </si>
  <si>
    <t>input any needed context</t>
  </si>
  <si>
    <t>Expand to revise &gt;&gt;</t>
  </si>
  <si>
    <t>Please write as a standard to grade to, not as a note of applicability</t>
  </si>
  <si>
    <t>Revised Dimensions</t>
  </si>
  <si>
    <t>See Full Rubric Preview</t>
  </si>
  <si>
    <t>Order of Appearance in Rubric</t>
  </si>
  <si>
    <t>Additional Notes for Auditors</t>
  </si>
  <si>
    <t>1- 2 (Standard)</t>
  </si>
  <si>
    <t>1 - 2 (Revision)</t>
  </si>
  <si>
    <t>3 - 4  (Standard)</t>
  </si>
  <si>
    <t>3 - 4 (Revision)</t>
  </si>
  <si>
    <t>Notes</t>
  </si>
  <si>
    <t>1 - 2 (Standard)</t>
  </si>
  <si>
    <t>5 (Standard)</t>
  </si>
  <si>
    <t>3 - 4 (Standard)</t>
  </si>
  <si>
    <t>5 (Revision)</t>
  </si>
  <si>
    <t>QC Approval</t>
  </si>
  <si>
    <t>Revised &amp; Needs Review</t>
  </si>
  <si>
    <t>QC AM/ Auditor Lead Designee</t>
  </si>
  <si>
    <t>QC Approval Date/Time</t>
  </si>
  <si>
    <t>QC Suggestion</t>
  </si>
  <si>
    <t>ML Approval</t>
  </si>
  <si>
    <t>ML Approver</t>
  </si>
  <si>
    <t>ML Approval Date/Time</t>
  </si>
  <si>
    <t>ML Suggestion</t>
  </si>
  <si>
    <t>[Non-Fail - Multiple Valid Answers]
The prompt is ambiguous, but there is either: a leading
interpretation that the majority of people would pick if polled,
or there are two different valid interpretations where making a
small, logically defensible assumption would clarify which was
intended by the user.</t>
  </si>
  <si>
    <t>Pending Review / Edits</t>
  </si>
  <si>
    <t>This should check for artificial difficulty vs. natural complexity. Contrived examples include: demanding exact timestamps ("Find the email from January 15th at 3:47 PM"), requiring arbitrary format constraints ("Respond in exactly 3 sentences using passive voice"), or asking the agent to do something no real employee would do ("Intentionally send an incorrect email to test error handling"). Natural difficulty comes from entity confusion, scattered information, conflicting data across services, and hidden root causes. Prompts written as step-by-step command lists ("First search emails, then check CRM…") should also be considered contrived.</t>
  </si>
  <si>
    <t>Additional Custom Dimensions</t>
  </si>
  <si>
    <t>Note: If an error appears in D36 please delete the contents of  E36 -- J36 and down, this will allow range to be expanded. Ignore edit warnings</t>
  </si>
  <si>
    <t>1 (Custom)</t>
  </si>
  <si>
    <t>3 (Custom)</t>
  </si>
  <si>
    <t>5 (Custom)</t>
  </si>
  <si>
    <t>Approval Date/Time</t>
  </si>
  <si>
    <t>Approved</t>
  </si>
  <si>
    <t>Varun Kumar Velidandi</t>
  </si>
  <si>
    <t>3 PM PST, Mar 5 2026</t>
  </si>
  <si>
    <t>Reviewed by ML in alignment call</t>
  </si>
  <si>
    <t>Sub- Dimension</t>
  </si>
  <si>
    <t>Notes for Auditors</t>
  </si>
  <si>
    <t>1 - 2</t>
  </si>
  <si>
    <t>3 - 4</t>
  </si>
  <si>
    <t>Nonstandard Dimension</t>
  </si>
  <si>
    <t>Unique Ground Truth</t>
  </si>
  <si>
    <t>Fail - Multiple Valid Answers] 
- The prompt can reasonably produce two or more different correct answers, and the prompt does not clearly indicate which answer is intended.</t>
  </si>
  <si>
    <t>- The prompt has a unique ground truth answer. All the experts on the subject would come to the same conclusion</t>
  </si>
  <si>
    <t>Prompt</t>
  </si>
  <si>
    <t>Feasibility</t>
  </si>
  <si>
    <t>[Fail - Prompt Impractical Request]
- Prompt contains an impractical request that can't be answered by an LLM in a single response
[Fail - Prompt Impossible Request]
- Prompt has at least one request that can't be fulfilled at all
[Fail - Prompt Conflicting Instructions]
- Prompt gives instructions that conflict/contradict with itself that can't be fulfilled simultaneously
[Fail - Prompt Feasibility with Tools]
- Prompt contains an impractical or impossible request that can't be answered by the tools available or enabled for the task</t>
  </si>
  <si>
    <t>Non-Fail - Prompt Impractical Secondary Request]
- There are multiple requests in the prompt and it's verging on being impractical for a model to answer it in a single response, but the core request of the prompt can be fulfilled with minor concessions on the secondary requests</t>
  </si>
  <si>
    <t>- The prompt is completely actionable by an LLM agent.
- The prompt contains no conflicting instructions/statements</t>
  </si>
  <si>
    <t>Explicit Tool Mention</t>
  </si>
  <si>
    <t>[Fail - Explicit Tool Mention]
The prompt explicitly mentions a specific tool name
The prompt unnaturally refers to an MCP server in an inorganic, technical manner
“Use the Airbnb tool to…” (technical, unnatural)
“I want to use Airbnb to find…” (general, natural)</t>
  </si>
  <si>
    <t>N/A</t>
  </si>
  <si>
    <t xml:space="preserve">- The prompt does not explicitly state the use of tools
</t>
  </si>
  <si>
    <t>Prompt Clarity and Specificity</t>
  </si>
  <si>
    <t>[Fail - Major Clarity / Specificity Issues]
- It's not clear what is being asked, the prompt is extremely difficult to follow, or is overly vague; the user intent cannot be reasonably understood from the prompt.
- Major details are missing that are needed to answer the prompt and cannot be reasonably assumed</t>
  </si>
  <si>
    <t xml:space="preserve">[Non-Fail Minor Clarity / Specificity Issues]
- It's mostly clear what is being asked but the request could reasonably be interpreted multiple ways 
</t>
  </si>
  <si>
    <t>- There is little to no room for misinterpretation of the specific request
- Prompt has a specific request that doesn't require more than one minor assumption to answer it</t>
  </si>
  <si>
    <t>Contrived / Unnatural Prompts</t>
  </si>
  <si>
    <t xml:space="preserve">[Fail - Contrived / Unnatural Prompt] 
- Prompt is contrived or otherwise unnatural
note: prompts such as riddles that are intentionally constraints/details laden should not be considered contrived. </t>
  </si>
  <si>
    <t xml:space="preserve">[Non-Fail - Somewhat Contrived / Unnatural Prompt]
 - Prompt is somewhat contrived or is somewhat unnatural
note: prompts such as riddles that are intentionally constraints/details laden should not be considered contrived. </t>
  </si>
  <si>
    <t>- The prompt is neither contrived or unnatural</t>
  </si>
  <si>
    <t>Truthfulness</t>
  </si>
  <si>
    <t>[Fail - Major Factual Errors] 
- The prompt contains 1 or more major factual errors
[Fail - Minor Factual Errors] 
- The prompt contains 2 or more minor factual errors (e.g., statements irrelevant to the fulfillment of the prompt's request)</t>
  </si>
  <si>
    <t>[Non-Fail - Minor Factual Errors] 
- The prompt contains 1 minor factual errors.</t>
  </si>
  <si>
    <t>- The prompt has no factual errors
- The prompt has no misleading statements</t>
  </si>
  <si>
    <t>Tool use and Cross-service requirement</t>
  </si>
  <si>
    <t>[Fail - Tool Dependence]
- The prompt can be answered without having to make any tool calls (either through basic reasoning or general knowledge)
[Fail - Cross-service Requirement]
- Prompt can be fully resolved within a single service (e.g., just email or just CRM), or only trivially touches a second service.</t>
  </si>
  <si>
    <t>- Prompt requires investigation across 2+ services to answer correctly (e.g., facts needed are scattered and must be reconciled).</t>
  </si>
  <si>
    <t>Investigation + Action</t>
  </si>
  <si>
    <t>[Fail - Action Missing]
- Prompt only asks for a summary/report/research with no required action.
[Fail - Pre-solved]
- Prompt tells agent the root cause and no investigation is needed.</t>
  </si>
  <si>
    <t>Prompt clearly requires investigtion and at least one concrete action (email, ticket creation/update, booking, calendar scheduling, CRM update, etc.), and it logically follows from investigation.</t>
  </si>
  <si>
    <t>Coherence</t>
  </si>
  <si>
    <t>An example of failing bolt-on requests:
"Check weather in Miami, update my calendar for next week, email Marcus about Q3, and look up Seattle flights."
Why it fails: Four unrelated requests stapled together. Each sub-request should causally flow from the same situation. How to tell if your prompt is "bolted": Remove any one sentence. If the rest still makes perfect sense without it, that sentence is a bolt-on</t>
  </si>
  <si>
    <t>[Fail - Bolt-on requests]
- Contains unrelated bolt-on requests; removing a sentence doesn’t change the rest.</t>
  </si>
  <si>
    <t>One cohesive situation; stacked asks all tie back to the same purpose.</t>
  </si>
  <si>
    <t>Persona</t>
  </si>
  <si>
    <t>See the list of personas in the instructions doc or in the summary doc</t>
  </si>
  <si>
    <t>[Fail - Persona Mismatch] The prompt written by the CB does not read like it could have been written by the persona selected.
Note: Do not flag if you think the prompt suits a different persona, but rather only fail the task if the prompt cannot plausibly be written by the persona selected.</t>
  </si>
  <si>
    <t>[Non-Fail - Persona Mismatch] The prompt written by the CB is plausible for the persona selected, but fits a different persona better</t>
  </si>
  <si>
    <t>The prompt written by the CB aligns with the persona selected</t>
  </si>
  <si>
    <t>Universe</t>
  </si>
  <si>
    <t>Universe Feasibility (Data Exists)</t>
  </si>
  <si>
    <t xml:space="preserve">Auditors should check the Universe Explorer or Sandbox to verify that key data needed for the prompt exists. </t>
  </si>
  <si>
    <t>[Fail - Missing Universe Data]
- Task depends on key facts/entities/events that do not exist in the universe (or cannot be retrieved with available tools), making the task unsolvable.</t>
  </si>
  <si>
    <t>All core facts required to solve the task exist in the universe and are retrievable via tools.</t>
  </si>
  <si>
    <t>Cross-service Coherence</t>
  </si>
  <si>
    <t>Auditors should refer to the changelog table in the sandbox to check changes that were made to the universe (if edits were made).</t>
  </si>
  <si>
    <t>[Fail - Incoherent Universe Changes]
- Universe edits create contradictions that break solvability or realism (e.g., mismatched names across email vs CRM, impossible dates, entities referenced in one service but not elsewhere when required).
Note: When evaluating a contradiction, if there is sufficient supporting evidence to support one piece of information against a contradicting low-supported piece of information, do not count that as a contradiction.</t>
  </si>
  <si>
    <t>Universe edits (if any) are internally consistent and coherent across services, including dates, names, and storyline continuity.</t>
  </si>
  <si>
    <t>Oracle Events (OEs)</t>
  </si>
  <si>
    <t>OE Accuracy</t>
  </si>
  <si>
    <t>Auditors should verify OEs against the universe data using the Explorer or Sandbox. Each OE should reference the correct tool, correct service, correct parameters, and correct expected data. An OE that describes "look up Fatimah's relocations in Linear" when relocation records are actually in the CRM is inaccurate — the data exists but the OE points to the wrong place. OE Accuracy is distinct from OE Completeness: completeness checks whether steps are missing; accuracy checks whether the steps that exist are correct.</t>
  </si>
  <si>
    <t>[Non-Fail - Minor OE Inaccuracies] OEs are substantively correct but contain minor imprecisions (e.g., slightly wrong parameter name that doesn't change the outcome, approximate rather than exact expected values for freetext fields).
[Non-Fail - Inaccurate Oracle Events] One or more OEs reference the wrong tool, wrong service, wrong parameters, or wrong expected data. The described steps would not produce the correct results if followed literally (e.g., searching the wrong service for data that lives elsewhere, expecting data that doesn't match the universe, specifying incorrect entity names or identifiers).</t>
  </si>
  <si>
    <t>All OEs are factually accurate. Tools, services, parameters, and expected data match the universe. Following the OEs literally would produce a correct trajectory.</t>
  </si>
  <si>
    <t>OE Completeness</t>
  </si>
  <si>
    <t>Additional Notes: OEs are the key steps a correct agent would take. 
They serve two purposes: (1) prove solvability, and (2) generate TS and QC rubrics. 
Each OE should note: what action happens, what info is discovered, what tool is used, 
and what parameters matter. OEs describe tool-use steps — not what the final response should say.</t>
  </si>
  <si>
    <t>[Non-Fail - Incomplete Oracle Events]
- OEs are missing critical steps needed to solve the task (e.g., no step describing how key info is retrieved, or how required action is executed).</t>
  </si>
  <si>
    <t>OEs describe the full critical path: key discovery steps + dependency chain(s) + required write action(s).</t>
  </si>
  <si>
    <t>Rubrics</t>
  </si>
  <si>
    <t>Overall Rubric Quality</t>
  </si>
  <si>
    <t>Use the number of criteria that the CB wrote as the denominator while calculating % values. See the additional notes section for the numerator. Do NOT double count criteria while tallying even if it has multiple issues.
[Fail - 10%+ Major Rubric Errors]
More than 10% (&gt;10%) of the criteria contain major issues
[Fail - 15%+ Moderate Rubric Errors]
More than 15% (&gt;15%) of the criteria contain moderate or major issues
[Fail - 20%+ Minor Rubric Errors]
More than 20% (&gt;20%) of the criteria contain minor or moderate or major issues</t>
  </si>
  <si>
    <t xml:space="preserve">[Non-Fail - Up to 10% Major Errors]
Up to 10% (&lt;=10%) of the criteria contain major issues
[Non-Fail - Up to 15% Moderate Errors]
Up to 15% (&lt;=15%) of criteria contain moderate or major issues (with major issues contributing lower than 5%)
[Non-Fail - 5-20% Minor Errors]
Between 5 and 20% (&gt;=5% and &lt;=20%) of criteria contain minor or moderate or major issues (with major issues contributing lower than 5% and moderate issues contributing lower than 15%)
</t>
  </si>
  <si>
    <t xml:space="preserve">- Less than 5% (&lt;5%) of the rubrics have minor issues
- No major or moderate issues
</t>
  </si>
  <si>
    <t>Rubric Category Balance</t>
  </si>
  <si>
    <t xml:space="preserve">Outcome rubrics check final correctness (was the result right?). 
Process rubrics = Tool Selection + Query Construction (did the agent use the right tools 
with the right parameters?). Target ratio is approximately 
80% Outcome, 20% Process. </t>
  </si>
  <si>
    <t>[Fail - No Outcome Rubrics] - The rubric set contains zero Outcome rubrics. 
[Fail - Process-Heavy] - More than 50% of rubrics are Process (Tool Selection + Query Construction), with Outcome rubrics underrepresented.
[Fail - Missing Grounding Check] Investigation-heavy task has no grounding-check rubric verifying the agent retrieved data before reporting it.</t>
  </si>
  <si>
    <t>Approximately 80% or more of rubrics are Outcome. Process rubrics (TS + QC) are present but limited to critical oracle-event steps.</t>
  </si>
  <si>
    <t>Complete</t>
  </si>
  <si>
    <t>Trajectory</t>
  </si>
  <si>
    <t>Tool Call Count</t>
  </si>
  <si>
    <t>RL</t>
  </si>
  <si>
    <t xml:space="preserve">
Important note for auditors:
During the QH audits, this criterion should not be evaluated.</t>
  </si>
  <si>
    <t>[Fail - Insufficient Tool Calls] - All trajectories contains fewer than 30 tool calls</t>
  </si>
  <si>
    <t>[Non-Fail - Below Target Tool Calls] - At least one trajectory contains 30–39 tool calls. The task elicits broad exploration but falls slightly short of the 40-call complexity target.</t>
  </si>
  <si>
    <t>At least one trajectory contains 40+ tool calls, reflecting genuine cross-service investigation and action complexity.</t>
  </si>
  <si>
    <t>Agent Failure Rate</t>
  </si>
  <si>
    <t>At least 4 of the agent runs need to fail the prompt.
A failure is defined as the model failing at least one valid outcome rubric. Process rubric failures are not model failures.</t>
  </si>
  <si>
    <t xml:space="preserve">[Fail - Too Easy]
- More than 2 of 6 runs pass all valid outcome rubrics (i.e., pass@1 &gt; 40%)
</t>
  </si>
  <si>
    <t>0–2 of 6 runs pass all outcome rubrics (pass@1 ≤ 40%), proving the task is sufficiently difficult</t>
  </si>
  <si>
    <r>
      <rPr>
        <rFont val="IBM Plex Sans"/>
        <color theme="1"/>
      </rPr>
      <t xml:space="preserve">[Fail - Incoherent Universe Changes]
- Universe edits create contradictions that break solvability or realism (e.g., mismatched names across email vs CRM, impossible dates, entities referenced in one service but not elsewhere when required).
</t>
    </r>
    <r>
      <rPr>
        <rFont val="IBM Plex Sans"/>
        <b/>
        <color theme="1"/>
        <u/>
      </rPr>
      <t>Note:</t>
    </r>
    <r>
      <rPr>
        <rFont val="IBM Plex Sans"/>
        <color theme="1"/>
      </rPr>
      <t xml:space="preserve"> When evaluating a contradiction, if there is sufficient supporting evidence to support one piece of information against a contradicting low-supported piece of information, do not count that as a contradiction.</t>
    </r>
  </si>
  <si>
    <r>
      <rPr>
        <rFont val="IBM Plex Sans"/>
      </rPr>
      <t xml:space="preserve">See the list of personas in the </t>
    </r>
    <r>
      <rPr>
        <rFont val="IBM Plex Sans"/>
        <color rgb="FF1155CC"/>
        <u/>
      </rPr>
      <t>instructions doc</t>
    </r>
    <r>
      <rPr>
        <rFont val="IBM Plex Sans"/>
      </rPr>
      <t xml:space="preserve"> or in the </t>
    </r>
    <r>
      <rPr>
        <rFont val="IBM Plex Sans"/>
        <color rgb="FF1155CC"/>
        <u/>
      </rPr>
      <t>summary doc</t>
    </r>
  </si>
  <si>
    <r>
      <rPr>
        <rFont val="IBM Plex Sans"/>
        <color theme="1"/>
      </rPr>
      <t xml:space="preserve">[Fail - Persona Mismatch] The prompt written by the CB does not read like it could have been written by the persona selected.
</t>
    </r>
    <r>
      <rPr>
        <rFont val="IBM Plex Sans"/>
        <b/>
        <color theme="1"/>
        <u/>
      </rPr>
      <t>Note:</t>
    </r>
    <r>
      <rPr>
        <rFont val="IBM Plex Sans"/>
        <color theme="1"/>
      </rPr>
      <t xml:space="preserve"> Do not flag if you think the prompt suits a different persona, but rather only fail the task if the prompt cannot plausibly be written by the persona selected.</t>
    </r>
  </si>
  <si>
    <t>Order</t>
  </si>
  <si>
    <t>revision/addition</t>
  </si>
  <si>
    <t>Project Team &amp; QC Sample Audit Alignment</t>
  </si>
  <si>
    <t>Attempt ID</t>
  </si>
  <si>
    <t>Project Team Score</t>
  </si>
  <si>
    <t>Project Team Justification (if failing)</t>
  </si>
  <si>
    <t>QC Score</t>
  </si>
  <si>
    <t>QC Justification</t>
  </si>
  <si>
    <r>
      <rPr>
        <b/>
        <color rgb="FFFFFFFF"/>
      </rPr>
      <t xml:space="preserve"> PROJECT TEAMS: AUDITS COMPLETE!!
🛑 IMPORTANT: Your Process Feedback is Needed! 🛑
Click the link below to help us improve
</t>
    </r>
    <r>
      <rPr>
        <b/>
        <color rgb="FF1155CC"/>
        <u/>
      </rPr>
      <t>NEW SPEC PROCESS SURVEY</t>
    </r>
  </si>
  <si>
    <t>PREVIEW - DO NOT USE</t>
  </si>
  <si>
    <t>2 (Terrible)</t>
  </si>
  <si>
    <t>3 - 4 (Acceptable)</t>
  </si>
  <si>
    <t>5 (Perfect)</t>
  </si>
  <si>
    <t>Applicability Notes</t>
  </si>
  <si>
    <t>Ordering</t>
  </si>
  <si>
    <t>All</t>
  </si>
  <si>
    <t>Agents</t>
  </si>
  <si>
    <t>Thoughts</t>
  </si>
  <si>
    <t>Self-consistency: All the thoughts</t>
  </si>
  <si>
    <t>[Fail - Thought not Self-Contained]
- At least one thought references the other trajectory. It may be mentioning a specific action or a thought from the other trajectory
- Information from the other trajectory is borrowed without establishing it in the current trajectory</t>
  </si>
  <si>
    <t>- No references to the other trajectory and no information borrowed
- Each of the trajectories should stand on their own independently — meaning, the trajectories should be logical, sequentially coherent and self-consistent (not use any information that’s not previously established by exploration within the same trajectory).</t>
  </si>
  <si>
    <t>Code</t>
  </si>
  <si>
    <t>Coherence: All the thoughts</t>
  </si>
  <si>
    <t>[Fail - Thoughts Incoherent]
- At least one thought is not coherent with either past observations or any future actions (read the note)
- At least one thought is not logical or makes objectively incorrect observations based on the available information up until that point</t>
  </si>
  <si>
    <t>[Non-Fail - Thoughts Unclear] 
- Thoughts are coherent but the intent may not be fully clear or have a superficial misalignment with previous observations or future actions.
For example, saying that an integer called x will be created, but actually making it a float instead (and this difference is not important)</t>
  </si>
  <si>
    <t xml:space="preserve">- Thoughts align with previous observations and are coherent with any actions taken
The trajectory should have sequential coherence. The observations noted down in the thoughts should reflect the results of the previous actions and the actions taken should align with established plans.
Note: New observations are allowed to alter previous plans. For example, if the previous plan was to modify a particular function, but after exploring more, the CB realized that it need not be modified, that’s fine. However, the realization should be noted down in a thought.
Typos in commands in thoughts: If the commands in the thought contains a typo which you can clearly tell is a typo without other context, that can be considered a minor error. Here’s an example differentiating what counts as a fail and what doesn’t
Thought uses "grep file1.py" vs actual command is "grep file2.py"
This is a legitimate incoherency because the command in the thought can be interpreted as a different command
Thought uses “find. [...]” vs “find . [...]”
This can be flagged with a 3 because “find.” is not a real program, and this would throw an error but it’s obvious that there was a typo here
</t>
  </si>
  <si>
    <t>Filler Thoughts: All the thoughts</t>
  </si>
  <si>
    <t>N/A - No Failure Condition</t>
  </si>
  <si>
    <t>[Non- Fail - Redundant Thoughts]
- Multiple thoughts outline the same observation or action/plan. You would not lose out on any insight if you remove these thoughts
- There are basic, filler thoughts that don’t convey much insight</t>
  </si>
  <si>
    <t>- There are no redundant thoughts
Ideally, thoughts should only be created when they add value to the trajectory.</t>
  </si>
  <si>
    <t xml:space="preserve">Clarity and Specificity: All the thoughts
</t>
  </si>
  <si>
    <t>[Fail - Thoughts Clarity/Specificity]
- At least one thought is quite generic like not specifying directories and filenames when necessary (e.g., “I will open some files in this folder to understand the issue”)
- At least one thought is completely unclear. Reading it, you’re not sure what the observations or action items are</t>
  </si>
  <si>
    <t xml:space="preserve">[Non- Fail - Thoughts Clarity/Specificity]
- Thoughts could be more specific, but there is still enough detail to make out what the observations or action items are
</t>
  </si>
  <si>
    <t>- Thoughts are clear and specific</t>
  </si>
  <si>
    <t>Motivated Actions</t>
  </si>
  <si>
    <t>[Fail - Trajectory Maotivation Actions]
- At least one notable/crucial action is not motivated by a previous thought (need not be immediately previous)</t>
  </si>
  <si>
    <t>[Non-Fail - Trajectory Maotivation Actions]
- There is a related thought, but it might be missing details or maybe suggests a slightly different action</t>
  </si>
  <si>
    <t>- All crucial actions are motivated by thoughts
Check that all notable/crucial actions are motivated by a previous thought. A crucial step is one where you make important decisions, it can be something that gives insights into how to approach the problem or related to making important code changes.
At the beginning of the trajectory, zero information is available. CBs should explore files, make observations, plan how to solve the problem and take actions.
Basic (ex: opening/viewing a file) or repetitive (ex: adding the same import statement to multiple files) actions need not have a thought.
A single thought can result in edits to multiple files too!
Caveat: No thoughts are needed for fixing syntax errors.</t>
  </si>
  <si>
    <t>Quality of the Trajectory</t>
  </si>
  <si>
    <t>[Fail - Trajectory Quality]
- The issue was not fixed in the trajectory</t>
  </si>
  <si>
    <t>[Non-Fail - Trajectory Quality]
- The issue was fixed in a clumsy or suboptimal way
- There are redundant steps in the trajectory</t>
  </si>
  <si>
    <t>- The trajectory is efficient</t>
  </si>
  <si>
    <t>Effectiveness: Test Patch</t>
  </si>
  <si>
    <t>[Fail - Test Patch Effectiveness]
- No new test cases are added
Note: If existing tests are considered sufficient for replicating the issue and there is a logical trace from test execution output that existing errors actually reproduce the issue, no new test cases need to be added.
- There is at least one newly created test case that doesn’t fail before applying the patch
- There is at least one newly added or modified test case which fails after applying the patch
Note: If the reason for failure is because of an external factor like missing API keys, that’s fine
- There is at least one test case in the final test suite (including both the old test cases + newly added/modified ones) which is P2F (i.e., the solution patch breaks existing functionality)
- Test cases are missing such that part of the core functionality of the newly made changes is untested
- The test cases added would unfairly reject a different but valid solution to the problem statement</t>
  </si>
  <si>
    <t xml:space="preserve">[Non- Fail - Test Patch Effectiveness]
- Core functionality is covered, but test cases for checking edge cases are missing
- Existing tests are sufficient for reproducing the error in the problem statement and this was confirmed in the test patch in the trajectory but the thoughts lack a confirmation statement (e.g. “As existing tests already confirm the issue as described in the problem statement, there is no need for a new test.”) 
---
How well the unit tests created can test (appropriately reject or accept) any potential solution to the problem statement
If the problem statement warrants changes that will break existing test cases, then CBs should modify those test cases in the solution patch
Previous test cases can be modified if they are not relevant anymore or fail incorrectly
</t>
  </si>
  <si>
    <t>- The test patch created has all the essential test cases to reject any bad solutions and accept all good solutions</t>
  </si>
  <si>
    <t>Applicable if the test patch is created in the trajectory</t>
  </si>
  <si>
    <t>Accuracy: Test and Solution Patches</t>
  </si>
  <si>
    <t>[Fail - Test/Solution Patch Accuracy]
- At least one test case checking the core functionality is incorrect
- The solution patch doesn’t adequately address the requests in the problem statement</t>
  </si>
  <si>
    <t>[Non-Fail - Test/Solution Patch Accuracy]
- Test cases checking edge cases that are not crucial to the core ask of the problem statement are incorrect</t>
  </si>
  <si>
    <t xml:space="preserve">- All the test cases are accurate
Even if all the test cases pass with the solution patch, it could be the case that the test cases themselves are incorrect (implying the solution patch could also be incorrect).
This is intended to check the alignment of the test cases with the goals of the original problem statement.
</t>
  </si>
  <si>
    <t>Applicable if there are two different trajectories-- one for the test patch and one for the solution patch</t>
  </si>
  <si>
    <t>Similarity to Golden Patches: Test and Solution Patches</t>
  </si>
  <si>
    <t>[Fail - Similarity to Golden Patches]
- The problem statement is convoluted and the CB’s solution is identical to the golden patch</t>
  </si>
  <si>
    <t xml:space="preserve">- CB’s solution is different from the golden patch
- Problem statement is trivial and the CB’s solution matches golden patch
- CB took the most intuitive approach and that happens to match the golden patch
--
“Golden patch” as used here is the original patch that you see on Github for the same issue
Ideally the solution (and test cases) that the CB implements should be their own. But if the issue flagged is trivial or if there is only one possible way to implement the solution or if the CB takes the most intuitive approach and that happens to match the golden patch, then that’s fine.
For problem statements requiring convoluted solutions, the CB’s solution should be different from the golden patch.
</t>
  </si>
  <si>
    <t>Applicable per customer spec requirements</t>
  </si>
  <si>
    <t>Debug Statements</t>
  </si>
  <si>
    <t>[Fail - Debug Statements]
- Either of the patches has leftover debug statements that halts execution, introduces an error, or alters program behavior in a way that causes the test suite to fail</t>
  </si>
  <si>
    <t>[Non-Fail - Debug Statements]
- Either of the patches has leftover debug statements or unnecessary print statements / logs (CB added them but did not remove them in the final version)</t>
  </si>
  <si>
    <t>- No unintended side effects</t>
  </si>
  <si>
    <t>When the prompt should have a unique ground truth</t>
  </si>
  <si>
    <t>Timelessness</t>
  </si>
  <si>
    <t>[Fail - Time Bound] 
- The answer to the prompt changes with time
-Example bad prompt: “Who was the president last year?”
- Alternatively, this is a good prompt: “Who was the president of the US at the beginning of 2024?”</t>
  </si>
  <si>
    <t>- The answer to the prompt is not time dependent</t>
  </si>
  <si>
    <t>When the answer to the prompt should not change with time</t>
  </si>
  <si>
    <t>Prompt Clarity and Specificity / Unique Ground Truth</t>
  </si>
  <si>
    <t xml:space="preserve">[Fail - Major Clarity / Specificity Issues Prompt]
- It's not clear what is being asked, the prompt is extremely difficult to follow, or is overly vague; the user intent cannot be reasonably understood from the prompt.
- Major details are missing that are needed to answer the prompt and cannot be reasonably assumed
- The prompt has multiple valid final answers, or the answer to the prompt is subjective, requires opinions, or is simply unclear </t>
  </si>
  <si>
    <t>[Non-Fail - Minor Clarity / Specificity Issues Prompt]
- It's mostly clear what is being asked; there may be reasonable different interpretations, but they will yield the same answer</t>
  </si>
  <si>
    <t>- The prompt has a unique ground truth answer. Any variances in the GTFA are still equivalent (e.g., π vs. 3.14, IUPAC name vs. common name). All the experts on the subject would come to the same conclusion</t>
  </si>
  <si>
    <t>Domain Relevance</t>
  </si>
  <si>
    <t>[Fail - Domain Relevance Prompt]
- The prompt contains egregious domain misalignment</t>
  </si>
  <si>
    <t xml:space="preserve">[Non-Fail - Domain Relevance]
- The prompt(s) contain domain/field misalignment, either the prompt is not related to the domain/field, or it is loosely connected. </t>
  </si>
  <si>
    <r>
      <rPr>
        <rFont val="Arial"/>
        <color rgb="FF000000"/>
      </rPr>
      <t xml:space="preserve">- </t>
    </r>
    <r>
      <rPr>
        <rFont val="Arial"/>
        <color rgb="FF000000"/>
      </rPr>
      <t>The Prompt(s) are clearly related to the assigned domain.</t>
    </r>
  </si>
  <si>
    <t>Category Relevance</t>
  </si>
  <si>
    <t>[Fail - Category Relevance Prompt] 
- The prompt contains egregious category misalignment</t>
  </si>
  <si>
    <t>[Non-Fail - Category Relevance Prompt] 
- The prompt is loosely connected to the category, or is interpretable as related</t>
  </si>
  <si>
    <t>- The Prompt clearly fits the assigned category and showcases subject expertise</t>
  </si>
  <si>
    <t>Reasoning Requirement</t>
  </si>
  <si>
    <t>[Fail - Reasoning Requirement Prompt]
- The prompt only requires factual lookup or definition; there is no reasoning at all in the prompt.</t>
  </si>
  <si>
    <t>[Non-Fail - Reasoning Requirement Prompt]
- The prompt loosely or trivially includes the skills and/or reasoning of the assigned domain/level of expertise.</t>
  </si>
  <si>
    <t>- The prompt requires reasoning in-line with the assigned domain/expertise level, beyond jsut simple recall</t>
  </si>
  <si>
    <t>Difficulty</t>
  </si>
  <si>
    <t>[Fail - Difficulty Prompt]
- Egregious mismatch of given difficulty and prompt difficulty (e.g., given difficulty was PhD level but prompt was high school level</t>
  </si>
  <si>
    <t>[Non-Fail - Difficulty Prompt]
- There is a loose mismatch in prompt difficulty (e.g., early undergrad and senior level high school)</t>
  </si>
  <si>
    <t>- The prompt perfectly matches the assigned difficulty level</t>
  </si>
  <si>
    <t>Constraints</t>
  </si>
  <si>
    <t xml:space="preserve">[Fail - Bad Constraints]
- Constraints feel clearly unrealistic or contrived based on the provided context, do not believe that a real user would add these constraints (e.g., sort these books by alphabetical order according to the 2nd letter of the title)
- Constraints are clearly unrealistically stacked (e.g., 3 or more formatting constraints)
</t>
  </si>
  <si>
    <t xml:space="preserve">- [Fail - Basic Constraints]
- Constraints are pretty basic or may be overused (e.g., keep it brief / I’m in a hurry, explain it to a child, formatting based constraints)
- Subjective constraints, where it’s believable that somebody in this situation of the prompt may find the constraint useful.
</t>
  </si>
  <si>
    <t xml:space="preserve">- Any constraints feel natural and are what a real user asking this question to a chatbot would want 
</t>
  </si>
  <si>
    <t>Prompt Validity</t>
  </si>
  <si>
    <t>[Fail - Major Contradiction]
- Task is marked as valid when it’s invalid, or vice versa</t>
  </si>
  <si>
    <t>- The task is marked correctly as invalid or valid.</t>
  </si>
  <si>
    <t>All CB Generated Content</t>
  </si>
  <si>
    <t>Unlisted Minor Errors</t>
  </si>
  <si>
    <t>[Non-Fail - Unlisted Minor Errors]
- There are errors in the task that are not explicitly mentioned in the grading rubrics but prevent the task from being perfect.</t>
  </si>
  <si>
    <t>- There are no unlisted errors that you feel degrade the quality of the task</t>
  </si>
  <si>
    <t>Un-auditable</t>
  </si>
  <si>
    <t>- [Un-auditable]
- Used for auditors to skip tasks when the system otherwise does not allow. Error Category must be exactly configured as "Un-auditable" to work with QC query logic. To be used as a last resort.</t>
  </si>
  <si>
    <t>Audio</t>
  </si>
  <si>
    <t>Annotation</t>
  </si>
  <si>
    <t>Segment Categorization and Timestamps</t>
  </si>
  <si>
    <t>[Fail - Incorrect Timestamp]
- If the audio player's timestamp differs from the annotation start or end time by more than the task-specific margin of error (e.g., ±0.5s for FNA1, ±1s for others). This tolerance is configurable and should be defined in the project guidelines.
- If the audio segment start and end timestamps are not in chronological order within the segment and between segments.</t>
  </si>
  <si>
    <t>- All segments start and end timestamps are in chronological order.
- All timestamps annotated are within 1 second of where they should be annotated.</t>
  </si>
  <si>
    <t>Recording</t>
  </si>
  <si>
    <t>Transcript Errors</t>
  </si>
  <si>
    <t>[Fail - Transcript Errors] 
- The audio has missing, incorrect, or extra content compared to the transcript.
- Transcipt contains mispellings or misplaced accent marks
- Clear, easy to hear differences (ones that change the meaning, tense, or intent) should be marked as failures.
- If the audio is unclear and the transcript reasonably matches what is heard, no issue should be marked.</t>
  </si>
  <si>
    <t>- The audio and transcript are fully aligned, with no discrepancies.</t>
  </si>
  <si>
    <t>Natural Delivery</t>
  </si>
  <si>
    <t>[Fail - Major natural delivery error]
The speech clearly does not sound like how a real person would normally talk in the given situation.
Characteristics may include one or more of the following:
- Robotic or mechanical delivery with very flat pitch, tone, or rhythm and little natural variation.
- Speech Cadence that feels unnatural, such as always pausing following punctuation, repetitive and overly long pauses, or rhythm that is too regular to sound like normal thinking
- Tone that clearly doesn't fit the situation, such as, overacted or completely emotionless where some natural emotion would be expected.
- Speech that strongly resembles machine generated audio. (e.g., being unnaturally smooth throughout with no breathing or small human variations)
Note: Smooth speech, formal wording, a neutral tone, or occasional pauses are normal in human speech and should be considered as borderline only when the delivery still sounds realistically human.</t>
  </si>
  <si>
    <t>[Non-Fail - Minor natural delivery error] 
- The speech may sound somewhat scripted or mildly unnatural at times, but it still clearly resembles normal human delivery overall.</t>
  </si>
  <si>
    <t>- The delivery is natural and captures the essence of the user.</t>
  </si>
  <si>
    <t>Recording Quality - Studio Quality</t>
  </si>
  <si>
    <t xml:space="preserve">[Fail - Recording Quality Major Issues]
- Audio has one or more instance(s) of obvious background noise, artifacts, or uneven volume </t>
  </si>
  <si>
    <t>[Non-Fail - Recording Quality Minor Issues] Audio has one or more instances of minor background noise, artifacts, or uneven volume. It is not difficult to understand the speakers.
Note: These instances should not be obvious, if they are then it should fail the task</t>
  </si>
  <si>
    <t xml:space="preserve">
- Clear, crisp audio. No pops, clicks, echoes, artifacts, or distracting background noise.</t>
  </si>
  <si>
    <t>Use dimension with caution-- some projects find background noise desirable
A significant audio issue occurs when the audio becomes unintelligible for two consecutive seconds.
Major Background noise: Impacts how the listener can intercept the audio
Minor Background noise: Does not impact how the listener can interpret the audio</t>
  </si>
  <si>
    <t>Recording Quality - Natural Environment</t>
  </si>
  <si>
    <t>[Fail - Recording Quality Major Issues]
- Audio has severe instance(s) of significant background noise, artifacts, or uneven volume making the audio unintelligible
- Audio has 2 or more instances of minor background noise that do not at all correspond with the natural recording environment targeted.
- Audio has sustained background noise that persists throughout the video (I.e. a high-pitched but quiet whirring)</t>
  </si>
  <si>
    <t xml:space="preserve"> [Non-Fail - Recording Quality Minor Issues] 
- Audio has one or more instances of minor background noise that does not at all correspond with the natural recording environment targeted. </t>
  </si>
  <si>
    <t xml:space="preserve">
- Audio is free from extremely distracting noise or aritfacts that would not be found in the natural recording environment targeted</t>
  </si>
  <si>
    <t>Improper Leading / Trailing Silence</t>
  </si>
  <si>
    <t>[Fail - Silence Errors]
- The audio has more than 5 seconds of silence in the beginning or end.</t>
  </si>
  <si>
    <t>[Non-Fail - Silence Errors]
- The audio has more than 3 seconds of silence in the beginning or end.</t>
  </si>
  <si>
    <t>- The audio has less than 3 seconds of silence in the beginning or the end</t>
  </si>
  <si>
    <t>Nativeness / Language Ability</t>
  </si>
  <si>
    <t>[Fail - Lacks Native Fluency]
- Speech does not reflect that of a native speaker or a native level of fluency in the specified language and locale.
- The patterns of stress and intonation of the speech do not match the chosen locale
- This should not be penalized as long as the the correct language group is identified (e.g. Spanish-English is identified as the target language group, they are native in Spanish but are speaking english and may have a matching accent)</t>
  </si>
  <si>
    <t>[Non-Fail - Some Fluency Errors] 
- The speech is mostly fluent, but one or two awkward phrases that indicate the speaker may not be at a native level of fluency</t>
  </si>
  <si>
    <t>-  Both speakers exhibit a native or completely fluent level of speaking ability</t>
  </si>
  <si>
    <t>Cheating / Anomalies</t>
  </si>
  <si>
    <t>[Fail - Cheating]
- AI voice, nonsensical speech, large unexplained silent gaps, or other evidence of cheating.</t>
  </si>
  <si>
    <t xml:space="preserve">
- No signs of cheating or artificial generation.</t>
  </si>
  <si>
    <t>Topic Alignment</t>
  </si>
  <si>
    <t>[Fail - Topic Alignment]
- Less than 50% of the conversation aligns with the topic selected by the CB</t>
  </si>
  <si>
    <t>[Non-Fail - Topic Alignment]
- 50-70% of the conversation aligns with the topic selected by the CB</t>
  </si>
  <si>
    <t>- 70% of the conversation aligns with the topic selected with by the CB</t>
  </si>
  <si>
    <t>Data_Science</t>
  </si>
  <si>
    <t>Dataset usage</t>
  </si>
  <si>
    <t>[Fail - Datasets Incomplete] 
- The task does not use the correct amount of datasets according to it’s complexity.</t>
  </si>
  <si>
    <t>- The task uses the correct amount of datasets according to it’s complexity.</t>
  </si>
  <si>
    <t>Complexity should be defined as per the project requirements</t>
  </si>
  <si>
    <t>Data Specificity</t>
  </si>
  <si>
    <t>[Fail - Data Insufficient] 
- The prompt is not answerable using the dataset provided</t>
  </si>
  <si>
    <t>- The dataset has all the information necessary to answer the prompt</t>
  </si>
  <si>
    <t>The dataset or prompt are provided by Scale</t>
  </si>
  <si>
    <t>Response</t>
  </si>
  <si>
    <t>Claims Supported by Code</t>
  </si>
  <si>
    <t>[Fail - Claims Unsupported] 
- At least one of the results presented is not supported by the code output.</t>
  </si>
  <si>
    <t>- All the results are supported by the code</t>
  </si>
  <si>
    <t>Applicable if the model analyzes the data and then produces a text response based on that</t>
  </si>
  <si>
    <t>Bloated Code Documentation</t>
  </si>
  <si>
    <t>- [Fail - Bloated Code Documentation]
- There is far too much documentation provided, completely bloating the code</t>
  </si>
  <si>
    <t xml:space="preserve">- The code is well-documented with concise, relevant comments that enhance understanding without overwhelming or cluttering the implementation.
</t>
  </si>
  <si>
    <t>Missing Code Documentation</t>
  </si>
  <si>
    <t>- [Fail - Missing Code Documentation]
- There is no documentation provided when the prompt requires it</t>
  </si>
  <si>
    <t xml:space="preserve">- The code includes clear and appropriate documentation where required, effectively explaining key components and supporting reader comprehension.
</t>
  </si>
  <si>
    <t>MM_Image</t>
  </si>
  <si>
    <t>Requires Image</t>
  </si>
  <si>
    <t>[Fail - Image Not Necessary] 
- The prompt can be answered correctly without visual input from the image</t>
  </si>
  <si>
    <t>[Non-Fail - Image Partially Necessary] 
- Some aspects of the prompts can be answered without visual input from the image</t>
  </si>
  <si>
    <t>- The image is necessary to answer the first and subsequent prompts</t>
  </si>
  <si>
    <t>This is only applicable for multimodal tasks</t>
  </si>
  <si>
    <t>Miscategorized Image</t>
  </si>
  <si>
    <t>[Fail - Miscategorized Image] 
- The image could not reasonably fit the category selected</t>
  </si>
  <si>
    <t>[Non-Fail - Questionable Image Type] 
- The image does not clearly match the category selected but could subjectively be seen as fitting.</t>
  </si>
  <si>
    <t>- The image reasonably fits the category selected</t>
  </si>
  <si>
    <t>Image Validity</t>
  </si>
  <si>
    <t>[Fail - Image Invalid] 
- The image is not valid
[Fail - Unusable Photo]
- Image contains a watermark or copyright tag clearly visible in the photo.
[Fail - Harmfulness]
- Image contains directly harmful imagery OR image contains legible PII including full name, phone number, email, social media handle, etc.
[Fail - Nonsense] 
- Image is completely nonsensical, such as a black screen, fully blurred out action image, or completely unrecognizable subjects without being tied in by the prompt.</t>
  </si>
  <si>
    <t xml:space="preserve">- The image is valid
- Free from watermarks and copyright disclaimers
- Free of any directly harmful content
- If any text exists in the image, at least some of the focal text is in the locale’s language
</t>
  </si>
  <si>
    <t>An image is invalid if: list reasons here</t>
  </si>
  <si>
    <t>Image PII</t>
  </si>
  <si>
    <t>[Fail - Image PII] 
- The image contains PII</t>
  </si>
  <si>
    <t>- The image is free of any PII</t>
  </si>
  <si>
    <t>Grounding Explanation</t>
  </si>
  <si>
    <t>[Fail - Grounding Explanation]
- Does not specify the data seen in the image that is used for calculations or inferences in the response</t>
  </si>
  <si>
    <t xml:space="preserve">- The response clearly identifies and references the specific data observed in the image that is used for calculations or inferences.
</t>
  </si>
  <si>
    <t>Not Grounded</t>
  </si>
  <si>
    <t>[Fail - Not Grounded]
- None of the information in the response(s) was inferred or referenced from the image</t>
  </si>
  <si>
    <t xml:space="preserve">- The response accurately incorporates and infers relevant information from the image.
</t>
  </si>
  <si>
    <t>Relevance</t>
  </si>
  <si>
    <t>[Fail - Multimodal not Relevant]
- In one or more turns the response is not relevant to both the prompt AND the image</t>
  </si>
  <si>
    <t xml:space="preserve">- Every response is directly relevant to both the prompt and the image.
</t>
  </si>
  <si>
    <t>Wrong Prompt or Image Type</t>
  </si>
  <si>
    <t xml:space="preserve">[Fail - Miscategorized Prompt/Image]
- The first turn prompt or image could not reasonably fit the type selected
</t>
  </si>
  <si>
    <t>- No issues</t>
  </si>
  <si>
    <t>RLHF/Evals</t>
  </si>
  <si>
    <t>Ratability</t>
  </si>
  <si>
    <t>[Fail - Incorrect Rateability] 
- The contributor marked the task as rateable when it was not rateable (or vice versa)</t>
  </si>
  <si>
    <t>-  Task is correctly marked as rateable or not ratable based on the response</t>
  </si>
  <si>
    <t>Rating</t>
  </si>
  <si>
    <t>Lenient Dimensions</t>
  </si>
  <si>
    <t>[Fail - Egregious Rating Disagreement] 
- The contributor marks "No Issues" when it should be "Major Issues” OR “Critical Issues" or vice versa.</t>
  </si>
  <si>
    <t xml:space="preserve">[Non-Fail - Minor Rating Disagreements] 
- Your and the contributor’s ratings slightly vary on at least 2 occasions and the justification does not adequately support this variance
</t>
  </si>
  <si>
    <t>- Contributor's rating does not miss any "Major Issues"</t>
  </si>
  <si>
    <t>Instruction Following</t>
  </si>
  <si>
    <t>[Fail - Instruction Following Major Rating Disagreement] 
- The contributor marks "NA" when it should be "Major Issues" or vice versa, and the justification does not adequately support this variance
[Fail - Instruction Following Minor Rating Disagreement (2+)] 
- Your and the contributor's ratings slightly vary on 2 or more occasions (including on the same dimension across both responses), and the justification does not adequately support this variance</t>
  </si>
  <si>
    <t>[Non-Fail - Instruction Following Minor Rating Disagreement (1)] 
- Your and the contributor's ratings slightly vary on 1 occasion and the justification does not adequately support this variance</t>
  </si>
  <si>
    <t>- Your rating matches the contributor's OR
- The contributor marks "not applicable" where the response cannot be assessed or vice versa
Potential Rating Taxonomy Format:
- No Issues Rating: The response meets the main request and all constraints, showing a strong understanding of the prompt, even if there are minor implementation errors. It handles any ambiguities well and stays within the specified requirements.
- Minor Issues Rating: The response fulfills the primary request but does not entirely adhere to all the constraints.
The response could have better handled the ambiguity of the prompt. Common errors: Fails some but not ALL constraints
- Major Issues Rating: The response fails to fulfill the primary request OR fulfills the primary request but does not adhere to any constraints. Common errors: Fails to do the primary request</t>
  </si>
  <si>
    <t>Writing Style &amp; Tone</t>
  </si>
  <si>
    <t>[Fail - Writing Style &amp; Tone Egregious Rating Disagreement] 
- The contributor marks "None" or "N/A" when it should be "Major Issues" AND the overlooked error is egregious</t>
  </si>
  <si>
    <t>[Non-Fail - Writing Style &amp; Tone Minor Issues] 
- The contributor did not mark "Major Issues" where applicable and the justification does not adequately support this variance</t>
  </si>
  <si>
    <t>- Contributor's rating does not miss any "Major Issuess OR
- The contributor marks "not applicable" where the response cannot be assessed or vice versa</t>
  </si>
  <si>
    <t>An egregious error is one that would significantly detract from the response's usefulness or cause the end user serious concern (e.g. user asked for a resume but the writing style is that of texting a friend).</t>
  </si>
  <si>
    <t>Harmfulness</t>
  </si>
  <si>
    <t>[Fail - Harmfulness Major Rating Disagreement] 
- The contributor marks "NA" when it should be "Major Issues" or vice versa, and the justification does not adequately support this variance
[Fail - Harmfulness Minor Rating Disagreement (2+)] 
- Your and the contributor's ratings slightly vary on 2 or more occasions (including on the same dimension across both responses), and the justification does not adequately support this variance</t>
  </si>
  <si>
    <t>- [Non-Fail - Harmfulness Minor Rating Disagreement (1)] 
- Your and the contributor's ratings slightly vary on 1 occasion and the justification does not adequately support this variance</t>
  </si>
  <si>
    <t>- Your rating matches the contributor's OR
- The contributor marks "not applicable" where the response cannot be assessed or vice versa</t>
  </si>
  <si>
    <t>Response Length / Conciseness</t>
  </si>
  <si>
    <t>[Fail - Egregious Rating Disagreement / Response Length / Conciseness] 
- The contributor marks "None" or "N/A" when it should be "Major Issues" AND the overlooked error is egregious</t>
  </si>
  <si>
    <t>[Non-Fail - Major Issues / Response Length / Conciseness] 
- The contributor did not mark "Major Issues" where applicable and the justification does not adequately support this variance</t>
  </si>
  <si>
    <t>An egregious error is one that would significantly detract from the response's usefulness or cause the end user serious concern (e.g. the prompt calls for a simple one word answer and the response gives a pages long answer).</t>
  </si>
  <si>
    <t>Overall Quality Rating</t>
  </si>
  <si>
    <t>[Fail - Incorrect Failed Response] / [Incorrect Passed Response] 
- Your and the contributor's ratings varies by 2 or more points and the justification does not adequately support this variance</t>
  </si>
  <si>
    <t>-Your and the contributor's rating varies by up to 1 point; OR
-The justification and individual ratings support the overall score and the rating variance is a matter of subjective taste</t>
  </si>
  <si>
    <t>Overall Helpfulness Rating</t>
  </si>
  <si>
    <t xml:space="preserve">[Fail- Major Overall Helpfulness Rating Disagreement] 
- Your and the contributor's Overall Helpfulness Rating varies by 2+ points, and the  justification does not adequately support this variance </t>
  </si>
  <si>
    <t>[Non-Fail - Major Overall Helpfulness Rating Disagreement] 
- Your and the contributor's Overall Helpfulness Rating varies by 1 point</t>
  </si>
  <si>
    <t>- Your rating matches the contributor's</t>
  </si>
  <si>
    <t>Not Helpful: The model failed to answer a question that needed a more niche/specialized information.</t>
  </si>
  <si>
    <t>Correctness/Accuracy</t>
  </si>
  <si>
    <t>[Fail - Correctness/Accuracy Major Rating Disagreement] 
- The contributor marks "NA" when it should be "Major Issues" or vice versa, and the justification does not adequately support this variance
[Fail - Correctness/Accuracy Minor Rating Disagreement (2+)]
 - Your and the contributor's ratings slightly vary on 2 or more occasions (including on the same dimension across both responses), and the justification does not adequately support this variance</t>
  </si>
  <si>
    <t>[Non-Fail - Correctness/Accuracy Minor Rating Disagreement (1)] 
- Your and the contributor's ratings slightly vary on 1 occasion and the justification does not adequately support this variance</t>
  </si>
  <si>
    <t>- Your rating matches the contributor's OR
- The contributor marks "not applicable" where the response cannot be assessed or vice versa
Potential Rating Taxonomy Format:
- No Issues: The code runs error-free, produces the correct output, and follows best practices. All text and comments are accurate, and the response is contextually appropriate with any previous errors fixed.
–
All meaningful edge cases are covered. The response includes thorough validation for expected inputs and error handling for invalid data, ensuring robustness and resilience to common input errors.
Example:
The function calculate_discount(price, discount_percentage) validates all inputs. It checks that price and discount_percentage are positive numbers, ensures discount_percentage does not exceed 100%, and returns a clear error message if values are out of expected ranges or of incorrect types (e.g., strings).
- Minor Issues: The code runs but has minor warnings or low-risk security issues. The content is mostly accurate, but some statements are unclear or make unproven claims. Previous errors remain but don't affect the current response.
–
Some edge cases are covered. The response handles most expected inputs but misses certain edge cases, which could lead to potential errors or exceptions under specific conditions.
The function calculate_discount(price, discount_percentage) includes basic validation, such as checking that price and discount_percentage are positive numbers. However, it lacks checks for certain edge cases, such as ensuring discount_percentage does not exceed 100% or verifying that inputs are numeric.
Major Issues: The code doesn’t run due to logic errors, produces incorrect output, or has major security flaws. The response includes false claims, lacks context, and previous errors were not fixed, making the issues worse.
–
No edge cases are covered. The response lacks validation for all inputs, making it vulnerable to errors when faced with unexpected or invalid data inputs.
The function calculate_discount(price, discount_percentage) performs no validation on its inputs, assuming price and discount_percentage are always valid and within expected ranges. This could cause runtime errors or incorrect results if given invalid inputs, such as negative numbers, discount_percentage over 100%, or non-numeric types, making the function unreliable.</t>
  </si>
  <si>
    <t>Major issues vs No issues = Major Rating Disagreement
Minor issues vs No issues OR Minor issues vs Major issues = Minor Disagreement
---
If 5 point scale
3 or more point difference = Major Rating Disagreement
2 or less point difference = Minor Rating Disagreement</t>
  </si>
  <si>
    <t>Performance/Optimality/Efficiency</t>
  </si>
  <si>
    <t>[Fail - Performance/Optimality/Efficiency Egregious Rating Disagreement] 
- The contributor marks "NA" when it should be "Major Issues" AND the overlooked error is egregiou</t>
  </si>
  <si>
    <t>[Non-Fail Performance/Optimality/Efficiency Major Issues] 
- The contributor did not mark "Major Issues" where applicable, and the justification does not adequately support this variance</t>
  </si>
  <si>
    <t xml:space="preserve">- Contributor's rating does not miss any "Major Issues"
Potential Rating Taxonomy:
-No Issues: The code is well-optimized, handles edge cases, and follows standard best practices. If top performance isn’t required, it still performs efficiently without adding unnecessary complexity.
-Minor issues: The code performs well but could use minor optimizations. It generally follows best practices but may not scale for large datasets.
-Major Issues: The code exhibits severe performance and efficiency issues.
The code does not adhere to common practices and standards.
</t>
  </si>
  <si>
    <t>Readability/Documentation/Presentation</t>
  </si>
  <si>
    <t>[Fail - Readability/Documentation/Presentation Egregious Rating Disagreement] 
- The contributor marks "NA" when it should be "Major Issues" AND the overlooked error is egregious</t>
  </si>
  <si>
    <t>[Non-Fail - Readability/Documentation/Presentation Major Issues] 
The contributor did not mark "Major Issues" where applicable, and the justification does not adequately support this variance</t>
  </si>
  <si>
    <t>- Contributor's rating does not miss any "Major Issues"
Potential Rating Taxonomy Format:
-No Issues:
- The code is well-documented, with clear comments and explanations for any modifications. Code included in the prompt that did not originally have comments should have comments if included in the response. The response is concise, well-organized, and uses readable variable and function names. Complex processes are broken down with bullets, and Markdown is correctly formatted with clear hierarchies.
Formatting is neat, with triple backticks for code blocks, and proper use of bold and italics for emphasis. White space and line breaks improve readability, and tables are correctly aligned. Functions are modular and follow standard patterns, such as using if __name__ == "__main__": blocks for structure. There are no redundant solutions provided for the same problem.
-Minor Issues: The documentation is generally clear but could use more detail. There are minor language errors that don’t affect readability, and formatting could be improved for clarity. Variable and function names are understandable, but some structural changes—like adding bullets or logical sections—would help. Functions are present but may need more modularity, and some explanations are missing, making the code harder to follow in parts.
Common Errors
Uses backticks inconsistently 
Uses camelCase and snake_case inconsistently 
-Major Issues: The documentation is missing or inadequate, or lacking code comments entirely, making the code hard to understand. The response is poorly formatted and lacks structure, with unclear variable and function names. The logic is disorganized, and there are no explanations for key decisions, making it difficult to follow, integrate, or reuse. Programming language tags are also missing.</t>
  </si>
  <si>
    <t>Visual Appeal / UX</t>
  </si>
  <si>
    <t>[Fail - Visual Appeal / UX Major Rating Disagreement] 
- The contributor marks "NA" when it should be "Major Issues" or vice versa, and the justification does not adequately support this variance
- [Minor Rating Disagreement (2+)] - Your and the contributor's ratings slightly vary on 2 or more occasions (including on the same dimension across both responses), and the justification does not adequately support this variance</t>
  </si>
  <si>
    <t>[Non-Fail - Visual Appeal / UX Minor Rating Disagreement (1)] 
- Your and the contributor's ratings slightly vary on 1 occasion and the justification does not adequately support this variance</t>
  </si>
  <si>
    <t>Scalability</t>
  </si>
  <si>
    <t>[Fail - Scalability Major Rating Disagreement] 
- The contributor marks "NA" when it should be "Major Issues" or vice versa, and the justification does not adequately support this variance
[Fail - Scalability Minor Rating Disagreement (2+)] 
- Your and the contributor's ratings slightly vary on 2 or more occasions (including on the same dimension across both responses), and the justification does not adequately support this variance</t>
  </si>
  <si>
    <t>[Non-Fail - Scalability Minor Rating Disagreement (1)] 
- Your and the contributor's ratings slightly vary on 1 occasion and the justification does not adequately support this variance</t>
  </si>
  <si>
    <t>Code Quality</t>
  </si>
  <si>
    <t>[Fail - Code Quality Major Rating Disagreement]
-  The contributor marks "NA" when it should be "Major Issues" or vice versa, and the justification does not adequately support this variance
[Fail - Code Quality Minor Rating Disagreement (2+)] 
- Your and the contributor's ratings slightly vary on 2 or more occasions (including on the same dimension across both responses), and the justification does not adequately support this variance</t>
  </si>
  <si>
    <t>[Non-Fail - Minor Rating Disagreement (1)]
-  Your and the contributor's ratings slightly vary on 1 occasion and the justification does not adequately support this variance</t>
  </si>
  <si>
    <t>Clarity &amp; Readalibity</t>
  </si>
  <si>
    <t>[Fail - Clarity &amp; Readability Egregious Rating Disagreement] 
- The contributor marks "NA" when it should be "Major Issues" AND the overlooked error is egregious</t>
  </si>
  <si>
    <t>[Non-Fail Clarity &amp; Readability Minor Issues] 
- The contributor did not mark "Major Issues" where applicable, and the justification does not adequately support this variance</t>
  </si>
  <si>
    <t>Formatting &amp; Tone</t>
  </si>
  <si>
    <t>[Fail - Formatting &amp; Tone Egregious Rating Disagreement] 
- The contributor marks "NA" when it should be "Major Issues" AND the overlooked error is egregious</t>
  </si>
  <si>
    <t>[Non-Fail Formatting &amp; Tone Minor Issues] 
- The contributor did not mark "Major Issues" where applicable, and the justification does not adequately support this variance</t>
  </si>
  <si>
    <t>Up-to-date</t>
  </si>
  <si>
    <t>[Fail - Egregious Rating Disagreement] 
- The contributor marks "NA" or “Up-to-Date” when it should be “Out-of-Date" or vice versa, AND the overlooked error is egregious</t>
  </si>
  <si>
    <t xml:space="preserve">- The contributor marks "not applicable" where the response cannot be assessed
OR
- Contributor's rating does not miss any "Out-of-Date."
Potential Rating Taxonomy Format:
-Up-to-date: The code uses the most fresh API, libraries, or functions available to solve problems efficiently.
The code uses a maintained library or function which is an older version that still works (even if it is less efficient).
-Out-of-date: The code uses a deprecated API, library or function, causing a runtime or compile-time error.
</t>
  </si>
  <si>
    <t>Correctness/Accuracy/Trurthfulness</t>
  </si>
  <si>
    <t>[Fail - Correctness/Accuracy/Trurthfulness Major Issues] 
- The contributor marked Major Issues when there was No Issues
- The contributor marked No Issues when there was Major Issues</t>
  </si>
  <si>
    <t>[Non-Fail - Correctness/Accuracy/Trurthfulness Minor Issues] 
- The contributor marked Major Issues when there was Minor Issues or vice versa
- The contributor marked No Issues when there were Minor Issues or vice versa</t>
  </si>
  <si>
    <t>- All ratings are correct</t>
  </si>
  <si>
    <t>Response Length</t>
  </si>
  <si>
    <t>[Fail - Major Response Length Issues] 
- The contributor marked Major Issues when the response appropriately meets the prompts length requirement. 
- The contributor marked No Issues when the response clearly has major response length issues (too long, repetitive, too short).</t>
  </si>
  <si>
    <t>[Non-Fail - Minor Response Length Issues] 
- The contributor marked Major Issues when there were Minor Issues or vice versa
- The contributor marked No Issues when there were Minor Issues or vice versa</t>
  </si>
  <si>
    <t>Satisfaction</t>
  </si>
  <si>
    <t>[Fail - Major Satisfaction Issues] 
- The contributor marked Major Issues when there were No Issues
- The contributor marked No Issues when there were Major Issues</t>
  </si>
  <si>
    <t>[Non-Fail - Minor Satisfaction Issues] 
- The contributor marked Major Issues when there were Minor Issues or vice versa
- The contributor marked No Issues when there were Minor Issues or vice versa</t>
  </si>
  <si>
    <t>Content Completeness</t>
  </si>
  <si>
    <t xml:space="preserve">[Fail - Content Completeness Egregious Rating Disagreement] 
- The contributor marks "None" or "N/A"when it should be "Major Issues" AND the overlooked error is egregious </t>
  </si>
  <si>
    <t>[Non-Fail - Content Completeness Minor Issues] 
- The contributor failed to mark “Major Issues” when appropriate, and the justification does not sufficiently support this decision (and the error was not egregious).</t>
  </si>
  <si>
    <t>- Contributor's rating does not miss any "Major Issuess" OR
- The contributor marks "not applicable" where the response cannot be assessed or vice versa</t>
  </si>
  <si>
    <t>The response is comprehensive and includes all details required to fully address the prompt.
An error is considered egregious when the response attempts to meet a core requirement of the prompt but leaves out crucial information needed for the claim to be coherent.</t>
  </si>
  <si>
    <t>SxS Rating</t>
  </si>
  <si>
    <t>[Fail - Major Ranking Disagreement] 
- You and the contributor disagree on the likert rating bucket (1,2) vs. (3,4,5) vs. (6,7) and the justification does not adequately support this variance
[Fail - Inconsistent Ranking] 
- The contributors individual quality ratings support the opposite conclusion of their likert rating and this contradiction is not adequately supported in the justification</t>
  </si>
  <si>
    <t>[Non-Fail - Loose Ranking Disagreement] 
- You and the contributor disagree between adjacent buckets (1,2 / 3,4,5) or (3,4,5 / 6,7) AND the contributor's justification is persuasive enough to make you uncertain in your position</t>
  </si>
  <si>
    <t xml:space="preserve">- You and the contributor agree on the Likert rating bucket (1,2) vs. (3,4,5) vs. (6,7); OR
- The justification adequately supports the rating and the rating variance is a matter of subjective taste </t>
  </si>
  <si>
    <t>Justification</t>
  </si>
  <si>
    <t>Analysis</t>
  </si>
  <si>
    <t>[Fail - Generic Justification] 
- The justification does not clearly explain why the selected response was chosen, and does not adequately explain why the other responses failed to meet expectations.
[Fail - Skewed Assessment] 
- Justification overstates the impact of minor issues or understates the significance of major errors leading to the wrong verdict</t>
  </si>
  <si>
    <t>- The justification is not generic and is not skewed</t>
  </si>
  <si>
    <t>Note: Project teams should specify which justifications must be graded</t>
  </si>
  <si>
    <t>Verdict</t>
  </si>
  <si>
    <t>[Fail - Lacks Verdict] 
- The justification does not mention preference.</t>
  </si>
  <si>
    <t>[Non-Fail - Writing Style] 
- Poor grammar and spelling errors affect readability.</t>
  </si>
  <si>
    <t>Support Claims</t>
  </si>
  <si>
    <t xml:space="preserve">[Fail - Claims Contradict Verdict] 
- 1 or more supporting claims does not logically defend the verdict
[Fail - Claims Contradict Ratings] 
- 1 or more of the claims contradict the dimensional ratings provided
[Fail - Claims Inaccurate] 
- 1 primary claim or more of the claims being made is inaccurate
- 2 or more secondary claims are inaccurate. 
[Fail - Claims Lack Evidence (2+)] 
- 2 or more claims do not have sufficient evidence within the justification
</t>
  </si>
  <si>
    <t xml:space="preserve">[Non-Fail - Claim Lacks Evidence (1)] 
- 1 claim does not have sufficient evidence within the justification. If the rating is “no preference” there does not need to be evidence.
</t>
  </si>
  <si>
    <t>- All supporting claims logically defend the verdict
- All claims align with the dimensional ratings
- All claims being made are accurate
- All claims have sufficient evidence within the justification</t>
  </si>
  <si>
    <t>*NOTE* Some claims are self-evident and require little in way of stated evidence to support</t>
  </si>
  <si>
    <t>Accuracy</t>
  </si>
  <si>
    <t>[Fail - Evidence Inaccurate] 
- 1 piece of evidence used in the justification is inaccurate
[Fail - Evidence Misconstrued (2)] 
- 2 pieces of evidence used in the justification are being misconstrued</t>
  </si>
  <si>
    <t>[Non-Fail - Evidence Misconstrued (1)] 
- 1 piece of evidence in the justification is being misconstrued</t>
  </si>
  <si>
    <t>- All evidence is accurate and not misconstrued</t>
  </si>
  <si>
    <t>Mentions the Other Response</t>
  </si>
  <si>
    <t>[Fail - Justification Mentions Other Response] 
- At least one justification mentions the other response or makes a comparision with the other response.</t>
  </si>
  <si>
    <t>- All the response specific justifications only talk about the response being evaluated</t>
  </si>
  <si>
    <t>The justification should only talk about the response its evaluating. No mentions of the other response</t>
  </si>
  <si>
    <t>Overall Rating</t>
  </si>
  <si>
    <t>[Fail - Incorrect Rateability]
- The response is marked as rateable when it was not rateable (or vice versa)</t>
  </si>
  <si>
    <t xml:space="preserve">- The response is appropriately marked as rateable or not rateable, accurately reflecting its suitability for evaluation based on the given criteria.
</t>
  </si>
  <si>
    <t>Rubric Evaluation</t>
  </si>
  <si>
    <t>[Fail - Major Evaluation Error] 
- The contributor incorrectly evaluated 3 or more response ratings OR over 20% of the total ratings.</t>
  </si>
  <si>
    <t>[Non-Fail - Minor Evaluation Error] 
- The contributor incorrectly evaluated 1-2 response ratings OR between 1-20% of the total ratings.</t>
  </si>
  <si>
    <t>- The responses were evaluated against the rubric accurately.</t>
  </si>
  <si>
    <t>Final Ranking</t>
  </si>
  <si>
    <t>[Fail - Inconsistent Ranking] 
- The contributor's Final Ranking is not at all reasonable.
[Fail - Punting Rank Error] 
- There is a punt that is ranked lower than a completely incorrect (i.e., every criteria is wrong) response. 
NOTE: Ties are allowed.</t>
  </si>
  <si>
    <t xml:space="preserve">- The contributor’s rubric ratings support the Final Ranking.
- Any punts are rated higher than any completely wrong response.
</t>
  </si>
  <si>
    <t xml:space="preserve">For Inconsistent Ranking we are evaluating if there is an egregious disagreement/misalignment with choices with regards to overall prompt fulfillment (ex., a response that does not fulfill the prompt request is ranked higher than a response that does fulfill the prompt).
Minor differences between an auditor’s final ranking and the CB’s final ranking are okay as long as the CB’s ranking still makes sense.
A “completely incorrect” response is defined by the response getting all criteria wrong. </t>
  </si>
  <si>
    <t>Valid Model Failure</t>
  </si>
  <si>
    <t>[Fail - No Model Failure]
- The prompt does not cause at least one model to fail in any criterion (implicit/explicit)
- The model failure, if present, is really weak (not pronounced)
- The model response failure is based on an ambiguous interpretation of the prompt (i.e., the request can be reasonably interpreted in multiple ways and the model picked one of the valid interpretations)</t>
  </si>
  <si>
    <t>- The model failure is pronounced and is based on a clear request in the prompt</t>
  </si>
  <si>
    <t>When the project requires stumping the model</t>
  </si>
  <si>
    <t>Experts</t>
  </si>
  <si>
    <t>Professionalism</t>
  </si>
  <si>
    <t>[Fail - Not Professional Prompt]
- The prompt does not sound like a question asked for work / business purposes in the given domain
[Fail - No Expertise Needed Prompt] 
- The prompt could be reasonably answered by the general population without the need for specific domain knowledge OR background research (research needed to understand the prompt before answering)</t>
  </si>
  <si>
    <t xml:space="preserve">[Non-Fail - No Expertise Needed] 
- It is debateable whether expert knowledge in the domain is required to answer the prompt </t>
  </si>
  <si>
    <t>- The prompt is clearly designed by a professional in the chosen domain
- The prompt would need some level of professional experience/domain knowledge to answer successfully</t>
  </si>
  <si>
    <t>Realism</t>
  </si>
  <si>
    <t>[Fail - Realism]
- Lack of Real-World Context: The prompt is purely theoretical, lacking any grounding in a real-world scenario that reflects a genuine, complex question that some user might ask</t>
  </si>
  <si>
    <t xml:space="preserve">[Non-Fail - Realism]
The prompt has mostly theoretical elements, or its connection to a real-world scenario is weak. It doesn't reflect the nuances of a real-life query.      </t>
  </si>
  <si>
    <t>- The prompt reflects a genuine, complex question a user might realistically ask. It is grounded in a real-world scenario and avoids contrived setups such as over-specifying the obvious.</t>
  </si>
  <si>
    <t>GTFA</t>
  </si>
  <si>
    <t>[Fail - GTFA  Prompt] 
- The prompt has one objective GTFA.</t>
  </si>
  <si>
    <t>- The prompt is open-ended and has no singular ‘correct’ answer. It demands interpretive judgment, evaluation, or step-by-step reasoning.</t>
  </si>
  <si>
    <t>Prompt Complexity</t>
  </si>
  <si>
    <t>[Fail - Simple Prompt]
- the ideal response to the prompt would only require 1 - 3 criteria OR only requires one type of criteria (e.g accuracy)</t>
  </si>
  <si>
    <t xml:space="preserve">[Non-Fail - Simple Prompt]
- the ideal response to the prompt would require less than 4 criteria but does call for multiple types of criteria (e.g. accuracy and tone) </t>
  </si>
  <si>
    <t>- the ideal reponse requires 5 or more criteria of multiple types</t>
  </si>
  <si>
    <t>User Prompt Contradicts System Prompt</t>
  </si>
  <si>
    <t>[Fail - User Prompt Contradicts System Prompt] 
- At least one of the instructions in the user prompt contradicts a non overridable instruction in the system prompt</t>
  </si>
  <si>
    <t>- The user prompt fully aligns with all system instructions</t>
  </si>
  <si>
    <t xml:space="preserve">The system prompt is provided by the customer and remains the same across all tasks. It sets the basic rules for the chatbot to follow. The user prompt should not contain any instructions that contradict the technical requirements set forth by the system prompt. Note that, by default instructions in the SP are non-overrideable but some of them may allow the UP to override them; these should not be counted as contradictory instructions.
</t>
  </si>
  <si>
    <t>Rubric Criteria</t>
  </si>
  <si>
    <t>Objectivity / Specificity</t>
  </si>
  <si>
    <t>[Fail - Objectivity / Specificity]
- At least one rubric criterion corresponding to an explicit, specific requirement is subjective, too vague, overly broad, or unmeasurable (e.g., “the response should have good formatting” or “code must be optimal”)</t>
  </si>
  <si>
    <t>[Non-Fail - Objectivity / Specificity]
- "Subjectivity with certain details should be acceptable when the prompt is intentionally ambiguous and open-ended (applies to all the low complexity prompts).
For example, 
for a prompt ""Create an artistic website to showcase my sculptures, featuring an animated background that looks like shifting, fluid marble"", the following rubric is acceptable and should be rated a 4: 
""The website has a refined modern look so it could be launched as a product by a reputable company."""</t>
  </si>
  <si>
    <t>- Criteria are mostly objective -- 95% of the experts you asked the question about would agree on the answer</t>
  </si>
  <si>
    <t>Some projects allow subjectivity in the criteria as long as they are labelled as subjective</t>
  </si>
  <si>
    <t>Overlap / Redundancy</t>
  </si>
  <si>
    <t>[Fail - Overlap / Redundancy]
- At least one criterion is completely redundant
The following scenarios should not be present in the data, as this potentially double penalizes models and skews ratings.
Redundant Scenario 1:
Criteria 1: Response does a, b, c
Criteria 2: Response does a, b
Redundant Scenario 2:
Criteria 1: Response does a, b, c
Criteria 2: Response does b, c, d
Note: This applies to cases where two criteria independently assess the same elements, not when a single criterion introduces and specifies related requirements.“The response follows best code practices by ensuring that each line is under 79 characters” is acceptable).</t>
  </si>
  <si>
    <t>- No redundant criteria are present.</t>
  </si>
  <si>
    <t>Coverage</t>
  </si>
  <si>
    <t>[Fail - Missing Coverage]
- The rubric is missing at least one criteria that checks for an explicit requirement in the prompt or a critical implicit expectation of the prompt</t>
  </si>
  <si>
    <t>[Non-Fail - Missing Coverage]
- The rubric is missing criteria that checks for non-critical implicit expectation of the prompt</t>
  </si>
  <si>
    <t>- The rubric is exhaustive and collectively checks if all the explicit requirements and implicit expectations of the prompt are addressed</t>
  </si>
  <si>
    <t>[Fail - Criteria Accuracy]
This applies when one or more criteria are objectively incorrect or misaligned with the prompt. This includes:
- A criterion that directly contradicts something explicitly required in the prompt.
- A criterion that contains a factual error or a clearly misleading statement.
Example: “The response includes boiling water at 50°C to make tea.”
- A criterion that adds a requirement not stated in the prompt and that requirement does not contribute to fulfilling the prompt.</t>
  </si>
  <si>
    <t>- All the rubric criteria accurately represent the prompt's explicit and implicit requirements</t>
  </si>
  <si>
    <t>Atomicity</t>
  </si>
  <si>
    <t>[Fail - Criteria Atomicity]
- At least one criterion groups two or more constraints that are unrelated, which results in a rubric item with no clear focus on what aspect of the response it's trying to evaluate. These constraints cannot be interpreted as part of a single coherent instruction but reads more like a dump of requirements
- At least 1 criteria include multiple constraints that are only partially related</t>
  </si>
  <si>
    <t>[Non-Fail - Criteria Atomicity]
- At most 3 criteria include multiple constraints that are partially related. You can think of all of these constraints as part of one coherent instruction</t>
  </si>
  <si>
    <t>- All the criteria are reasonably atomic</t>
  </si>
  <si>
    <t>Formatting</t>
  </si>
  <si>
    <t>[Fail - Multiple Formatting Issues] 
- 2+ criteria have one of the following formatting issues: Written in past tense, Written as a question, or starts with "The model"</t>
  </si>
  <si>
    <t>[Non-Fail - Minor Formatting Issues] 
- 1 criteria has one of the following formatting issues: Written in past tense, Written as a question, or starts with "The model"</t>
  </si>
  <si>
    <t xml:space="preserve">- All criteria are properly formatted </t>
  </si>
  <si>
    <t>Self-contained</t>
  </si>
  <si>
    <t>[Fail - Self-contained Crieria]
- At least one rubric criterion cannot be evaluated against the model response without access to the prompt, reference text, and/or external facts/information.
Example 1: “Response identifies the first president of the USA" rather than "Response identifies the first president of the USA as George Washington"
Example 2: “The response addresses the bug mentioned in the prompt" rather than "The response addresses the bug where the submit button doesn't work"</t>
  </si>
  <si>
    <t>- None of the criteria require you to read the prompt or any other external reference to be able to evaluate responses</t>
  </si>
  <si>
    <t>Phrasing / Framing (if applicable)</t>
  </si>
  <si>
    <t>[Fail - Framing] 
- At least one criteria is not framed in a way such that a good response would evaluate to "Yes" or "True"
[Fail - Phrasing] 
- At least 30% (inclusive) criteria do not use must/should/can appropriately.
Must - for when the response is absolutely expected to fulfill it, otherwise it would be a bad response
Should - for when the response is expected to fulfill it, but missing would make it a suboptimal but acceptable response
Can - for nice-to-haves</t>
  </si>
  <si>
    <t>[Non- Fail - Phrasing] 
- At most 30% (exclusive) of the criteria do not use must/should/can appropriately</t>
  </si>
  <si>
    <t>[Framing] All the criteria are framed in a way such that a good response would evaluate to "Yes" or "True"
[Phrasing] All the criteria use must/should/can appropriately.</t>
  </si>
  <si>
    <t>Weights</t>
  </si>
  <si>
    <t>[Fail - Criteria Weights]
- At least one criteria is objectively incorrectly weighted as low impact when it should be high impact or vice versa
- At least 30% (inclusive) of the criteria are weights are off by one level (high vs medium or medium vs low)</t>
  </si>
  <si>
    <t>[Non- Fail - Criteria Weights]
- Atmost 30% (exclusive) of the criteria weights are off by one level (high vs medium or medium vs low)</t>
  </si>
  <si>
    <t>- All the criteria weights accurately reflect the impact of it on the response</t>
  </si>
  <si>
    <t>Assuming low / medium / high impact as the options for weights</t>
  </si>
  <si>
    <t>Labels/Annotations</t>
  </si>
  <si>
    <t>[Fail - Labels/Annotations]
- At least 30% (inclusive) of the labels are incorrect</t>
  </si>
  <si>
    <t>[Non-Fail - Labels/Annotations]
- At most 30% (exclusive) of the labels are incorrect</t>
  </si>
  <si>
    <t>- All the labels are accurate</t>
  </si>
  <si>
    <t>Choose which labels to evaluate. Typically these are the ones used:
Implicit/Explicit
Subjective/Objective
Category: IF/Accuracy/Formatting/etc</t>
  </si>
  <si>
    <t>Missing Criteria</t>
  </si>
  <si>
    <t>[Fail - Missing Criteria] 
- Criteria that are essential for safely or accurately fulfilling the core requirements of the prompt are missing, preventing the response from adequately addressing the task. Implicitly covered points, minor details, or non-critical information do not count as missing.</t>
  </si>
  <si>
    <t>[Non- Fail - Missing Criteria] 
- Criteria that could improve safety, accuracy, or completeness but are not essential for fulfilling the core requirements of the prompt. Implicit coverage or minor details may make a response sufficient even if these criteria are absent.</t>
  </si>
  <si>
    <t>- The rubric covers all the necessary criteria to create a perfect response.</t>
  </si>
  <si>
    <t>Counterproductive Criteria</t>
  </si>
  <si>
    <t>[Fail - Counterproductive Criteria]
- A rubric criterion is counterproductive if it punishes reasonable, evidence-based responses that follow the prompt, or if it rewards unsupported or irrelevant requirements. In these cases, following the criterion lowers the overall quality of the response.</t>
  </si>
  <si>
    <t>- The rubric does not contain any criteria that would objectively make the response worse</t>
  </si>
  <si>
    <t>Vague / Generic Criteria</t>
  </si>
  <si>
    <t>[Fail - Vague Criteria] 
-The criterion is too vague or abstract to be meaningfully evaluated, making it impossible to determine whether it has been met.
[Fail - Generic Criteria] 
- The criterion is too generic such that it could be applied to virtually any prompt</t>
  </si>
  <si>
    <t>[Non-Fail - Vague Criteria] 
- The criterion is somewhat vague or abstract, but reasonable assumptions can be made to determine whether it has been met</t>
  </si>
  <si>
    <t>- The rubric contains no vague criteria</t>
  </si>
  <si>
    <t>A generic rubric criteria is one that does not have specific information about the prompt (e.g. "The response should be free from gramatical errors" is a generic rubric)</t>
  </si>
  <si>
    <t>Double Negative</t>
  </si>
  <si>
    <t>[Fail - Double Negative]
A negative criteria penalizes something absent from the response instead of rewarding an equivalent thing being present</t>
  </si>
  <si>
    <t>- The rubric contains no criteria that is a double negative</t>
  </si>
  <si>
    <t>Irrelevant Criteria</t>
  </si>
  <si>
    <t>[Fail- Irrelevant Criteria]  
- A particular criteria being defined does not make the response objectively better - OR - objectively worse</t>
  </si>
  <si>
    <t>- All criteria in the rubric would make the response objectively better OR catch something that would make it objectively worse</t>
  </si>
  <si>
    <t>All Criteria Scoring</t>
  </si>
  <si>
    <t xml:space="preserve">[Fail - Trivial Task] 
- The average rubric score across the model responses is greater than or equal to 80%, or any model scores greater than 85% on the rubric but the average is still below 80% </t>
  </si>
  <si>
    <t>- All responses score less than 80% on the rubric</t>
  </si>
  <si>
    <t>Diversity of Criteria Types</t>
  </si>
  <si>
    <t>[Fail - Monolithic Rubric]
- Over Reliant on one type (e.g., all fact checks); lacks reasoning, structure, or style dimensions</t>
  </si>
  <si>
    <t>[Non-Fail - Partial Variety]
- Covers 2 types (e.g., facts + structure), but others are weak or missing</t>
  </si>
  <si>
    <t>Core Dimensions</t>
  </si>
  <si>
    <t>- Includes a mix of fact checks, reasoning, structure, tone, formatting, and style</t>
  </si>
  <si>
    <t xml:space="preserve">Use the number of criteria that the CB wrote as the denominator while calculating % values. See the additional notes section for the numerator. Do NOT double count criteria while tallying even if it has multiple issues..
[Fail - 10%+ Major Rubric Errors]
More than 10% (&gt;10%) of the criteria contain major issues
[Fail - 15%+ Moderate Rubric Errors]
More than 15% (&gt;15%) of the criteria contain moderate or major issues
[Fail - 20%+ Minor Rubric Errors]
More than 20% (&gt;20%) of the criteria contain minor or moderate or major issues    </t>
  </si>
  <si>
    <t>[Non-Fail - Up to 10% Major Errors]
Up to 10% (&lt;=10%) of the criteria contain major issues 
[Non-Fail - Up to 15% Moderate Errors]
Up to 15% (&lt;=15%) of criteria contain moderate or major issues (with major issues contributing lower than 5%)
[Non-Fail - 5-20% Minor Errors]
Between 5 and 20% (&gt;=5% and &lt;=20%) of criteria contain minor or moderate or major issues (with major issues contributing lower than 5% and moderate issues contributing lower than 15%)</t>
  </si>
  <si>
    <t>- Less than 5% (&lt;5%) of the rubrics have minor issues
- No major or moderate issues</t>
  </si>
  <si>
    <r>
      <rPr>
        <rFont val="Arial"/>
        <b/>
        <color theme="1"/>
      </rPr>
      <t>NOTE:</t>
    </r>
    <r>
      <rPr>
        <rFont val="Arial"/>
        <color theme="1"/>
      </rPr>
      <t xml:space="preserve"> Rubric errors are per-turn–use the total number of criteria for the turn in question to determine the proportion of major/moderate/minor errors.
Overall Rubric Quality evaluates whether the set of rubric criteria, taken together, provides a clear, complete, and accurate framework for assessing alignment with the Golden Trajectory and the expected prompt outcome. This dimension assesses rubric construction quality, not agent behavior.
Issues in rubric quality are categorized as Major, Moderate, or Minor. All issues are evaluated holistically across the rubric set.
Major Issue
- A rubric issue that fundamentally prevents correct or fair evaluation, including:
- criteria that contradict the Golden Trajectory or prompt,
- criteria that are impossible to verify using the trajectory or tool outputs, or
- criteria that require assumptions beyond available information.
Moderate Issue
 - A rubric issue that weakens evaluation accuracy but does not fully invalidate it, including:
- partially non-atomic criteria,
- vague wording that allows inconsistent interpretation, or
- minor misalignment with the Golden Trajectory.
Minor Issue
- A rubric issue that affects clarity or polish but does not materially affect scoring, including:
- redundant criteria,
- minor wording ambiguity, or
- stylistic inconsistencies.</t>
    </r>
  </si>
  <si>
    <t>Secondary Rubric Features</t>
  </si>
  <si>
    <t xml:space="preserve">MUST BE MORE THAN 50% TO FAIL
[Fail - More than 50% Secondary Issues] 
- More than 50% of the provided rubric criteria have secondary issues (see the notes column).
</t>
  </si>
  <si>
    <t>[Non-Fail - Minimal Secondary Issues] 
- 2+ but 50% or less of criteria reflect secondary issues.</t>
  </si>
  <si>
    <t>- At most one criterion has a secondary issue.</t>
  </si>
  <si>
    <t>Secondary Issues: MUST BE MORE THAN 50% TO FAIL
Stacked Criteria: There are multiple unrelated response requirements combined into one rubric criteria
Miscategorized Criteria: Criteria could not reasonably fit either: 
The criteria type provided (IF, Truthfulness, etc.)
The category provided between Implicit vs. Explicit 
The category provided between Objective vs. Subjective
The criteria weight is egregiously inaccurate (ex., a 1 when it should be a 5)</t>
  </si>
  <si>
    <t>[Fail - Prompt Impractical Request] 
- Prompt contains an impractical request that can't be answered by an LLM in a single response
[Fail - Prompt Impossible Request] 
- Prompt has at least one request that can't be fulfilled at all
[Fail - Prompt Conflicting Instructions] 
- Prompt gives instructions that conflict/contradict with itself that can't be fulfilled simultaneously</t>
  </si>
  <si>
    <t>[Non-Fail - Prompt Impractical Secondary Request] 
- There are multiple requests in the prompt and it's verging on being impractical for a model to answer it in a single response, but the core request of the prompt can be fulfilled with minor concessions on the secondary requests</t>
  </si>
  <si>
    <t xml:space="preserve">- The prompt is completely actionable by an LLM or chatbot
- The prompt contains no conflicting instructions/statements
</t>
  </si>
  <si>
    <t>Multiturn: Conversational Flow</t>
  </si>
  <si>
    <t>[Fail - Conversational Flow]
- 1 or more follow-up prompts are not relevant to the context of the conversation
- Prompt requests for something that is already fully answered in the previous turns</t>
  </si>
  <si>
    <t>- All follow-up prompts are grounded in the conversation and do not digress the conversation from the first turn of the prompt</t>
  </si>
  <si>
    <t>MT projects</t>
  </si>
  <si>
    <t>Prompt Category</t>
  </si>
  <si>
    <t>[Fail- Prompt Category]
- The prompt content does not reasonably match the category selected</t>
  </si>
  <si>
    <t>[Non-Fail - Prompt Category] 
- The prompt category selected could reasonably apply to the prompt even if there was a better option.</t>
  </si>
  <si>
    <t>- The prompt content matches the category selected</t>
  </si>
  <si>
    <t xml:space="preserve">Contrived definition
A question is contrived when it imposes arbitrary, unnecessary, or overly specific constraints that do not contribute to the substantive understanding or exploration of the topic.
Unnatural definition
A prompt is unnatural when it has unnatural context or unnatural/robotic wording or tone. A normal user wouldn’t ask the question the way it was asked. Note: Do not consider a prompt unnatural just because it covers an obscure topic or niche interest </t>
  </si>
  <si>
    <t>Prompt Ratability</t>
  </si>
  <si>
    <t>[Fail - Prompt Ratability] 
- The contributor marks the prompt as rateable when it should be unratable or vice versa</t>
  </si>
  <si>
    <t>[Non-Fail - Prompt Ratability Reason] 
- The prompt was correctly marked as unratable when unratable but the incorrect reason was selected.
OR 
- The prompt was marked unratable and the “other” reason was selected and you subjectively disagree with the reasoning."</t>
  </si>
  <si>
    <t>- Prompt is correctly marked as rateable or ratable</t>
  </si>
  <si>
    <t>Note: Check the project instructions on when to mark a prompt as unratable or rateable</t>
  </si>
  <si>
    <t>Languages</t>
  </si>
  <si>
    <t>Prompt Localization</t>
  </si>
  <si>
    <t>[Fail - Prompt Lacks Local Context] 
- The prompt lacks local knowledge and is awkward / doesn't make sense given local culture, history, norms, and language conventions</t>
  </si>
  <si>
    <t>[Non-Fail - Minor Locality Issue] 
- The prompt touches on local context but is somewhat unnatural</t>
  </si>
  <si>
    <t>- The prompt is appropriate given its intended locale</t>
  </si>
  <si>
    <t>Example: a prompt about football (American football) when the prompts should be relevant to Portugal
*Note this dimension is not applicable to all Language projects.</t>
  </si>
  <si>
    <t>Code coherence with request</t>
  </si>
  <si>
    <t>[Fail - Code Coherence]
- The code in the prompt is not coherent with the request
- The code in the prompt has major misalignment issues with the primary request of the prompt</t>
  </si>
  <si>
    <t>[Non-Fail - Code Coherence]
- The code in the prompt does not align with the primary request of the prompt but the misalignment is superficial</t>
  </si>
  <si>
    <t>- The code in the prompt is completely coherent with the request
- The code in the prompt completely aligns with how it's described in the prompt's text</t>
  </si>
  <si>
    <t>Applicable whenever the prompt can contain code</t>
  </si>
  <si>
    <t>Prompt Coding Language</t>
  </si>
  <si>
    <t>[Fail - Prompt Coding Language]
- The task doesn’t follow any primary language or the required language seeded within the task</t>
  </si>
  <si>
    <t>- Prompts adhere to the specified coding language or allowed coding languages within the project.</t>
  </si>
  <si>
    <t>LaTeX Formatting</t>
  </si>
  <si>
    <t xml:space="preserve">[Major LaTeX Formatting Issues]
- The prompt contains 3+ LaTeX errors </t>
  </si>
  <si>
    <t>[Non-Fail Minor LaTeX Formatting Issues]
- The prompt contains 1-2 minor LaTeX errors (2-3 errors total)</t>
  </si>
  <si>
    <t>- The prompt uses correct LaTeX formatting where required</t>
  </si>
  <si>
    <t>[Fail - Accuracy Major Factual Errors]
-  The response contains 1 or more major factual errors or misleading points
[Fail - Accuracy Minor Factual Errors] 
- The response contains 2 or more minor factual errors or misleading points</t>
  </si>
  <si>
    <t>[Non- Fail - Accuracy Minor Factual Error] The response contains only one minor factual error or misleading statement.</t>
  </si>
  <si>
    <t>- The response has no factual errors
- The response has no misleading statements</t>
  </si>
  <si>
    <t>Instruction Following / Response Fulfillment</t>
  </si>
  <si>
    <t>[Fail - Explicit Instruction Miss] 
- 1 or more explicit instructions are not followed
[Fail - Not Fulfilled] 
- The response does not fully answer the question</t>
  </si>
  <si>
    <t>[Non-Fail - Subjective Instruction Miss] 
- Subjectively misses some aspects of fully answering the question</t>
  </si>
  <si>
    <t xml:space="preserve">- All explicit instructions are clearly followed
- The response fully answers the question </t>
  </si>
  <si>
    <t>Comparison to Original Model Response</t>
  </si>
  <si>
    <t>[Fail - Comparison to Original Model Response] 
- The rewrite would clearly perform worse overall across the quality dimensions</t>
  </si>
  <si>
    <t>[Non-Fail - Comparison to Original Model Response] 
- The updated response would likely perform about the same overall across quality dimensions</t>
  </si>
  <si>
    <t>- The updated response would clearly perform better overall across quality dimensions</t>
  </si>
  <si>
    <t>Compilation</t>
  </si>
  <si>
    <t>[Fail - Code Compilation Issues]
- The code does not compile or throws runtime errors</t>
  </si>
  <si>
    <t>[Non-Fail - Code Runtime Side Effects]
- The code runs, but has side-effects such as warnings</t>
  </si>
  <si>
    <t>- Code runs perfectly without any errors or warnings</t>
  </si>
  <si>
    <t>Execution Output</t>
  </si>
  <si>
    <t>[Fail - Incorrect Code Output]
- Output is irrelevant or incorrect
- Output is incomplete
- Code fails to give the right output for edge cases</t>
  </si>
  <si>
    <t>- Output perfectly aligns with the requirements of the prompt, including edge cases</t>
  </si>
  <si>
    <t>Performance</t>
  </si>
  <si>
    <t>[Fail - Major Code Performance Issues]
- Code implementation is highly inefficient with clear room for significant efficient improvement
Ex 1: Takes an O(n^3) brute force approach when it's possible to fulfill the request in O(nlogn)</t>
  </si>
  <si>
    <t>[Non-Fail - Minor Code Performance Issues]
- The code implementation is moderately efficient with room for further optimization. Ex: O(n^2) was used when O(nlogn) is possible. This is allowable unless it goes against specific requests from the prompt.</t>
  </si>
  <si>
    <t>- The code implementation is well-optimized, utilizing efficient algorithms and data structures wherever possible</t>
  </si>
  <si>
    <t>Readability</t>
  </si>
  <si>
    <t>[Fail - Major Code Readibility Issues]
- The code is difficult to read in &gt; 2 areas because of poor formatting such as missing indentation, poor markdown, excessive white space, or no whitespace (minified code)
[Fail - Misleading Code Variable Names]
- Variable/class/method names are not indicative of their function. Ex: a misleading variable name such as `even_array = [1, 3, 5, 7]`</t>
  </si>
  <si>
    <t>[Non- Fail - Minor Code Readibility Issues]
- The code can be formatted better in &lt;= 2 areas (because of poor formatting such as missing indentation, poor markdown, excessive white space, or no whitespace (minified code)), but it's still readable
- Code has egregious formatting changes but it does not affect the function of the code
[Non-Fail - Poor Code Variable Names]
- Variable/class/method names don't follow the general naming conventions of the respective language</t>
  </si>
  <si>
    <t>- The code is well organized and uses consistent formatting, making it highly readable
- Variable/class/method names are meaningfully chosen and are reflective of their purpose</t>
  </si>
  <si>
    <t>Code Documentation</t>
  </si>
  <si>
    <t>[Fail - Misleading Code Documentation]
- Code is very poorly commented (not explaining code in detail) or includes almost no comments
Example:
# Main function
def main():
    np.random.seed(42)
    X = np.random.randn(500, 1000)
    y = np.random.randint(5, size=500)
    X_train, X_test, y_train, y_test = train_test_split(X, y, test_size=0.3, random_state=42)
- Code comments are incorrect or redundant.</t>
  </si>
  <si>
    <t xml:space="preserve">[Non-Fail - Lacking Code Documentation]
- There is a reasonable amount of documentation, but it can be improved to be more detailed </t>
  </si>
  <si>
    <t>- All code is well documented and includes detailed comments (Documentation constitutes both code comments and docstrings)</t>
  </si>
  <si>
    <t>Code Design</t>
  </si>
  <si>
    <t>[Fail - Major Code Design Issues]
- Code implementation uses poor design choices and lacks even the fundamental principles such as modularity and abstraction. It would be hard to maintain and extend this code down the line</t>
  </si>
  <si>
    <t>[Non-Fail - Minor Code Design Issues]
- Code implementation partially adheres to design principles (bare minimum) but there is room for improvement</t>
  </si>
  <si>
    <t>- Code implementation follows most of the design principles, making the code easy to maintain and extend down the line (Code design constitutes good programming practices such as modularity, separation of concerns, abstraction, etc)</t>
  </si>
  <si>
    <t>Code Safety/Security</t>
  </si>
  <si>
    <t>[Fail - Unsafe Code]
- The response code clearly has a malicious intention (e.g., virus/malware generation, exposes personal information)
- The code implementation can introduce common security vulnerabilities, such as SQL Injection</t>
  </si>
  <si>
    <t>- The code implementation has no security or safety issues</t>
  </si>
  <si>
    <t>Rewrite Requirements</t>
  </si>
  <si>
    <t>[Fail - Code Rewrite Requirements]
- Re-write is a flawed response that does not fulfill the objectives of the prompt and does not have perfect code compilation (when code output is required by the prompt) and correct output</t>
  </si>
  <si>
    <t>Re-write results in a perfect response that fulfills the objectives of the prompt and has perfect code compilation and correct output.
- The re-written response should fully achieve the most recent prompt.
- The re-written response should address any secondary objectives implied by the prompt.
- The re-written response should correct all errors (major or minor)
- The re-written response should be coherent and logically connected to the prior conversation.
- The re-written response should fulfill all the dimensions for "No Issues" in the rating rubrics. (for rubrics problems)
- The re-written response should follow the formatting specifications.
- The code of the re-written response should contain enough comments. (when applicable)
- The code of the re-written response MUST run properly and be optimal and efficient. (when applicable)</t>
  </si>
  <si>
    <t>LaTeX Satisfaction</t>
  </si>
  <si>
    <t>[Fail - LaTeX Satisfaction Error]
- Response contains 1 or 2 major LaTeX errors that impact the understandability or solvability.
- Response does not use proper markdown and LaTeX for math or the response contains 3 or more LaTeX errors that make it difficult to understand the response</t>
  </si>
  <si>
    <t>[Non-Fail - LaTeX Satisfaction Error]
- Response contains 1 or 2 minor LaTeX errors but otherwise the solution is understandable</t>
  </si>
  <si>
    <t>- The response contains no LaTeX errors</t>
  </si>
  <si>
    <t>Native Fluency</t>
  </si>
  <si>
    <t>[Fail - Lacks Native Fluency] 
- Writing is not that of a native speaker in the specified language and locale.</t>
  </si>
  <si>
    <t>[Non - Fail - Minor Fluency Errors] 
- Writing is mostly that of a native speaker, but there is 1 strange phrase that gives you pause.</t>
  </si>
  <si>
    <t>- Native-level writing for specified language and locale.</t>
  </si>
  <si>
    <t>Spelling / Grammar / Formatting</t>
  </si>
  <si>
    <t>[Fail - SGP Major Error] 
- Has 4 or more spelling (minor), grammar, and punctuation errors
[Fail - Multiple Egregious Spelling Errors] 
- Has 2 or more egregious spelling errors
[Fail - Major Formatting Errors] 
- The response contains broken formatting such as broken formatting for a list or broken markdown
Note: For spelling, grammar, and punctuation, errors accumulate across the entire task. For example, if the prompt had 2 spelling errors and the response had 2 spelling  errors, we'd fail the task</t>
  </si>
  <si>
    <t>[Non-Fail - SGP Minor Error] 
- Has up to 3 spelling, grammar and punctuation errors
[Non-Fail - Minor Egregious Spelling Error] 
- Has 1 egregious spelling error
[Non- Fail - Minor Formatting Error] 
- Minor formatting issues such as multiple new lines between content</t>
  </si>
  <si>
    <t>- (5) There are no easily discernible errors</t>
  </si>
  <si>
    <t>Additional Notes</t>
  </si>
  <si>
    <t>Repetitiveness / Relevance</t>
  </si>
  <si>
    <t>[Fail - Major Repetitive Content] 
- The content contains unnecessary repetition, having 3 or more sentences that express the exact same idea
[Fail - Not Relevant (4+)] 
- The content contains 4 or more irrelevant sentences</t>
  </si>
  <si>
    <t>[Non-Fail - Minor Repetitive Content]
- The content contains some unnecessary repetition, having two sentences or phrases that express a similar idea without adding new information.
[Non-Fail - Not Relevant] 
- The content contains 3 irrelevant sentences</t>
  </si>
  <si>
    <t xml:space="preserve">- The content does not contain unnecessary repetition, having 2 or fewer sentences that express the same idea
- The content contains 2 or fewer irrelevant sentences </t>
  </si>
  <si>
    <t>Original Work</t>
  </si>
  <si>
    <t>[Fail - LLM Cheating] 
- The content contains clear and obvious evidence of unsanctioned LLM usage in their work
[Fail - Plagiarism] 
- The content contains direct plagiarism without citation
Note: Evidence of chatbot usage could be excessive usage of fluff / pleasantries, generic responses, lack of human understanding and nuance, etc. Copy paste prompts that ask for summaries or analysis of the pasted material are okay.</t>
  </si>
  <si>
    <t>-[Non-Fail - Suspected LLM Cheating] 
- The content shows evidence of unsanctioned LLM usage or otherwise appears unnatural, but it is not obvious that an LLM was used to generate their work
- The content does not contain clear or obvious evidence of LLM usage
- The content does not contain direct plagiarism without citation</t>
  </si>
  <si>
    <t>Tool Use</t>
  </si>
  <si>
    <t>Harmful Content</t>
  </si>
  <si>
    <t>[Fail - Harmful Content] 
- The material contains any harmful content and the project does not call for it</t>
  </si>
  <si>
    <t>- Content does not contain or ask about harmful content</t>
  </si>
  <si>
    <t>Feasibility with Tools</t>
  </si>
  <si>
    <t>Prompt contains an impractical or impossible request that can't be answered by the tools available or enabled for the task</t>
  </si>
  <si>
    <t>Missing Detail</t>
  </si>
  <si>
    <t>Prompt's request is verging on being impractical and the tool framework won't be able to completely fulfill everything asked in the prompt, but the prompt is still answerable with concessions</t>
  </si>
  <si>
    <t>[Fail - Missing Detail]
- The response is overly simplistic and fails to provide a meaningful understanding of the topic. It deals with the topic at a superficial level when a deeper exploration would've been more appropriate
[Fail - Excessive Detail]
- The response is relevant but overly lengthy or complex, totally obscuring key points</t>
  </si>
  <si>
    <t>[Non-Fail - Missing Detail]
- The response is generally helpful, but a complete response might need additional detail or nuance
[Non-Fail - Excessive Detail]
- The response is relevant but contains extraneous details that distract from the key points</t>
  </si>
  <si>
    <t xml:space="preserve">- The response is clear, focused, and demonstrates a solid understanding of the topic, providing sufficient detail and nuance without overwhelming or distracting from the key points.
</t>
  </si>
  <si>
    <t>The prompt is completely actionable by the tool framework</t>
  </si>
  <si>
    <t>Applicable for all tool use projects, except maybe in certain tasks where the point of the task is to have infeasible requests</t>
  </si>
  <si>
    <t>Clarity Issues</t>
  </si>
  <si>
    <t>[Fail - Clarity Issues]
- The content is extremely difficult to follow or is unclear</t>
  </si>
  <si>
    <t>[Non-Fail - Clarity Issues]
- The content makes sense but has some minor clarity issues.</t>
  </si>
  <si>
    <t xml:space="preserve">- The response is clear and easy to follow, with well-structured ideas and language that effectively communicates the intended message.
</t>
  </si>
  <si>
    <t>Inclusion of Tools</t>
  </si>
  <si>
    <t>Prompt does not contain minimum number of tools as required by the project.</t>
  </si>
  <si>
    <t>Prompt adheres to the prompt minimum tool requirements.</t>
  </si>
  <si>
    <t>As per project requirements</t>
  </si>
  <si>
    <t>(Rewrite/SxS) Clearly Worse Than Model Response</t>
  </si>
  <si>
    <t>[Fail - Worse than Original Model Response]
- The rewrite would clearly perform worse overall across the rubric dimensions
[Fail - Worse than Side by Side Model Response]
- The response would clearly perform worse overall across the rubric dimensions</t>
  </si>
  <si>
    <t>[Non-Fail - Same Quality as Model Response]
- The updated response would likely perform about the same overall across the rubric dimension</t>
  </si>
  <si>
    <t xml:space="preserve">- The updated response matches or exceeds the original model’s quality across all rubric dimensions, demonstrating clear improvement or consistency in relevance, clarity, and completeness.
</t>
  </si>
  <si>
    <t>Mentions Tool Name (Naturalness)</t>
  </si>
  <si>
    <t>The prompt mentions the name of the tool to use. Ex: “Can you use google_search to …”</t>
  </si>
  <si>
    <t>The prompt doesn’t mention the tool name and is therefore more natural.</t>
  </si>
  <si>
    <t>Typically applicable to all tool use projects</t>
  </si>
  <si>
    <t>Tool_Use</t>
  </si>
  <si>
    <t>[Fail - Prompt Feasibilty with Tools]
- Prompt contains an impractical or impossible request that can't be answered by the tools available or enabled for the task</t>
  </si>
  <si>
    <t>- The prompt is completely actionable by the tool framework</t>
  </si>
  <si>
    <t>Tool Dependence</t>
  </si>
  <si>
    <t>The prompt must require the agent/model to make at least one tool call to answer it</t>
  </si>
  <si>
    <t>The prompt can be answered without having to make any tool calls (either through basic reasoning or general knowledge)</t>
  </si>
  <si>
    <t>The agent/model would have to make at least one tool call to answer the prompt</t>
  </si>
  <si>
    <t>[Fail - Prompt Inclusion of Tools]
Prompt does not contain a minimum number of tools as required by the project.</t>
  </si>
  <si>
    <t>Applicable to all tool use projects except maybe in certain tasks where the point of the task is to teach the model when not to use tools</t>
  </si>
  <si>
    <t>- Prompt adheres to the prompt minimum tool requirements.</t>
  </si>
  <si>
    <t>Tool Call Parameters</t>
  </si>
  <si>
    <t>The tool call parameters or input values don’t match the tool schema or the inputs are not suitable for the prompt given.</t>
  </si>
  <si>
    <t>The tool call parameters exactly match the tool schema’s required parameters.  All tool call requests have correct parameters / inputs based on the called tool.</t>
  </si>
  <si>
    <t>[Fail - Mentions Tool Name]
- The prompt mentions the name of the tool to use. Ex: “Can you use google_search to …”</t>
  </si>
  <si>
    <t>- The prompt doesn’t mention the tool name and is therefore more natural.</t>
  </si>
  <si>
    <t>Tool Call Valid and Correct</t>
  </si>
  <si>
    <t xml:space="preserve">At least 1 tool call request doesn’t have: a valid tool called and/or the correct tool called for a clear prompt
</t>
  </si>
  <si>
    <t>Lorem ipsum dolor sit amet, consectetur adipiscing elit, sed do eiusmod tempor incididunt ut labore et dolore magna aliqua
 -  Ut enim ad minim veniam, quis nostrud exercitation ullamco laboris nisi ut aliquip ex ea commodo consequat
 -  Duis aute irure dolor in reprehenderit in voluptate velit esse cillum dolore eu fugiat nulla pariatur
 -  Excepteur sint occaecat cupidatat non proident, sunt in culpa qui officia deserunt mollit anim id est laborum</t>
  </si>
  <si>
    <t>[Fail - Tool Dependence]
- The prompt can be answered without having to make any tool calls (either through basic reasoning or general knowledge)</t>
  </si>
  <si>
    <t xml:space="preserve">All tool call requests have are valid (real and plausible tools) and correct (the right tool for the job)
</t>
  </si>
  <si>
    <t>- The agent/model would have to make at least one tool call to answer the prompt</t>
  </si>
  <si>
    <t>Tool Call Syntax</t>
  </si>
  <si>
    <t>- [Fail - Tool Call Syntax Issues] The tool call would not execute because of a syntax issue or a typo
- [Fail - Using incorrect parameter types] At least one parameter type used in the tool call does not match with the type specified in the tool definition</t>
  </si>
  <si>
    <t xml:space="preserve"> No syntax issues or typos that would prohibit the tool call from running</t>
  </si>
  <si>
    <t>Tool Use Necessity</t>
  </si>
  <si>
    <t>Applicable when the tool calls are not executed or the tool outputs are mocked</t>
  </si>
  <si>
    <t>[Fail - Tool Use Necessity] 
- Tool use does not help at all with addressing the prompt (e.g., can be solved by basic reasoning, or general knowledge)</t>
  </si>
  <si>
    <t>[Non-Fail - Tool Use Necessity] 
- Tool use is helpful at addressing the prompt, but is optional (e.g., can answer without using the tool)</t>
  </si>
  <si>
    <t>- Tool use is clearly necessary the complete the task</t>
  </si>
  <si>
    <t>Some examples of incoherent requests would be where:
- the prompt asks to fix errors in the code given, but the code has no errors
- the prompt describes the functionality of the code given and asks to modify the functionality, but the code given doesn't actually align with how it's described</t>
  </si>
  <si>
    <t>Explicit Tool Use</t>
  </si>
  <si>
    <t>- The code in the prompt is not coherent with the request
- The code in the prompt has major misalignment issues with the primary request of the prompt</t>
  </si>
  <si>
    <t>[Fail - Explicit Tool Use] 
- The prompt explicitly states "use the web search", "Use the Python executor", or another form of explicitly stating the use of tools</t>
  </si>
  <si>
    <t>- The code in the prompt does not align with the primary request of the prompt but the misalignment is superficial"</t>
  </si>
  <si>
    <t>- The prompt does not explciity state the use of tools</t>
  </si>
  <si>
    <t>[Fail - Tool Call Parameters]
- The tool call parameters or input values don’t match the tool schema or the inputs are not suitable for the prompt given.</t>
  </si>
  <si>
    <r>
      <rPr>
        <rFont val="Arial"/>
        <b/>
        <color theme="1"/>
      </rPr>
      <t>[Major Clarity / Specificity Issues]</t>
    </r>
    <r>
      <rPr>
        <rFont val="Arial"/>
        <color theme="1"/>
      </rPr>
      <t xml:space="preserve">
-It's not clear what is being asked, the prompt is extremely difficult to follow, or is overly vague
-Major details are missing that are needed to answer the prompt </t>
    </r>
  </si>
  <si>
    <t>- The tool call parameters exactly match the tool schema’s required parameters.  All tool call requests have correct parameters / inputs based on the called tool.</t>
  </si>
  <si>
    <r>
      <rPr>
        <rFont val="Arial"/>
        <b/>
        <color theme="1"/>
      </rPr>
      <t>[Minor Clarity / Specificity Issues]</t>
    </r>
    <r>
      <rPr>
        <rFont val="Arial"/>
        <color theme="1"/>
      </rPr>
      <t xml:space="preserve">
- It's mostly clear what is being asked but the request could reasonably be interpreted multiple ways 
</t>
    </r>
  </si>
  <si>
    <t>- There is little to no room for misinterpretation of the specific request
- Prompt has a specific request that doesn't require more than one minor assumption to answer it</t>
  </si>
  <si>
    <t xml:space="preserve">[Fail - Tool Call Validity]
At least 1 tool call request doesn’t have: a valid tool called and/or the correct tool called for a clear prompt
</t>
  </si>
  <si>
    <t>- [Coding] Ex: "Can you create a new sorting algorithm that runs in constant time?" or "Can you give me all the code to create a social media platform like Instagram? But make it better please"</t>
  </si>
  <si>
    <t xml:space="preserve">- All tool call requests have are valid (real and plausible tools) and correct (the right tool for the job)
</t>
  </si>
  <si>
    <t>- [Fail - Prompt Impractical Request] Prompt contains an impractical request that can't be answered by an LLM in a single response
- [Fail - Prompt Impossible Request] Prompt has at least one request that can't be fulfilled at all
- [Fail - Prompt Conflicting Instructions] Prompt gives conflicting/contradicting instructions that can't be fulfilled simultaneously</t>
  </si>
  <si>
    <t>- [Non-Fail - Prompt Impractical Secondary Request] There are multiple requests in the prompt and it's verging on being impractical for a model to answer it in a single response, but the core request of the prompt can be fulfilled with minor concessions on the secondary requests</t>
  </si>
  <si>
    <t xml:space="preserve">- The prompt is completely actionable by an LLM or chatbot
- The prompt contains no conflicting instructions/statements
</t>
  </si>
  <si>
    <t>The task doesn’t follow any primary language or the required language seeded within the task</t>
  </si>
  <si>
    <t>Difficulty / Leads to Model Failure</t>
  </si>
  <si>
    <t>[Fail - Tool Call Syntax Issues] 
- The tool call would not execute because of a syntax issue or a typo
[Fail - Using incorrect parameter types] 
- At least one parameter type used in the tool call does not match with the type specified in the tool definition</t>
  </si>
  <si>
    <t>- The model response provides code to the original prompt that passes all unit tests, meaning that the prompt is not difficult enough
- The model response compiles and provides the correct output flawlessly</t>
  </si>
  <si>
    <t>- The Prompt is difficult enough to make the model fail on the unit tests
- The model response fails to compile or provide the correct output</t>
  </si>
  <si>
    <t>When the prompt needs to stump the model</t>
  </si>
  <si>
    <t>- No syntax issues or typos that would prohibit the tool call from running</t>
  </si>
  <si>
    <t>This is applicable to subsequent prompts in a multiturn conversation</t>
  </si>
  <si>
    <t>- 1 or more follow-up prompts are not relevant to the context of the conversation
- Prompt requests for something that is already answered in the previous turns</t>
  </si>
  <si>
    <t>Tool Use Labeling</t>
  </si>
  <si>
    <t>[Fail - Tool Use Labeling] 
- None of the rubric criteria require tool use</t>
  </si>
  <si>
    <t>[Non-Fail - Tool Use Labeling] 
- Tool use is rated in any criterion of the rubric while prescribing how it should be used</t>
  </si>
  <si>
    <r>
      <rPr>
        <rFont val="Arial"/>
        <color theme="1"/>
      </rPr>
      <t xml:space="preserve">- </t>
    </r>
    <r>
      <rPr>
        <rFont val="Arial"/>
        <b/>
        <color theme="1"/>
      </rPr>
      <t xml:space="preserve">[Major Factual Errors] </t>
    </r>
    <r>
      <rPr>
        <rFont val="Arial"/>
        <color theme="1"/>
      </rPr>
      <t xml:space="preserve">The response contains 1 or more major factual errors or misleading points
- </t>
    </r>
    <r>
      <rPr>
        <rFont val="Arial"/>
        <b/>
        <color theme="1"/>
      </rPr>
      <t>[Minor Factual Errors]</t>
    </r>
    <r>
      <rPr>
        <rFont val="Arial"/>
        <color theme="1"/>
      </rPr>
      <t xml:space="preserve"> The response contains 2 or more minor factual errors or misleading points</t>
    </r>
  </si>
  <si>
    <r>
      <rPr>
        <rFont val="Arial"/>
        <color theme="1"/>
      </rPr>
      <t xml:space="preserve">- The response contains 0 major factual errors. 
- </t>
    </r>
    <r>
      <rPr>
        <rFont val="Arial"/>
        <b/>
        <color theme="1"/>
      </rPr>
      <t xml:space="preserve">[Minor Factual Error] </t>
    </r>
    <r>
      <rPr>
        <rFont val="Arial"/>
        <color theme="1"/>
      </rPr>
      <t xml:space="preserve">The response contains only one minor factual error or misleading statement. </t>
    </r>
  </si>
  <si>
    <t>Translation</t>
  </si>
  <si>
    <t>Translation Error</t>
  </si>
  <si>
    <t>[Fail - Translation Error]
-Important details (e.g. facts, claims) are lost or misrepresented.
-Awkward phrasing; comprehension is challenging.
-Tone and style mostly do not match the original text.
-Translation is cut and not all text was translated.
-Translation does not match the intent of the original text</t>
  </si>
  <si>
    <r>
      <rPr>
        <rFont val="Arial"/>
        <color theme="1"/>
      </rPr>
      <t xml:space="preserve">- </t>
    </r>
    <r>
      <rPr>
        <rFont val="Arial"/>
        <b/>
        <color theme="1"/>
      </rPr>
      <t>[Explicit Instruction Miss]</t>
    </r>
    <r>
      <rPr>
        <rFont val="Arial"/>
        <color theme="1"/>
      </rPr>
      <t xml:space="preserve"> 1 or more explicit instructions are not followed
- </t>
    </r>
    <r>
      <rPr>
        <rFont val="Arial"/>
        <b/>
        <color theme="1"/>
      </rPr>
      <t>[Not Fulfilled]</t>
    </r>
    <r>
      <rPr>
        <rFont val="Arial"/>
        <color theme="1"/>
      </rPr>
      <t xml:space="preserve"> The response does not fully answer the question</t>
    </r>
  </si>
  <si>
    <t>[Non-Fail - Translation Error]
-Awkward phrasing; comprehension is not challenging, but language choice is slightly strange and/or awkward
-Translation differs slightly in tone and style from the original text.</t>
  </si>
  <si>
    <t>- No translation issues</t>
  </si>
  <si>
    <r>
      <rPr>
        <rFont val="Arial"/>
        <color theme="1"/>
      </rPr>
      <t xml:space="preserve">- All explicit instructions are clearly followed
- </t>
    </r>
    <r>
      <rPr>
        <rFont val="Arial"/>
        <b/>
        <color theme="1"/>
      </rPr>
      <t xml:space="preserve">[Subjective Instruction Miss] </t>
    </r>
    <r>
      <rPr>
        <rFont val="Arial"/>
        <color theme="1"/>
      </rPr>
      <t>Subjectively misses some aspects of fully answering the question</t>
    </r>
  </si>
  <si>
    <t>- The rewrite would clearly perform worse overall across the rubric dimensions</t>
  </si>
  <si>
    <t>- The updated response would likely perform about the same overall across the rubric dimensions</t>
  </si>
  <si>
    <t>UI</t>
  </si>
  <si>
    <t>- The updated response would clearly perform better overall across the rubric dimensions</t>
  </si>
  <si>
    <t>Needs API Access</t>
  </si>
  <si>
    <t>[Fail - Needs API Access]
- The prompt asks for something that would require restricted APIs where you need an API key (using an openly accessible API is fine)</t>
  </si>
  <si>
    <t>- The prompt needs no 3rd party access or API keys</t>
  </si>
  <si>
    <t>Applicable across all projects where prompts are written by Scale</t>
  </si>
  <si>
    <t>- The code does not compile or throws runtime errors</t>
  </si>
  <si>
    <t>- The code runs, but has side-effects such as warnings</t>
  </si>
  <si>
    <t>Visually Appealing</t>
  </si>
  <si>
    <t xml:space="preserve">[Fail - Visually Appealing]
- The main layout is constructed using &lt;table&gt; elements or other deprecated HTML tags, or outdated Flash-like elements, rather than modern layout systems, and as a result the rendered output looks extremely dated, as if from the early 2000s. 
- Visuals are cluttered and uses color combinations that fail accessibility contrast checks, and employs inconsistent or excessive font styles and sizes (e.g., more than three fonts or variable sizing for similar elements).
- The design lacks responsiveness, does not adapt to smaller screen sizes (if specified in the prompt), uses only fixed or absolute positioning, making the interface feel cumbersome and unappealing. 
- The design contains some outdated elements (e.g., deprecated tags, legacy button styles), resulting in inconsistent or partially updated appearance.
- Spacing and alignment are inconsistent, some elements are crowded or misaligned, and excessive gradients, shadows, or busy backgrounds reduce clarity and balance.
- The overall visual style resembles legacy web designs (e.g., heavy use of blue bars, boxy layouts, or gradients typical of early 2010s sites), with minimal adoption of current design trends.
- Typography, color, and spacing meet basic modern standards, but the design might feel generic or lacking in distinctive creativity.
</t>
  </si>
  <si>
    <t xml:space="preserve">[Non- Fail - Visually Appealing]
- The interface is clearly modern—with a balanced, grid-based layout, refined typography, and an appealing color palette.
- Visual hierarchy is well established, with ample white space, intuitive grouping, and subtle animations that enhance (not distract from) the user experience.
- Optional: It has some micro transactions
- The design is responsive and feels contemporary, showing clear attention to detail and overall polish.
- Light/Dark Mode Supported 
- The implemented layout matches the specified requirements and provides consistent appearance and functionality across the specified devices/screen sizes.
- TLDR: It’s very close to a production ready UI. Something you would see at a commercial website in 2025. </t>
  </si>
  <si>
    <t xml:space="preserve">- The rendered design is outstandingly modern and engaging, employing the latest design principles (minimalism, flat or semi-flat design, and micro-interactions).
- Every visual element—from typography and spacing to icons and animations—is thoughtfully crafted, creating an interface that is both aesthetically striking and intuitively usable.
- The design excels in responsiveness and accessibility, ensuring a consistently high-quality experience across all devices.
- The design can be a good teaching example to be included in a UI design tutorial.
- TLDR: The application/component/item looks identical to a production application.
</t>
  </si>
  <si>
    <t>- Output is irrelevant or incorrect
- Output is incomplete
- Code fails to give the right output for edge cases</t>
  </si>
  <si>
    <t>Modern UI Code</t>
  </si>
  <si>
    <t>- The code implementation is moderately efficient with room for further optimization. Ex: O(n^2) was used when O(nlogn) is possible</t>
  </si>
  <si>
    <t xml:space="preserve">[Fail - Modern UI Code]
- The code doesn’t use HTML 5 or ES6 where possible. React code is outdated (e.g. using an outdated React 17 pattern). TypeScript type annotations are included for some variables and props, but coverage is inconsistent and several types are missing or overly generic.
OR
- The code has significant issues (e.g., some syntax errors, poor organization, or inconsistent formatting). As a result, part of the UI cannot be rendered. 
OR
- The code contains critical syntax errors (e.g., missing brackets, missing or invalid imports, undeclared variables) that prevent it from compiling or running. - The code has no abstraction (e.g., no components/functions, repeated code everywhere).
- The code does not run at all (e.g., crashes due to syntax errors) or has critical errors that prevent any functionality.
</t>
  </si>
  <si>
    <t>[Non-Fail Fail - Modern UI Code]
- The code is well-structured, readable, and adheres to most best practices (e.g., semantic HTML-it must use HTML 5 where applicable), efficient CSS, logical JavaScript). The React code is fully functional and matches at least the code patterns in React 18. All hooks are used correctly. No key types are missing for TypeScript.</t>
  </si>
  <si>
    <t xml:space="preserve">- The code is not only well-structured but also ideal from a maintainable perspective. It is efficient, and follows all modern best practices. The React code is modern and efficient. No reasonable types are missing for TypeScript. It could serve as a teaching example. 
Important:
-HTML (HTML5): Use of semantic tags (e.g., &lt;header&gt;, &lt;main&gt;), -proper nesting, accessibility (e.g., alt attributes, ARIA labels), and no syntax errors.
-[IMPORTANT] Not using HTML5 where possible will reduce the score instantly to a 3. See this example: 
-CSS: Efficient selectors, modern techniques (e.g., flexbox, grid), minimal redundancy, and good organization (e.g., grouped styles or variables).
-JavaScript (ES6): Logical structure, modern ES6+ features (e.g., arrow functions, let/const), proper event handling, minimal global variables, and clear comments if needed.
-Syntax errors impact this score since they reflect poor code quality.
-Console log errors/warnings are not penalized as long as an end-user would not notice the visual or functionality defects 
 Instead penalize e.g. issues in functionality or visual appearance (discard the console log)
</t>
  </si>
  <si>
    <t>- The code is difficult to read in &gt; 2 areas because of poor formatting such as missing indentation, poor markdown, excessive white space, or no whitespace (minified code)
- Variable/class/method names are not indicative of their function. Ex: a misleading variable name such as `even_array = [1, 3, 5, 7]`</t>
  </si>
  <si>
    <t>- The code can be formatted better in &gt;= 2 areas (because of poor formatting such as missing indentation, poor markdown, excessive white space, or no whitespace (minified code)), but it's still readable
- Variable/class/method names don't follow the general naming conventions of the respective language</t>
  </si>
  <si>
    <t>Feature Completeness / IF</t>
  </si>
  <si>
    <t>[Fail - Feature Completeness / IF]
- Some features are implemented, but there are significant omissions or errors (e.g., a form lacks fields or a button is missing).
OR
- Most requested features are missing or incorrectly implemented (e.g., key elements are absent or non-functional in design).</t>
  </si>
  <si>
    <t>[Non-Fail - Feature Completeness / IF]
- The main requested features are fully and correctly implemented.
- Most of the essential features not explicitly defined in the prompt—those necessary for a production-ready application—are autonomously identified and implemented by the agent or annotator.</t>
  </si>
  <si>
    <t>- - The main requested features are fully and correctly implemented.
The model goes above and beyond and all essential features/implicit features not explicitly defined in the prompt—those necessary for a production-ready application—are autonomously identified and implemented by the agent or annotator. 
- The application/component/item functions as a production application.</t>
  </si>
  <si>
    <t>- Code is very poorly commented (not explaining code in detail) or includes almost no comments
Example:
# Main function
def main():
    np.random.seed(42)
    X = np.random.randn(500, 1000)
    y = np.random.randint(5, size=500)
    X_train, X_test, y_train, y_test = train_test_split(X, y, test_size=0.3, random_state=42)
- Code comments are incorrect or redundant.</t>
  </si>
  <si>
    <t xml:space="preserve">- There is a reasonable amount of documentation, but it can be improved to be more detailed </t>
  </si>
  <si>
    <t>Prohibited Content</t>
  </si>
  <si>
    <t xml:space="preserve">[Fail - Prohibited Content]
- The code or webapp uses prohibited content.
Prohibited content includes:
Media with watermarks
Plagiarized content
Copyrighted content without a CC0 license (or equivalent) that allows for commercial usage of data without attribution
Stock images can be used as long as they are freely commercially usable
Trademarked logos or brand identities
Exception: Do not penalize for using socials in the footer, for example X, Instagram, Facebook, etc
Harmful content
Personally Identifiable Information outside of the scope of the task (e.g. linking existing/personal names not relevant considering the prompt) </t>
  </si>
  <si>
    <t>- There isn’t any prohibited content in the code or webapp. 
For webapps, in places where proprietary media may have been leveraged, placeholder open-source, non-copyright media is used with identifiers so they can be easily tracked by customer.</t>
  </si>
  <si>
    <t>- Code implementation uses poor design choices and lacks even the fundamental principles such as modularity and abstraction. It would be hard to maintain and extend this code down the line</t>
  </si>
  <si>
    <t>- Code implementation partially adheres to design principles (bare minimum) but there is room for improvement</t>
  </si>
  <si>
    <t>- The response code clearly has a malicious intention (e.g., virus/malware generation, exposes personal information)
- The code implementation can introduce common security vulnerabilities, such as SQL Injection</t>
  </si>
  <si>
    <t>Re-write is a flawed response that does not fulfill the objectives of the prompt and does not have perfect code compilation and correct output</t>
  </si>
  <si>
    <t>Re-write results in a perfect response that fulfills the objectives of the prompt and has perfect code compilation and correct output.
- The re-written response should fully achieve the most recent prompt.
- The re-written response should address any secondary objectives implied by the prompt.
- The re-written response should correct all errors (major or minor)
- The re-written response should be coherent and logically connected to the prior conversation.
- The re-written response should fulfill all the dimensions for "No Issues" in the rating rubrics.
- The re-written response should follow the formatting specifications.
- The code of the re-written response should contain enough comments.
- The code of the re-written response MUST run properly and be optimal and efficient.</t>
  </si>
  <si>
    <t>- [Major Rating Disagreement] The contributor marks "NA" when it should be "Major Issues" or vice versa, and the justification does not adequately support this variance
- [Minor Rating Disagreement (2+)] - Your and the contributor's ratings slightly vary on 2 or more occasions (including on the same dimension across both responses), and the justification does not adequately support this variance</t>
  </si>
  <si>
    <t>- [Minor Rating Disagreement (1)] Your and the contributor's ratings slightly vary on 1 occasion and the justification does not adequately support this variance</t>
  </si>
  <si>
    <t>- [Egregious Rating Disagreement] The contributor marks "NA" when it should be "Major Issues" AND the overlooked error is egregious</t>
  </si>
  <si>
    <t>- [Major Issues] The contributor did not mark "Major Issues" where applicable, and the justification does not adequately support this variance</t>
  </si>
  <si>
    <t>- [Egregious Rating Disagreement] The contributor marks "NA" or “Up-to-Date” when it should be “Out-of-Date" or vice versa, AND the overlooked error is egregious</t>
  </si>
  <si>
    <t>- [Incorrect Failed Response] / [Incorrect Passed Response] Your and the contributor's ratings varies by 2 or more points and the justification does not adequately support this variance</t>
  </si>
  <si>
    <t>Likert ratings can be separated into 3 buckets:
1. Response 1 is better than Response 2: 1/2 
2. Both responses are about the same: 3/4/5
3. Response 2 is better than Response 1: 6/7
If you and the contributor disagree on the bucket (without good justification), the task is a fail</t>
  </si>
  <si>
    <r>
      <rPr>
        <rFont val="Arial"/>
        <color theme="1"/>
      </rPr>
      <t xml:space="preserve">- </t>
    </r>
    <r>
      <rPr>
        <rFont val="Arial"/>
        <b/>
        <color theme="1"/>
      </rPr>
      <t xml:space="preserve">[Major Ranking Disagreement] </t>
    </r>
    <r>
      <rPr>
        <rFont val="Arial"/>
        <color theme="1"/>
      </rPr>
      <t xml:space="preserve">You and the contributor disagree on the likert rating bucket (1,2) vs. (3,4,5) vs. (6,7) and the justification does not adequately support this variance
- </t>
    </r>
    <r>
      <rPr>
        <rFont val="Arial"/>
        <b/>
        <color theme="1"/>
      </rPr>
      <t xml:space="preserve">[Inconsistent Ranking] </t>
    </r>
    <r>
      <rPr>
        <rFont val="Arial"/>
        <color theme="1"/>
      </rPr>
      <t>The contributors individual quality ratings support the opposite conclusion of their likert rating and this contradiction is not adequately supported in the justification</t>
    </r>
  </si>
  <si>
    <r>
      <rPr>
        <rFont val="Arial"/>
        <color theme="1"/>
      </rPr>
      <t xml:space="preserve">- </t>
    </r>
    <r>
      <rPr>
        <rFont val="Arial"/>
        <b/>
        <color theme="1"/>
      </rPr>
      <t>[Loose Ranking Disagreement]</t>
    </r>
    <r>
      <rPr>
        <rFont val="Arial"/>
        <color theme="1"/>
      </rPr>
      <t xml:space="preserve"> you and the contributor disagree between adjacent buckets (1,2 / 3,4,5) or (3,4,5 / 6,7) AND the contributor's justification is persuasive enough to make you uncertain in your position</t>
    </r>
  </si>
  <si>
    <r>
      <rPr>
        <rFont val="Arial"/>
        <color theme="1"/>
      </rPr>
      <t>- You and the contributor agree on the Likert rating bucket (1,2) vs. (3,4,5) vs. (6,7)</t>
    </r>
    <r>
      <rPr>
        <rFont val="Arial"/>
        <b/>
        <color theme="1"/>
      </rPr>
      <t>; OR</t>
    </r>
    <r>
      <rPr>
        <rFont val="Arial"/>
        <color theme="1"/>
      </rPr>
      <t xml:space="preserve">
- The justification adequately supports the rating and the rating variance is a matter of subjective taste </t>
    </r>
  </si>
  <si>
    <t>Model Response Screenshot Matches Model Response Output / Image Alignment</t>
  </si>
  <si>
    <t>Model response screenshot does not match model response output.</t>
  </si>
  <si>
    <t>Model response screenshot does match model response output.</t>
  </si>
  <si>
    <t xml:space="preserve">- The rendered output looks extremely dated—as if from the early 2000s—with a heavy reliance on table-based layouts or outdated Flash-like elements.
- Visuals are cluttered, with inconsistent or garish color schemes, overly complex patterns, and poor typography.
- The design lacks responsiveness and modern polish, making the interface feel cumbersome and unappealing.
- The design shows attempts at modern aesthetics (e.g., some use of CSS for layout, a few modern fonts) but still retains outdated features.
- Layout and spacing is only partially refined, with some elements feeling clunky or overused (e.g., heavy gradients or busy backgrounds).
- Overall, the look is somewhat passable but clearly evokes a sense of outdated design (think: early 2010s Facebook design).
- The visual design meets basic modern standards and is visually appealing but contains  outdated aspects: the layout is clean and generally content with current UI trends.
- There is an acceptable use of typography, color, and spacing; however, the design might feel generic or lacking in distinctive creativity.
- While it functions well across devices, it does not impress with innovative aesthetics.
</t>
  </si>
  <si>
    <t xml:space="preserve">- The interface is clearly modern—with a balanced, grid-based layout, refined typography, and an appealing color palette.
- Visual hierarchy is well established, with ample white space, intuitive grouping, and subtle animations that enhance (not distract from) the user experience.
- Optional: It has some micro transactions
- The design is responsive and feels contemporary, showing clear attention to detail and overall polish.
- Light/Dark Mode Supported
- Fully matches the layout requested causing fulfilled/expected device compatibility
- TLDR: It’s very close to a production ready UI. Something you would see at a commercial website in 2025. </t>
  </si>
  <si>
    <t>Need to write these from scratch. These are either too vague, incomplete or subject to a lot of edge cases</t>
  </si>
  <si>
    <t>The code is syntactically correct and has some structure, but it lacks polish and only follows basic practices. 
It doesn’t use HTML 5 or ES6 where possible. React code is somewhat outdated but effective (e.g. using an outdated React 17 pattern). For TypeScript some types are missing but most principal types are defined.  
OR
The code has significant issues (e.g., some syntax errors, poor organization, or inconsistent formatting) but is somewhat functional. As a result, part of the UI cannot be rendered. 
OR
The code is poorly written, with syntax errors, no discernible structure, and is nearly impossible to read or maintain. 
The code does not run at all (e.g., crashes due to syntax errors) or has critical errors that prevent any functionality.</t>
  </si>
  <si>
    <t>The code is well-structured, readable, and adheres to most best practices (e.g., semantic HTML-it must use HTML 5 where applicable), efficient CSS, logical JavaScript). The React code is fully functional and matches at least the code patterns in React 18. All hooks are used correctly. No key types are missing for TypeScript.</t>
  </si>
  <si>
    <t xml:space="preserve">The code is not only well-structured but also ideal from a maintainable perspective. It is efficient, and follows all modern best practices. The React code is modern and efficient. No reasonable types are missing for TypeScript. It could serve as a teaching example. 
Important:
-HTML (HTML5): Use of semantic tags (e.g., &lt;header&gt;, &lt;main&gt;), -proper nesting, accessibility (e.g., alt attributes, ARIA labels), and no syntax errors.
-[IMPORTANT] Not using HTML5 where possible will reduce the score instantly to a 3. See this example: 
-CSS: Efficient selectors, modern techniques (e.g., flexbox, grid), minimal redundancy, and good organization (e.g., grouped styles or variables).
-JavaScript (ES6): Logical structure, modern ES6+ features (e.g., arrow functions, let/const), proper event handling, minimal global variables, and clear comments if needed.
-Syntax errors impact this score since they reflect poor code quality.
-Console log errors/warnings are not penalized as long as an end-user would not notice the visual or functionality defects 
 Instead penalize e.g. issues in functionality or visual appearance (discard the console log)
</t>
  </si>
  <si>
    <t>App Functions Properly</t>
  </si>
  <si>
    <t>The app functions does not function as expected, lacking functionality entirely or is limited like a demo.</t>
  </si>
  <si>
    <t>The app functions does function as expected, demonstrating robust functionality that can be used out-of-the-box.</t>
  </si>
  <si>
    <t>Some features are implemented, but there are significant omissions or errors (e.g., a form lacks fields or a button is missing).
OR
Most requested features are missing or incorrectly implemented (e.g., key elements are absent or non-functional in design).</t>
  </si>
  <si>
    <t>The main requested features are fully and correctly implemented.
Most of the essential features not explicitly defined in the prompt—those necessary for a production-ready application—are autonomously identified and implemented by the agent or annotator.</t>
  </si>
  <si>
    <t>The main requested features are fully and correctly implemented.
The model goes above and beyond and all essential features/implicit features not explicitly defined in the prompt—those necessary for a production-ready application—are autonomously identified and implemented by the agent or annotator. 
The application/component/item functions as a production application.</t>
  </si>
  <si>
    <t>The prompt asks for something that would require restricted APIs where you need an API key (using an openly accessible API is fine)</t>
  </si>
  <si>
    <t>The prompt needs no 3rd party access or API keys</t>
  </si>
  <si>
    <r>
      <rPr>
        <rFont val="Arial"/>
        <b/>
        <strike/>
        <color theme="1"/>
      </rPr>
      <t>UI</t>
    </r>
    <r>
      <rPr>
        <rFont val="Arial"/>
        <b/>
        <color theme="1"/>
      </rPr>
      <t xml:space="preserve">
Core</t>
    </r>
  </si>
  <si>
    <t xml:space="preserve">[Prohibited Content]
The code or webapp uses prohibited content.
Prohibited content includes:
Media with watermarks
Plagiarized content
Copyrighted content without a CC0 license (or equivalent) that allows for commercial usage of data without attribution
Stock images can be used as long as they are freely commercially usable
Trademarked logos or brand identities
Exception: Do not penalize for using socials in the footer, for example X, Instagram, Facebook, etc
Harmful content
Personally Identifiable Information outside of the scope of the task (e.g. linking existing/personal names not relevant considering the prompt) </t>
  </si>
  <si>
    <t>There isn’t any prohibited content in the code or webapp. Read notes</t>
  </si>
  <si>
    <t>Supported and grounded by the code</t>
  </si>
  <si>
    <t>At least one item is not supported/grounded by the code (besides "description of data").</t>
  </si>
  <si>
    <t>All items supported/grounded supported/grounded by the code (besides "description of data").</t>
  </si>
  <si>
    <t>Variable referrals</t>
  </si>
  <si>
    <t>Does not Write the raw names of columns and tables between backquotes, e.g., `table_one`, `column_A` If one item is not in backquotes its a 1/2</t>
  </si>
  <si>
    <t>Writes the raw names of columns and tables between backquotes, e.g., `table_one`, `column_A`.</t>
  </si>
  <si>
    <t>Data Science</t>
  </si>
  <si>
    <t>The task does not use the correct amount of datasets according to it’s complexity.</t>
  </si>
  <si>
    <t>The task uses the correct amount of datasets according to it’s complexity.</t>
  </si>
  <si>
    <t>- The prompt is not answerable using the dataset provided</t>
  </si>
  <si>
    <t>[Minor Clarity / Specificity Issues]
- It's mostly clear what is being asked but the request could reasonably be interpreted multiple ways</t>
  </si>
  <si>
    <t>The dataset has all the information necessary to answer the prompt</t>
  </si>
  <si>
    <t>At least one of the results presented is not supported by the code output.</t>
  </si>
  <si>
    <t>All the results are supported by the code</t>
  </si>
  <si>
    <t>Data prints</t>
  </si>
  <si>
    <t>The code is not acting as an exploratory session:
- It doesn’t print out all the information that is mentioned in the required items. 
- Prints word descriptions and explanations in the code.</t>
  </si>
  <si>
    <t>The code acts as a data exploratory session.
- It prints out all information; schema, table names, etc that a data scientist will need to get to answer the prompt. 
- It does not print word descriptions and explanations in the code.</t>
  </si>
  <si>
    <t>Problem Statement Contemplation: First thought in both test and patch trajectories</t>
  </si>
  <si>
    <t>- The first thought in either the test or patch trajectory doesn’t contemplate on the problem statement
- The first thought grossly misrepresents the goals of the problem statement</t>
  </si>
  <si>
    <t>- The first thought contemplates the problem statement but maybe lacks details or a clear actionable plan</t>
  </si>
  <si>
    <t>- The first thought in either the test or patch trajectory contemplates on the problem statement
- Correctly check that the first thought in each trajectory explains the issue and outlines the initial plan based on the problem statement.</t>
  </si>
  <si>
    <t>- At least one thought references the other trajectory. It may be mentioning a specific action or a thought from the other trajectory
- Information from the other trajectory is borrowed without establishing it in the current trajectory</t>
  </si>
  <si>
    <t>No references to the other trajectory and no information borrowed
Each of the trajectories should stand on their own independently — meaning, the trajectories should be logical, sequentially coherent and self-consistent (not use any information that’s not previously established by exploration within the same trajectory).</t>
  </si>
  <si>
    <t>- At least one thought is not coherent with either past observations or any future actions (read the note)
- At least one thought is not logical or makes objectively incorrect observations based on the available information up until that point</t>
  </si>
  <si>
    <r>
      <rPr>
        <rFont val="Arial"/>
        <color theme="1"/>
      </rPr>
      <t xml:space="preserve">- Thoughts are coherent but the intent may not be fully clear or have a superficial misalignment with previous observations or future actions.
For example, saying that an integer called x will be created, but actually making it a float instead (and this difference is not important)
</t>
    </r>
    <r>
      <rPr>
        <rFont val="Arial"/>
        <strike/>
        <color theme="1"/>
      </rPr>
      <t>- Commands used in thoughts have typos and the only way to interpret the command would be to account for the typo. Read notes. (06/16)</t>
    </r>
  </si>
  <si>
    <t>Structure: All the thoughts</t>
  </si>
  <si>
    <t>- At least one thought does not contain an observation and an action plan/immediate action to take.</t>
  </si>
  <si>
    <t>- At least one thought does not contain an expectation of what will happen after the action. Note that in some cases, it doesn’t make sense to have an expectation or the expectation is obvious. It’s fine to not write one in such cases.
- The thoughts are not in the correct tense (past tense for the observation part, future tense for the plan and for the expectation)</t>
  </si>
  <si>
    <t>- The thoughts follow the format Observation -&gt; Action plan -&gt; Expectation (order is not important as long as they are present and the thought makes sense)
- The observation is in the past tense, the action plan and expectation are in the future tense.
Check that edit steps clearly explain what was seen previously (observation), what will be changed (plan), and what is expected to happen (expectation). 
In some thoughts it doesn’t make sense to have an expectation, in those only the observation and action plan are required.</t>
  </si>
  <si>
    <t>- Multiple thoughts outline the same observation or action/plan. You would not lose out on any insight if you remove these thoughts
- There are basic, filler thoughts that don’t convey much insight</t>
  </si>
  <si>
    <t>There are no redundant thoughts
Ideally, thoughts should only be created when they add value to the trajectory.</t>
  </si>
  <si>
    <t>- At least one thought is quite generic like not specifying directories and filenames when necessary (e.g., “I will open some files in this folder to understand the issue”)
- At least one thought is completely unclear. Reading it, you’re not sure what the observations or action items are</t>
  </si>
  <si>
    <t>- Thoughts could be more specific, but there is still enough detail to make out what the observations or action items are</t>
  </si>
  <si>
    <t>Thoughts are clear and specific</t>
  </si>
  <si>
    <t>- No new test cases are added
Note: If existing tests are considered sufficient for replicating the issue and there is a logical trace from test execution output that existing errors actually reproduce the issue, no new test cases need to be added.
- There is at least one newly created test case that doesn’t fail before applying the patch
- There is at least one newly added or modified test case which fails after applying the patch
Note: If the reason for failure is because of an external factor like missing API keys, that’s fine
- There is at least one test case in the final test suite (including both the old test cases + newly added/modified ones) which is P2F (i.e., the solution patch breaks existing functionality)
- Test cases are missing such that part of the core functionality of the newly made changes is untested
- The test cases added would unfairly reject a different but valid solution to the problem statement</t>
  </si>
  <si>
    <t xml:space="preserve">- Core functionality is covered, but test cases for checking edge cases are missing
- Existing tests are sufficient for reproducing the error in the problem statement and this was confirmed in the test patch in the trajectory but the thoughts lack a confirmation statement (e.g. “As existing tests already confirm the issue as described in the problem statement, there is no need for a new test.”) 
---
How well the unit tests created can test (appropriately reject or accept) any potential solution to the problem statement
If the problem statement warrants changes that will break existing test cases, then CBs should modify those test cases in the solution patch
Previous test cases can be modified if they are not relevant anymore or fail incorrectly
</t>
  </si>
  <si>
    <t>The test patch created has all the essential test cases to reject any bad solutions and accept all good solutions</t>
  </si>
  <si>
    <t>SWE Assumption: CBs are working towards addressing the problem statement without the involvement of any agents</t>
  </si>
  <si>
    <t>- At least one test case checking the core functionality is incorrect
- The solution patch doesn’t adequately address the requests in the problem statement</t>
  </si>
  <si>
    <t>- Test cases checking edge cases that are not crucial to the core ask of the problem statement are incorrect</t>
  </si>
  <si>
    <t>- The problem statement is convoluted and the CB’s solution is identical to the golden patch</t>
  </si>
  <si>
    <t>- Either of the patches has leftover debug statements or unnecessary print statements / logs (CB added them but did not remove them in the final version)</t>
  </si>
  <si>
    <t>- At least one notable/crucial action is not motivated by a previous thought (need not be immediately previous)</t>
  </si>
  <si>
    <t>- There is a related thought, but it might be missing details or maybe suggests a slightly different action</t>
  </si>
  <si>
    <t>- The issue was fixed in a clumsy or suboptimal way
- There are redundant steps in the trajectory</t>
  </si>
  <si>
    <t>The trajectory is efficient</t>
  </si>
  <si>
    <t>Trajectories and Final Patches</t>
  </si>
  <si>
    <t>Making changes to files relevant to the other category: Test and Solution Trajectories</t>
  </si>
  <si>
    <t>- File changes are made in the wrong trajectory</t>
  </si>
  <si>
    <t>- All files are modified in the appropriate trajectory
Code changes related to implementing the solution into the codebase should be made on the solution trajectory.
File changes related to modifying the test cases should be made on the test trajectory.
The only exception to this is when the CB discovers that the solution breaks existing test cases (and rightfully so because there is no other way to address the problem statement), then the breaking test cases can be adjusted in the solution trajectory</t>
  </si>
  <si>
    <t>- At least one rubric criterion is subjective, too vague, overly broad, or unmeasurable (e.g., “the response should have good formatting” or “code must be optimal”)</t>
  </si>
  <si>
    <t>Criteria are mostly objective -- 95% of the experts you asked the question about would agree on the answer</t>
  </si>
  <si>
    <t>- At least one criterion is completely redundant
Not sure what to do with the following scenarios
Scenario 1:
Criteria 1: Response does a, b, c
Criteria 2: Response does a, b
Scenario 2:
Criteria 1: Response does a, b, c
Criteria 2: Response does b, c, d</t>
  </si>
  <si>
    <t>- The rubric is missing at least one criteria that checks for an explicit requirement in the prompt or a critical implicit expectation of the prompt</t>
  </si>
  <si>
    <t>- The rubric is missing criteria that checks for non-critical implicit expecation of the prompt</t>
  </si>
  <si>
    <t>- The rubric is exhaustive and collectively checks if all the explicit requirements and implicit expecations of the prompt are addressed</t>
  </si>
  <si>
    <t>- At least one criterion checks for something that contradicts what's explicitly required in the prompt
- At least one criterion contains a factual error or misleading point
Example: "The response implements a sorting algorithm that runs in O(nlogn), such as selection sort"
- At least one criterion is not an explicit requirement in the prompt and implementing it does not make the response better in any way</t>
  </si>
  <si>
    <t>- At least one criterion groups two or more constraints that are unrelated, which results in a rubric item with no clear focus on what aspect of the response it's trying to evaluate. These constraints cannot be interpreted as part of a single coherent instruction but reads more like a dump of requirements
- At least 4 criteria include multiple constraints that are only partially related</t>
  </si>
  <si>
    <t>- At most 3 criteria include multiple constraints that are partially related. You can think of all of these constraints as part of one coherent instruction</t>
  </si>
  <si>
    <t>- At least one rubric criterion cannot be evaluated against the model response without access to the prompt, reference text, and/or external facts/information.
Example 1: “Response identifies the first president of the USA" rather than "Response identifies the first president of the USA as George Washington"
Example 2: “The response addresses the bug mentioned in the prompt" rather than "The response addresses the bug where the submit button doesn't work"</t>
  </si>
  <si>
    <t>None of the criteria require you to read the prompt or any other external reference to be able to evaluate responses</t>
  </si>
  <si>
    <t>- [Framing] At least one criteria is not framed in a way such that a good response would evaluate to "Yes" or "True"
- [Phrasing] At least 30% (inclusive) criteria do not use must/should/can appropriately.
Must - for when the response is absolutely expected to fulfill it, otherwise it would be a bad response
Should - for when the response is expected to fulfill it, but missing would make it a suboptimal but acceptable response
Can - for nice-to-haves</t>
  </si>
  <si>
    <t>- [Phrasing] At most 30% (exclusive) of the criteria do not use must/should/can appropriately</t>
  </si>
  <si>
    <t>- [Framing] All the criteria are framed in a way such that a good response would evaluate to "Yes" or "True"
- [Phrasing] All the criteria use must/should/can appropriately.</t>
  </si>
  <si>
    <t>- At least one criteria is objectively incorrectly weighted as low impact when it should be high impact or vice versa
- At least 30% (inclusive) of the criteria are weights are off by one level (high vs medium or medium vs low)</t>
  </si>
  <si>
    <t>- Atmost 30% (exclusive) of the criteria weights are off by one level (high vs medium or medium vs low)</t>
  </si>
  <si>
    <t>- At least 30% (inclusive) of the labels are incorrect</t>
  </si>
  <si>
    <t>- At most 30% (exclusive) of the labels are incorrect</t>
  </si>
  <si>
    <t>Any?</t>
  </si>
  <si>
    <t>- The prompt doesn’t produce a model response failure
- The model failure, if present, is really weak (not pronounced)
- The model response failure is based on an ambiguous interpretation of the prompt (i.e., the request can be reasonably interpreted in multiple ways and the model picked one of the valid interpretations)</t>
  </si>
  <si>
    <t>- The prompt has multiple valid final answers</t>
  </si>
  <si>
    <t xml:space="preserve">Timelessness </t>
  </si>
  <si>
    <t>- The answer to the prompt changes with time
Example bad prompt: “Who was the president last year?”
Alternatively, this is a good prompt: “Who was the president of the US at the beginning of 2024?”</t>
  </si>
  <si>
    <t>Failure Case</t>
  </si>
  <si>
    <t>Mismatched Rows to Revisions</t>
  </si>
  <si>
    <t>Rows do not Appear in Tab 3.</t>
  </si>
  <si>
    <t>Rows do not appear in the Final Output rubric</t>
  </si>
  <si>
    <t>Failure</t>
  </si>
  <si>
    <t>Cause</t>
  </si>
  <si>
    <t>After initially selecting dimensions on Tab 1 and then writing in revised dimensions in Tab 2, additional dimensions are clicked or unclicked on Tab 1. The revising columns are displayed against a filtered set of dimensions from your selections, so if you write something next to a dimension and then change it, it will get of order.</t>
  </si>
  <si>
    <t>Solution</t>
  </si>
  <si>
    <t>Simply copy and paste your changes in the correct rows. The issue can be averted by using the "late addition" column when adding additions</t>
  </si>
  <si>
    <t>data entered in empty cells on Tab 2 or 3. The intention is only to input data in the revision columns. New dimensions should go in the custom dimensions section starting at row 54</t>
  </si>
  <si>
    <t>Delete added data out of cells, they are preventing the filtered range from appearing</t>
  </si>
  <si>
    <t>rows were dragged or deleted in tab 2</t>
  </si>
  <si>
    <t>Go to tabs bar, click on the hidden Tab: Transform. Look for #REF errors. Drag formulas down over them to remove errors</t>
  </si>
  <si>
    <t>Transform Tab: Drag formulas down from row above the error</t>
  </si>
  <si>
    <t>CHANGELOG</t>
  </si>
  <si>
    <t xml:space="preserve">                                                                  Change Log (only QC makes changes to the doc after initial version approved)
</t>
  </si>
  <si>
    <t>Date</t>
  </si>
  <si>
    <t>Time</t>
  </si>
  <si>
    <t>Summary of Changes</t>
  </si>
  <si>
    <t>QC Approval (OA or DRI)</t>
  </si>
  <si>
    <t>PT Approval (EM or STO)</t>
  </si>
  <si>
    <t>Requires MLDG Input?</t>
  </si>
  <si>
    <t xml:space="preserve">MLDG Approved by
(Signoff Change)
</t>
  </si>
  <si>
    <t>3:00 PM CT</t>
  </si>
  <si>
    <r>
      <rPr>
        <rFont val="Google Sans"/>
        <b/>
        <color theme="1"/>
      </rPr>
      <t>Summary</t>
    </r>
    <r>
      <rPr>
        <rFont val="Google Sans"/>
        <color theme="1"/>
      </rPr>
      <t xml:space="preserve">
- Overhaul for v2 (Geo Games)
- Removed references to outdated sections
- Golden Solution replaced in favor of Oracle Events
</t>
    </r>
    <r>
      <rPr>
        <rFont val="Google Sans"/>
        <b/>
        <color theme="1"/>
      </rPr>
      <t>SLA</t>
    </r>
    <r>
      <rPr>
        <rFont val="Google Sans"/>
        <color theme="1"/>
      </rPr>
      <t xml:space="preserve">
- Removed "Trajectory - Tool Call Count"
- Removed "Hint - Requiredness"
- Removed "Reference Trajectory Obtained with Correct Model"
- Removed "Hinted Rubric Verifier Run"
- Updated "Prompt - Contrived / Unnatural Prompts"
    - Added additional guidance in description
- Updated "Rubrics - Rubric Category Balance"
    - Removed [Fail - Process-Heavy]
- Updated "Trajectory - Task Type &amp; Horizon"
    - Added rules on how to determine tool call count
    - Removed references to hinted trajectories
    - Revised task type thresholds (removed "Super Long Horizon") and error option language to match
    - Updated description re: what this dimension applies to
- Updated "Trajectory - Failure Signature Concentration"
    - Changed failing threshold from &lt;3 to &lt;2
    - Added additional example
- Updated "Trajectory - Agent Failure Rate (pass@1)"
    - Updated description re: what this dimension applies to
- Updated "Trajectory - Average Weighted Rubric Pass Rate"
    - Updated description re: what this dimension applies to
- Replaced "Golden Solution - Completeness" with "Oracle Events - Completeness"
- Replaced "Golden Solution - Accuracy" with "Oracle Events - Accuracy"
</t>
    </r>
    <r>
      <rPr>
        <rFont val="Google Sans"/>
        <b/>
        <color theme="1"/>
      </rPr>
      <t>Audit Workflow</t>
    </r>
    <r>
      <rPr>
        <rFont val="Google Sans"/>
        <color theme="1"/>
      </rPr>
      <t xml:space="preserve">
- Removed references to Hints and hinted trajectories
- Revised Golden Solution step to revolve around Oracle Events
</t>
    </r>
    <r>
      <rPr>
        <rFont val="Google Sans"/>
        <b/>
        <color theme="1"/>
      </rPr>
      <t>Appendix - Criteria Error &amp; Weight Definitions</t>
    </r>
    <r>
      <rPr>
        <rFont val="Google Sans"/>
        <color theme="1"/>
      </rPr>
      <t xml:space="preserve">
- Added "Minor Issues - Agent-centric Format"</t>
    </r>
  </si>
  <si>
    <t>Christopher Baek</t>
  </si>
  <si>
    <t>Evan Honggo Widjojo</t>
  </si>
  <si>
    <t>8:30 AM PST</t>
  </si>
  <si>
    <r>
      <rPr>
        <rFont val="Google Sans"/>
        <b/>
      </rPr>
      <t xml:space="preserve">Summary: </t>
    </r>
    <r>
      <rPr>
        <rFont val="Google Sans"/>
      </rPr>
      <t xml:space="preserve">Removed rubric that is no longer asked of the CBs or necessary for delivery
</t>
    </r>
    <r>
      <rPr>
        <rFont val="Google Sans"/>
        <b/>
      </rPr>
      <t xml:space="preserve">SLA: 
</t>
    </r>
    <r>
      <rPr>
        <rFont val="Google Sans"/>
      </rPr>
      <t xml:space="preserve">REMOVED:
</t>
    </r>
    <r>
      <rPr>
        <rFont val="Google Sans"/>
        <b/>
      </rPr>
      <t xml:space="preserve">- </t>
    </r>
    <r>
      <rPr>
        <rFont val="Google Sans"/>
      </rPr>
      <t>Hint Cleanup / Scrub
[</t>
    </r>
    <r>
      <rPr>
        <rFont val="Google Sans"/>
        <color rgb="FF1155CC"/>
        <u/>
      </rPr>
      <t>Thread</t>
    </r>
    <r>
      <rPr>
        <rFont val="Google Sans"/>
      </rPr>
      <t>]</t>
    </r>
  </si>
  <si>
    <t>Neguib Metri Guevara</t>
  </si>
  <si>
    <t>2:07 PM CT</t>
  </si>
  <si>
    <r>
      <rPr>
        <rFont val="Google Sans"/>
        <b/>
        <color theme="1"/>
      </rPr>
      <t xml:space="preserve">Summary
</t>
    </r>
    <r>
      <rPr>
        <rFont val="Google Sans"/>
        <color theme="1"/>
      </rPr>
      <t xml:space="preserve">- It is now allowable for CBs to use Claude Opus (rather than exclusively Kimi-K3) for the hinted/reference trajectories.
</t>
    </r>
    <r>
      <rPr>
        <rFont val="Google Sans"/>
        <b/>
        <color theme="1"/>
      </rPr>
      <t xml:space="preserve">SLA
</t>
    </r>
    <r>
      <rPr>
        <rFont val="Google Sans"/>
        <color theme="1"/>
      </rPr>
      <t xml:space="preserve">- Reference Trajectory Obtained with Correct Model (renamed from "Reference Trajectory Obtained with Kimi-K3 Only")
    - Updated dimension to also allow for Claude Opus as a "correct model"
</t>
    </r>
    <r>
      <rPr>
        <rFont val="Google Sans"/>
        <b/>
        <color theme="1"/>
      </rPr>
      <t xml:space="preserve">Audit Workflow
</t>
    </r>
    <r>
      <rPr>
        <rFont val="Google Sans"/>
        <color theme="1"/>
      </rPr>
      <t>- Updated Step 10 to allow for Claude Opus (in addition to Kimi-K3)</t>
    </r>
  </si>
  <si>
    <t>10:42 AM CT</t>
  </si>
  <si>
    <r>
      <rPr>
        <rFont val="Google Sans"/>
        <b/>
        <color theme="1"/>
      </rPr>
      <t xml:space="preserve">SLA
</t>
    </r>
    <r>
      <rPr>
        <rFont val="Google Sans"/>
        <color theme="1"/>
      </rPr>
      <t xml:space="preserve">- Prompt - Alignment with Today’s Date
    - </t>
    </r>
    <r>
      <rPr>
        <rFont val="Google Sans"/>
        <i/>
        <color theme="1"/>
      </rPr>
      <t>[TEMPORARY]</t>
    </r>
    <r>
      <rPr>
        <rFont val="Google Sans"/>
        <color theme="1"/>
      </rPr>
      <t xml:space="preserve"> Changed "Fail" to "Non-Fail"</t>
    </r>
  </si>
  <si>
    <t>2:13 PM CT</t>
  </si>
  <si>
    <r>
      <rPr>
        <rFont val="Google Sans"/>
        <b/>
      </rPr>
      <t>Summary:</t>
    </r>
    <r>
      <rPr>
        <rFont val="Google Sans"/>
      </rPr>
      <t xml:space="preserve"> Prompt - Task Type &amp; Horizon is now Trajectory - Task Type &amp; Horizon &amp; checks average observed tool call count instead of minimum necessary tool call count for the unhinted trajectories only. 
</t>
    </r>
    <r>
      <rPr>
        <rFont val="Google Sans"/>
        <b/>
      </rPr>
      <t>SLA:</t>
    </r>
    <r>
      <rPr>
        <rFont val="Google Sans"/>
      </rPr>
      <t xml:space="preserve">
- Trajectory - Task Type &amp; Horizon (previously Prompt - Task Type &amp; Horizon)
  - Added note: Applies to: First (non-hinted) trajectories - the task runner with: "Grade your rubrics against the unhinted baseline trajectory. This is the difficulty signal." above it.
  - Revised existing note to reference average tool call count rather than minimum necessary tool call count: </t>
    </r>
    <r>
      <rPr>
        <rFont val="Google Sans"/>
        <b/>
      </rPr>
      <t xml:space="preserve">**The average tool-call volume of the unhinted trajectories** </t>
    </r>
    <r>
      <rPr>
        <rFont val="Google Sans"/>
      </rPr>
      <t xml:space="preserve">must match the assigned tier: Normal 50+, Long-Horizon 100+, Super-Long-Horizon 500+. Volume must come from necessary work, not padding; blocked/repeated calls don't count.
  - Revised errors to match:
    - [Fail - Wrong Horizon] </t>
    </r>
    <r>
      <rPr>
        <rFont val="Google Sans"/>
        <b/>
      </rPr>
      <t>**The average number of tool calls in the unhinted trajectories**</t>
    </r>
    <r>
      <rPr>
        <rFont val="Google Sans"/>
      </rPr>
      <t xml:space="preserve"> is under the assigned tier, i.e. the count is padded/inflated.
    - [Non-Fail - Borderline Horizon]</t>
    </r>
    <r>
      <rPr>
        <rFont val="Google Sans"/>
        <b/>
      </rPr>
      <t xml:space="preserve"> **The average number of tool calls in the unhinted trajectories** </t>
    </r>
    <r>
      <rPr>
        <rFont val="Google Sans"/>
      </rPr>
      <t xml:space="preserve">is over the assigned tier, i.e. the count is underestimated and a higher tier would apply.
    - [Perfect/5] </t>
    </r>
    <r>
      <rPr>
        <rFont val="Google Sans"/>
        <b/>
      </rPr>
      <t xml:space="preserve">**The average number of tool calls in the unhinted trajectories** </t>
    </r>
    <r>
      <rPr>
        <rFont val="Google Sans"/>
      </rPr>
      <t xml:space="preserve">matches the assigned task-type tier. 
</t>
    </r>
    <r>
      <rPr>
        <rFont val="Google Sans"/>
        <color rgb="FF1155CC"/>
        <u/>
      </rPr>
      <t>[Thread]</t>
    </r>
  </si>
  <si>
    <t>Ahsan Mashruf</t>
  </si>
  <si>
    <t>No</t>
  </si>
  <si>
    <t>6:02 PM CT</t>
  </si>
  <si>
    <r>
      <rPr>
        <rFont val="Google Sans"/>
        <b/>
      </rPr>
      <t xml:space="preserve">Search </t>
    </r>
    <r>
      <rPr>
        <rFont val="Google Sans"/>
        <b/>
        <color rgb="FFFF0000"/>
      </rPr>
      <t>09/17</t>
    </r>
    <r>
      <rPr>
        <rFont val="Google Sans"/>
        <b/>
      </rPr>
      <t>:</t>
    </r>
    <r>
      <rPr>
        <rFont val="Google Sans"/>
      </rPr>
      <t xml:space="preserve">
</t>
    </r>
    <r>
      <rPr>
        <rFont val="Google Sans"/>
        <b/>
      </rPr>
      <t>Summary:</t>
    </r>
    <r>
      <rPr>
        <rFont val="Google Sans"/>
      </rPr>
      <t xml:space="preserve"> Oracle events are deprecated and have been replaced with a golden solution. A section with a hinted (and then cleaned/rewritten) trajectory will be present if none of the non-hinted runs get 100% on the rubric. 
</t>
    </r>
    <r>
      <rPr>
        <rFont val="Google Sans"/>
        <b/>
      </rPr>
      <t>Audit Workflow:</t>
    </r>
    <r>
      <rPr>
        <rFont val="Google Sans"/>
      </rPr>
      <t xml:space="preserve">
- Added new workflow steps/notes to existing steps for taxonomy changes:
  - New Step - Step 2 - Task Type assignments
  - Step 5 - View The Agent Trajectories - Note on locating correct trajectories.
  - New Step - Step 6 - Viewing the Hint
  - New Step - Step 7 - Golden Solution (replaces OE step)
  - Step 9 - Valid Failures - Added note on locating correct evaluations
  - New Step - Step 10 - Silver Trajectory
  - New Step - Step 11 - Cleaned Trajectory
- Deprecated information for universes no longer in use.
</t>
    </r>
    <r>
      <rPr>
        <rFont val="Google Sans"/>
        <b/>
      </rPr>
      <t>SLA:</t>
    </r>
    <r>
      <rPr>
        <rFont val="Google Sans"/>
      </rPr>
      <t xml:space="preserve">
</t>
    </r>
    <r>
      <rPr>
        <rFont val="Google Sans"/>
        <i/>
      </rPr>
      <t xml:space="preserve">New Dimensions:
</t>
    </r>
    <r>
      <rPr>
        <rFont val="Google Sans"/>
      </rPr>
      <t xml:space="preserve">- New dimension - Prompt - Competency
  - [Non-Fail - Competency Mismatch] Ambiguous between the assigned competency and another.
- New dimension - Prompt - Task Skill
  - [Non-Fail - Task Skill Weak] The assigned task skill is not clearly represented. Or the assigned skill present but only marginally exercised.
- New dimension - Prompt - Task Type &amp; Horizon
  - [Fail - Wrong Horizon] Necessary volume clearly under/over the assigned tier, or the count is padded/inflated.
  - [Non-Fail - Borderline Horizon] Slightly below/above the tier band.
- New dimension - Golden Solution - Completeness
  - [Non-Fail - Incomplete Golden Solution] Missing critical steps (how key info is retrieved or how a required action is executed).
- New dimension - Golden Solution - Accuracy
  - [Non-Fail - Minor Golden Solution Inaccuracies] Substantially correct with minor imprecisions that don't change the outcome.
- New dimension - Trajectory - Average Weighted Rubric Pass Rate
  - [Fail - Avg Pass Rate Too High] Average weighted rubric pass rate is &gt;=75%.
- New dimension - Trajectory - Failure Signature Concentration
  - [Fail - Too Few Signatures] Fewer than 3 distinct failure signatures across failing rollouts.
  - [Fail - Signature Over-Concentrated] One signature accounts for &gt;50% of failing rollouts.
- New dimension - Hint - Requiredness
  - [Fail - Hint Missing] Required hint is blank
- New dimension - Reference Trajectory Obtained with Kimi-K3 Only 
  - [Fail - Wrong Model Selection] The selected model is wrong.
- New dimension - Hinted Rubric Verifier Run
  - [Fail - Low Hint Effectiveness] No hinted rollout reached 100%.
- New dimension - Hint Cleanup / Scrub
  - [Fail - Cleanup Incomplete or Reference Not 100%] Reference rollout is not 100% / incomplete / errored, or cleanup did not complete.
  - [Fail - Hint Residue or Incoherent] Hint residue remains, the scrubbed trajectory is incoherent, or a cleanup-chronology violation.
</t>
    </r>
    <r>
      <rPr>
        <rFont val="Google Sans"/>
        <i/>
      </rPr>
      <t xml:space="preserve">Revised Dimensions:
</t>
    </r>
    <r>
      <rPr>
        <rFont val="Google Sans"/>
      </rPr>
      <t xml:space="preserve">- Prompt - Business Function
  - Slightly reworded, no grading change.
- Trajectory - Agent Failure Rate (pass@1) 
  - Renamed - formerly Trajectory Agent Failure Rate
  - Failing threshold changed:
    - [Fail - Too Easy] 5+ of 6 runs pass all rubrics (pass@1 &gt; 67%).
</t>
    </r>
    <r>
      <rPr>
        <rFont val="Google Sans"/>
        <i/>
      </rPr>
      <t xml:space="preserve">Removed Dimensions:
</t>
    </r>
    <r>
      <rPr>
        <rFont val="Google Sans"/>
      </rPr>
      <t xml:space="preserve">- Oracle Events (OEs) - OE Completeness
- Oracle Events (OEs) - OE Accuracy
- Oracle Events (OEs) - Negative Events
</t>
    </r>
    <r>
      <rPr>
        <rFont val="Google Sans"/>
        <color rgb="FF1155CC"/>
        <u/>
      </rPr>
      <t>Thread Reference</t>
    </r>
  </si>
  <si>
    <t>Yes</t>
  </si>
  <si>
    <r>
      <rPr>
        <rFont val="Google Sans"/>
        <b/>
        <sz val="10.0"/>
      </rPr>
      <t xml:space="preserve">Kelvin Luu </t>
    </r>
    <r>
      <rPr>
        <rFont val="Google Sans"/>
        <b/>
        <color rgb="FF1155CC"/>
        <sz val="10.0"/>
        <u/>
      </rPr>
      <t>(Slack)</t>
    </r>
  </si>
  <si>
    <t>6:54 PM CT</t>
  </si>
  <si>
    <r>
      <rPr>
        <rFont val="Google Sans"/>
        <b/>
        <color theme="1"/>
      </rPr>
      <t xml:space="preserve">Summary: Narrowed prompt ambiguity/ugt errors to allow prompts which appear underspecified/ambiguous but can be disambiguated by environment elements. Added Rubrics - Criteria Weights dimension to assess criteria weight assignments. </t>
    </r>
    <r>
      <rPr>
        <rFont val="Google Sans"/>
        <color theme="1"/>
      </rPr>
      <t xml:space="preserve">
</t>
    </r>
    <r>
      <rPr>
        <rFont val="Google Sans"/>
        <b/>
        <color theme="1"/>
      </rPr>
      <t>SLA Rubric:</t>
    </r>
    <r>
      <rPr>
        <rFont val="Google Sans"/>
        <color theme="1"/>
      </rPr>
      <t xml:space="preserve">
- New dimension: Rubrics - Criteria Weights
  - Desc: </t>
    </r>
    <r>
      <rPr>
        <rFont val="Google Sans"/>
        <i/>
        <color theme="1"/>
      </rPr>
      <t>"Weights are assigned based on how difficult it would be for a model to satisfy the criterion (using a 1, 3, or 5).
  Weight definitions:
  1 (Low) - Direct lookup or literal verification from a single source. One mechanical outcome.
  3 (Medium) - Interpretation, calculation, comparison, or limited reconciliation. One reasoned outcome
  5 (High) - Multi-source reconciliation, deeper reasoning, cross-modal evidence, or tracing. One complex outcome.
  See Appendix - Criteria Error Definitions in spec for examples"</t>
    </r>
    <r>
      <rPr>
        <rFont val="Google Sans"/>
        <color theme="1"/>
      </rPr>
      <t xml:space="preserve">
  - [Fail - Major Criteria Weight Disagreement]</t>
    </r>
    <r>
      <rPr>
        <rFont val="Google Sans"/>
        <i/>
        <color theme="1"/>
      </rPr>
      <t xml:space="preserve"> "15% or more of the criteria weights are off by two levels (1 vs 5 or vice versa) OR 30% or more of the criteria weights are off by one level (1 vs 3, 3 vs 5, etc.)"</t>
    </r>
    <r>
      <rPr>
        <rFont val="Google Sans"/>
        <color theme="1"/>
      </rPr>
      <t xml:space="preserve">
  - [Non-Fail - Minor Criteria Weight Disagreement] </t>
    </r>
    <r>
      <rPr>
        <rFont val="Google Sans"/>
        <i/>
        <color theme="1"/>
      </rPr>
      <t>"Less than 15% of the criteria weights are off by two levels (1 vs 5 or vice versa) OR Less than 30% of the criteria weights are off by one level (1 vs 3, 3 vs 5, etc.)"
  - [Perfect/5] "All the criteria are weighted correctly."</t>
    </r>
    <r>
      <rPr>
        <rFont val="Google Sans"/>
        <color theme="1"/>
      </rPr>
      <t xml:space="preserve">
- Prompt - Unique Ground Truth (UGT)
  - Added condition to [Fail - Multiple Valid Answers]: </t>
    </r>
    <r>
      <rPr>
        <rFont val="Google Sans"/>
        <i/>
        <color theme="1"/>
      </rPr>
      <t>"...and the ambiguity cannot be resolved by referencing the environment for additional context (e.g., a documented convention exists clarifying an unclear instruction)."</t>
    </r>
    <r>
      <rPr>
        <rFont val="Google Sans"/>
        <color theme="1"/>
      </rPr>
      <t xml:space="preserve">
- Prompt - Prompt Clarity and Specificity
  - Added condition to [Fail - Major Clarity / Specificity Issues] (both selections)</t>
    </r>
    <r>
      <rPr>
        <rFont val="Google Sans"/>
        <i/>
        <color theme="1"/>
      </rPr>
      <t>: "...and the ambiguity cannot be resolved by referencing the environment for additional context (e.g., a documented convention exists clarifying an unclear instruction)."</t>
    </r>
    <r>
      <rPr>
        <rFont val="Google Sans"/>
        <color theme="1"/>
      </rPr>
      <t xml:space="preserve">
  - Added condition to [Fail - Action Decision Ambiguity]: </t>
    </r>
    <r>
      <rPr>
        <rFont val="Google Sans"/>
        <i/>
        <color theme="1"/>
      </rPr>
      <t>"...and the ambiguity cannot be resolved by referencing the environment for additional context (e.g., a documented convention exists clarifying an unclear instruction)."</t>
    </r>
  </si>
  <si>
    <r>
      <rPr>
        <rFont val="Google Sans"/>
        <b/>
        <sz val="10.0"/>
      </rPr>
      <t xml:space="preserve">Minglai Yang </t>
    </r>
    <r>
      <rPr>
        <rFont val="Google Sans"/>
        <b/>
        <color rgb="FF1155CC"/>
        <sz val="10.0"/>
        <u/>
      </rPr>
      <t>(slack)</t>
    </r>
  </si>
  <si>
    <t>7:22 PM CT</t>
  </si>
  <si>
    <r>
      <rPr>
        <rFont val="Google Sans"/>
        <b/>
        <color theme="1"/>
      </rPr>
      <t xml:space="preserve">Search </t>
    </r>
    <r>
      <rPr>
        <rFont val="Google Sans"/>
        <b/>
        <color rgb="FFFF0000"/>
      </rPr>
      <t>08/05</t>
    </r>
    <r>
      <rPr>
        <rFont val="Google Sans"/>
        <b/>
        <color theme="1"/>
      </rPr>
      <t>:
Summary: New dimension Universe – Internal Data Consistency which fully encompasses the previous Universe - Cross-service Coherence dimension and parts (the universe assessment part) of the Prompt and Universe - Alignment with Today’s Date dimension. Please note that universe inconsistencies no longer require causing an agent failure to be valid.
SLA Rubric:</t>
    </r>
    <r>
      <rPr>
        <rFont val="Google Sans"/>
        <color theme="1"/>
      </rPr>
      <t xml:space="preserve">
- New dimension: Universe – Internal Data Consistency
</t>
    </r>
    <r>
      <rPr>
        <rFont val="Google Sans"/>
        <i/>
        <color theme="1"/>
      </rPr>
      <t xml:space="preserve">  - </t>
    </r>
    <r>
      <rPr>
        <rFont val="Google Sans"/>
        <b/>
        <i/>
        <color theme="1"/>
      </rPr>
      <t>Desc:</t>
    </r>
    <r>
      <rPr>
        <rFont val="Google Sans"/>
        <i/>
        <color theme="1"/>
      </rPr>
      <t xml:space="preserve"> See spec - Examples &amp; Notes tab for full description
  - </t>
    </r>
    <r>
      <rPr>
        <rFont val="Google Sans"/>
        <b/>
        <i/>
        <color theme="1"/>
      </rPr>
      <t>Errors:</t>
    </r>
    <r>
      <rPr>
        <rFont val="Google Sans"/>
        <i/>
        <color theme="1"/>
      </rPr>
      <t xml:space="preserve">
    - [Fail – Temporal Field Inconsistency] — One or more date-bearing fields within an artifact contradict each other or "today's" date (e.g., description/memo period does not match TxnDate; a booking assesses a charge for a future period).
    • The fixed date for the v2.1 universe is Apr 26, 2026
    • The fixed date for the v2.2 universe is Apr 28, 2026
    • The fixed date for the v3 universe is Jun 12, 2026
    • The fixed date for the v4 universe is July 01, 2026 (2)
    - [Fail – Semantic / Category Inconsistency] — A categorical or descriptive field does not match the underlying work/entity, the same real-world charge/entity is categorized inconsistently across artifacts, or names overlap in a way that creates ambiguity. (2)
    - [Fail – Cross-service Referential Inconsistency] — The same entity/fact is represented inconsistently across services, or a reference does not resolve (e.g., a name keyed differently in email vs CRM; an entity referenced in one service but absent in another when required; a broken/dangling foreign key). (2)
    - [Fail – Quantitative / Reconciliation Inconsistency] — Numeric fields do not reconcile (e.g., line items do not sum to the stated total; balances or aggregate figures do not match the underlying transactions/records). (2)
    - [Fail – State / Lifecycle Inconsistency] — A status/lifecycle field contradicts the record's activity or related records (e.g., a ticket marked "Closed" with later activity; a lease marked "Terminated" that still collects rent; an invoice marked "Paid" with no payment record). (2)
    - [Fail – Identifier / Uniqueness / Format Inconsistency] — Identifiers are malformed, null, non-unique where uniqueness is required, or follow multiple inconsistent schemes within a single service (e.g., inconsistent DocNumber formats, wrong-type prefixes, null IDs, duplicate IDs). (2)
    - [Fail – Other Universe Inconsistency] — Any other internal inconsistency that does not fit the categories above. Describe the inconsistency, the artifacts/fields involved, and why it breaks consistency in the justification. (2)
    - [Non-Fail – Minor Universe Inconsistency] — A single, low-impact inconsistency that does not affect solvability or storyline coherence (e.g., a purely cosmetic ID-format variation that is plausibly intentional and consistently applied). (3)
    - [Perfect] The universe data is internally consistent: dates agree with each other and with "today's" date; categorical fields match the described work/entities; the same entity is represented consistently across services and all references resolve; numeric fields reconcile; status/lifecycle fields match activity; and identifiers are well-formed, unique, and follow a consistent scheme within each service. (5)
- Removed Universe - Cross-service Coherence dimension (now covered by Universe – Internal Data Consistency)
- Updated Prompt and Universe - Alignment with Today’s Date dimension
  - Now only covers prompt date misalignments - see Universe – Internal Data Consistency for universe date misalignments. 
</t>
    </r>
    <r>
      <rPr>
        <rFont val="Google Sans"/>
        <b/>
        <color theme="1"/>
      </rPr>
      <t xml:space="preserve">Examples &amp; Notes:
</t>
    </r>
    <r>
      <rPr>
        <rFont val="Google Sans"/>
        <color theme="1"/>
      </rPr>
      <t xml:space="preserve">- Added extensive notes for new Universe – Internal Data Consistency dimension
</t>
    </r>
    <r>
      <rPr>
        <rFont val="Google Sans"/>
        <b/>
        <color theme="1"/>
      </rPr>
      <t xml:space="preserve">Appendix - Universe Inconsistency Examples:
</t>
    </r>
    <r>
      <rPr>
        <rFont val="Google Sans"/>
        <color theme="1"/>
      </rPr>
      <t>- Added new appendix for universe inconsistency example table.</t>
    </r>
  </si>
  <si>
    <t>7:07 PM CT</t>
  </si>
  <si>
    <r>
      <rPr>
        <rFont val="Google Sans"/>
        <b/>
        <color rgb="FF000000"/>
      </rPr>
      <t xml:space="preserve">Search </t>
    </r>
    <r>
      <rPr>
        <rFont val="Google Sans"/>
        <b/>
        <color rgb="FFFF0000"/>
      </rPr>
      <t>08/03</t>
    </r>
    <r>
      <rPr>
        <rFont val="Google Sans"/>
        <b/>
        <color rgb="FF000000"/>
      </rPr>
      <t xml:space="preserve">:
Summary: Agents are now constrained on what they can read in the universe based on the access level of the assigned persona for some services. See audit workflow step 2 and/or the prompt feasibility dimension notes in-audit for details.
SLA Rubric:
</t>
    </r>
    <r>
      <rPr>
        <rFont val="Google Sans"/>
        <color rgb="FF000000"/>
      </rPr>
      <t xml:space="preserve">- Prompt - Feasibility
  - Added note:
</t>
    </r>
    <r>
      <rPr>
        <rFont val="Google Sans"/>
        <i/>
        <color rgb="FF000000"/>
      </rPr>
      <t xml:space="preserve">  - The project now has a Persona ACL (Access control list). For some services, the agent can ONLY access records that are owned by, shared with, or otherwise visible to the assigned persona. Note that the universe explorer by default shows ALL records (even those that shouldn't be seen by the current persona) - make your determination of whether the current user has access to a particular record by examining its details based on the service in question (e.g., for an email, see if they're the sender, recipient, or cc'd, for slack, see if they're in the channel in question, and so on).
Reads are persona-scoped in 7 services - Gmail, Slack, GCal, and the Drive-family (GDrive/GDocs/GSheets/GSlides, which inherit Drive's file ACL). The agent only sees records owned by / shared with / visible to that persona. 
Reads are unscoped in the other 6 - Contacts, GitHub, Snowflake, Trello, Linear, Confluence (shared across personas).
Write actions are not blocked by ACL at all. </t>
    </r>
    <r>
      <rPr>
        <rFont val="Google Sans"/>
        <color rgb="FF000000"/>
      </rPr>
      <t xml:space="preserve">
  - Updated [Fail - Prompt Feasibility with Tools] (Additions in bold): </t>
    </r>
    <r>
      <rPr>
        <rFont val="Google Sans"/>
        <i/>
        <color rgb="FF000000"/>
      </rPr>
      <t xml:space="preserve">Prompt contains an impractical or impossible request that can't be answered by the tools available or enabled for the task. </t>
    </r>
    <r>
      <rPr>
        <rFont val="Google Sans"/>
        <b/>
        <i/>
        <color rgb="FF000000"/>
      </rPr>
      <t>This includes when prompt requests would require an agent to read an element not available to the assigned persona due to access control restrictions. See the notes for this dimension for which services are subject to access control restrictions.</t>
    </r>
    <r>
      <rPr>
        <rFont val="Google Sans"/>
        <i/>
        <color rgb="FF000000"/>
      </rPr>
      <t xml:space="preserve"> </t>
    </r>
    <r>
      <rPr>
        <rFont val="Google Sans"/>
        <color rgb="FF000000"/>
      </rPr>
      <t xml:space="preserve">
</t>
    </r>
    <r>
      <rPr>
        <rFont val="Google Sans"/>
        <b/>
        <color rgb="FF000000"/>
      </rPr>
      <t xml:space="preserve">Audit Workflow:
</t>
    </r>
    <r>
      <rPr>
        <rFont val="Google Sans"/>
        <color rgb="FF000000"/>
      </rPr>
      <t xml:space="preserve">- Step 2 - Prompt
  - Added above feasibility note to prompt step in workflow. </t>
    </r>
  </si>
  <si>
    <r>
      <rPr>
        <rFont val="Google Sans"/>
        <b/>
        <sz val="18.0"/>
      </rPr>
      <t xml:space="preserve">Minglai Yang </t>
    </r>
    <r>
      <rPr>
        <rFont val="Google Sans"/>
        <b/>
        <color rgb="FF1155CC"/>
        <sz val="18.0"/>
        <u/>
      </rPr>
      <t>(slack)</t>
    </r>
  </si>
  <si>
    <t>4:45 PM CT</t>
  </si>
  <si>
    <r>
      <rPr>
        <rFont val="Google Sans"/>
        <b/>
        <color rgb="FF000000"/>
      </rPr>
      <t xml:space="preserve">Search </t>
    </r>
    <r>
      <rPr>
        <rFont val="Google Sans"/>
        <b/>
        <color rgb="FFFF0000"/>
      </rPr>
      <t>07/28</t>
    </r>
    <r>
      <rPr>
        <rFont val="Google Sans"/>
        <b/>
        <color rgb="FF000000"/>
      </rPr>
      <t>:
Summary: Two new dimensions: Rubrics – Negative Criteria, Oracle Events – Negative Events. Added notes for UGT regarding conflicting information. Updated universe "today" date.
SLA Rubric:</t>
    </r>
    <r>
      <rPr>
        <rFont val="Google Sans"/>
        <color rgb="FF000000"/>
      </rPr>
      <t xml:space="preserve">
- New dimension: Rubrics – Negative Criteria
</t>
    </r>
    <r>
      <rPr>
        <rFont val="Google Sans"/>
        <i/>
        <color rgb="FF000000"/>
      </rPr>
      <t xml:space="preserve">  - Description/Notes: Check that rubrics are affirmatively framed unless the prompt explicitly requires a prohibition or non-action.
  Bad example: “The Agent does not omit the ENG-1797 link.”
  Negative indicators to review: “does not,” “must not,” “never,” “no,” “without,” “fails to,” and “avoids.”
  - [Fail - Criteria Framing]: One or more rubric criteria that do not correspond to an explicit "non-action"/"prohibition"-type prompt instruction (i.e., a negative instruction or constraint) is not framed affirmatively. 
  - [Perfect]: All rubric criteria corresponding to prompt instructions that aren't of the "non-action"/"prohibition"-type (i.e., a negative instruction or constraint) are framed affirmatively. 
</t>
    </r>
    <r>
      <rPr>
        <rFont val="Google Sans"/>
        <color rgb="FF000000"/>
      </rPr>
      <t xml:space="preserve">- New (purely non-failing) dimension: Oracle Events – Negative Events
</t>
    </r>
    <r>
      <rPr>
        <rFont val="Google Sans"/>
        <i/>
        <color rgb="FF000000"/>
      </rPr>
      <t xml:space="preserve">  - Description/Notes: Check that Oracle Events describe observable actions or discoveries. Non-actions should not be represented as events.
  Bad example: “The Agent does not change the ticket status.”
  Negative indicators to review: “does not,” “must not,” “never,” “no action,” and “refrains from.”
  - [Non-Fail - OE Framing]: One or more Oracle Events describes a non-action rather than an observable event/discovery.
  - [Perfect]: No Oracle Events describe a non-action rather than an observable event/discovery
</t>
    </r>
    <r>
      <rPr>
        <rFont val="Google Sans"/>
        <color rgb="FF000000"/>
      </rPr>
      <t xml:space="preserve">- Prompt - Unique Ground Truth (UGT)
  - Added notes:
</t>
    </r>
    <r>
      <rPr>
        <rFont val="Google Sans"/>
        <i/>
        <color rgb="FF000000"/>
      </rPr>
      <t xml:space="preserve">  - Note: Conflicting information related to a prompt request does not necessarily mean that [Multiple Valid Answers] applies. If one source is clearly more authoritative or up to date, it should be considered the fixed choice for consideration/inclusion in the answer. If both sources are equally credible and nothing resolves the conflict, then it should fail for [Multiple Valid Answers]. 
  - Note: Disagreement between models is not definitive proof of [Multiple Valid Answers] - the determination should be made on the basis of evidence in the prompt and environment. 
</t>
    </r>
    <r>
      <rPr>
        <rFont val="Google Sans"/>
        <color rgb="FF000000"/>
      </rPr>
      <t xml:space="preserve">- Prompt and Universe - Alignment with Today’s Date
  - Updated "today" date: Now February 28, 2026
</t>
    </r>
    <r>
      <rPr>
        <rFont val="Google Sans"/>
        <b/>
        <color rgb="FF000000"/>
      </rPr>
      <t>Examples &amp; Notes:
-</t>
    </r>
    <r>
      <rPr>
        <rFont val="Google Sans"/>
        <color rgb="FF000000"/>
      </rPr>
      <t xml:space="preserve"> Added two example attempts for non-failing cases in the Prompt - Prompt Clarity and Specificity dimension. 
- Updated notes for updated and added dimensions listed above.</t>
    </r>
  </si>
  <si>
    <t>2:24 PM CT</t>
  </si>
  <si>
    <r>
      <rPr>
        <rFont val="Google Sans"/>
        <b/>
        <color rgb="FF000000"/>
      </rPr>
      <t xml:space="preserve">Search </t>
    </r>
    <r>
      <rPr>
        <rFont val="Google Sans"/>
        <b/>
        <color rgb="FFFF0000"/>
      </rPr>
      <t>07/23</t>
    </r>
    <r>
      <rPr>
        <rFont val="Google Sans"/>
        <b/>
        <color rgb="FF000000"/>
      </rPr>
      <t xml:space="preserve">:
Summary: Added new criteria moderate error: Vague Exemplar Language, updated "today's date" definition, added exception for non-failing missing process criteria error. Added new notes to Missing Criteria (spot-checking) and atomicity (quantifier-based bundling). </t>
    </r>
    <r>
      <rPr>
        <rFont val="Google Sans"/>
        <color rgb="FF000000"/>
      </rPr>
      <t xml:space="preserve">
</t>
    </r>
    <r>
      <rPr>
        <rFont val="Google Sans"/>
        <b/>
        <color rgb="FF000000"/>
      </rPr>
      <t>SLA Rubric:</t>
    </r>
    <r>
      <rPr>
        <rFont val="Google Sans"/>
        <color rgb="FF000000"/>
      </rPr>
      <t xml:space="preserve">
- Rubrics - Process Criteria
        - Added note to non-failing error: [Non-Fail - Missing Process Rubri</t>
    </r>
    <r>
      <rPr>
        <rFont val="Google Sans"/>
        <i/>
        <color rgb="FF000000"/>
      </rPr>
      <t>c]
        - "Note: Only count a process criteria as missing when the prompt contains a sequential or causal dependency related to it (staged steps, an earlier step gating a late</t>
    </r>
    <r>
      <rPr>
        <rFont val="Google Sans"/>
        <color rgb="FF000000"/>
      </rPr>
      <t>r one, etc.)."
- Prompt and Universe - Alignment with Today’s Date
        - Removed old universe version dates (note was for the parent project)
        - Added updated "Toda</t>
    </r>
    <r>
      <rPr>
        <rFont val="Google Sans"/>
        <i/>
        <color rgb="FF000000"/>
      </rPr>
      <t>y's date" for this project: "The universe now has a fixed dat</t>
    </r>
    <r>
      <rPr>
        <rFont val="Google Sans"/>
        <color rgb="FF000000"/>
      </rPr>
      <t>e fo</t>
    </r>
    <r>
      <rPr>
        <rFont val="Google Sans"/>
        <b/>
        <color rgb="FF000000"/>
      </rPr>
      <t>r “today”: July 2, 2026"
Appendix -</t>
    </r>
    <r>
      <rPr>
        <rFont val="Google Sans"/>
        <color rgb="FF000000"/>
      </rPr>
      <t xml:space="preserve"> Criteria Error Definitions:
- Missing Criteria - Outcome
        </t>
    </r>
    <r>
      <rPr>
        <rFont val="Google Sans"/>
        <i/>
        <color rgb="FF000000"/>
      </rPr>
      <t xml:space="preserve">- Added note on spot-checking:
        - "Note: Contributors are allowed to spot-check elements if necessary:
        For large audit tables, use overall total checks plus spot checks instead of one rubric per row. There is no specific requirement for a minimum number of spot-checking criteria when a response element is being spot-checked.
        Example: For a 166-PR audit, check the 166-row total and spot-check </t>
    </r>
    <r>
      <rPr>
        <rFont val="Google Sans"/>
        <color rgb="FF000000"/>
      </rPr>
      <t xml:space="preserve">selected PRs. Do not create 166 rubrics for </t>
    </r>
    <r>
      <rPr>
        <rFont val="Google Sans"/>
        <i/>
        <color rgb="FF000000"/>
      </rPr>
      <t>each field."
- Criteria Not Atomic
        - Added note:
        - "Note: Check that each rubric criterion tests a single, atomic condition rather than bundling multiple checks into one (outside of the exceptions outlined above). This includes avoiding quantifier-based bundling like "at least N," but also any other compound phras</t>
    </r>
    <r>
      <rPr>
        <rFont val="Google Sans"/>
        <color rgb="FF000000"/>
      </rPr>
      <t>ing that packs multiple pass/fail conditions into a single criterion."
- N</t>
    </r>
    <r>
      <rPr>
        <rFont val="Google Sans"/>
        <i/>
        <color rgb="FF000000"/>
      </rPr>
      <t>ew Criteria Error: Vague Exemplar Language (Moderate)
        - Definition: Count each rubric that includes "such as," "e.g.," or "for example," as one moderate error. Criteria should instead state directly what is acceptable:
        Vague exemplar: The response discusses security best practices, such as authentication and encryption.
        correct explicit: The response discusses authentication and encryption.</t>
    </r>
  </si>
  <si>
    <t>Changes below record updates to the original project - MCP Advanced</t>
  </si>
  <si>
    <t>1:41 PM CT</t>
  </si>
  <si>
    <r>
      <rPr>
        <rFont val="Google Sans"/>
        <color rgb="FF000000"/>
      </rPr>
      <t xml:space="preserve">Search </t>
    </r>
    <r>
      <rPr>
        <rFont val="Google Sans"/>
        <b/>
        <color rgb="FFFF0000"/>
      </rPr>
      <t xml:space="preserve">07/18
</t>
    </r>
    <r>
      <rPr>
        <rFont val="Google Sans"/>
        <b/>
        <color rgb="FF000000"/>
      </rPr>
      <t xml:space="preserve">Audit Workflow
</t>
    </r>
    <r>
      <rPr>
        <rFont val="Google Sans"/>
        <color rgb="FF000000"/>
      </rPr>
      <t>- Added note on how to more easily explore the "HarmonyGames" database (using a download link)</t>
    </r>
  </si>
  <si>
    <t>2:19 PM CT</t>
  </si>
  <si>
    <r>
      <rPr>
        <rFont val="Google Sans"/>
        <b/>
        <color rgb="FF000000"/>
      </rPr>
      <t xml:space="preserve">Search </t>
    </r>
    <r>
      <rPr>
        <rFont val="Google Sans"/>
        <b/>
        <color rgb="FFFF0000"/>
      </rPr>
      <t>07/16</t>
    </r>
    <r>
      <rPr>
        <rFont val="Google Sans"/>
        <b/>
        <color rgb="FF000000"/>
      </rPr>
      <t>:
Summary: Updated criteria correctness definitions to align with our understanding that OEs may be inaccurate/misaligned, added notes to the same effect. Overly specific/Overly broad criteria errors are swapping severities (minor -&gt; moderate and moderate -&gt; minor resp). Added new query for new base universe (StarPM)
Audit Workflow:</t>
    </r>
    <r>
      <rPr>
        <rFont val="Google Sans"/>
        <color rgb="FF000000"/>
      </rPr>
      <t xml:space="preserve">
- Step 5 - OEs
        - Added note: </t>
    </r>
    <r>
      <rPr>
        <rFont val="Google Sans"/>
        <i/>
        <color rgb="FF000000"/>
      </rPr>
      <t xml:space="preserve">The OEs indicate how the cb interprets the prompt. Importantly, this interpretation may be inaccurate or misaligned with the actual prompt/information present in the universe, and should not be treated as ground truth. Furthermore, they cannot be used to clarify ambiguities in the prompt -- that is, while they can serve as context on the cb's interpretation of the prompt in relation to their rubric writing approach and/or serve as a starting point for where to look in the universe, the prompt itself should remain clear independently of the OEs, and auditor exploration of the universe should go beyond only covering facts mentioned in OEs.
</t>
    </r>
    <r>
      <rPr>
        <rFont val="Google Sans"/>
        <b/>
        <color rgb="FF000000"/>
      </rPr>
      <t xml:space="preserve">
Appendix - Rubric Criteria Error Defin</t>
    </r>
    <r>
      <rPr>
        <rFont val="Google Sans"/>
        <color rgb="FF000000"/>
      </rPr>
      <t xml:space="preserve">itions:
- Incorrect Criteria:
        - Removed references to oracle events as an SOT:
                - Definition: Changed to </t>
    </r>
    <r>
      <rPr>
        <rFont val="Google Sans"/>
        <i/>
        <color rgb="FF000000"/>
      </rPr>
      <t>"A rubric criterion checks for behavior that does not align with the prompt requirements or valid logic."</t>
    </r>
    <r>
      <rPr>
        <rFont val="Google Sans"/>
        <color rgb="FF000000"/>
      </rPr>
      <t xml:space="preserve"> - Removed ", Oracle Events, " from the list of items to check against. 
                - Notes: </t>
    </r>
    <r>
      <rPr>
        <rFont val="Google Sans"/>
        <i/>
        <color rgb="FF000000"/>
      </rPr>
      <t>"Auditor source of truth: Use the universe data as the source of truth. Universe data should be treated as static for evaluation purposes."</t>
    </r>
    <r>
      <rPr>
        <rFont val="Google Sans"/>
        <color rgb="FF000000"/>
      </rPr>
      <t xml:space="preserve"> - Removed "/ Oracle events" from list of things considered ground truth.
- Criteria Not Atomic:
        - Added example:
</t>
    </r>
    <r>
      <rPr>
        <rFont val="Google Sans"/>
        <i/>
        <color rgb="FF000000"/>
      </rPr>
      <t xml:space="preserve">                - Consider a prompt which needs the same email sent to X different people:
                - Valid bundling: Covering the content of this email may be bundled as deficiencies in exploration/approach will reflect themselves in the contents of all emails, e.g.: "The email to A, B, and C raises the Y issue mentioned in slack." -- if Y was not found, whether or not this was split, the criteria would fail together (and similarly would pass together if Y *was* found). 
                - Invalid Bundling: The *sending* of these emails should not be bundled as they are necessarily distinct tool calls/trajectory steps -- that is, each email is a distinct action and a failure to send to one person does not necessarily impact the others. E.g., "An email is sent to A, B, and C" is non-atomic. 
</t>
    </r>
    <r>
      <rPr>
        <rFont val="Google Sans"/>
        <color rgb="FF000000"/>
      </rPr>
      <t>- Overly Specific Criteria</t>
    </r>
    <r>
      <rPr>
        <rFont val="Google Sans"/>
        <b/>
        <color rgb="FF000000"/>
      </rPr>
      <t xml:space="preserve">
        </t>
    </r>
    <r>
      <rPr>
        <rFont val="Google Sans"/>
        <color rgb="FF000000"/>
      </rPr>
      <t xml:space="preserve">- Moved to Moderate severity
- Overly Broad Criteria
        - Moved to Minor Severity 
</t>
    </r>
    <r>
      <rPr>
        <rFont val="Google Sans"/>
        <b/>
        <color rgb="FF000000"/>
      </rPr>
      <t>Appendix - Universe Data Queries</t>
    </r>
    <r>
      <rPr>
        <rFont val="Google Sans"/>
        <color rgb="FF000000"/>
      </rPr>
      <t xml:space="preserve">
- A new base universe (StarPM) is being added to the project. A query similar to the existing ones for use in pulling all universe data from the environment explorer has been added. </t>
    </r>
  </si>
  <si>
    <t>2:09 PM CT</t>
  </si>
  <si>
    <r>
      <rPr>
        <rFont val="Google Sans"/>
        <b/>
        <color rgb="FF000000"/>
      </rPr>
      <t xml:space="preserve">Search </t>
    </r>
    <r>
      <rPr>
        <rFont val="Google Sans"/>
        <b/>
        <color rgb="FFFF0000"/>
      </rPr>
      <t>07/08:</t>
    </r>
    <r>
      <rPr>
        <rFont val="Google Sans"/>
        <color rgb="FF000000"/>
      </rPr>
      <t xml:space="preserve">
</t>
    </r>
    <r>
      <rPr>
        <rFont val="Google Sans"/>
        <b/>
        <color rgb="FF000000"/>
      </rPr>
      <t>Summary: 2 approaches have been added to the workflow &amp; appendix (</t>
    </r>
    <r>
      <rPr>
        <rFont val="Google Sans"/>
        <b/>
        <color rgb="FF1155CC"/>
        <u/>
      </rPr>
      <t>Appendix - Universe Data Queries</t>
    </r>
    <r>
      <rPr>
        <rFont val="Google Sans"/>
        <b/>
        <color rgb="FF000000"/>
      </rPr>
      <t xml:space="preserve">) for downloading universe data.
Audit Workflow:
</t>
    </r>
    <r>
      <rPr>
        <rFont val="Google Sans"/>
        <color rgb="FF000000"/>
      </rPr>
      <t xml:space="preserve">- Added step 3a: Downloading universe data.
</t>
    </r>
    <r>
      <rPr>
        <rFont val="Google Sans"/>
        <b/>
        <color rgb="FF000000"/>
      </rPr>
      <t xml:space="preserve">Appendix:
</t>
    </r>
    <r>
      <rPr>
        <rFont val="Google Sans"/>
        <color rgb="FF000000"/>
      </rPr>
      <t xml:space="preserve">- Added new appendix - </t>
    </r>
    <r>
      <rPr>
        <rFont val="Google Sans"/>
        <color rgb="FF1155CC"/>
        <u/>
      </rPr>
      <t>Appendix - Universe Data Queries</t>
    </r>
    <r>
      <rPr>
        <rFont val="Google Sans"/>
        <color rgb="FF000000"/>
      </rPr>
      <t xml:space="preserve"> for querying all data from the various base universes (via the universe explorer)</t>
    </r>
  </si>
  <si>
    <t>1:45 PM CT</t>
  </si>
  <si>
    <t>- Fixed the failing entry for "Rubrics - Overall Rubric quality"
   - re-added [Fail - 10%+ major Rubric Errors] to SLA selection box</t>
  </si>
  <si>
    <t>1:40 PM CT</t>
  </si>
  <si>
    <r>
      <rPr>
        <rFont val="Google Sans"/>
        <i val="0"/>
        <color rgb="FF000000"/>
      </rPr>
      <t xml:space="preserve">Search 06/29
</t>
    </r>
    <r>
      <rPr>
        <rFont val="Google Sans"/>
        <b/>
        <i val="0"/>
        <color rgb="FF000000"/>
      </rPr>
      <t xml:space="preserve">Audit Workflow
</t>
    </r>
    <r>
      <rPr>
        <rFont val="Google Sans"/>
        <i val="0"/>
        <color rgb="FF000000"/>
      </rPr>
      <t>- Added note: Be very cautious when interacting with the integrated chatbot as it is NOT read-only—it may make inadvertent changes to the Database.</t>
    </r>
  </si>
  <si>
    <t>7:00 AM PST</t>
  </si>
  <si>
    <t>Notes For prompt truthfulness added, outlining some major vs minor errors</t>
  </si>
  <si>
    <t>6:55 PM CT</t>
  </si>
  <si>
    <t>Search 06/09:
Added:
Example to Unique Ground Truth &amp; Prompt Clarity dimensions
[Fail - Action Decision Ambiguity] to Prompt clarity dimension - flags prompts that allow for interpretation differences leading to distinct write actions/external side effects. 
Changed:
[Non-Fail Minor Clarity / Specificity Issues] reframed in terms of write actions/side effects. 
Removed:
[Non-Fail - Multiple Valid Answers] - Multiple valid answers, even in the case of a leading interpretation/clarifying assumption which can be made to reduce the answer space are now failing.</t>
  </si>
  <si>
    <t>12:47 PM CT</t>
  </si>
  <si>
    <t>Search 06/09:
Added:
Rubrics - Agent Centric Phrasing dimension
New non-failing error: [Non-Fail - Rubric is agent-centric but does not follow the pattern]
Note added to failing error clarifying the distinction between the failing/non-failing error.</t>
  </si>
  <si>
    <t>5:10 PM CT</t>
  </si>
  <si>
    <t>Search 06/03
Added: 
New “Persona” and “Business Functions” for v3 tasks
Non-Failing category for “Rubrics - Process Rubrics”
New cut-off date for v3 universes as June 12, 2026
Updated: 
Definition of a “process rubric”: Process rubrics should only exist for gaps no Outcome can cover (e.g., ordering between actions, outcome rubric can't be made stricter, etc.).
Step 5 of the auditor workflow (“Evaluate Oracle Events”)
“Rubrics - Rubric Category Balance”
Appendix entry for “Moderate Issues - Incorrectly Labeled Category”
“Rubrics - Process Rubrics” dimension rework</t>
  </si>
  <si>
    <t>7:05 PM CT</t>
  </si>
  <si>
    <t>Search 05/22
Query Construction/Tool Selection criteria are no longer included in this project – rubric criteria can now be either Outcome (inclusion is mandatory) or Process (optional, only if necessary).
Added:
New subdimensions for the Rubrics dimension:
Process Rubrics
Verifies that process rubrics adhere to the 3 mandatory criteria for process criteria inclusion.
Agent Centric Phrasing
Verifies all criteria are phrased as “Agent” + action + context
Removed:
All mentions/examples involving query construction/tool selection criteria
Examples mentioning tool names explicitly
Rubric Category Balance
Removed [Non-Fail - Outcome-Light]</t>
  </si>
  <si>
    <t>7:00 PM CT</t>
  </si>
  <si>
    <t>Search 05/06
Updated the “Universe &gt; Cross-service Coherence” dimension
[Fail - Incoherent Universe Changes] Universe edits create contradictions that break solvability or realism AND it causes an agent failure.
Added: Note: This only applies to inconsistencies within the date range that cause a model failure. Issues after the cut-off date need not be flagged.</t>
  </si>
  <si>
    <t>9:10 PM CT</t>
  </si>
  <si>
    <t>Search 05/05
Alignment with Today’s Date -&gt; [Fail - Universe Misaligned with Today]
Updated the text to show that the "it caused an agent failure" clause applies to both default Universe data AND user added data.
Slightly modified text and added a bookmark
Rubric Quality Definitions -&gt; Missing Criteria — Outcome
Added a note to explain how to handle Missing Criteria that depends on info that takes place after the cutoff.</t>
  </si>
  <si>
    <t>4:25 PM CT</t>
  </si>
  <si>
    <t>Search 05/05
Audit Workflow
Removed references to “Enhanced Universe” and added note
Scenario Generation is no longer relevant, so all changes are introduced via SQL queries and Agent Chat (and represented in the Changelog)
Added note regarding Changelog—this is sometimes not represented in the 1st/3rd Universe(s), but it should be contained in the 2nd Universe
“Prompt &gt; Unique Ground Truth”
Added note about being more vigilant in checking this dimension</t>
  </si>
  <si>
    <t>6:10 PM CT</t>
  </si>
  <si>
    <t>Search 05/02
“Prompt and Universe &gt; Alignment with Today’s Date”
Added note about “timestamp” column in “Database &gt; Tables &gt; _changelog”—this is auto-generated and should not be evaluated for date alignment.</t>
  </si>
  <si>
    <t>2:10 PM PST</t>
  </si>
  <si>
    <t>Search 04/20
- Updated `Incorrectly Labeled Category` to reflect the fact that more than pure investigation tasks can have 2.1 criteria.</t>
  </si>
  <si>
    <t>6:00PM PST</t>
  </si>
  <si>
    <t>Added exceptions for when default universe data can be misaligned.</t>
  </si>
  <si>
    <t>10:53 AM CT</t>
  </si>
  <si>
    <t>Search 04/11
Added several references to the new v2.2 universe
Please confirm which universe your task is categorized as in the taxonomy before auditing.
Audit Workflow
Added notes regarding the v2.2 universe documentation, default and non-default tool list, and new cut-off date.
Added several notes reiterating these changes throughout the grading rubric.</t>
  </si>
  <si>
    <t>12:25 PM PST</t>
  </si>
  <si>
    <t>Added “All-Failing Rubrics” dimension to flag invalid rubrics that all the completed runs fail on
Added [Non-Fail - Outcome-Light] to flag when outcome rubrics are more than 50% rubrics, but less than 80%</t>
  </si>
  <si>
    <t>Search 04/02
CBs now use the new “Scenario Generation” tool to make changes to the base universe to create “Enhanced Universes”, which can then be edited using SQL queries like before
Modified step 3 of the audit workflow
Modified the reference in the cross-service coherence rubric</t>
  </si>
  <si>
    <t>5:35 PM CT</t>
  </si>
  <si>
    <t>Search 03/29
“Trajectory &gt; Tool Call Count”
Minor correction on “5” threshold. (No functional change)
Added “Trajectory &gt; Error Rate”
Added “Fail - Too Many Erroneous Runs”
NOTE: This is not the same as “runs with rubric failures”.</t>
  </si>
  <si>
    <t>7:45 PM PST</t>
  </si>
  <si>
    <t>Search 03/26
Added “Overly Broad Criteria” new rubric quality dimension
Added an example attempt 69c2c02615c3291cfaa0d754 in the “Examples” tab demonstrating an exception for when “Overly Broad Criteria” should not be flagged
Added a small note comparing Incorrect Criteria with Overly Broad Criteria</t>
  </si>
  <si>
    <t>3:10 PM PST</t>
  </si>
  <si>
    <t>Search 03/24
The universe now has a fixed date for “today” – Apr 26, 2026
Added this as a workflow note
Added a new rubric dimension “Alignment with Today’s Date” to make sure that the prompt and universe make sense considering “today’s” date</t>
  </si>
  <si>
    <t>2:00 PM CT</t>
  </si>
  <si>
    <t>Search 03/24
“Prompt &gt; Persona”
Slightly edited the note for “Fail - Persona Mismatch” for clarification purposes (no semantic change)</t>
  </si>
  <si>
    <t>Search “03/20”
Added “Prompt &gt; Business Function” dimension to evaluate adherence to a new task level metadata field
Removed [Fail - Missing Grounding Check] and relevant notes
“Trajectory &gt; Tool Call Count” dimension: Updated the requirement to have an average of 15 tool calls across all runs
Write action rubrics should never bundle multiple requirements into one rubric, unlike query construction rubrics, which can bundle them
A write action is any action that changes the state of the universe (add, update, delete)
“Default tools” defined in the appendix
Tool selection rubrics should not be written for default tools
Tool selection and query construction rubrics should not be written for write actions – only outcome rubrics
Read the following rubric quality dimensions fully again as they are new / revamped
Missing Criteria — Process/Reasoning
Overlapping or Redundant Criteria
Incorrectly Labeled Category
Overly Specific Criteria
Unwanted Rubrics (new)
Examples and notes wording changed in multiple places throughout the spec doc, all searchable using “03/20”</t>
  </si>
  <si>
    <t>4:27 PM CT</t>
  </si>
  <si>
    <t>Search 03/13
Explicit Tool Mention subdimension
[Fail - Explicit Tool Mention]
Now only flags when tool names are explicitly included
[Non-Fail - Tool/MCP Server Mentioned]
Tool/MCP server mentions without explicitly stating tool name are non-failing.</t>
  </si>
  <si>
    <t>4:50 PM CT</t>
  </si>
  <si>
    <t>Search 03/08
“Trajectory &gt; Agent Failure Rate”
For this batch, “process” criteria can also be considered for failures</t>
  </si>
  <si>
    <t>10:12 AM CT</t>
  </si>
  <si>
    <t>Search 03/08
“Prompt &gt; Investigation”
Removed “Fail - Action Missing”</t>
  </si>
  <si>
    <t>EXAMPLES</t>
  </si>
  <si>
    <t>1:30 PM PST</t>
  </si>
  <si>
    <t>Published v1 after polishing based on experience from samples</t>
  </si>
  <si>
    <t>Use this space to list any attempts that are good examples of the application of a rubric principle</t>
  </si>
  <si>
    <t xml:space="preserve">Attempt_id
</t>
  </si>
  <si>
    <t>First Draft (unpublished)</t>
  </si>
  <si>
    <t xml:space="preserve">Relevant Rubric dimension
</t>
  </si>
  <si>
    <t xml:space="preserve">Summary of issues
</t>
  </si>
  <si>
    <t xml:space="preserve">Correct Application of standard
</t>
  </si>
  <si>
    <t>69c2c02615c3291cfaa0d754</t>
  </si>
  <si>
    <t>Rubric Quality Definitions - Overly Broad Criteria</t>
  </si>
  <si>
    <t>Criteria C8, C9, C10 mention “Rachel” but there are two Rachels and only one of them is relevant, so a response that mentions the wrong Rachel would also pass
C8 for example: “The final response states that Rachel was not informed about the AWS spike”</t>
  </si>
  <si>
    <t>This is a technically accurate flag, but one that practically would not affect training.
The prompt states: "Rachel's team started onboarding on March 21 and I want to make sure nothing is falling through the cracks. When I closed the deal I told her our platform was ready for their volume and our engineering team would have the BambooHR integration up within 24 hours." This context, onboarding date, deal closure, BambooHR integration, 1000+ users, points exclusively to Rachel Nguyen at Terraform Digital. No other Rachel in the CRM (Rachel Whitfield at Vectral, Rachel Okonkwo at Veridian) has any connection to onboarding, BambooHR, or an AWS spike.
A modern day agent working on this prompt would probably not mix up both the Rachels because there is little overlap and the agent would not be exposed to Rachel W much while working on the prompt. So, there is little risk of responses mentioning the wrong Rachel passing. As such, even though this is technically overly broad, it is not to be considered as such.</t>
  </si>
  <si>
    <t>6a2202b85b24c47c08dd2e76</t>
  </si>
  <si>
    <t>Prompt - Unique Ground Truth
Prompt - Prompt Clarity and Specificity</t>
  </si>
  <si>
    <t>The prompt is slightly ambiguous in that there are two valid answers, with one of them being a leading interpretation. This task would not have failed under the old spec.</t>
  </si>
  <si>
    <r>
      <rPr>
        <rFont val="Arial"/>
        <color theme="1"/>
      </rPr>
      <t xml:space="preserve">This task is now a </t>
    </r>
    <r>
      <rPr>
        <rFont val="Arial"/>
        <b/>
        <color theme="1"/>
        <u/>
      </rPr>
      <t>failure under the current spec</t>
    </r>
    <r>
      <rPr>
        <rFont val="Arial"/>
        <color theme="1"/>
      </rPr>
      <t xml:space="preserve"> doc even though there's a leading interpretation.
This task would also now fail for clarity/specificity.</t>
    </r>
  </si>
  <si>
    <r>
      <rPr>
        <rFont val="Arial"/>
        <b/>
        <color rgb="FFFF0000"/>
      </rPr>
      <t xml:space="preserve">07/28 </t>
    </r>
    <r>
      <rPr>
        <rFont val="Arial"/>
        <color theme="1"/>
      </rPr>
      <t>6a5fd46c1f3bf9d3522bc488</t>
    </r>
  </si>
  <si>
    <t>Prompt - Prompt Clarity and Specificity</t>
  </si>
  <si>
    <t>This was initially flagged based on this portion of the prompt: "If any ticket is marked done but the shipped behavior doesn't match the intended design, reopen it or add a note so the tracking is honest"
and two possible interpretations were presented:
a. correct one representative qualifying ticket per feature
b. or correct every relevant ticket</t>
  </si>
  <si>
    <t>When determining whether an interpretation is "reasonable" or not, assess the intent of the prompt. Here, there is context on the intent of the instruction ("...so the tracking is honest"). A purely mechanical reading would allow interpretation a, but given the additional context, we see that approach would leave in "dishonest" tickets, so interpretation b is the only "reasonable interpretation."</t>
  </si>
  <si>
    <r>
      <rPr>
        <rFont val="Arial"/>
        <b/>
        <color rgb="FFFF0000"/>
      </rPr>
      <t xml:space="preserve">07/28 </t>
    </r>
    <r>
      <rPr>
        <rFont val="Arial"/>
        <color theme="1"/>
      </rPr>
      <t>6a638d8e73df02cd0674033c</t>
    </r>
  </si>
  <si>
    <r>
      <rPr>
        <rFont val="Arial"/>
        <b/>
        <color theme="1"/>
      </rPr>
      <t>Note:</t>
    </r>
    <r>
      <rPr>
        <rFont val="Arial"/>
        <color theme="1"/>
      </rPr>
      <t xml:space="preserve"> This particular attempt is from the sister project, MCP Advanced/opposite_classic, which has the same clarity and specificity definition. 
This was initially flagged based on this portion of the prompt: "Once it is solid, get everything staged for Aurora's final approval, and understand that nothing goes to any owner until she has approved it. After that, make our own tracking reflect what is actually true and get the rest of the team aligned on what is genuinely still open versus closed"
and two possible interpretations were presented:
a. "After that" means after "she has approved it"
b. "After that" means after "everything [is] staged" or "understand[ing] that nothing goes to any owner until she has approved it" (that is, unlike a, "mak[ing] our own tracking reflect..." comes after "understand[ing]" rather than the actual approval). These conditions are grouped here because they "lead to the same set of write actions / external side effects" (this is present in the [Non-Fail Minor Clarity / Specificity Issues] error)</t>
    </r>
  </si>
  <si>
    <t>Carefully examine the prompt when flagging for prompt ambiguity based on unclear referants (here, "that" in the second sentence). Here, this section of the prompt is presented as a sequence of instructions:
1. "Once it is solid, get everything staged for Aurora's final approval"
2. "understand that nothing goes to any owner until she has approved it"
3. "After that, make our own tracking reflect what is actually true"
4. "get the rest of the team aligned on what is genuinely still open versus closed"
Here, the actual action in instruction 2 is to "understand," not to "approve" -- it would not make sense to defer 3/4 until after approval from Aurora -- the actions do not present any dependency. I.e., while words like "that"/"it"/etc may sometimes be unclear, it's not necessarily the case that they will always (or even often) result in enough ambiguity to produce multiple "reasonable interpretations" when there is sufficient context.</t>
  </si>
  <si>
    <t>PROJECT CONTEXT</t>
  </si>
  <si>
    <t xml:space="preserve">This project (“MCP Advanced”) focuses on improving AI agent performance by creating realistic, long-horizon, tool-heavy training tasks inside a shared business simulation (e.g., “MoveOps Inc.”). The goal is to produce scenarios where a capable agent must investigate across many internal systems (email, Slack, ticketing/Linear, calendar, CRM, and other servers), reconcile conflicting or incomplete information, and then take concrete workplace actions (send emails, create/update tickets, schedule meetings, update records, book travel, etc.).
Contributors author natural, open-ended work requests that are intentionally difficult in realistic ways (e.g., similar entities that can be confused, hidden root causes spread across services, mismatched data between systems, approval/policy constraints, or time pressure). Tasks are designed to force extensive exploration (target 40+ tool calls) and to remain solvable only when the agent treats tool outputs as the Single Source of Truth (SSOT) rather than relying on user statements or general knowledge.
Each trajectory is evaluated using rubrics with three categories (Tool Selection, Query Construction, and Outcome) to judge both process and results. Task submissions are considered ready when they meet the project’s difficulty targets across multiple runs: the task is solvable with deep investigation, but hard enough that models reliably fail at least some rubric criteria in a portion of runs (e.g., pass@1 ≤ 40% across the standard evaluation set).
</t>
  </si>
  <si>
    <t>*Consider using the test audits from the Rubric Generation Phase OR notable disputes*</t>
  </si>
  <si>
    <t>ADDITIONAL NOTES</t>
  </si>
  <si>
    <t>Use this space to list any additional notes that auditors should follow when working on this project</t>
  </si>
  <si>
    <t xml:space="preserve">Relevant Rubric Dimension
</t>
  </si>
  <si>
    <t xml:space="preserve">Summary of Guidance
</t>
  </si>
  <si>
    <t xml:space="preserve">Relevant Screenshot (if applicable)
</t>
  </si>
  <si>
    <t>Prompt
Unique Ground Truth (UGT)</t>
  </si>
  <si>
    <r>
      <rPr>
        <rFont val="Arial"/>
        <color theme="1"/>
      </rPr>
      <t xml:space="preserve">06/09 Example:
Task 6a2202b85b24c47c08dd2e76 (Records Vault filing)
Under the old spec, this prompt could land at NON-FAIL on UGT because a "leading interpretation" exists (literal text says file).
Under the new spec, it's a FAIL:
UGT FAIL: Two correct end-states — 
(a) file the package now per literal text,
(b) defer until sign-off is complete per universe state. 
Different final states of the universe → no longer rescued by NON-FAIL.
</t>
    </r>
    <r>
      <rPr>
        <rFont val="Arial"/>
        <b/>
        <color rgb="FFFF0000"/>
      </rPr>
      <t>07/28</t>
    </r>
    <r>
      <rPr>
        <rFont val="Arial"/>
        <b/>
        <color theme="1"/>
      </rPr>
      <t xml:space="preserve"> Note</t>
    </r>
    <r>
      <rPr>
        <rFont val="Arial"/>
        <color theme="1"/>
      </rPr>
      <t xml:space="preserve">: Conflicting information related to a prompt request does not necessarily mean that [Multiple Valid Answers] applies. If one source is clearly more authoritative or up to date, it should be considered the fixed choice for consideration/inclusion in the answer. If both sources are equally credible and nothing resolves the conflict, then it should fail for [Multiple Valid Answers]. 
</t>
    </r>
    <r>
      <rPr>
        <rFont val="Arial"/>
        <b/>
        <color rgb="FFFF0000"/>
      </rPr>
      <t>07/28</t>
    </r>
    <r>
      <rPr>
        <rFont val="Arial"/>
        <b/>
        <color theme="1"/>
      </rPr>
      <t xml:space="preserve"> Note:</t>
    </r>
    <r>
      <rPr>
        <rFont val="Arial"/>
        <color theme="1"/>
      </rPr>
      <t xml:space="preserve"> Disagreement between models is not definitive proof of [Multiple Valid Answers] - the determination should be made on the basis of evidence in the prompt and environment. </t>
    </r>
  </si>
  <si>
    <t xml:space="preserve">Prompt
Truthfulness
</t>
  </si>
  <si>
    <r>
      <rPr>
        <rFont val="Arial"/>
        <b/>
        <color theme="1"/>
        <u/>
      </rPr>
      <t>How to classify a naming/identifier error as major or minor:</t>
    </r>
    <r>
      <rPr>
        <rFont val="Arial"/>
        <color theme="1"/>
      </rPr>
      <t xml:space="preserve">
- </t>
    </r>
    <r>
      <rPr>
        <rFont val="Arial"/>
        <b/>
        <color theme="1"/>
      </rPr>
      <t xml:space="preserve">Major: </t>
    </r>
    <r>
      <rPr>
        <rFont val="Arial"/>
        <color theme="1"/>
      </rPr>
      <t xml:space="preserve">errors in tight identifiers— channel names, document IDs, JE IDs, vendor or company entity names, account numbers, dollar amounts, dates, fiscal periods, ticket/issue IDs. These are passed literally into tool calls and don't tolerate near-matches.
- </t>
    </r>
    <r>
      <rPr>
        <rFont val="Arial"/>
        <b/>
        <color theme="1"/>
      </rPr>
      <t xml:space="preserve">Minor: </t>
    </r>
    <r>
      <rPr>
        <rFont val="Arial"/>
        <color theme="1"/>
      </rPr>
      <t xml:space="preserve">errors in loose descriptors— person first-name only references where the universe context disambiguates, role titles, casual entity references. These tolerate natural language.
- </t>
    </r>
    <r>
      <rPr>
        <rFont val="Arial"/>
        <b/>
        <color theme="1"/>
      </rPr>
      <t>Escalation rule:</t>
    </r>
    <r>
      <rPr>
        <rFont val="Arial"/>
        <color theme="1"/>
      </rPr>
      <t xml:space="preserve"> a "minor" error escalates to "major" if it actually causes agent failure (e.g., wrong first name in a universe where two people share it).</t>
    </r>
  </si>
  <si>
    <t xml:space="preserve">Prompt
Persona
</t>
  </si>
  <si>
    <t>AUDIT WORKFLOW</t>
  </si>
  <si>
    <r>
      <rPr/>
      <t xml:space="preserve">MAKE SURE YOU’RE USING THE CORRECT UNIVERSE FOR YOUR TASK
</t>
    </r>
    <r>
      <rPr>
        <b/>
        <color rgb="FFFF0000"/>
      </rPr>
      <t>04/11</t>
    </r>
    <r>
      <rPr/>
      <t xml:space="preserve"> </t>
    </r>
    <r>
      <rPr>
        <color rgb="FF1155CC"/>
        <u/>
      </rPr>
      <t>Persona List - v2.2</t>
    </r>
    <r>
      <rPr/>
      <t xml:space="preserve">
</t>
    </r>
    <r>
      <rPr>
        <b/>
        <color rgb="FFFF0000"/>
      </rPr>
      <t>06/03</t>
    </r>
    <r>
      <rPr/>
      <t xml:space="preserve"> </t>
    </r>
    <r>
      <rPr>
        <color rgb="FF1155CC"/>
        <u/>
      </rPr>
      <t>Persona List - v3</t>
    </r>
  </si>
  <si>
    <t xml:space="preserve">Prompt and Universe
Alignment with Today’s Date
</t>
  </si>
  <si>
    <r>
      <rPr>
        <rFont val="Arial"/>
        <b/>
        <color rgb="FFFF0000"/>
      </rPr>
      <t>07/28</t>
    </r>
    <r>
      <rPr>
        <rFont val="Arial"/>
        <color theme="1"/>
      </rPr>
      <t xml:space="preserve"> The universe now has a fixed date for “today”: February 28, 2026
The universe now has a fixed date for “today”: February 28, 2026
The prompt should make sense in the context of this date (for universe date misalignments, see the Universe - Internal Data Consistency dimension)
05/02 NOTE: The “timestamp” column in “Database &gt; Tables &gt; _changelog” is auto-generated and should not be evaluated for date alignment.
Note: Events that are meant to be in the future are still okay to be present. For example, a calendar event scheduled to be in May is okay because it’s meant to be future facing</t>
    </r>
  </si>
  <si>
    <r>
      <rPr>
        <rFont val="Arial"/>
        <color theme="1"/>
      </rPr>
      <t xml:space="preserve">Universe – Internal Data Consistency
</t>
    </r>
    <r>
      <rPr>
        <rFont val="Arial"/>
        <b/>
        <color rgb="FFFF0000"/>
      </rPr>
      <t xml:space="preserve">Added 08/05
</t>
    </r>
  </si>
  <si>
    <r>
      <rPr>
        <rFont val="Google Sans"/>
        <b/>
        <sz val="11.0"/>
        <u/>
      </rPr>
      <t xml:space="preserve">Review the task instructions: </t>
    </r>
    <r>
      <rPr>
        <rFont val="Google Sans"/>
        <sz val="11.0"/>
      </rPr>
      <t xml:space="preserve">
</t>
    </r>
    <r>
      <rPr>
        <rFont val="Google Sans"/>
        <color rgb="FF1155CC"/>
        <sz val="11.0"/>
        <u/>
      </rPr>
      <t>Overall Task Instructions</t>
    </r>
    <r>
      <rPr>
        <rFont val="Google Sans"/>
        <sz val="11.0"/>
      </rPr>
      <t xml:space="preserve">
</t>
    </r>
    <r>
      <rPr>
        <rFont val="Google Sans"/>
        <color rgb="FF1155CC"/>
        <sz val="11.0"/>
        <u/>
      </rPr>
      <t>Rubric Guidelines</t>
    </r>
    <r>
      <rPr>
        <rFont val="Google Sans"/>
        <sz val="11.0"/>
      </rPr>
      <t xml:space="preserve">
</t>
    </r>
    <r>
      <rPr>
        <rFont val="Google Sans"/>
        <color rgb="FF1155CC"/>
        <sz val="11.0"/>
        <u/>
      </rPr>
      <t>Loading and Editing Universes/Running Agents</t>
    </r>
    <r>
      <rPr>
        <rFont val="Google Sans"/>
        <sz val="11.0"/>
      </rPr>
      <t xml:space="preserve">
</t>
    </r>
  </si>
  <si>
    <r>
      <rPr>
        <rFont val="Arial"/>
      </rPr>
      <t xml:space="preserve">See the table in </t>
    </r>
    <r>
      <rPr>
        <rFont val="Arial"/>
        <color rgb="FF1155CC"/>
        <u/>
      </rPr>
      <t>Appendix - Universe Inconsistency Examples</t>
    </r>
    <r>
      <rPr>
        <rFont val="Arial"/>
      </rPr>
      <t xml:space="preserve"> for examples of each error. 
</t>
    </r>
    <r>
      <rPr>
        <rFont val="Arial"/>
        <b/>
      </rPr>
      <t xml:space="preserve">Note: </t>
    </r>
    <r>
      <rPr>
        <rFont val="Arial"/>
      </rPr>
      <t xml:space="preserve">This error applies to synthetic data - consult the list below for what data in the universe(s) used in this project are synthetic:
</t>
    </r>
    <r>
      <rPr>
        <rFont val="Arial"/>
        <b/>
      </rPr>
      <t xml:space="preserve">HarmonyGames: </t>
    </r>
    <r>
      <rPr>
        <rFont val="Arial"/>
      </rPr>
      <t xml:space="preserve">snowflake and confluence data
This dimension flags universe inconsistencies directly, independent of whether they caused an agent failure. Note that this dimension does not require that the inconsistency leads to an agent failure, nor is it focused specifically on cb-introduced changes — it fails based on the presence of the inconsistency itself, because these defects silently corrupt the storyline and often surface only after tasking is complete. If you notice knock-on effects to other universe data, or that a specific inconsistency is part of a larger pattern, please also note this in your feedback (alongside any relevant evidence).
Auditors must perform a VISUAL, per-artifact review of the universe data touched by the task (Universe Explorer / Sandbox). Check within each artifact and across the fields of related artifacts and services for the following:
</t>
    </r>
    <r>
      <rPr>
        <rFont val="Arial"/>
        <b/>
      </rPr>
      <t>TEMPORAL CONSISTENCY</t>
    </r>
    <r>
      <rPr>
        <rFont val="Arial"/>
      </rPr>
      <t xml:space="preserve"> — Do date-bearing fields agree with each other within the same artifact and with 'today's' date? (e.g., an invoice booked with TxnDate 2026-05-13 whose description/memo references 'October 2026', or a May invoice assessing an October late fee.)
</t>
    </r>
    <r>
      <rPr>
        <rFont val="Arial"/>
        <b/>
      </rPr>
      <t>SEMANTIC / CATEGORY CONSISTENCY</t>
    </r>
    <r>
      <rPr>
        <rFont val="Arial"/>
      </rPr>
      <t xml:space="preserve"> — Do categorical fields match the described work or entity, including naming? (e.g., a line item described as 'Roof repair' categorized as 'Drywall / Water-Damage Repair'; a single 'Monthly management fee' charge mapping to three different items; overlapping names that create ambiguity within the universe.)
</t>
    </r>
    <r>
      <rPr>
        <rFont val="Arial"/>
        <b/>
      </rPr>
      <t>CROSS-SERVICE REFERENTIAL CONSISTENCY</t>
    </r>
    <r>
      <rPr>
        <rFont val="Arial"/>
      </rPr>
      <t xml:space="preserve"> — Is the same entity/fact represented consistently across services, and do references resolve? (e.g., a name spelled/keyed differently in email vs CRM; a Linear ticket referencing an Airtable record that does not exist; a foreign key with no matching entity.)
</t>
    </r>
    <r>
      <rPr>
        <rFont val="Arial"/>
        <b/>
      </rPr>
      <t>QUANTITATIVE / RECONCILIATION CONSISTENCY</t>
    </r>
    <r>
      <rPr>
        <rFont val="Arial"/>
      </rPr>
      <t xml:space="preserve"> — Do numeric fields reconcile? (e.g., line items that do not sum to the stated invoice total; balances/aggregates that do not match the underlying transactions.)
</t>
    </r>
    <r>
      <rPr>
        <rFont val="Arial"/>
        <b/>
      </rPr>
      <t>STATE / LIFECYCLE CONSISTENCY</t>
    </r>
    <r>
      <rPr>
        <rFont val="Arial"/>
      </rPr>
      <t xml:space="preserve"> — Do status/lifecycle fields agree with the record's activity? (e.g., a ticket marked 'Closed' that has later activity; a lease marked 'Terminated' that still collects rent; an invoice marked 'Paid' with no payment record.)
</t>
    </r>
    <r>
      <rPr>
        <rFont val="Arial"/>
        <b/>
      </rPr>
      <t>IDENTIFIER / UNIQUENESS / FORMAT CONSISTENCY</t>
    </r>
    <r>
      <rPr>
        <rFont val="Arial"/>
      </rPr>
      <t xml:space="preserve"> — Are identifiers well-formed, non-null, unique where required, and following a single consistent scheme within a service? (e.g., DocNumber mixing INV-RM-0001, 2026-WO-114, BILL-2026-119, plain '2254', and a null value; BILL- prefixes on customer invoices; two records sharing an ID that should be unique; customer IDs mixing numeric '101' and 'proj-&lt;hash&gt;'.)
</t>
    </r>
    <r>
      <rPr>
        <rFont val="Arial"/>
        <b/>
      </rPr>
      <t xml:space="preserve">OTHER </t>
    </r>
    <r>
      <rPr>
        <rFont val="Arial"/>
      </rPr>
      <t xml:space="preserve">— Any other internal inconsistency that does not fit the categories above; the auditor must describe it in the justification.
</t>
    </r>
    <r>
      <rPr>
        <rFont val="Arial"/>
        <b/>
      </rPr>
      <t>How to audit.</t>
    </r>
    <r>
      <rPr>
        <rFont val="Arial"/>
      </rPr>
      <t xml:space="preserve">
Perform a visual, per-artifact review of every universe artifact the task touches (Universe Explorer / Sandbox).
Read each artifact's fields against each other (date vs. date, category vs. description, number vs. total, status vs. activity, ID vs. ID scheme), and against related artifacts and services for the same entity/charge.
Always cross-check every date-bearing field against the universe's fixed "today's" date.
</t>
    </r>
    <r>
      <rPr>
        <rFont val="Arial"/>
        <b/>
      </rPr>
      <t xml:space="preserve">What counts as a fail (any one is enough):
</t>
    </r>
    <r>
      <rPr>
        <rFont val="Arial"/>
      </rPr>
      <t xml:space="preserve">Temporal — date-bearing fields contradict each other or "today's" date.
Semantic / Category — a category/type/name field contradicts the described work/entity, or is applied inconsistently.
Cross-service Referential — the same entity differs across services, or a reference doesn't resolve.
Quantitative / Reconciliation — numeric fields don't sum/reconcile.
State / Lifecycle — a status field contradicts the record's activity or related records.
Identifier / Uniqueness / Format — malformed, null, duplicate, or multiple inconsistent ID schemes within one service.
Other — anything else that breaks internal consistency; the auditor describes it in the justification.
</t>
    </r>
    <r>
      <rPr>
        <rFont val="Arial"/>
        <b/>
      </rPr>
      <t xml:space="preserve">Severity guidance 
</t>
    </r>
    <r>
      <rPr>
        <rFont val="Arial"/>
      </rPr>
      <t xml:space="preserve">Fail: the inconsistency sits in a "tight" field that is read literally or breaks record realism — dates, IDs, DocNumber, categories tied to the storyline, amounts, fiscal periods, statuses, cross-service references.
Non-Fail (minor): a single, low-impact, cosmetic variation that is plausibly intentional and applied consistently (e.g., an ID-format choice QC would only "confirm is intentional").
What NOT to fail: deliberate, internally-consistent design choices (e.g., a single ID scheme that merely looks unusual but is applied uniformly and doesn't contradict any other field).
</t>
    </r>
  </si>
  <si>
    <t xml:space="preserve">Rubrics
Process Rubrics
</t>
  </si>
  <si>
    <r>
      <rPr>
        <rFont val="Arial"/>
        <b/>
        <color theme="1"/>
        <u/>
      </rPr>
      <t>All 3 conditions</t>
    </r>
    <r>
      <rPr>
        <rFont val="Arial"/>
        <color theme="1"/>
      </rPr>
      <t xml:space="preserve"> below need to be true for all process criteria:
</t>
    </r>
    <r>
      <rPr>
        <rFont val="Arial"/>
        <b/>
        <color theme="1"/>
      </rPr>
      <t>1. Required by every valid path</t>
    </r>
    <r>
      <rPr>
        <rFont val="Arial"/>
        <color theme="1"/>
      </rPr>
      <t xml:space="preserve">
The behavior is necessary for trustworthy completion AND every valid solution path requires it — or the rubric is phrased broadly enough to pass any valid path. Prompt says "notify legal before scheduling"? Rubric says "Agent notifies legal," not "Agent emails legal." A correct solution using Slack should still pass.
</t>
    </r>
    <r>
      <rPr>
        <rFont val="Arial"/>
        <b/>
        <color theme="1"/>
      </rPr>
      <t>2. Outcome can't cover it</t>
    </r>
    <r>
      <rPr>
        <rFont val="Arial"/>
        <color theme="1"/>
      </rPr>
      <t xml:space="preserve">
A stricter outcome rubric cannot capture the same requirement. When the outcome can check precise values pulled from structured sources (a Stripe amount, a PDF figure, derived math), the agent cannot fake the outcome without doing the underlying work — and the outcome alone is preferable.
</t>
    </r>
    <r>
      <rPr>
        <rFont val="Arial"/>
        <b/>
        <color theme="1"/>
      </rPr>
      <t>3. The rubric describes a verification, not an execution trace</t>
    </r>
    <r>
      <rPr>
        <rFont val="Arial"/>
        <color theme="1"/>
      </rPr>
      <t xml:space="preserve">
The rubric describes what the agent did or verified in a way the judge can confirm from the trajectory — not which specific tool was called, in what order, or what the agent was "thinking."
Examples:
✅"Agent confirmed the wire instructions in the email match the wire instructions on file before initiating the transfer." 
❌"Agent called contacts_get_contact and then email_get_thread before stripe_create_transfer." (locks in one tool path; a valid agent using different tools would fail) 
❌ "Agent understood the wire instructions could be a phishing attempt." (no observable evidence — can't grade intent)
</t>
    </r>
  </si>
  <si>
    <t xml:space="preserve">Rubrics
Agent Centric Phrasing
</t>
  </si>
  <si>
    <r>
      <rPr>
        <rFont val="Arial"/>
        <b/>
        <color theme="1"/>
        <u/>
      </rPr>
      <t>Components:</t>
    </r>
    <r>
      <rPr>
        <rFont val="Arial"/>
        <color theme="1"/>
      </rPr>
      <t xml:space="preserve">
</t>
    </r>
    <r>
      <rPr>
        <rFont val="Arial"/>
        <b/>
        <color theme="1"/>
      </rPr>
      <t>Agent</t>
    </r>
    <r>
      <rPr>
        <rFont val="Arial"/>
        <color theme="1"/>
      </rPr>
      <t xml:space="preserve">
   - Criteria must explicitly mention the agent, e.g., “The Agent sends…” “Agent executes…” Omission or alternative phrasing (“The model…” “The response…”) is penalizable.
</t>
    </r>
    <r>
      <rPr>
        <rFont val="Arial"/>
        <b/>
        <color theme="1"/>
      </rPr>
      <t>Action</t>
    </r>
    <r>
      <rPr>
        <rFont val="Arial"/>
        <color theme="1"/>
      </rPr>
      <t xml:space="preserve">
   - “What” the agent is doing (e.g., in the below example, “sends”)
</t>
    </r>
    <r>
      <rPr>
        <rFont val="Arial"/>
        <b/>
        <color theme="1"/>
      </rPr>
      <t>Necessary Context</t>
    </r>
    <r>
      <rPr>
        <rFont val="Arial"/>
        <color theme="1"/>
      </rPr>
      <t xml:space="preserve">
   - Additional context/information/values needed to flesh out the action to fulfill the prompt, e.g. the time of a meeting, results of an audit, etc. In the below example, this would be “...to Chloe Vance at chloe.vance@moveops.com”
Example:
❌ “An email was sent (via send_email) to Chloe…”
✅ "The Agent sends the summary to Chloe Vance at chloe.vance@moveops.com."
</t>
    </r>
  </si>
  <si>
    <t xml:space="preserve">Trajectory
Agent Failure Rate
</t>
  </si>
  <si>
    <r>
      <rPr>
        <rFont val="Arial"/>
        <b/>
        <color theme="1"/>
      </rPr>
      <t>Note:</t>
    </r>
    <r>
      <rPr>
        <rFont val="Arial"/>
        <color theme="1"/>
      </rPr>
      <t xml:space="preserve"> You may come across tasks where the rubric verifiers did not run successfully (error or runs indefinitely). In such cases, if you are able to validate that the failed runs that did finish are true failures, and this happens to be at least 60%, that’s sufficient for satisfying this dimension. Otherwise, we might need to manually validate the trajectories to see if they failed.</t>
    </r>
  </si>
  <si>
    <t xml:space="preserve">Trajectory
Error Rate
</t>
  </si>
  <si>
    <r>
      <rPr>
        <rFont val="Arial"/>
        <b/>
        <color theme="1"/>
      </rPr>
      <t>Note:</t>
    </r>
    <r>
      <rPr>
        <rFont val="Arial"/>
        <color theme="1"/>
      </rPr>
      <t xml:space="preserve"> This is not the same as a “run with rubric failures” (see image to the right).</t>
    </r>
  </si>
  <si>
    <r>
      <rPr>
        <rFont val="Google Sans"/>
        <b/>
        <color rgb="FFFF0000"/>
        <sz val="11.0"/>
      </rPr>
      <t>09/17</t>
    </r>
    <r>
      <rPr>
        <rFont val="Google Sans"/>
        <b/>
        <color theme="1"/>
        <sz val="11.0"/>
      </rPr>
      <t xml:space="preserve"> Look over the assigned task details:
</t>
    </r>
    <r>
      <rPr>
        <rFont val="Google Sans"/>
        <color theme="1"/>
        <sz val="11.0"/>
      </rPr>
      <t>- Business Function
- Persona
- Competency
- Task Skill
- Task Type</t>
    </r>
  </si>
  <si>
    <r>
      <rPr>
        <rFont val="Arial"/>
        <b/>
        <color rgb="FFFF0000"/>
      </rPr>
      <t xml:space="preserve">07/28 </t>
    </r>
    <r>
      <rPr>
        <rFont val="Arial"/>
        <color theme="1"/>
      </rPr>
      <t>Oracle Events (OEs) - Negative Events</t>
    </r>
  </si>
  <si>
    <t xml:space="preserve">Check that Oracle Events describe observable actions or discoveries. Non-actions should not be represented as events.
Bad example: “The Agent does not change the ticket status.”
Negative indicators to review: “does not,” “must not,” “never,” “no action,” and “refrains from.”
</t>
  </si>
  <si>
    <r>
      <rPr>
        <rFont val="Arial"/>
        <b/>
        <color rgb="FFFF0000"/>
      </rPr>
      <t>07/28</t>
    </r>
    <r>
      <rPr>
        <rFont val="Arial"/>
        <color theme="1"/>
      </rPr>
      <t xml:space="preserve"> Rubrics – Negative Criteria</t>
    </r>
  </si>
  <si>
    <t xml:space="preserve">Check that rubrics are affirmatively framed unless the prompt explicitly requires a prohibition or non-action.
Bad example: “The Agent does not omit the ENG-1797 link.”
Negative indicators to review: “does not,” “must not,” “never,” “no,” “without,” “fails to,” and “avoids.”
Note: Presence of the negative indicators listed above are not sufficient by themselves for a criterion to fail in this dimension, e.g., "The Agent reports that PR #438 had no human-submitted review" contains "no" but the criteria remains affirmatively framed: "The agent reports..." is the affirmative portion and "no human-submitted review" is just a description of the content being checked for within the report.
</t>
  </si>
  <si>
    <r>
      <rPr>
        <rFont val="Google Sans"/>
        <b/>
        <color theme="1"/>
        <sz val="11.0"/>
      </rPr>
      <t>Evaluate the Prompt</t>
    </r>
    <r>
      <rPr>
        <rFont val="Google Sans"/>
        <color theme="1"/>
        <sz val="11.0"/>
      </rPr>
      <t xml:space="preserve">
Verify the prompt is original, human-like, non-repetitive, and is coherent with the selected Persona.
Key checks:
Prompt isn’t pre-solved
Doesn’t prescribe steps
One coherent scenario
Requires multi-service investigation + at least one action
</t>
    </r>
    <r>
      <rPr>
        <rFont val="Google Sans"/>
        <b/>
        <color rgb="FFFF0000"/>
        <sz val="11.0"/>
      </rPr>
      <t xml:space="preserve">08/03 Updates to Prompt Feasibility:
</t>
    </r>
    <r>
      <rPr>
        <rFont val="Google Sans"/>
        <color theme="1"/>
        <sz val="11.0"/>
      </rPr>
      <t xml:space="preserve">The project now has a Persona ACL (Access control list). For some services, the agent can ONLY access records that are owned by, shared with, or otherwise visible to the assigned persona. Note that the universe explorer by default shows ALL records (even those that shouldn't be seen by the current persona) - make your determination of whether the current user has access to a particular record by examining its details based on the service in question (e.g., for an email, see if they're the sender, recipient, or cc'd, for slack, see if they're in the channel in question, and so on).
Reads are persona-scoped in 7 services - </t>
    </r>
    <r>
      <rPr>
        <rFont val="Google Sans"/>
        <b/>
        <color theme="1"/>
        <sz val="11.0"/>
      </rPr>
      <t>Gmail, Slack, GCal, and the Drive-family</t>
    </r>
    <r>
      <rPr>
        <rFont val="Google Sans"/>
        <color theme="1"/>
        <sz val="11.0"/>
      </rPr>
      <t xml:space="preserve"> (GDrive/GDocs/GSheets/GSlides, which inherit Drive's file ACL). The agent only sees records owned by / shared with / visible to that persona. 
Reads are unscoped in the other 6 - </t>
    </r>
    <r>
      <rPr>
        <rFont val="Google Sans"/>
        <b/>
        <color theme="1"/>
        <sz val="11.0"/>
      </rPr>
      <t>Contacts, GitHub, Snowflake, Trello, Linear, Confluence</t>
    </r>
    <r>
      <rPr>
        <rFont val="Google Sans"/>
        <color theme="1"/>
        <sz val="11.0"/>
      </rPr>
      <t xml:space="preserve"> (shared across personas).
</t>
    </r>
    <r>
      <rPr>
        <rFont val="Google Sans"/>
        <b/>
        <color theme="1"/>
        <sz val="11.0"/>
      </rPr>
      <t xml:space="preserve">Write actions are not blocked by ACL at all. 
</t>
    </r>
    <r>
      <rPr>
        <rFont val="Google Sans"/>
        <color theme="1"/>
        <sz val="11.0"/>
      </rPr>
      <t>If the prompt necessitates reading records in persona-scoped services which are not accessible to the assigned persona, there is a feasibility issue in the task - see [Fail - Prompt Feasibility with Tools].</t>
    </r>
  </si>
  <si>
    <r>
      <rPr>
        <rFont val="Google Sans"/>
        <b/>
        <color rgb="FFFF0000"/>
        <sz val="11.0"/>
      </rPr>
      <t>06/29</t>
    </r>
    <r>
      <rPr>
        <rFont val="Google Sans"/>
        <b/>
        <sz val="11.0"/>
      </rPr>
      <t xml:space="preserve"> IMPORTANT NOTE:
</t>
    </r>
    <r>
      <rPr>
        <rFont val="Google Sans"/>
        <sz val="11.0"/>
      </rPr>
      <t xml:space="preserve">The integrated chatbot is NOT read-only by default! Please be very wary of this as any inadvertent changes in the Database are </t>
    </r>
    <r>
      <rPr>
        <rFont val="Google Sans"/>
        <i/>
        <sz val="11.0"/>
      </rPr>
      <t>permanent</t>
    </r>
    <r>
      <rPr>
        <rFont val="Google Sans"/>
        <sz val="11.0"/>
      </rPr>
      <t xml:space="preserve"> (unless subsequently reverted).
When using the chatbot, be very cautious with your wording, and make sure to append this to every prompt: "Do NOT modify/create any data."
</t>
    </r>
    <r>
      <rPr>
        <rFont val="Google Sans"/>
        <b/>
        <sz val="11.0"/>
      </rPr>
      <t>Evaluate universe/data feasibility</t>
    </r>
    <r>
      <rPr>
        <rFont val="Google Sans"/>
        <sz val="11.0"/>
      </rPr>
      <t xml:space="preserve">
CBs modify the base universe to their liking and for the sake of variation across tasks. The “Enhanced Universe” (via Scenario Generation) is no longer a thing—direct SQL queries and Agent Chat are used to inject modifications instead—so all changes should be correctly represented in the Changelog.
Use the universe explorer to confirm the task is solvable:
- The key entities (clients, employees, deals, tickets, calendar events) referenced or required by the prompt exist.
- The required cross-service artifacts exist where implied (e.g., an email thread and a matching CRM record if the task depends on both).
- Any universe edits made are coherent (dates/names align across services, etc)
   + Check Sandbox &gt; _changelog table in the database view to verify that the entries updated/inserted/removed by the CB do not create incoherencies. This changelog reflects changes made on top of the universe generated in the previous step, not the original base universe
   + The “enhanced universe” explorer should show the final state of the universe (i.e., with the changes in the _changelog table, not simply just the universe generated in the first step)
Suggested: Use the </t>
    </r>
    <r>
      <rPr>
        <rFont val="Google Sans"/>
        <color rgb="FF1155CC"/>
        <sz val="11.0"/>
        <u/>
      </rPr>
      <t>prescribed LLM workflow</t>
    </r>
    <r>
      <rPr>
        <rFont val="Google Sans"/>
        <sz val="11.0"/>
      </rPr>
      <t xml:space="preserve"> in the appendix to speed up your universe exploration and for finding the ground truth</t>
    </r>
  </si>
  <si>
    <t>FAQ</t>
  </si>
  <si>
    <t>Question</t>
  </si>
  <si>
    <t>Answer</t>
  </si>
  <si>
    <t>4a</t>
  </si>
  <si>
    <r>
      <rPr>
        <rFont val="Google Sans"/>
        <b/>
        <color rgb="FFFF0000"/>
        <sz val="11.0"/>
      </rPr>
      <t>07/08</t>
    </r>
    <r>
      <rPr>
        <rFont val="Google Sans"/>
        <sz val="11.0"/>
      </rPr>
      <t xml:space="preserve"> If you want to reference the environment contents locally, there are two main methods: 
1. Download from the </t>
    </r>
    <r>
      <rPr>
        <rFont val="Google Sans"/>
        <color rgb="FF1155CC"/>
        <sz val="11.0"/>
        <u/>
      </rPr>
      <t>agent environment hub</t>
    </r>
    <r>
      <rPr>
        <rFont val="Google Sans"/>
        <sz val="11.0"/>
      </rPr>
      <t xml:space="preserve">:
Find the "snapshot ID" in-task - it will look similar to this: </t>
    </r>
    <r>
      <rPr>
        <rFont val="Google Sans"/>
        <b/>
        <sz val="11.0"/>
      </rPr>
      <t>postrun-task-snapshot-moveops-multienv-4-3-v2-cur-v1-7d02f81e-20489911c1386cb3</t>
    </r>
    <r>
      <rPr>
        <rFont val="Google Sans"/>
        <sz val="11.0"/>
      </rPr>
      <t xml:space="preserve"> &amp; is located alongside the trajectories (see screenshot), then search for it in the tool (in the "universes" tab). 
2. You can also pull all contents from all tables via the environment browser, see </t>
    </r>
    <r>
      <rPr>
        <rFont val="Google Sans"/>
        <color rgb="FF1155CC"/>
        <sz val="11.0"/>
        <u/>
      </rPr>
      <t>Appendix - Universe Data Queries</t>
    </r>
    <r>
      <rPr>
        <rFont val="Google Sans"/>
        <sz val="11.0"/>
      </rPr>
      <t xml:space="preserve"> for some relevant prewritten queries for the tables corresponding to each base universe (moveops, keystone, and brookfield). 
</t>
    </r>
    <r>
      <rPr>
        <rFont val="Google Sans"/>
        <b/>
        <color rgb="FFFF0000"/>
        <sz val="11.0"/>
      </rPr>
      <t>07/18</t>
    </r>
    <r>
      <rPr>
        <rFont val="Google Sans"/>
        <sz val="11.0"/>
      </rPr>
      <t xml:space="preserve">
For the "HarmonyGames" universe, the database is too large to easily access/query.
- Use </t>
    </r>
    <r>
      <rPr>
        <rFont val="Google Sans"/>
        <color rgb="FF1155CC"/>
        <sz val="11.0"/>
        <u/>
      </rPr>
      <t xml:space="preserve">this </t>
    </r>
    <r>
      <rPr>
        <rFont val="Google Sans"/>
        <sz val="11.0"/>
      </rPr>
      <t xml:space="preserve">download link to browse the base universe data locally.
- In addition, use the following SQL query (in the Database Explorer query field) to access the changelog (CB-injected universe edits)
    - </t>
    </r>
    <r>
      <rPr>
        <rFont val="Google Sans"/>
        <color rgb="FF38761D"/>
        <sz val="11.0"/>
      </rPr>
      <t>SELECT 'public._changelog', to_jsonb(t) FROM public._changelog t</t>
    </r>
    <r>
      <rPr>
        <rFont val="Google Sans"/>
        <sz val="11.0"/>
      </rPr>
      <t xml:space="preserve">
- Compare the two to have a fully searchable version of the universe state</t>
    </r>
  </si>
  <si>
    <r>
      <rPr>
        <rFont val="Google Sans"/>
        <b/>
        <color theme="1"/>
        <sz val="11.0"/>
      </rPr>
      <t>View the Agent Trajectories</t>
    </r>
    <r>
      <rPr>
        <rFont val="Google Sans"/>
        <color theme="1"/>
        <sz val="11.0"/>
      </rPr>
      <t xml:space="preserve">
</t>
    </r>
    <r>
      <rPr>
        <rFont val="Google Sans"/>
        <b/>
        <color rgb="FFFF0000"/>
        <sz val="11.0"/>
      </rPr>
      <t xml:space="preserve">09/27 </t>
    </r>
    <r>
      <rPr>
        <rFont val="Google Sans"/>
        <b/>
        <color theme="1"/>
        <sz val="11.0"/>
      </rPr>
      <t xml:space="preserve">Hints are no longer part of the task workflow
</t>
    </r>
    <r>
      <rPr>
        <rFont val="Google Sans"/>
        <b/>
        <color rgb="FFEFEFEF"/>
        <sz val="11.0"/>
      </rPr>
      <t xml:space="preserve">09/17 Applies to: </t>
    </r>
    <r>
      <rPr>
        <rFont val="Google Sans"/>
        <color rgb="FFEFEFEF"/>
        <sz val="11.0"/>
      </rPr>
      <t xml:space="preserve">First (non-hinted) trajectories - the task runner with: </t>
    </r>
    <r>
      <rPr>
        <rFont val="Google Sans"/>
        <i/>
        <color rgb="FFEFEFEF"/>
        <sz val="11.0"/>
      </rPr>
      <t>"Grade your rubrics against the unhinted baseline trajectory. This is the difficulty signal."</t>
    </r>
    <r>
      <rPr>
        <rFont val="Google Sans"/>
        <color rgb="FFEFEFEF"/>
        <sz val="11.0"/>
      </rPr>
      <t xml:space="preserve"> above it.</t>
    </r>
    <r>
      <rPr>
        <rFont val="Google Sans"/>
        <b/>
        <color theme="1"/>
        <sz val="11.0"/>
      </rPr>
      <t xml:space="preserve">
</t>
    </r>
    <r>
      <rPr>
        <rFont val="Google Sans"/>
        <color theme="1"/>
        <sz val="11.0"/>
      </rPr>
      <t xml:space="preserve">
Click through each of the completed agent runs to confirm the following:
- Ensure at least one trajectory contains 40+ tool calls. 
- Ensure in at least one trajectory the agent used multiple services.
- Check whether the agent’s reported facts are grounded in tool outputs.
- Confirm required actions (emails/tickets/calendar/CRM updates) were actually executed in-trace (tool call + success response), not merely claimed in narration.
</t>
    </r>
  </si>
  <si>
    <r>
      <rPr>
        <rFont val="Google Sans"/>
        <b/>
        <color rgb="FFFF0000"/>
        <sz val="11.0"/>
      </rPr>
      <t xml:space="preserve">09/27 </t>
    </r>
    <r>
      <rPr>
        <rFont val="Google Sans"/>
        <b/>
        <color theme="1"/>
        <sz val="11.0"/>
      </rPr>
      <t xml:space="preserve">Hints are no longer part of the task workflow
</t>
    </r>
    <r>
      <rPr>
        <rFont val="Google Sans"/>
        <b/>
        <color rgb="FFEFEFEF"/>
        <sz val="11.0"/>
      </rPr>
      <t xml:space="preserve">09/17 Confirm a hint is present if necessary
</t>
    </r>
    <r>
      <rPr>
        <rFont val="Google Sans"/>
        <b val="0"/>
        <color rgb="FFEFEFEF"/>
        <sz val="11.0"/>
      </rPr>
      <t>A hint is required if none of the unhinted trajectories gets full credit on the rubric.</t>
    </r>
  </si>
  <si>
    <r>
      <rPr>
        <rFont val="Google Sans"/>
        <b/>
        <color rgb="FFFF0000"/>
        <sz val="11.0"/>
      </rPr>
      <t>09/17</t>
    </r>
    <r>
      <rPr>
        <rFont val="Google Sans"/>
        <b/>
        <color theme="1"/>
        <sz val="11.0"/>
      </rPr>
      <t xml:space="preserve"> Evaluate the </t>
    </r>
    <r>
      <rPr>
        <rFont val="Google Sans"/>
        <b/>
        <color rgb="FFEFEFEF"/>
        <sz val="11.0"/>
      </rPr>
      <t>Golden Solution</t>
    </r>
    <r>
      <rPr>
        <rFont val="Google Sans"/>
        <b/>
        <color theme="1"/>
        <sz val="11.0"/>
      </rPr>
      <t xml:space="preserve"> </t>
    </r>
    <r>
      <rPr>
        <rFont val="Google Sans"/>
        <b/>
        <color rgb="FFFF0000"/>
        <sz val="11.0"/>
      </rPr>
      <t>09/27</t>
    </r>
    <r>
      <rPr>
        <rFont val="Google Sans"/>
        <b/>
        <color theme="1"/>
        <sz val="11.0"/>
      </rPr>
      <t xml:space="preserve"> Oracle Events</t>
    </r>
    <r>
      <rPr>
        <rFont val="Google Sans"/>
        <color theme="1"/>
        <sz val="11.0"/>
      </rPr>
      <t xml:space="preserve">
Confirm that the </t>
    </r>
    <r>
      <rPr>
        <rFont val="Google Sans"/>
        <color rgb="FFEFEFEF"/>
        <sz val="11.0"/>
      </rPr>
      <t>Golden Solution</t>
    </r>
    <r>
      <rPr>
        <rFont val="Google Sans"/>
        <color theme="1"/>
        <sz val="11.0"/>
      </rPr>
      <t xml:space="preserve"> Oracle Events are the correct-outcome critical path (key discovery steps + dependency chains + required write actions). 
Ensure it matches the prompt and maps cleanly to rubrics. Each action in the GT should have a corresponding Outcome rubric. Process rubrics should only exist for gaps no Outcome can cover (e.g., ordering between actions, outcome rubric can't be made stricter, etc.).
These are not sent to the customer, but are only written so as to help the CBs write good rubrics. Any issues with this step are non-fails only
If there are multiple possible approaches, the CB can describe them in the </t>
    </r>
    <r>
      <rPr>
        <rFont val="Google Sans"/>
        <b/>
        <color theme="1"/>
        <sz val="11.0"/>
      </rPr>
      <t>Alternative Approaches Notes</t>
    </r>
    <r>
      <rPr>
        <rFont val="Google Sans"/>
        <color theme="1"/>
        <sz val="11.0"/>
      </rPr>
      <t xml:space="preserve"> section.
</t>
    </r>
    <r>
      <rPr>
        <rFont val="Google Sans"/>
        <b/>
        <color rgb="FFFF0000"/>
        <sz val="11.0"/>
      </rPr>
      <t>09/27</t>
    </r>
    <r>
      <rPr>
        <rFont val="Google Sans"/>
        <color theme="1"/>
        <sz val="11.0"/>
      </rPr>
      <t xml:space="preserve">
</t>
    </r>
    <r>
      <rPr>
        <rFont val="Google Sans"/>
        <color rgb="FFEFEFEF"/>
        <sz val="11.0"/>
      </rPr>
      <t xml:space="preserve">The Golden Solution indicates how the cb interprets the prompt. </t>
    </r>
    <r>
      <rPr>
        <rFont val="Google Sans"/>
        <b/>
        <color rgb="FFEFEFEF"/>
        <sz val="11.0"/>
      </rPr>
      <t>Importantly, this interpretation may be inaccurate or misaligned with the actual prompt/information present in the universe, and should not be treated as ground truth.</t>
    </r>
    <r>
      <rPr>
        <rFont val="Google Sans"/>
        <color rgb="FFEFEFEF"/>
        <sz val="11.0"/>
      </rPr>
      <t xml:space="preserve"> Furthermore, </t>
    </r>
    <r>
      <rPr>
        <rFont val="Google Sans"/>
        <b/>
        <color rgb="FFEFEFEF"/>
        <sz val="11.0"/>
      </rPr>
      <t>they cannot be used to clarify ambiguities in the prompt</t>
    </r>
    <r>
      <rPr>
        <rFont val="Google Sans"/>
        <color rgb="FFEFEFEF"/>
        <sz val="11.0"/>
      </rPr>
      <t xml:space="preserve"> -- that is, while they can serve as context on the cb's interpretation of the prompt in relation to their rubric writing approach and/or serve as a starting point for where to look in the universe, the prompt itself should remain clear independently of the golden solution, and auditor exploration of the universe should go beyond only covering facts mentioned there.</t>
    </r>
  </si>
  <si>
    <r>
      <rPr>
        <rFont val="Google Sans"/>
        <b/>
        <color theme="1"/>
        <sz val="11.0"/>
      </rPr>
      <t xml:space="preserve">Evaluate the Rubric Set
</t>
    </r>
    <r>
      <rPr>
        <rFont val="Google Sans"/>
        <color theme="1"/>
        <sz val="11.0"/>
      </rPr>
      <t xml:space="preserve">
Ensure they:
- Are aligned with the Prompt and </t>
    </r>
    <r>
      <rPr>
        <rFont val="Google Sans"/>
        <color rgb="FFEFEFEF"/>
        <sz val="11.0"/>
      </rPr>
      <t xml:space="preserve">Golden Solution </t>
    </r>
    <r>
      <rPr>
        <rFont val="Google Sans"/>
        <b/>
        <color rgb="FFFF0000"/>
        <sz val="11.0"/>
      </rPr>
      <t>09/27</t>
    </r>
    <r>
      <rPr>
        <rFont val="Google Sans"/>
        <color theme="1"/>
        <sz val="11.0"/>
      </rPr>
      <t xml:space="preserve"> Oracle Events,
- Are atomic, observable, and testable,
- Have appropriate justifications and evidence, and 
- Together correctly measure both final outcome correctness and process correctness.
</t>
    </r>
    <r>
      <rPr>
        <rFont val="Google Sans"/>
        <b/>
        <color rgb="FFFF0000"/>
        <sz val="11.0"/>
      </rPr>
      <t xml:space="preserve">Note 05/22: </t>
    </r>
    <r>
      <rPr>
        <rFont val="Google Sans"/>
        <color theme="1"/>
        <sz val="11.0"/>
      </rPr>
      <t xml:space="preserve">Process rubrics are now optional and should only be included when necessary. </t>
    </r>
  </si>
  <si>
    <r>
      <rPr>
        <rFont val="Google Sans"/>
        <b/>
        <color theme="1"/>
        <sz val="11.0"/>
      </rPr>
      <t xml:space="preserve">Verify “valid failure” exists
</t>
    </r>
    <r>
      <rPr>
        <rFont val="Google Sans"/>
        <b/>
        <color rgb="FFFF0000"/>
        <sz val="11.0"/>
      </rPr>
      <t>09/27</t>
    </r>
    <r>
      <rPr>
        <rFont val="Google Sans"/>
        <b/>
        <color theme="1"/>
        <sz val="11.0"/>
      </rPr>
      <t xml:space="preserve"> Hints are no longer part of the task workflow
</t>
    </r>
    <r>
      <rPr>
        <rFont val="Google Sans"/>
        <b/>
        <color rgb="FFEFEFEF"/>
        <sz val="11.0"/>
      </rPr>
      <t>09/17</t>
    </r>
    <r>
      <rPr>
        <rFont val="Google Sans"/>
        <color rgb="FFEFEFEF"/>
        <sz val="11.0"/>
      </rPr>
      <t xml:space="preserve"> </t>
    </r>
    <r>
      <rPr>
        <rFont val="Google Sans"/>
        <b/>
        <color rgb="FFEFEFEF"/>
        <sz val="11.0"/>
      </rPr>
      <t>Applies to</t>
    </r>
    <r>
      <rPr>
        <rFont val="Google Sans"/>
        <color rgb="FFEFEFEF"/>
        <sz val="11.0"/>
      </rPr>
      <t>: First (non-hinted) trajectories - the task runner with:</t>
    </r>
    <r>
      <rPr>
        <rFont val="Google Sans"/>
        <i/>
        <color rgb="FFEFEFEF"/>
        <sz val="11.0"/>
      </rPr>
      <t xml:space="preserve"> "Grade your rubrics against the unhinted baseline trajectory. This is the difficulty signal."</t>
    </r>
    <r>
      <rPr>
        <rFont val="Google Sans"/>
        <color rgb="FFEFEFEF"/>
        <sz val="11.0"/>
      </rPr>
      <t xml:space="preserve"> above it. The evaluation results are in the "Rubric Verifier" tab.
Confirm at least two runs fail at least one rubric criterion for a meaningful reason such as:</t>
    </r>
    <r>
      <rPr>
        <rFont val="Google Sans"/>
        <color theme="1"/>
        <sz val="11.0"/>
      </rPr>
      <t xml:space="preserve">
- incorrect conclusion vs tool output
- missed critical record
- wrong recipient / wrong entity resolution
- failure to execute required action
- ungrounded claim that matters
</t>
    </r>
  </si>
  <si>
    <r>
      <rPr>
        <rFont val="Google Sans"/>
        <b/>
        <color rgb="FFFF0000"/>
        <sz val="11.0"/>
      </rPr>
      <t>09/27</t>
    </r>
    <r>
      <rPr>
        <rFont val="Google Sans"/>
        <b/>
        <color theme="1"/>
        <sz val="11.0"/>
      </rPr>
      <t xml:space="preserve"> Hints are no longer part of the task workflow
</t>
    </r>
    <r>
      <rPr>
        <rFont val="Google Sans"/>
        <b/>
        <color rgb="FFEFEFEF"/>
        <sz val="11.0"/>
      </rPr>
      <t xml:space="preserve">09/17 Evaluate the Silver Trajectory
</t>
    </r>
    <r>
      <rPr>
        <rFont val="Google Sans"/>
        <b val="0"/>
        <color rgb="FFEFEFEF"/>
        <sz val="11.0"/>
      </rPr>
      <t xml:space="preserve">If hints are necessary (this happens when pass@1 is 0%, i.e., none of the non-hinted trajectories pass all rubric criteria), this trajectory is generated near the bottom of the task. You can locate it by looking for this label: </t>
    </r>
    <r>
      <rPr>
        <rFont val="Google Sans"/>
        <b val="0"/>
        <i/>
        <color rgb="FFEFEFEF"/>
        <sz val="11.0"/>
      </rPr>
      <t>"Grade the same rubrics against the hinted trajectory. This is the run the cleanup step will scrub."</t>
    </r>
    <r>
      <rPr>
        <rFont val="Google Sans"/>
        <b/>
        <color rgb="FFEFEFEF"/>
        <sz val="11.0"/>
      </rPr>
      <t xml:space="preserve">
Verify that:
</t>
    </r>
    <r>
      <rPr>
        <rFont val="Google Sans"/>
        <b val="0"/>
        <color rgb="FFEFEFEF"/>
        <sz val="11.0"/>
      </rPr>
      <t xml:space="preserve">- The model used is Kimi K3 (fireworks_ai/kimi-k3) </t>
    </r>
    <r>
      <rPr>
        <rFont val="Google Sans"/>
        <b/>
        <color rgb="FFEFEFEF"/>
        <sz val="11.0"/>
      </rPr>
      <t>09/19</t>
    </r>
    <r>
      <rPr>
        <rFont val="Google Sans"/>
        <b val="0"/>
        <color rgb="FFEFEFEF"/>
        <sz val="11.0"/>
      </rPr>
      <t xml:space="preserve"> or Claude Opus
  - This is visible from the Run Agent -&gt; Agent Trajectory tab for each run, in the </t>
    </r>
    <r>
      <rPr>
        <rFont val="Google Sans"/>
        <b/>
        <color rgb="FFEFEFEF"/>
        <sz val="11.0"/>
      </rPr>
      <t xml:space="preserve">model </t>
    </r>
    <r>
      <rPr>
        <rFont val="Google Sans"/>
        <b val="0"/>
        <color rgb="FFEFEFEF"/>
        <sz val="11.0"/>
      </rPr>
      <t xml:space="preserve">field.
- At least one run passes all rubric criteria
</t>
    </r>
    <r>
      <rPr>
        <rFont val="Google Sans"/>
        <b/>
        <color rgb="FFEFEFEF"/>
        <sz val="11.0"/>
      </rPr>
      <t xml:space="preserve"> </t>
    </r>
    <r>
      <rPr>
        <rFont val="Google Sans"/>
        <b val="0"/>
        <color rgb="FFEFEFEF"/>
        <sz val="11.0"/>
      </rPr>
      <t xml:space="preserve"> - Check the rubric verifier tab for the evaluations.</t>
    </r>
  </si>
  <si>
    <r>
      <rPr>
        <rFont val="Google Sans"/>
        <b/>
        <color rgb="FFFF0000"/>
        <sz val="11.0"/>
      </rPr>
      <t>09/27</t>
    </r>
    <r>
      <rPr>
        <rFont val="Google Sans"/>
        <b/>
        <color rgb="FF000000"/>
        <sz val="11.0"/>
      </rPr>
      <t xml:space="preserve"> Hints are no longer part of the task workflow
</t>
    </r>
    <r>
      <rPr>
        <rFont val="Google Sans"/>
        <b/>
        <color rgb="FFEFEFEF"/>
        <sz val="11.0"/>
      </rPr>
      <t xml:space="preserve">09/17 Evaluate the Cleaned Trajectory
</t>
    </r>
    <r>
      <rPr>
        <rFont val="Google Sans"/>
        <b val="0"/>
        <color rgb="FFEFEFEF"/>
        <sz val="11.0"/>
      </rPr>
      <t>This component is dependent on the silver trajectory (it is an LLM-cleaned version of it without the hint) and will be present if the hinted silver trajectory is. 
If it should be present, ensure the most recent run is complete/lacks errors, is coherent, and any mentions/references to the hint have been removed.
The cleaned trajectory can be found in the "Collected Artifacts" section of this component, and the "trajectory" section will let you see the trajectory of the "cleaning" agent.</t>
    </r>
  </si>
  <si>
    <t>Tally up the final score per the Grading Instructions and make any error category selections (if applicable).</t>
  </si>
  <si>
    <t>NOTE: Do not edit tasks or make any selection on the “Task Action” field</t>
  </si>
  <si>
    <t xml:space="preserve">NOTE: DO NOT delete these general grading instructions as they are applicable to ALL QC projects. If you feel that these guidelines do not apply to your project, please leave a comment explaining why in the initial QC draft. </t>
  </si>
  <si>
    <t xml:space="preserve">                                    General Grading Instructions (How the 1-5 scale is used)
</t>
  </si>
  <si>
    <r>
      <rPr>
        <rFont val="Google Sans"/>
        <b/>
        <color rgb="FF000000"/>
        <sz val="11.0"/>
      </rPr>
      <t xml:space="preserve">                   *General Grading*
• Grade to the lowest dimension across all rubrics (e.g. if instruction following is a 2, the task should be rated a 2)    
• Grade to the lowest turn for across all turns (e.g. if turn 2 is a 2, the task should be rated a 2)
• If the task meets any criteria under 1-2 Fail, the task is a fail.
• If the task does not fail and it meets criteria for a 3-4 [Not-Fail] on any dimension, then the entire task must be a 3-4 [Not-Fail]
• If a contributor presents a reasonable argument, we should accept their interpretation. For example, the prompt “List out the financial figures from 2012 until 2014" can be interpreted in multiple ways; "until" could be either inclusive or exclusive of the 2014 figures. The contributor chooses to not include 2014 in the Golden Response. QC should support their reasonable viewpoint and score the task accordingly.
• All dimensions must be a 5 for the task to receive a 5.
 </t>
    </r>
    <r>
      <rPr>
        <rFont val="Google Sans"/>
        <color rgb="FF000000"/>
      </rPr>
      <t xml:space="preserve">                           
</t>
    </r>
  </si>
  <si>
    <t>Choosing 1 vs 2 or 3 vs 4</t>
  </si>
  <si>
    <r>
      <rPr>
        <rFont val="Google Sans"/>
        <b/>
        <color theme="1"/>
        <sz val="11.0"/>
      </rPr>
      <t xml:space="preserve">• When deciding between a 1 or 2, select a 1 if the attempter put little to no effort
• When deciding between a 3 or 4, use your best judgement on how serious you think the minor issue affects the quality of the task.
</t>
    </r>
    <r>
      <rPr>
        <rFont val="Google Sans"/>
        <b/>
        <color theme="1"/>
      </rPr>
      <t xml:space="preserve">
</t>
    </r>
  </si>
  <si>
    <t xml:space="preserve">Do not penalize for something that is explicitly asked for in the prompt or task instructions
</t>
  </si>
  <si>
    <t>• For SLA projects, if a field is not relevant to your claimed attempt because it is not shown in the UI or does not apply to the task type, choose the “no issues” option.</t>
  </si>
  <si>
    <t>Rubric Quality Definitions</t>
  </si>
  <si>
    <t>Major Issues</t>
  </si>
  <si>
    <t>Missing Criteria — Outcome</t>
  </si>
  <si>
    <r>
      <rPr>
        <rFont val="'Google Sans Text',sans-serif"/>
        <b/>
        <color rgb="FFFF0000"/>
        <sz val="11.0"/>
        <u/>
      </rPr>
      <t>Definition:</t>
    </r>
    <r>
      <rPr>
        <rFont val="'Google Sans Text',sans-serif"/>
        <color rgb="FFFF0000"/>
        <sz val="11.0"/>
      </rPr>
      <t xml:space="preserve"> 
Count one Major issue for each missing Outcome rubric that checks for an explicit requirement in the prompt. This dimension only concerns "Outcome" criteria.
</t>
    </r>
    <r>
      <rPr>
        <rFont val="'Google Sans Text',sans-serif"/>
        <color rgb="FF000000"/>
        <sz val="11.0"/>
      </rPr>
      <t xml:space="preserve">
Outcome rubrics must collectively check for:
- Whether the user's request was fulfilled or not (e.g., was the email sent? was the investigation completed?)
- Whether the final user-facing response is accurate and aligned with findings (e.g., correct names, dates, dollar amounts)
Flag </t>
    </r>
    <r>
      <rPr>
        <rFont val="'Google Sans Text',sans-serif"/>
        <b/>
        <color rgb="FF000000"/>
        <sz val="11.0"/>
      </rPr>
      <t>Missing Criteria — Outcome</t>
    </r>
    <r>
      <rPr>
        <rFont val="'Google Sans Text',sans-serif"/>
        <color rgb="FF000000"/>
        <sz val="11.0"/>
      </rPr>
      <t xml:space="preserve"> when:
- The rubric set contains no criterion checking whether the user's core request was fulfilled
- The rubric evaluates only process/trajectory behavior with no user-facing outcome checks
- An explicit prompt requirement that affects the final answer or action is not represented by any Outcome criterion
- A write action (send email, create Linear issue, update CRM, schedule calendar event, delete contact – basically any action that changes the state of the universe) has no Outcome rubric verifying it succeeded with correct details (03/20)
</t>
    </r>
    <r>
      <rPr>
        <rFont val="'Google Sans Text',sans-serif"/>
        <b/>
        <color rgb="FFFF0000"/>
        <sz val="11.0"/>
      </rPr>
      <t>05/05</t>
    </r>
    <r>
      <rPr>
        <rFont val="'Google Sans Text',sans-serif"/>
        <b/>
        <color rgb="FF000000"/>
        <sz val="11.0"/>
      </rPr>
      <t xml:space="preserve"> NOTE</t>
    </r>
    <r>
      <rPr>
        <rFont val="'Google Sans Text',sans-serif"/>
        <color rgb="FF000000"/>
        <sz val="11.0"/>
      </rPr>
      <t xml:space="preserve">: Because there will be entries in the Universe that take place after the cut off date, if a potential criteria requires data that takes place after said date, then it is not valid and shouldn’t count towards “Missing Criteria” if not mentioned in the rubric.
Example: 
- Prompt: “IDs that are explicitly mentioned in Slack need to be emailed”
    - If ID 612 is mentioned in Slack on May 23rd 2026 and the cut-off is April 28th 2026 then it should be ignored (cannot be considered missing). 
    - If it is included as a rubric and it results in model failure, then that would result in [Fail - Universe Misaligned with Today] .
    - If it is included as a rubric and it does not result in any model failure, then the rubric item should be considered an Incorrect Criteria 
</t>
    </r>
    <r>
      <rPr>
        <rFont val="'Google Sans Text',sans-serif"/>
        <b/>
        <color rgb="FFFF0000"/>
        <sz val="11.0"/>
      </rPr>
      <t>07/23</t>
    </r>
    <r>
      <rPr>
        <rFont val="'Google Sans Text',sans-serif"/>
        <b/>
        <color rgb="FF000000"/>
        <sz val="11.0"/>
      </rPr>
      <t xml:space="preserve"> Note: </t>
    </r>
    <r>
      <rPr>
        <rFont val="'Google Sans Text',sans-serif"/>
        <color rgb="FF000000"/>
        <sz val="11.0"/>
      </rPr>
      <t xml:space="preserve">Contributors are allowed to spot-check elements if necessary:
For large audit tables, use overall total checks plus spot checks instead of one rubric per row. There is no specific requirement for a minimum number of spot-checking criteria when a response element is being spot-checked.
</t>
    </r>
    <r>
      <rPr>
        <rFont val="'Google Sans Text',sans-serif"/>
        <b/>
        <color rgb="FF000000"/>
        <sz val="11.0"/>
      </rPr>
      <t xml:space="preserve">Example: </t>
    </r>
    <r>
      <rPr>
        <rFont val="'Google Sans Text',sans-serif"/>
        <color rgb="FF000000"/>
        <sz val="11.0"/>
      </rPr>
      <t>For a 166-PR audit, check the 166-row total and spot-check selected PRs. Do not create 166 rubrics for each field.</t>
    </r>
  </si>
  <si>
    <t>Criteria Not Self-Contained</t>
  </si>
  <si>
    <r>
      <rPr>
        <rFont val="'Google Sans Text',sans-serif"/>
        <b/>
        <color rgb="FFFF0000"/>
        <sz val="11.0"/>
        <u/>
      </rPr>
      <t xml:space="preserve">Definition: 
</t>
    </r>
    <r>
      <rPr>
        <rFont val="'Google Sans Text',sans-serif"/>
        <color rgb="FFFF0000"/>
        <sz val="11.0"/>
      </rPr>
      <t xml:space="preserve">Criterion cannot be evaluated against the model response without access to the universe, personas, tool schemas, and/or external facts/information.
</t>
    </r>
    <r>
      <rPr>
        <rFont val="'Google Sans Text',sans-serif"/>
        <color rgb="FF000000"/>
        <sz val="11.0"/>
      </rPr>
      <t xml:space="preserve">
Every rubric must be self-contained. The LLM judge sees the trajectory and final response, all the rubric criteria (one rubric item can be used as context for another) and the original prompt — not the universe, not the personas, not the tool schema or any other external information. All expected values must be embedded directly in the criterion text.
This applies to process/reasoning rubrics too. They can't be dependent on the tool outputs. The only exception is when more than one tool is valid for answering a prompt, in which case the rubrics should test for the intent of the model and can depend on tool outputs instead of being precise and self-contained.
</t>
    </r>
    <r>
      <rPr>
        <rFont val="'Google Sans Text',sans-serif"/>
        <b/>
        <color rgb="FF000000"/>
        <sz val="11.0"/>
      </rPr>
      <t>Bad rubric examples</t>
    </r>
    <r>
      <rPr>
        <rFont val="'Google Sans Text',sans-serif"/>
        <color rgb="FF000000"/>
        <sz val="11.0"/>
      </rPr>
      <t xml:space="preserve"> (not self-contained):
- [Outcome]  "Email sent to the CEO." → Judge doesn't know who the CEO is. Must say: "Email sent to elena.rostova@moveops.com (CEO)."
- [Outcome]  "Budget is correct." → Must say: "Total cost is approximately $15,000 or less."
- [Outcome]  "The agent contacted the right person." → Must say: "The agent sent an Email to chloe.vance@moveops.com." (if “the right person” was not mentioned in the prompt)
</t>
    </r>
    <r>
      <rPr>
        <rFont val="'Google Sans Text',sans-serif"/>
        <b/>
        <color rgb="FF000000"/>
        <sz val="11.0"/>
      </rPr>
      <t>Good rubric examples</t>
    </r>
    <r>
      <rPr>
        <rFont val="'Google Sans Text',sans-serif"/>
        <color rgb="FF000000"/>
        <sz val="11.0"/>
      </rPr>
      <t xml:space="preserve"> (self-contained):
- [Outcome]  "An email was sent to chloe.vance@moveops.com." → Expected value fully embedded  (03/20)
   + </t>
    </r>
    <r>
      <rPr>
        <rFont val="'Google Sans Text',sans-serif"/>
        <b/>
        <color rgb="FF000000"/>
        <sz val="11.0"/>
      </rPr>
      <t>Note:</t>
    </r>
    <r>
      <rPr>
        <rFont val="'Google Sans Text',sans-serif"/>
        <color rgb="FF000000"/>
        <sz val="11.0"/>
      </rPr>
      <t xml:space="preserve"> Write actions (any action that changes the state of the universe) are always Outcome.
- [Outcome]  "The final response lists Noah Fitzgerald (GreenStack Solutions) as relocating to Seattle." → All expected values (name, company, city) are in the criterion.
</t>
    </r>
  </si>
  <si>
    <t xml:space="preserve">Criteria Not Atomic
</t>
  </si>
  <si>
    <r>
      <rPr>
        <rFont val="'Google Sans Text',sans-serif"/>
        <b/>
        <color rgb="FFFF0000"/>
        <sz val="11.0"/>
        <u/>
      </rPr>
      <t>Definition:</t>
    </r>
    <r>
      <rPr>
        <rFont val="'Google Sans Text',sans-serif"/>
        <color rgb="FFFF0000"/>
        <sz val="11.0"/>
      </rPr>
      <t xml:space="preserve"> 
Criterion groups two or more constraints that are unrelated, which results in a rubric item with no clear focus on what aspect of the response it's trying to evaluate.</t>
    </r>
    <r>
      <rPr>
        <rFont val="'Google Sans Text',sans-serif"/>
        <color rgb="FF000000"/>
        <sz val="11.0"/>
      </rPr>
      <t xml:space="preserve">
Each rubric should evaluate one thing only — no bundling of multiple independent behaviors. Ask yourself: if this criterion fails, is there exactly one clear reason why?
Acceptable bundling (NOT a violation):
</t>
    </r>
    <r>
      <rPr>
        <rFont val="'Google Sans Text',sans-serif"/>
        <b/>
        <color rgb="FF000000"/>
        <sz val="11.0"/>
      </rPr>
      <t>Outcome rubrics may bundle tightly coupled facts from the same source</t>
    </r>
    <r>
      <rPr>
        <rFont val="'Google Sans Text',sans-serif"/>
        <color rgb="FF000000"/>
        <sz val="11.0"/>
      </rPr>
      <t xml:space="preserve">:
"The final response lists Noah Fitzgerald (GreenStack Solutions) relocating to Seattle."
Name + company + city are all attributes of the same relocation record and would be right or wrong together.
General rule (03/04): Assessment of multiple components within one tool output can be grouped. Components from separate tool outputs should NOT be grouped.
</t>
    </r>
    <r>
      <rPr>
        <rFont val="'Google Sans Text',sans-serif"/>
        <b/>
        <color rgb="FF000000"/>
        <sz val="11.0"/>
      </rPr>
      <t xml:space="preserve">Example </t>
    </r>
    <r>
      <rPr>
        <rFont val="'Google Sans Text',sans-serif"/>
        <b/>
        <color rgb="FFFF0000"/>
        <sz val="11.0"/>
      </rPr>
      <t>07/16</t>
    </r>
    <r>
      <rPr>
        <rFont val="'Google Sans Text',sans-serif"/>
        <b/>
        <color rgb="FF000000"/>
        <sz val="11.0"/>
      </rPr>
      <t xml:space="preserve">:
</t>
    </r>
    <r>
      <rPr>
        <rFont val="'Google Sans Text',sans-serif"/>
        <color rgb="FF000000"/>
        <sz val="11.0"/>
      </rPr>
      <t xml:space="preserve">Consider a prompt which needs the same email sent to X different people:
</t>
    </r>
    <r>
      <rPr>
        <rFont val="'Google Sans Text',sans-serif"/>
        <b/>
        <color rgb="FF000000"/>
        <sz val="11.0"/>
      </rPr>
      <t xml:space="preserve">Valid bundling: </t>
    </r>
    <r>
      <rPr>
        <rFont val="'Google Sans Text',sans-serif"/>
        <color rgb="FF000000"/>
        <sz val="11.0"/>
      </rPr>
      <t xml:space="preserve">Covering the content of this email may be bundled as deficiencies in exploration/approach will reflect themselves in the contents of all emails, e.g.: "The email to A, B, and C raises the Y issue mentioned in slack." -- if Y was not found, whether or not this was split, the criteria would fail together (and similarly would pass together if Y </t>
    </r>
    <r>
      <rPr>
        <rFont val="'Google Sans Text',sans-serif"/>
        <b/>
        <color rgb="FF000000"/>
        <sz val="11.0"/>
      </rPr>
      <t>was</t>
    </r>
    <r>
      <rPr>
        <rFont val="'Google Sans Text',sans-serif"/>
        <color rgb="FF000000"/>
        <sz val="11.0"/>
      </rPr>
      <t xml:space="preserve"> found). 
</t>
    </r>
    <r>
      <rPr>
        <rFont val="'Google Sans Text',sans-serif"/>
        <b/>
        <color rgb="FF000000"/>
        <sz val="11.0"/>
      </rPr>
      <t>Invalid Bundling:</t>
    </r>
    <r>
      <rPr>
        <rFont val="'Google Sans Text',sans-serif"/>
        <color rgb="FF000000"/>
        <sz val="11.0"/>
      </rPr>
      <t xml:space="preserve"> The </t>
    </r>
    <r>
      <rPr>
        <rFont val="'Google Sans Text',sans-serif"/>
        <b/>
        <color rgb="FF000000"/>
        <sz val="11.0"/>
      </rPr>
      <t xml:space="preserve">sending </t>
    </r>
    <r>
      <rPr>
        <rFont val="'Google Sans Text',sans-serif"/>
        <color rgb="FF000000"/>
        <sz val="11.0"/>
      </rPr>
      <t xml:space="preserve">of these emails should not be bundled as they are necessarily distinct tool calls/trajectory steps -- that is, each email is a distinct action and a failure to send to one person does not necessarily impact the others. E.g., "An email is sent to A, B, and C" is non-atomic. 
</t>
    </r>
    <r>
      <rPr>
        <rFont val="'Google Sans Text',sans-serif"/>
        <b/>
        <color rgb="FF000000"/>
        <sz val="11.0"/>
      </rPr>
      <t>Not atomic</t>
    </r>
    <r>
      <rPr>
        <rFont val="'Google Sans Text',sans-serif"/>
        <color rgb="FF000000"/>
        <sz val="11.0"/>
      </rPr>
      <t xml:space="preserve"> (violation):
"Email sent to Chloe and Linear issue created for Fatimah." → Independent actions — must be two separate rubrics.
"The agent searched for Fatimah's relocations and sent a summary email to Elena." → Investigation step + write action = two independent claims.
"The email mentions the storm, provides the new city, and includes flight details." → Three independent content requirements — should be three rubrics (unless all come from the same tool output).
</t>
    </r>
    <r>
      <rPr>
        <rFont val="'Google Sans Text',sans-serif"/>
        <b/>
        <color rgb="FFFF0000"/>
        <sz val="11.0"/>
      </rPr>
      <t>07/23</t>
    </r>
    <r>
      <rPr>
        <rFont val="'Google Sans Text',sans-serif"/>
        <b/>
        <color rgb="FF000000"/>
        <sz val="11.0"/>
      </rPr>
      <t xml:space="preserve"> Note: </t>
    </r>
    <r>
      <rPr>
        <rFont val="'Google Sans Text',sans-serif"/>
        <color rgb="FF000000"/>
        <sz val="11.0"/>
      </rPr>
      <t>Check that each rubric criterion tests a single, atomic condition rather than bundling multiple checks into one (outside of the exceptions outlined above). This includes avoiding quantifier-based bundling like "at least N," but also any other compound phrasing that packs multiple pass/fail conditions into a single criterion.</t>
    </r>
  </si>
  <si>
    <r>
      <rPr>
        <rFont val="'Google Sans Text',sans-serif"/>
        <b/>
        <color rgb="FF000000"/>
        <sz val="11.0"/>
      </rPr>
      <t xml:space="preserve">Incorrect Criteria
</t>
    </r>
    <r>
      <rPr>
        <rFont val="'Google Sans Text',sans-serif"/>
        <b/>
        <color rgb="FFFF0000"/>
        <sz val="11.0"/>
      </rPr>
      <t>UPDATED 07/16</t>
    </r>
  </si>
  <si>
    <r>
      <rPr>
        <rFont val="'Google Sans Text',sans-serif"/>
        <b/>
        <color rgb="FFFF0000"/>
        <sz val="11.0"/>
        <u/>
      </rPr>
      <t xml:space="preserve">Definition: 
</t>
    </r>
    <r>
      <rPr>
        <rFont val="'Google Sans Text',sans-serif"/>
        <color rgb="FFFF0000"/>
        <sz val="11.0"/>
      </rPr>
      <t>A rubric criterion checks for behavior that does not align with the prompt requirements</t>
    </r>
    <r>
      <rPr>
        <rFont val="'Google Sans Text',sans-serif"/>
        <color rgb="FFCCCCCC"/>
        <sz val="11.0"/>
      </rPr>
      <t>,</t>
    </r>
    <r>
      <rPr>
        <rFont val="'Google Sans Text',sans-serif"/>
        <strike/>
        <color rgb="FFCCCCCC"/>
        <sz val="11.0"/>
      </rPr>
      <t xml:space="preserve"> the Oracle Events,</t>
    </r>
    <r>
      <rPr>
        <rFont val="'Google Sans Text',sans-serif"/>
        <b/>
        <color rgb="FFFF0000"/>
        <sz val="11.0"/>
      </rPr>
      <t xml:space="preserve">(07/16) </t>
    </r>
    <r>
      <rPr>
        <rFont val="'Google Sans Text',sans-serif"/>
        <color rgb="FFFF0000"/>
        <sz val="11.0"/>
      </rPr>
      <t>or valid logic.</t>
    </r>
    <r>
      <rPr>
        <rFont val="'Google Sans Text',sans-serif"/>
        <color rgb="FF000000"/>
        <sz val="11.0"/>
      </rPr>
      <t xml:space="preserve">
Count one Major issue for each criterion that:
- Contradicts the prompt or Oracle Events (e.g., checks for the wrong recipient, wrong date, wrong entity)
- Contains a factual error that's not grounded in the tool outputs or universe data
- Requires behavior that would lead to an incorrect or misleading outcome
- Is not an explicit requirement in the prompt and implementing it does not make the response better in any way
Important clarifications:
- Incorrect ≠ overly strict. A strict criterion is acceptable if it reflects required behavior.
- Incorrect ≠ suboptimal. If a criterion is merely inefficient or awkward, consider Minor or Moderate issues instead.
- Before classifying any issue as "Incorrect Criteria," check if a different, more specific error category would apply. For example, if a criterion is overly specific, count it as "Overly Specific Criteria" (Minor), not Incorrect.
- Minor Wording Errors are NOT counted as Incorrect Criteria. Minor wording errors that might make the criterion potentially misleading can be flagged as non-fails. See [Purely Non-Failing Issues &gt; Rubric Wording Errors] . It should still be possible to read the criterion with the proper intent; otherwise, this does not apply.
</t>
    </r>
    <r>
      <rPr>
        <rFont val="'Google Sans Text',sans-serif"/>
        <b/>
        <color rgb="FF000000"/>
        <sz val="11.0"/>
      </rPr>
      <t>Auditor source of truth:</t>
    </r>
    <r>
      <rPr>
        <rFont val="'Google Sans Text',sans-serif"/>
        <color rgb="FF000000"/>
        <sz val="11.0"/>
      </rPr>
      <t xml:space="preserve"> Use the </t>
    </r>
    <r>
      <rPr>
        <rFont val="'Google Sans Text',sans-serif"/>
        <strike/>
        <color rgb="FFCCCCCC"/>
        <sz val="11.0"/>
      </rPr>
      <t>Oracle Events /</t>
    </r>
    <r>
      <rPr>
        <rFont val="'Google Sans Text',sans-serif"/>
        <b/>
        <color rgb="FFFF0000"/>
        <sz val="11.0"/>
      </rPr>
      <t>(07/16)</t>
    </r>
    <r>
      <rPr>
        <rFont val="'Google Sans Text',sans-serif"/>
        <color rgb="FFCCCCCC"/>
        <sz val="11.0"/>
      </rPr>
      <t xml:space="preserve"> </t>
    </r>
    <r>
      <rPr>
        <rFont val="'Google Sans Text',sans-serif"/>
        <color rgb="FF000000"/>
        <sz val="11.0"/>
      </rPr>
      <t xml:space="preserve">universe data as the source of truth. Universe data should be treated as static for evaluation purposes.
</t>
    </r>
    <r>
      <rPr>
        <rFont val="'Google Sans Text',sans-serif"/>
        <b/>
        <color rgb="FF000000"/>
        <sz val="11.0"/>
      </rPr>
      <t xml:space="preserve">Incorrect vs Overly Broad: </t>
    </r>
    <r>
      <rPr>
        <rFont val="'Google Sans Text',sans-serif"/>
        <color rgb="FF000000"/>
        <sz val="11.0"/>
      </rPr>
      <t xml:space="preserve">If a criterion accepts all valid responses, but happens to also accept some invalid responses, flag that as [Overly Broad Criteria]  </t>
    </r>
    <r>
      <rPr>
        <rFont val="'Google Sans Text',sans-serif"/>
        <b/>
        <color rgb="FFFF0000"/>
        <sz val="11.0"/>
      </rPr>
      <t>(03/26)</t>
    </r>
    <r>
      <rPr>
        <rFont val="'Google Sans Text',sans-serif"/>
        <color rgb="FF000000"/>
        <sz val="11.0"/>
      </rPr>
      <t xml:space="preserve">
</t>
    </r>
  </si>
  <si>
    <t>Moderate Issues</t>
  </si>
  <si>
    <t>Overlapping or Redundant Criteria</t>
  </si>
  <si>
    <r>
      <rPr>
        <rFont val="'Google Sans Text',sans-serif"/>
        <b/>
        <color rgb="FFFF0000"/>
        <sz val="11.0"/>
        <u/>
      </rPr>
      <t xml:space="preserve">Definition: 
</t>
    </r>
    <r>
      <rPr>
        <rFont val="'Google Sans Text',sans-serif"/>
        <color rgb="FFFF0000"/>
        <sz val="11.0"/>
      </rPr>
      <t>Criterion is either completely redundant because other criteria completely encompass it, or multiple criteria check for the same thing partly. Count each completely redundant criterion as one Moderate issue, or count multiple overlapping criteria as one Moderate issue.</t>
    </r>
    <r>
      <rPr>
        <rFont val="'Google Sans Text',sans-serif"/>
        <color rgb="FF000000"/>
        <sz val="11.0"/>
      </rPr>
      <t xml:space="preserve">
</t>
    </r>
    <r>
      <rPr>
        <rFont val="'Google Sans Text',sans-serif"/>
        <b/>
        <color rgb="FF000000"/>
        <sz val="11.0"/>
      </rPr>
      <t>Example 1:</t>
    </r>
    <r>
      <rPr>
        <rFont val="'Google Sans Text',sans-serif"/>
        <color rgb="FF000000"/>
        <sz val="11.0"/>
      </rPr>
      <t xml:space="preserve">
- Criterion 1: "An email was sent to chloe.vance@moveops.com." [Outcome 1.1] 
- Criterion 2: "The agent successfully contacted chloe.vance@moveops.com." [Outcome] 
- Both check the same thing — email sent to Chloe. One is redundant.
</t>
    </r>
    <r>
      <rPr>
        <rFont val="'Google Sans Text',sans-serif"/>
        <b/>
        <color rgb="FF000000"/>
        <sz val="11.0"/>
      </rPr>
      <t>Notes:</t>
    </r>
    <r>
      <rPr>
        <rFont val="'Google Sans Text',sans-serif"/>
        <color rgb="FF000000"/>
        <sz val="11.0"/>
      </rPr>
      <t xml:space="preserve">
- Key test: Would removing one criterion change scoring outcomes? If not, redundancy exists.
</t>
    </r>
  </si>
  <si>
    <t>Incorrectly Labeled Category</t>
  </si>
  <si>
    <r>
      <rPr>
        <rFont val="'Google Sans Text',sans-serif"/>
        <b/>
        <color rgb="FFFF0000"/>
        <sz val="11.0"/>
        <u/>
      </rPr>
      <t xml:space="preserve">Definition: 
</t>
    </r>
    <r>
      <rPr>
        <rFont val="'Google Sans Text',sans-serif"/>
        <color rgb="FFFF0000"/>
        <sz val="11.0"/>
      </rPr>
      <t xml:space="preserve">Criterion is incorrectly categorized by selecting the wrong rubric category.
</t>
    </r>
    <r>
      <rPr>
        <rFont val="'Google Sans Text',sans-serif"/>
        <color rgb="FF000000"/>
        <sz val="11.0"/>
      </rPr>
      <t xml:space="preserve">
Category List:
- Outcome: What was the result? What does the user see? All write actions go here. Outcome subtypes are:
   + [1.1]  Write-action results — did the right action happen with the right details? (verified from trajectory)
   + [1.2]  Action content — does the content match what was needed? (verified from trajectory parameters)
   + [2.1]  Key facts/findings — only when the final response is a deliverable (pure investigation tasks) (Updated </t>
    </r>
    <r>
      <rPr>
        <rFont val="'Google Sans Text',sans-serif"/>
        <b/>
        <color rgb="FFFF0000"/>
        <sz val="11.0"/>
      </rPr>
      <t>04/20</t>
    </r>
    <r>
      <rPr>
        <rFont val="'Google Sans Text',sans-serif"/>
        <color rgb="FF000000"/>
        <sz val="11.0"/>
      </rPr>
      <t xml:space="preserve">)
- </t>
    </r>
    <r>
      <rPr>
        <rFont val="'Google Sans Text',sans-serif"/>
        <b/>
        <color rgb="FFFF0000"/>
        <sz val="11.0"/>
      </rPr>
      <t>06/03</t>
    </r>
    <r>
      <rPr>
        <rFont val="'Google Sans Text',sans-serif"/>
        <color rgb="FF000000"/>
        <sz val="11.0"/>
      </rPr>
      <t xml:space="preserve"> Process: Whether the agent did necessary work that outcomes alone cannot prove.
</t>
    </r>
  </si>
  <si>
    <r>
      <rPr>
        <rFont val="'Google Sans Text',sans-serif"/>
        <b/>
        <color rgb="FF000000"/>
        <sz val="11.0"/>
      </rPr>
      <t xml:space="preserve">Overly Specific Criteria
</t>
    </r>
    <r>
      <rPr>
        <rFont val="'Google Sans Text',sans-serif"/>
        <b/>
        <color rgb="FFFF0000"/>
        <sz val="11.0"/>
      </rPr>
      <t>UPDATED 07/16 - Now Moderate</t>
    </r>
  </si>
  <si>
    <r>
      <rPr>
        <rFont val="'Google Sans Text',sans-serif"/>
        <b/>
        <color rgb="FFFF0000"/>
        <sz val="11.0"/>
        <u/>
      </rPr>
      <t xml:space="preserve">Definition: 
</t>
    </r>
    <r>
      <rPr>
        <rFont val="'Google Sans Text',sans-serif"/>
        <color rgb="FFFF0000"/>
        <sz val="11.0"/>
      </rPr>
      <t xml:space="preserve">Criterion is too specific such that it only accepts a subset of valid responses and would falsely punish the model for completely valid actions.
</t>
    </r>
    <r>
      <rPr>
        <rFont val="'Google Sans Text',sans-serif"/>
        <color rgb="FF000000"/>
        <sz val="11.0"/>
      </rPr>
      <t xml:space="preserve">
The criteria should not be overly specific in how the model can fulfill the goal. If there are multiple valid tools or routes the model can take, the criteria should not falsely punish the model for a valid decision.
</t>
    </r>
    <r>
      <rPr>
        <rFont val="'Google Sans Text',sans-serif"/>
        <b/>
        <color rgb="FF000000"/>
        <sz val="11.0"/>
      </rPr>
      <t>The main scenario where this applies:</t>
    </r>
    <r>
      <rPr>
        <rFont val="'Google Sans Text',sans-serif"/>
        <color rgb="FF000000"/>
        <sz val="11.0"/>
      </rPr>
      <t xml:space="preserve">
</t>
    </r>
    <r>
      <rPr>
        <rFont val="'Google Sans Text',sans-serif"/>
        <b/>
        <color rgb="FF000000"/>
        <sz val="11.0"/>
      </rPr>
      <t>Outcome content requirements:</t>
    </r>
    <r>
      <rPr>
        <rFont val="'Google Sans Text',sans-serif"/>
        <color rgb="FF000000"/>
        <sz val="11.0"/>
      </rPr>
      <t xml:space="preserve"> A 1.2 or 2.1 criterion specifies exact wording for agent-generated content when multiple valid expressions would satisfy the intent.
- ❌ Overly specific: "The email body must include the phrase 'we apologize for the inconvenience caused by the storm.'"
- ✅ Correct: "The email body includes an acknowledgment of the storm disruption (or similar)."
- ❌ Overly specific: "The final response must state 'Denver is the cheapest option at $11,200.'"
- ✅ Correct: "The final response identifies Denver as the lowest-cost option with an approximate cost figure (or similar)."
</t>
    </r>
    <r>
      <rPr>
        <rFont val="'Google Sans Text',sans-serif"/>
        <b/>
        <color rgb="FF000000"/>
        <sz val="11.0"/>
      </rPr>
      <t>Exception — Strict values are never overly specific:</t>
    </r>
    <r>
      <rPr>
        <rFont val="'Google Sans Text',sans-serif"/>
        <color rgb="FF000000"/>
        <sz val="11.0"/>
      </rPr>
      <t xml:space="preserve">
- Email addresses, IDs, dates, and exact strings pulled directly from universe data should always be exact. These are not overly specific — there is only one correct value.
- ✅ "The email body includes the client name 'GreenStack Solutions.'" — exact string from data, correct as strict.
- ✅ "An email was sent (via send_email) to chloe.vance@moveops.com." — one correct recipient, correct as strict.
</t>
    </r>
    <r>
      <rPr>
        <rFont val="'Google Sans Text',sans-serif"/>
        <b/>
        <color rgb="FF000000"/>
        <sz val="11.0"/>
      </rPr>
      <t>Rules of thumb:</t>
    </r>
    <r>
      <rPr>
        <rFont val="'Google Sans Text',sans-serif"/>
        <color rgb="FF000000"/>
        <sz val="11.0"/>
      </rPr>
      <t xml:space="preserve">
Structured fields with one correct value (email addresses, IDs, dates) should be exact — NOT overly specific
Freetext fields (search queries, email subjects, issue titles) must include "(or similar)" or list alternatives — exact values here ARE overly specific
The test: could a competent agent pass a different but equally valid value? If yes, the criterion should allow it
</t>
    </r>
    <r>
      <rPr>
        <rFont val="'Google Sans Text',sans-serif"/>
        <b/>
        <color rgb="FFFF0000"/>
        <sz val="11.0"/>
      </rPr>
      <t>Note: Write action (any action that changes the state of the universe) parameters always go in Outcome.</t>
    </r>
    <r>
      <rPr>
        <rFont val="'Google Sans Text',sans-serif"/>
        <color rgb="FF000000"/>
        <sz val="11.0"/>
      </rPr>
      <t xml:space="preserve">
</t>
    </r>
  </si>
  <si>
    <r>
      <rPr>
        <rFont val="'Google Sans Text',sans-serif"/>
        <b/>
        <color rgb="FF000000"/>
        <sz val="11.0"/>
      </rPr>
      <t xml:space="preserve">Vague Exemplar Language
</t>
    </r>
    <r>
      <rPr>
        <rFont val="'Google Sans Text',sans-serif"/>
        <b/>
        <color rgb="FFFF0000"/>
        <sz val="11.0"/>
      </rPr>
      <t>ADDED 07/23</t>
    </r>
  </si>
  <si>
    <r>
      <rPr>
        <rFont val="'Google Sans Text',sans-serif"/>
        <b/>
        <color rgb="FFFF0000"/>
        <sz val="11.0"/>
        <u/>
      </rPr>
      <t xml:space="preserve">Definition:
</t>
    </r>
    <r>
      <rPr>
        <rFont val="'Google Sans Text',sans-serif"/>
        <b val="0"/>
        <color rgb="FFFF0000"/>
        <sz val="11.0"/>
        <u/>
      </rPr>
      <t xml:space="preserve">Count each rubric that includes "such as," "e.g.," or "for example," as one moderate error.
</t>
    </r>
    <r>
      <rPr>
        <rFont val="'Google Sans Text',sans-serif"/>
        <b val="0"/>
        <color rgb="FF000000"/>
        <sz val="11.0"/>
        <u/>
      </rPr>
      <t>Criteria should instead state directly what is acceptable:</t>
    </r>
    <r>
      <rPr>
        <rFont val="'Google Sans Text',sans-serif"/>
        <b val="0"/>
        <color rgb="FFFF0000"/>
        <sz val="11.0"/>
        <u/>
      </rPr>
      <t xml:space="preserve">
</t>
    </r>
    <r>
      <rPr>
        <rFont val="'Google Sans Text',sans-serif"/>
        <b/>
        <color rgb="FF000000"/>
        <sz val="11.0"/>
        <u/>
      </rPr>
      <t xml:space="preserve">❌ Vague exemplar: </t>
    </r>
    <r>
      <rPr>
        <rFont val="'Google Sans Text',sans-serif"/>
        <b val="0"/>
        <color rgb="FF000000"/>
        <sz val="11.0"/>
        <u/>
      </rPr>
      <t xml:space="preserve">The response discusses security best practices, such as authentication and encryption.
</t>
    </r>
    <r>
      <rPr>
        <rFont val="'Google Sans Text',sans-serif"/>
        <b/>
        <color rgb="FF000000"/>
        <sz val="11.0"/>
        <u/>
      </rPr>
      <t xml:space="preserve">✅ Correct Explicit: </t>
    </r>
    <r>
      <rPr>
        <rFont val="'Google Sans Text',sans-serif"/>
        <b val="0"/>
        <color rgb="FF000000"/>
        <sz val="11.0"/>
        <u/>
      </rPr>
      <t>The response discusses authentication and encryption.</t>
    </r>
  </si>
  <si>
    <t>Universe Data Queries</t>
  </si>
  <si>
    <t>Minor Issues</t>
  </si>
  <si>
    <r>
      <rPr>
        <rFont val="Arial"/>
        <b/>
        <color theme="1"/>
        <sz val="16.0"/>
      </rPr>
      <t xml:space="preserve">StarPM </t>
    </r>
    <r>
      <rPr>
        <rFont val="Arial"/>
        <b/>
        <color rgb="FFFF0000"/>
        <sz val="16.0"/>
      </rPr>
      <t>07/16</t>
    </r>
  </si>
  <si>
    <r>
      <rPr>
        <rFont val="'Google Sans Text',sans-serif"/>
        <b/>
        <color rgb="FF000000"/>
        <sz val="11.0"/>
      </rPr>
      <t xml:space="preserve">Agent-centric Format
</t>
    </r>
    <r>
      <rPr>
        <rFont val="'Google Sans Text',sans-serif"/>
        <b/>
        <color rgb="FFFF0000"/>
        <sz val="11.0"/>
      </rPr>
      <t>ADDED 09/27</t>
    </r>
  </si>
  <si>
    <r>
      <rPr>
        <rFont val="'Google Sans Text',sans-serif"/>
        <b/>
        <color rgb="FFFF0000"/>
        <sz val="11.0"/>
        <u/>
      </rPr>
      <t xml:space="preserve">Definition:
</t>
    </r>
    <r>
      <rPr>
        <rFont val="'Google Sans Text',sans-serif"/>
        <color rgb="FFFF0000"/>
        <sz val="11.0"/>
      </rPr>
      <t xml:space="preserve">Each rubric should describe an action performed by the agent, in the structure of </t>
    </r>
    <r>
      <rPr>
        <rFont val="'Google Sans Text',sans-serif"/>
        <b/>
        <color rgb="FFFF0000"/>
        <sz val="11.0"/>
      </rPr>
      <t>"Agent" + action + necessary context</t>
    </r>
    <r>
      <rPr>
        <rFont val="'Google Sans Text',sans-serif"/>
        <color rgb="FFFF0000"/>
        <sz val="11.0"/>
      </rPr>
      <t>.</t>
    </r>
  </si>
  <si>
    <t>MoveOps</t>
  </si>
  <si>
    <r>
      <rPr>
        <rFont val="'Google Sans Text',sans-serif"/>
        <b/>
        <color rgb="FF000000"/>
        <sz val="11.0"/>
      </rPr>
      <t xml:space="preserve">Overly Broad Criteria
</t>
    </r>
    <r>
      <rPr>
        <rFont val="'Google Sans Text',sans-serif"/>
        <b/>
        <color rgb="FFFF0000"/>
        <sz val="11.0"/>
      </rPr>
      <t>UPDATED 07/16 - Now Minor</t>
    </r>
  </si>
  <si>
    <t>KeyStone</t>
  </si>
  <si>
    <r>
      <rPr>
        <rFont val="'Google Sans Text',sans-serif"/>
        <b/>
        <color rgb="FFFF0000"/>
        <sz val="11.0"/>
        <u/>
      </rPr>
      <t xml:space="preserve">Definition: 
</t>
    </r>
    <r>
      <rPr>
        <rFont val="'Google Sans Text',sans-serif"/>
        <color rgb="FFFF0000"/>
        <sz val="11.0"/>
      </rPr>
      <t xml:space="preserve">Criterion is too broad or overly permissive such that it would accept all valid responses, but also some invalid responses too
</t>
    </r>
    <r>
      <rPr>
        <rFont val="'Google Sans Text',sans-serif"/>
        <color rgb="FF000000"/>
        <sz val="11.0"/>
      </rPr>
      <t xml:space="preserve">
</t>
    </r>
    <r>
      <rPr>
        <rFont val="'Google Sans Text',sans-serif"/>
        <b/>
        <color rgb="FF000000"/>
        <sz val="11.0"/>
      </rPr>
      <t>Example:</t>
    </r>
    <r>
      <rPr>
        <rFont val="'Google Sans Text',sans-serif"/>
        <color rgb="FF000000"/>
        <sz val="11.0"/>
      </rPr>
      <t xml:space="preserve">
- Prompt: “Give me the contact details of exactly one point of contact for xyz client”
- Correct answer: any of John, Jack or Jill
- Overly Broad Criterion: “The model must mention one of John, Jack, Jill or Joe as the relevant point of contact for xyz client.”
- This criterion would accept three valid responses but also one invalid response (Joe)
</t>
    </r>
    <r>
      <rPr>
        <rFont val="'Google Sans Text',sans-serif"/>
        <b/>
        <color rgb="FF000000"/>
        <sz val="11.0"/>
      </rPr>
      <t>Exception:</t>
    </r>
    <r>
      <rPr>
        <rFont val="'Google Sans Text',sans-serif"/>
        <color rgb="FF000000"/>
        <sz val="11.0"/>
      </rPr>
      <t xml:space="preserve"> If the invalid paths that are accepted by the overly permissive criterion are unlikely to occur, do not flag the criterion as overly broad. See 69c2c02615c3291cfaa0d754 in the Examples tab for an explanation on this scenario.
</t>
    </r>
    <r>
      <rPr>
        <rFont val="'Google Sans Text',sans-serif"/>
        <b/>
        <color rgb="FFFF0000"/>
        <sz val="11.0"/>
      </rPr>
      <t>(05/22)</t>
    </r>
    <r>
      <rPr>
        <rFont val="'Google Sans Text',sans-serif"/>
        <color rgb="FF000000"/>
        <sz val="11.0"/>
      </rPr>
      <t xml:space="preserve"> Note: With the Rubrics V3 update, criteria will be considerably broader, but they should still reflect a ground truth and do not leave room for wrong answers.
</t>
    </r>
  </si>
  <si>
    <t>BrookField</t>
  </si>
  <si>
    <t>Rubric Wording Errors</t>
  </si>
  <si>
    <t>SELECT 'public._changelog' AS source, to_jsonb(t) AS row_data FROM public._changelog t
UNION ALL
SELECT 'airtable.airtable_bases', to_jsonb(t) FROM airtable.airtable_bases t
UNION ALL
SELECT 'airtable.airtable_comments', to_jsonb(t) FROM airtable.airtable_comments t
UNION ALL
SELECT 'airtable.airtable_dashboard_elements', to_jsonb(t) FROM airtable.airtable_dashboard_elements t
UNION ALL
SELECT 'airtable.airtable_fields', to_jsonb(t) FROM airtable.airtable_fields t
UNION ALL
SELECT 'airtable.airtable_interfaces', to_jsonb(t) FROM airtable.airtable_interfaces t
UNION ALL
SELECT 'airtable.airtable_pages', to_jsonb(t) FROM airtable.airtable_pages t
UNION ALL
SELECT 'airtable.airtable_records', to_jsonb(t) FROM airtable.airtable_records t
UNION ALL
SELECT 'airtable.airtable_tables', to_jsonb(t) FROM airtable.airtable_tables t
UNION ALL
SELECT 'airtable.airtable_user_groups', to_jsonb(t) FROM airtable.airtable_user_groups t
UNION ALL
SELECT 'airtable.airtable_users', to_jsonb(t) FROM airtable.airtable_users t
UNION ALL
SELECT 'airtable.airtable_views', to_jsonb(t) FROM airtable.airtable_views t
UNION ALL
SELECT 'airtable.airtable_workspaces', to_jsonb(t) FROM airtable.airtable_workspaces t
UNION ALL
SELECT 'contacts.contacts', to_jsonb(t) FROM contacts.contacts t
UNION ALL
SELECT 'gcalendar.gcalendar_calendars', to_jsonb(t) FROM gcalendar.gcalendar_calendars t
UNION ALL
SELECT 'gcalendar.gcalendar_events', to_jsonb(t) FROM gcalendar.gcalendar_events t
UNION ALL
SELECT 'gmail.gmail_drafts', to_jsonb(t) FROM gmail.gmail_drafts t
UNION ALL
SELECT 'gmail.gmail_labels', to_jsonb(t) FROM gmail.gmail_labels t
UNION ALL
SELECT 'gmail.gmail_messages', to_jsonb(t) FROM gmail.gmail_messages t
UNION ALL
SELECT 'gmail.gmail_threads', to_jsonb(t) FROM gmail.gmail_threads t
UNION ALL
SELECT 'hubspot.hubspot_associations', to_jsonb(t) FROM hubspot.hubspot_associations t
UNION ALL
SELECT 'hubspot.hubspot_campaign_asset_metrics', to_jsonb(t) FROM hubspot.hubspot_campaign_asset_metrics t
UNION ALL
SELECT 'hubspot.hubspot_campaign_attribution', to_jsonb(t) FROM hubspot.hubspot_campaign_attribution t
UNION ALL
SELECT 'hubspot.hubspot_campaigns', to_jsonb(t) FROM hubspot.hubspot_campaigns t
UNION ALL
SELECT 'hubspot.hubspot_job_titles', to_jsonb(t) FROM hubspot.hubspot_job_titles t
UNION ALL
SELECT 'hubspot.hubspot_objects', to_jsonb(t) FROM hubspot.hubspot_objects t
UNION ALL
SELECT 'hubspot.hubspot_owners', to_jsonb(t) FROM hubspot.hubspot_owners t
UNION ALL
SELECT 'hubspot.hubspot_properties', to_jsonb(t) FROM hubspot.hubspot_properties t
UNION ALL
SELECT 'hubspot.hubspot_seats', to_jsonb(t) FROM hubspot.hubspot_seats t
UNION ALL
SELECT 'hubspot.hubspot_teams', to_jsonb(t) FROM hubspot.hubspot_teams t
UNION ALL
SELECT 'linear.linear_attachments', to_jsonb(t) FROM linear.linear_attachments t
UNION ALL
SELECT 'linear.linear_comments', to_jsonb(t) FROM linear.linear_comments t
UNION ALL
SELECT 'linear.linear_cycles', to_jsonb(t) FROM linear.linear_cycles t
UNION ALL
SELECT 'linear.linear_diff_threads', to_jsonb(t) FROM linear.linear_diff_threads t
UNION ALL
SELECT 'linear.linear_diffs', to_jsonb(t) FROM linear.linear_diffs t
UNION ALL
SELECT 'linear.linear_documents', to_jsonb(t) FROM linear.linear_documents t
UNION ALL
SELECT 'linear.linear_initiative_status_updates', to_jsonb(t) FROM linear.linear_initiative_status_updates t
UNION ALL
SELECT 'linear.linear_initiatives', to_jsonb(t) FROM linear.linear_initiatives t
UNION ALL
SELECT 'linear.linear_issue_labels', to_jsonb(t) FROM linear.linear_issue_labels t
UNION ALL
SELECT 'linear.linear_issue_relations', to_jsonb(t) FROM linear.linear_issue_relations t
UNION ALL
SELECT 'linear.linear_issues', to_jsonb(t) FROM linear.linear_issues t
UNION ALL
SELECT 'linear.linear_project_labels', to_jsonb(t) FROM linear.linear_project_labels t
UNION ALL
SELECT 'linear.linear_project_milestones', to_jsonb(t) FROM linear.linear_project_milestones t
UNION ALL
SELECT 'linear.linear_project_status_updates', to_jsonb(t) FROM linear.linear_project_status_updates t
UNION ALL
SELECT 'linear.linear_projects', to_jsonb(t) FROM linear.linear_projects t
UNION ALL
SELECT 'linear.linear_team_memberships', to_jsonb(t) FROM linear.linear_team_memberships t
UNION ALL
SELECT 'linear.linear_teams', to_jsonb(t) FROM linear.linear_teams t
UNION ALL
SELECT 'linear.linear_users', to_jsonb(t) FROM linear.linear_users t
UNION ALL
SELECT 'linear.linear_workflow_states', to_jsonb(t) FROM linear.linear_workflow_states t
UNION ALL
SELECT 'quickbooks.quickbooks_company_info', to_jsonb(t) FROM quickbooks.quickbooks_company_info t
UNION ALL
SELECT 'quickbooks.quickbooks_entities', to_jsonb(t) FROM quickbooks.quickbooks_entities t
UNION ALL
SELECT 'slack.slack_canvas_sections', to_jsonb(t) FROM slack.slack_canvas_sections t
UNION ALL
SELECT 'slack.slack_canvases', to_jsonb(t) FROM slack.slack_canvases t
UNION ALL
SELECT 'slack.slack_channels', to_jsonb(t) FROM slack.slack_channels t
UNION ALL
SELECT 'slack.slack_drafts', to_jsonb(t) FROM slack.slack_drafts t
UNION ALL
SELECT 'slack.slack_files', to_jsonb(t) FROM slack.slack_files t
UNION ALL
SELECT 'slack.slack_messages', to_jsonb(t) FROM slack.slack_messages t
UNION ALL
SELECT 'slack.slack_reactions', to_jsonb(t) FROM slack.slack_reactions t
UNION ALL
SELECT 'slack.slack_scheduled_messages', to_jsonb(t) FROM slack.slack_scheduled_messages t
UNION ALL
SELECT 'slack.slack_users', to_jsonb(t) FROM slack.slack_users t;</t>
  </si>
  <si>
    <r>
      <rPr>
        <rFont val="Google Sans Text"/>
        <b/>
        <color rgb="FFFF0000"/>
        <sz val="11.0"/>
        <u/>
      </rPr>
      <t xml:space="preserve">Definition: 
</t>
    </r>
    <r>
      <rPr>
        <rFont val="Google Sans Text"/>
        <color rgb="FFFF0000"/>
        <sz val="11.0"/>
      </rPr>
      <t xml:space="preserve">Minor wording errors or typos in the rubric criteria that slightly alter the meaning of what's being checked, but in practice would not cause an LLM judge to evaluate incorrectly.
</t>
    </r>
    <r>
      <rPr>
        <rFont val="Google Sans Text"/>
        <color theme="1"/>
        <sz val="11.0"/>
      </rPr>
      <t xml:space="preserve">
</t>
    </r>
    <r>
      <rPr>
        <rFont val="Google Sans Text"/>
        <b/>
        <color theme="1"/>
        <sz val="11.0"/>
      </rPr>
      <t>Example:</t>
    </r>
    <r>
      <rPr>
        <rFont val="Google Sans Text"/>
        <color theme="1"/>
        <sz val="11.0"/>
      </rPr>
      <t xml:space="preserve">
- Prompt asks about "Q3 travel spending"
- Rubric says: "The final response must include Q3 travel expenses"
- "Spending" vs "expenses" is a minor wording difference that wouldn't affect evaluation
</t>
    </r>
    <r>
      <rPr>
        <rFont val="Google Sans Text"/>
        <b/>
        <color theme="1"/>
        <sz val="11.0"/>
      </rPr>
      <t>Example:</t>
    </r>
    <r>
      <rPr>
        <rFont val="Google Sans Text"/>
        <color theme="1"/>
        <sz val="11.0"/>
      </rPr>
      <t xml:space="preserve">
- Prompt asks to check what "Friday special" items were available
- Tool output lists "Sausage Roll" as a Friday special item
- Rubric says: "The model must correctly identify sausage roll as one of today's specials"
- "Friday special" vs "today's specials" is a minor wording error — semantically different, but in most cases wouldn't affect trajectory evaluation
</t>
    </r>
    <r>
      <rPr>
        <rFont val="Google Sans Text"/>
        <b/>
        <color theme="1"/>
        <sz val="11.0"/>
      </rPr>
      <t>How to assess:</t>
    </r>
    <r>
      <rPr>
        <rFont val="Google Sans Text"/>
        <color theme="1"/>
        <sz val="11.0"/>
      </rPr>
      <t xml:space="preserve"> Would an LLM judge, reading the trajectory, prompt and the rubric criteria, flag the response as incorrect because of the wording difference? If not, it's a non-failing wording error. If yes, escalate to Minor (Overly Specific) or Major (Incorrect) depending on impact.
It should still be possible to read the criterion with the proper intent; otherwise, this exception does not apply and the issue should be escalated.
See [Major Issues &gt; Incorrect Criteria]  for more context.
</t>
    </r>
  </si>
  <si>
    <t>SELECT 'airtable.bases' AS source, to_jsonb(t) AS row_data FROM airtable.bases t
UNION ALL
SELECT 'airtable.tables', to_jsonb(t) FROM airtable.tables t
UNION ALL
SELECT 'airtable.records', to_jsonb(t) FROM airtable.records t
UNION ALL
SELECT 'calendar.events', to_jsonb(t) FROM calendar.events t
UNION ALL
SELECT 'contacts.contacts', to_jsonb(t) FROM contacts.contacts t
UNION ALL
SELECT 'crm.crm_companies', to_jsonb(t) FROM crm.crm_companies t
UNION ALL
SELECT 'crm.crm_contacts', to_jsonb(t) FROM crm.crm_contacts t
UNION ALL
SELECT 'crm.crm_deals', to_jsonb(t) FROM crm.crm_deals t
UNION ALL
SELECT 'crm.crm_engagements', to_jsonb(t) FROM crm.crm_engagements t
UNION ALL
SELECT 'crm.crm_leads', to_jsonb(t) FROM crm.crm_leads t
UNION ALL
SELECT 'email.emails', to_jsonb(t) FROM email.emails t
UNION ALL
SELECT 'email.jmap_emails', to_jsonb(t) FROM email.jmap_emails t
UNION ALL
SELECT 'email.mailboxes', to_jsonb(t) FROM email.mailboxes t
UNION ALL
SELECT 'email.threads', to_jsonb(t) FROM email.threads t
UNION ALL
SELECT 'linear.linear_users', to_jsonb(t) FROM linear.linear_users t
UNION ALL
SELECT 'linear.linear_teams', to_jsonb(t) FROM linear.linear_teams t
UNION ALL
SELECT 'linear.linear_team_memberships', to_jsonb(t) FROM linear.linear_team_memberships t
UNION ALL
SELECT 'linear.linear_projects', to_jsonb(t) FROM linear.linear_projects t
UNION ALL
SELECT 'linear.linear_issues', to_jsonb(t) FROM linear.linear_issues t
UNION ALL
SELECT 'linear.linear_comments', to_jsonb(t) FROM linear.linear_comments t
UNION ALL
SELECT 'public._changelog', to_jsonb(t) FROM public._changelog t
UNION ALL
SELECT 'quickbooks.accounts', to_jsonb(t) FROM quickbooks.accounts t
UNION ALL
SELECT 'quickbooks.customers', to_jsonb(t) FROM quickbooks.customers t
UNION ALL
SELECT 'quickbooks.vendors', to_jsonb(t) FROM quickbooks.vendors t
UNION ALL
SELECT 'quickbooks.invoices', to_jsonb(t) FROM quickbooks.invoices t
UNION ALL
SELECT 'quickbooks.bills', to_jsonb(t) FROM quickbooks.bills t
UNION ALL
SELECT 'quickbooks.items', to_jsonb(t) FROM quickbooks.items t
UNION ALL
SELECT 'slack.slack_users', to_jsonb(t) FROM slack.slack_users t
UNION ALL
SELECT 'slack.slack_channels', to_jsonb(t) FROM slack.slack_channels t
UNION ALL
SELECT 'slack.slack_messages', to_jsonb(t) FROM slack.slack_messages t;</t>
  </si>
  <si>
    <t>SELECT 'contacts.contacts' AS source, to_jsonb(t) AS row_data FROM contacts.contacts t
UNION ALL
SELECT 'crm.crm_companies', to_jsonb(t) FROM crm.crm_companies t
UNION ALL
SELECT 'crm.crm_contacts', to_jsonb(t) FROM crm.crm_contacts t
UNION ALL
SELECT 'crm.crm_deals', to_jsonb(t) FROM crm.crm_deals t
UNION ALL
SELECT 'crm.crm_engagements', to_jsonb(t) FROM crm.crm_engagements t
UNION ALL
SELECT 'crm.crm_leads', to_jsonb(t) FROM crm.crm_leads t
UNION ALL
SELECT 'email.emails', to_jsonb(t) FROM email.emails t
UNION ALL
SELECT 'email.jmap_emails', to_jsonb(t) FROM email.jmap_emails t
UNION ALL
SELECT 'email.mailboxes', to_jsonb(t) FROM email.mailboxes t
UNION ALL
SELECT 'email.threads', to_jsonb(t) FROM email.threads t
UNION ALL
SELECT 'mortgage_los.activity_log_entries', to_jsonb(t) FROM mortgage_los.activity_log_entries t
UNION ALL
SELECT 'mortgage_los.borrowers', to_jsonb(t) FROM mortgage_los.borrowers t
UNION ALL
SELECT 'mortgage_los.conditions', to_jsonb(t) FROM mortgage_los.conditions t
UNION ALL
SELECT 'mortgage_los.document_checklist_items', to_jsonb(t) FROM mortgage_los.document_checklist_items t
UNION ALL
SELECT 'mortgage_los.lenders', to_jsonb(t) FROM mortgage_los.lenders t
UNION ALL
SELECT 'mortgage_los.loans', to_jsonb(t) FROM mortgage_los.loans t
UNION ALL
SELECT 'mortgage_los.milestones', to_jsonb(t) FROM mortgage_los.milestones t
UNION ALL
SELECT 'mortgage_los.staff', to_jsonb(t) FROM mortgage_los.staff t
UNION ALL
SELECT 'mortgage_los.vendors', to_jsonb(t) FROM mortgage_los.vendors t
UNION ALL
SELECT 'public._changelog', to_jsonb(t) FROM public._changelog t
UNION ALL
SELECT 'quickbooks.accounts', to_jsonb(t) FROM quickbooks.accounts t
UNION ALL
SELECT 'quickbooks.bills', to_jsonb(t) FROM quickbooks.bills t
UNION ALL
SELECT 'quickbooks.customers', to_jsonb(t) FROM quickbooks.customers t
UNION ALL
SELECT 'quickbooks.invoices', to_jsonb(t) FROM quickbooks.invoices t
UNION ALL
SELECT 'quickbooks.items', to_jsonb(t) FROM quickbooks.items t
UNION ALL
SELECT 'quickbooks.vendors', to_jsonb(t) FROM quickbooks.vendors t
UNION ALL
SELECT 'slack.slack_channels', to_jsonb(t) FROM slack.slack_channels t
UNION ALL
SELECT 'slack.slack_drafts', to_jsonb(t) FROM slack.slack_drafts t
UNION ALL
SELECT 'slack.slack_emojis', to_jsonb(t) FROM slack.slack_emojis t
UNION ALL
SELECT 'slack.slack_files', to_jsonb(t) FROM slack.slack_files t
UNION ALL
SELECT 'slack.slack_messages', to_jsonb(t) FROM slack.slack_messages t
UNION ALL
SELECT 'slack.slack_scheduled_messages', to_jsonb(t) FROM slack.slack_scheduled_messages t
UNION ALL
SELECT 'slack.slack_users', to_jsonb(t) FROM slack.slack_users t
UNION ALL
SELECT 'stripe.balance_transactions', to_jsonb(t) FROM stripe.balance_transactions t
UNION ALL
SELECT 'stripe.charges', to_jsonb(t) FROM stripe.charges t
UNION ALL
SELECT 'stripe.connected_accounts', to_jsonb(t) FROM stripe.connected_accounts t
UNION ALL
SELECT 'stripe.coupons', to_jsonb(t) FROM stripe.coupons t
UNION ALL
SELECT 'stripe.credit_notes', to_jsonb(t) FROM stripe.credit_notes t
UNION ALL
SELECT 'stripe.customers', to_jsonb(t) FROM stripe.customers t
UNION ALL
SELECT 'stripe.disputes', to_jsonb(t) FROM stripe.disputes t
UNION ALL
SELECT 'stripe.events', to_jsonb(t) FROM stripe.events t
UNION ALL
SELECT 'stripe.fc_account_owners', to_jsonb(t) FROM stripe.fc_account_owners t
UNION ALL
SELECT 'stripe.fc_accounts', to_jsonb(t) FROM stripe.fc_accounts t
UNION ALL
SELECT 'stripe.fc_sessions', to_jsonb(t) FROM stripe.fc_sessions t
UNION ALL
SELECT 'stripe.fc_transactions', to_jsonb(t) FROM stripe.fc_transactions t
UNION ALL
SELECT 'stripe.invoice_items', to_jsonb(t) FROM stripe.invoice_items t
UNION ALL
SELECT 'stripe.invoices', to_jsonb(t) FROM stripe.invoices t
UNION ALL
SELECT 'stripe.payment_intents', to_jsonb(t) FROM stripe.payment_intents t
UNION ALL
SELECT 'stripe.payment_methods', to_jsonb(t) FROM stripe.payment_methods t
UNION ALL
SELECT 'stripe.payouts', to_jsonb(t) FROM stripe.payouts t
UNION ALL
SELECT 'stripe.prices', to_jsonb(t) FROM stripe.prices t
UNION ALL
SELECT 'stripe.products', to_jsonb(t) FROM stripe.products t
UNION ALL
SELECT 'stripe.refunds', to_jsonb(t) FROM stripe.refunds t
UNION ALL
SELECT 'stripe.subscription_items', to_jsonb(t) FROM stripe.subscription_items t
UNION ALL
SELECT 'stripe.subscriptions', to_jsonb(t) FROM stripe.subscriptions t
UNION ALL
SELECT 'stripe.transfers', to_jsonb(t) FROM stripe.transfers t
UNION ALL
SELECT 'stripe.treasury_financial_accounts', to_jsonb(t) FROM stripe.treasury_financial_accounts t
UNION ALL
SELECT 'stripe.treasury_outbound_payments', to_jsonb(t) FROM stripe.treasury_outbound_payments t;</t>
  </si>
  <si>
    <t>SELECT 'airtable.bases' AS source, to_jsonb(t) AS row_data FROM airtable.bases t
UNION ALL
SELECT 'airtable.records', to_jsonb(t) FROM airtable.records t
UNION ALL
SELECT 'airtable.tables', to_jsonb(t) FROM airtable.tables t
UNION ALL
SELECT 'blackline.blackline_archived_reconciliations', to_jsonb(t) FROM blackline.blackline_archived_reconciliations t
UNION ALL
SELECT 'blackline.blackline_audit_trail', to_jsonb(t) FROM blackline.blackline_audit_trail t
UNION ALL
SELECT 'blackline.blackline_close_tasks', to_jsonb(t) FROM blackline.blackline_close_tasks t
UNION ALL
SELECT 'blackline.blackline_evidence', to_jsonb(t) FROM blackline.blackline_evidence t
UNION ALL
SELECT 'blackline.blackline_exceptions', to_jsonb(t) FROM blackline.blackline_exceptions t
UNION ALL
SELECT 'blackline.blackline_reconciliations', to_jsonb(t) FROM blackline.blackline_reconciliations t
UNION ALL
SELECT 'blackline.blackline_review_notes', to_jsonb(t) FROM blackline.blackline_review_notes t
UNION ALL
SELECT 'blackline.blackline_sox_controls', to_jsonb(t) FROM blackline.blackline_sox_controls t
UNION ALL
SELECT 'calendar.events', to_jsonb(t) FROM calendar.events t
UNION ALL
SELECT 'contacts.contacts', to_jsonb(t) FROM contacts.contacts t
UNION ALL
SELECT 'email.emails', to_jsonb(t) FROM email.emails t
UNION ALL
SELECT 'email.jmap_emails', to_jsonb(t) FROM email.jmap_emails t
UNION ALL
SELECT 'email.mailboxes', to_jsonb(t) FROM email.mailboxes t
UNION ALL
SELECT 'email.threads', to_jsonb(t) FROM email.threads t
UNION ALL
SELECT 'linear.linear_comments', to_jsonb(t) FROM linear.linear_comments t
UNION ALL
SELECT 'linear.linear_issues', to_jsonb(t) FROM linear.linear_issues t
UNION ALL
SELECT 'linear.linear_projects', to_jsonb(t) FROM linear.linear_projects t
UNION ALL
SELECT 'linear.linear_team_memberships', to_jsonb(t) FROM linear.linear_team_memberships t
UNION ALL
SELECT 'linear.linear_teams', to_jsonb(t) FROM linear.linear_teams t
UNION ALL
SELECT 'linear.linear_users', to_jsonb(t) FROM linear.linear_users t
UNION ALL
SELECT 'messaging.conversations', to_jsonb(t) FROM messaging.conversations t
UNION ALL
SELECT 'messaging.messages', to_jsonb(t) FROM messaging.messages t
UNION ALL
SELECT 'oracle_gl.ogl_accounts', to_jsonb(t) FROM oracle_gl.ogl_accounts t
UNION ALL
SELECT 'oracle_gl.ogl_fiscal_periods', to_jsonb(t) FROM oracle_gl.ogl_fiscal_periods t
UNION ALL
SELECT 'oracle_gl.ogl_journal_entries', to_jsonb(t) FROM oracle_gl.ogl_journal_entries t
UNION ALL
SELECT 'oracle_gl.ogl_subledger_feed_runs', to_jsonb(t) FROM oracle_gl.ogl_subledger_feed_runs t
UNION ALL
SELECT 'oracle_gl.ogl_subledger_feeds', to_jsonb(t) FROM oracle_gl.ogl_subledger_feeds t
UNION ALL
SELECT 'oracle_gl.ogl_transactions', to_jsonb(t) FROM oracle_gl.ogl_transactions t
UNION ALL
SELECT 'public._changelog', to_jsonb(t) FROM public._changelog t
UNION ALL
SELECT 'records_vault.rv_access_grants', to_jsonb(t) FROM records_vault.rv_access_grants t
UNION ALL
SELECT 'records_vault.rv_chain_of_custody', to_jsonb(t) FROM records_vault.rv_chain_of_custody t
UNION ALL
SELECT 'records_vault.rv_classifications', to_jsonb(t) FROM records_vault.rv_classifications t
UNION ALL
SELECT 'records_vault.rv_document_versions', to_jsonb(t) FROM records_vault.rv_document_versions t
UNION ALL
SELECT 'records_vault.rv_documents', to_jsonb(t) FROM records_vault.rv_documents t
UNION ALL
SELECT 'records_vault.rv_legal_holds', to_jsonb(t) FROM records_vault.rv_legal_holds t
UNION ALL
SELECT 'records_vault.rv_retention_policies', to_jsonb(t) FROM records_vault.rv_retention_policies t
UNION ALL
SELECT 'reminder.reminders', to_jsonb(t) FROM reminder.reminders t
UNION ALL
SELECT 'sap_subledger.ap_invoices', to_jsonb(t) FROM sap_subledger.ap_invoices t
UNION ALL
SELECT 'sap_subledger.depreciation_schedule', to_jsonb(t) FROM sap_subledger.depreciation_schedule t
UNION ALL
SELECT 'sap_subledger.fixed_assets', to_jsonb(t) FROM sap_subledger.fixed_assets t
UNION ALL
SELECT 'sap_subledger.lease_schedules', to_jsonb(t) FROM sap_subledger.lease_schedules t
UNION ALL
SELECT 'sap_subledger.prepaid_periods', to_jsonb(t) FROM sap_subledger.prepaid_periods t
UNION ALL
SELECT 'sap_subledger.prepaid_schedules', to_jsonb(t) FROM sap_subledger.prepaid_schedules t
UNION ALL
SELECT 'sap_subledger.subledger_transactions', to_jsonb(t) FROM sap_subledger.subledger_transactions t
UNION ALL
SELECT 'slack.slack_channels', to_jsonb(t) FROM slack.slack_channels t
UNION ALL
SELECT 'slack.slack_messages', to_jsonb(t) FROM slack.slack_messages t
UNION ALL
SELECT 'slack.slack_users', to_jsonb(t) FROM slack.slack_users t;</t>
  </si>
  <si>
    <t>Criteria Weight Definitions</t>
  </si>
  <si>
    <r>
      <rPr/>
      <t xml:space="preserve">More context is available in the </t>
    </r>
    <r>
      <rPr>
        <color rgb="FF1155CC"/>
        <u/>
      </rPr>
      <t>Rubric Guidelines</t>
    </r>
  </si>
  <si>
    <t>Weight</t>
  </si>
  <si>
    <t>Definition</t>
  </si>
  <si>
    <t>Example Criterion</t>
  </si>
  <si>
    <t>Low</t>
  </si>
  <si>
    <t>Direct lookup or literal verification from a single source. One mechanical outcome.</t>
  </si>
  <si>
    <t>"The Agent reports that the project owner is Alice, based on the Linear record."</t>
  </si>
  <si>
    <t>Medium</t>
  </si>
  <si>
    <t>Interpretation, calculation, comparison, or limited reconciliation. One reasoned outcome</t>
  </si>
  <si>
    <t>"The Agent identifies the variance is 12%, based on analysis of the provided dataset."</t>
  </si>
  <si>
    <t>High</t>
  </si>
  <si>
    <t>Multi-source reconciliation, deeper reasoning, cross-modal evidence, or tracing. One complex outcome.</t>
  </si>
  <si>
    <t>"The Agent identifies the root cause is X, based on Slack, GitHub and the incident record."</t>
  </si>
  <si>
    <r>
      <rPr>
        <rFont val="'Google Sans Text',sans-serif"/>
        <b/>
        <color rgb="FFFFFFFF"/>
        <sz val="24.0"/>
      </rPr>
      <t xml:space="preserve">Criteria Weight Definitions
</t>
    </r>
    <r>
      <rPr>
        <rFont val="'Google Sans Text',sans-serif"/>
        <b/>
        <color rgb="FFFFFFFF"/>
        <sz val="16.0"/>
        <u/>
      </rPr>
      <t xml:space="preserve">DEPRECATED </t>
    </r>
    <r>
      <rPr>
        <rFont val="'Google Sans Text',sans-serif"/>
        <b/>
        <color rgb="FFFF0000"/>
        <sz val="16.0"/>
        <u/>
      </rPr>
      <t>06/08</t>
    </r>
    <r>
      <rPr>
        <rFont val="'Google Sans Text',sans-serif"/>
        <b/>
        <color rgb="FFFFFFFF"/>
        <sz val="16.0"/>
        <u/>
      </rPr>
      <t>: Pending Further Clarification</t>
    </r>
  </si>
  <si>
    <t>Level</t>
  </si>
  <si>
    <t>Score</t>
  </si>
  <si>
    <t>Definition (Agent-Building Context)</t>
  </si>
  <si>
    <t>Typical Examples</t>
  </si>
  <si>
    <t>Critically Important</t>
  </si>
  <si>
    <r>
      <rPr>
        <rFont val="'Google Sans Text',sans-serif"/>
        <strike/>
        <color rgb="FF000000"/>
      </rPr>
      <t xml:space="preserve">A criterion that determines whether the primary deliverable is functionally correct, complete, and usable for its intended purpose. Failure means the task objective is not meaningfully achieved. 
</t>
    </r>
    <r>
      <rPr>
        <rFont val="'Google Sans Text',sans-serif"/>
        <b/>
        <strike/>
        <color rgb="FFFF0000"/>
      </rPr>
      <t xml:space="preserve">04/15
</t>
    </r>
    <r>
      <rPr>
        <rFont val="'Google Sans Text',sans-serif"/>
        <strike/>
        <color rgb="FF000000"/>
      </rPr>
      <t xml:space="preserve">Heuristic: 
If this fails → the user cannot rely on or use the output (or part of the output) at all 
</t>
    </r>
    <r>
      <rPr>
        <rFont val="'Google Sans Text',sans-serif"/>
        <b/>
        <strike/>
        <color rgb="FF000000"/>
      </rPr>
      <t xml:space="preserve">Applies when: 
</t>
    </r>
    <r>
      <rPr>
        <rFont val="'Google Sans Text',sans-serif"/>
        <strike/>
        <color rgb="FF000000"/>
      </rPr>
      <t xml:space="preserve">The main artifact is missing or fundamentally incorrect 
The structure or content prevents intended use
A key requirement (value, calculation, etc.) is inaccurate 
A core requirement explicitly defining task success is violated 
</t>
    </r>
    <r>
      <rPr>
        <rFont val="'Google Sans Text',sans-serif"/>
        <b/>
        <strike/>
        <color rgb="FF000000"/>
      </rPr>
      <t xml:space="preserve">Does NOT apply when: 
</t>
    </r>
    <r>
      <rPr>
        <rFont val="'Google Sans Text',sans-serif"/>
        <strike/>
        <color rgb="FF000000"/>
      </rPr>
      <t>The artifact is still usable despite minor inconsistencies 
The check is a spot validation rather than holistic correctness</t>
    </r>
  </si>
  <si>
    <r>
      <rPr>
        <rFont val="'Google Sans Text',sans-serif"/>
        <strike/>
        <color rgb="FF000000"/>
      </rPr>
      <t xml:space="preserve">Fails to complete the task; Uses the wrong system or misses required tools; Produces an incorrect or unverifiable final artifact; Violates a hard constraint (e.g., books a flight when told not to)
</t>
    </r>
    <r>
      <rPr>
        <rFont val="'Google Sans Text',sans-serif"/>
        <b/>
        <strike/>
        <color rgb="FFFF0000"/>
      </rPr>
      <t xml:space="preserve">04/15
</t>
    </r>
    <r>
      <rPr>
        <rFont val="'Google Sans Text',sans-serif"/>
        <b/>
        <strike/>
        <color rgb="FF000000"/>
      </rPr>
      <t xml:space="preserve">Applies when: 
</t>
    </r>
    <r>
      <rPr>
        <rFont val="'Google Sans Text',sans-serif"/>
        <strike/>
        <color rgb="FF000000"/>
      </rPr>
      <t xml:space="preserve">CSV is missing required sections entirely → unusable
Financial totals are wrong → breaks core purpose of summary
Output format is wrong (e.g., JSON instead of required CSV) 
Required file not produced at all 
</t>
    </r>
    <r>
      <rPr>
        <rFont val="'Google Sans Text',sans-serif"/>
        <b/>
        <strike/>
        <color rgb="FF000000"/>
      </rPr>
      <t xml:space="preserve">Does not apply when: 
</t>
    </r>
    <r>
      <rPr>
        <rFont val="'Google Sans Text',sans-serif"/>
        <strike/>
        <color rgb="FF000000"/>
      </rPr>
      <t>One or more column names slightly incorrect but data is still interpretable 
Minor schema mismatches that don’t prevent use</t>
    </r>
  </si>
  <si>
    <t>Important</t>
  </si>
  <si>
    <r>
      <rPr>
        <rFont val="'Google Sans Text',sans-serif"/>
        <strike/>
        <color rgb="FF000000"/>
      </rPr>
      <t xml:space="preserve">A criterion that reflects core agent competence and strong execution, but is not strictly required for minimum validity. Failure significantly weakens quality or reliability but does not invalidate the outcome.
</t>
    </r>
    <r>
      <rPr>
        <rFont val="'Google Sans Text',sans-serif"/>
        <b/>
        <strike/>
        <color rgb="FFFF0000"/>
      </rPr>
      <t>04/15</t>
    </r>
    <r>
      <rPr>
        <rFont val="'Google Sans Text',sans-serif"/>
        <strike/>
        <color rgb="FF000000"/>
      </rPr>
      <t xml:space="preserve">
</t>
    </r>
    <r>
      <rPr>
        <rFont val="'Google Sans Text',sans-serif"/>
        <b/>
        <strike/>
        <color rgb="FF000000"/>
      </rPr>
      <t xml:space="preserve">Applies when:
</t>
    </r>
    <r>
      <rPr>
        <rFont val="'Google Sans Text',sans-serif"/>
        <strike/>
        <color rgb="FF000000"/>
      </rPr>
      <t xml:space="preserve">Key logic is partially incorrect
Important sections are incomplete or weak
Errors require user correction but do not block usage 
</t>
    </r>
    <r>
      <rPr>
        <rFont val="'Google Sans Text',sans-serif"/>
        <b/>
        <strike/>
        <color rgb="FF000000"/>
      </rPr>
      <t xml:space="preserve">Examples:
</t>
    </r>
    <r>
      <rPr>
        <rFont val="'Google Sans Text',sans-serif"/>
        <strike/>
        <color rgb="FF000000"/>
      </rPr>
      <t>Ranking logic is flawed but results are still usable
Some financial calculations are inconsistent but totals exist
Missing a non-critical but meaningful section of the output</t>
    </r>
  </si>
  <si>
    <t>Suboptimal ranking logic; Weak handling of friction; Missing cross-source verification; Inefficient modular structure</t>
  </si>
  <si>
    <t>Slightly Important</t>
  </si>
  <si>
    <r>
      <rPr>
        <rFont val="'Google Sans Text',sans-serif"/>
        <strike/>
        <color rgb="FF000000"/>
      </rPr>
      <t xml:space="preserve">A criterion that improves polish, robustness, or reasoning clarity but does not substantially change task correctness.
</t>
    </r>
    <r>
      <rPr>
        <rFont val="'Google Sans Text',sans-serif"/>
        <b/>
        <strike/>
        <color rgb="FFFF0000"/>
      </rPr>
      <t xml:space="preserve">04/15
</t>
    </r>
    <r>
      <rPr>
        <rFont val="'Google Sans Text',sans-serif"/>
        <strike/>
        <color rgb="FF000000"/>
      </rPr>
      <t xml:space="preserve">Heuristic:
If this fails → the output is still usable with minimal friction 
</t>
    </r>
    <r>
      <rPr>
        <rFont val="'Google Sans Text',sans-serif"/>
        <b/>
        <strike/>
        <color rgb="FF000000"/>
      </rPr>
      <t xml:space="preserve">Applies when: </t>
    </r>
    <r>
      <rPr>
        <rFont val="'Google Sans Text',sans-serif"/>
        <strike/>
        <color rgb="FF000000"/>
      </rPr>
      <t xml:space="preserve">
Checking individual fields, headers, or values
Minor inconsistencies within a correct structure
Granular validation of parts of the output</t>
    </r>
  </si>
  <si>
    <r>
      <rPr>
        <rFont val="'Google Sans Text',sans-serif"/>
        <strike/>
        <color rgb="FF000000"/>
      </rPr>
      <t xml:space="preserve">Slightly messy formatting; Minor inefficiency; Lack of explanation depth; Not asking a non-critical clarification question
</t>
    </r>
    <r>
      <rPr>
        <rFont val="'Google Sans Text',sans-serif"/>
        <b/>
        <strike/>
        <color rgb="FFFF0000"/>
      </rPr>
      <t>04/15</t>
    </r>
    <r>
      <rPr>
        <rFont val="'Google Sans Text',sans-serif"/>
        <strike/>
        <color rgb="FF000000"/>
      </rPr>
      <t xml:space="preserve">
</t>
    </r>
    <r>
      <rPr>
        <rFont val="'Google Sans Text',sans-serif"/>
        <b/>
        <strike/>
        <color rgb="FF000000"/>
      </rPr>
      <t xml:space="preserve">Applies when:
</t>
    </r>
    <r>
      <rPr>
        <rFont val="'Google Sans Text',sans-serif"/>
        <strike/>
        <color rgb="FF000000"/>
      </rPr>
      <t xml:space="preserve">Column name mismatches (e.g., cost_total vs total_cost) 
One or two incorrect cell values in a large table
Slight formatting inconsistencies
Missing optional metadata fields 
</t>
    </r>
    <r>
      <rPr>
        <rFont val="'Google Sans Text',sans-serif"/>
        <b/>
        <strike/>
        <color rgb="FF000000"/>
      </rPr>
      <t xml:space="preserve">Does not apply when: 
</t>
    </r>
    <r>
      <rPr>
        <rFont val="'Google Sans Text',sans-serif"/>
        <strike/>
        <color rgb="FF000000"/>
      </rPr>
      <t>Entire column missing that prevents interpretation 
Widespread incorrect values across the dataset
Errors that break downstream usage</t>
    </r>
  </si>
  <si>
    <t>Slightly Detrimental</t>
  </si>
  <si>
    <t>A minor architectural or behavioral flaw that slightly weakens execution quality but does not compromise task validity.</t>
  </si>
  <si>
    <t>Extra unnecessary tool call; Redundant reasoning step; Overly verbose internal planning; Small formatting inconsistency</t>
  </si>
  <si>
    <t>Detrimental</t>
  </si>
  <si>
    <t>A significant execution issue that materially degrades reliability, reasoning quality, or tool correctness — but does not completely invalidate the result.</t>
  </si>
  <si>
    <t>Incorrect intermediate reasoning but corrected later; Poor friction handling requiring heavy steering; Tool misuse followed by correction; Logical gaps in ranking explanation</t>
  </si>
  <si>
    <t>Critically Detrimental</t>
  </si>
  <si>
    <t>An error so severe that it breaks core agent reliability, violates constraints, or fundamentally invalidates the result. Includes architectural collapse, safety violations, or hallucinated outputs.</t>
  </si>
  <si>
    <t>Hallucinating tool outputs; Taking irreversible actions without confirmation; Producing fabricated data not returned by tools; Failing to complete the task; Ignoring mandatory constraints</t>
  </si>
  <si>
    <t>Artifact</t>
  </si>
  <si>
    <t>Field</t>
  </si>
  <si>
    <t>Value in universe</t>
  </si>
  <si>
    <t>Conflicts with</t>
  </si>
  <si>
    <t>Defect class</t>
  </si>
  <si>
    <t>Invoice 4422 (entity 113714702211)</t>
  </si>
  <si>
    <t>TxnDate / memo</t>
  </si>
  <si>
    <t>TxnDate = 2026-05-13; memo references "October 2026" status meeting</t>
  </si>
  <si>
    <t>Booking date is May but the described event is October (future relative to "today")</t>
  </si>
  <si>
    <t>Temporal</t>
  </si>
  <si>
    <t>Fail</t>
  </si>
  <si>
    <t>May-16 invoice</t>
  </si>
  <si>
    <t>line-item description</t>
  </si>
  <si>
    <t>"October 2026" status meeting billed on a May-16 invoice</t>
  </si>
  <si>
    <t>TxnDate (May) vs. described period (Oct)</t>
  </si>
  <si>
    <t>Late-fee invoice</t>
  </si>
  <si>
    <t>charge period</t>
  </si>
  <si>
    <t>October 2026 late fee booked in May 2026</t>
  </si>
  <si>
    <t>A May invoice cannot assess an October late fee</t>
  </si>
  <si>
    <t>Service invoice</t>
  </si>
  <si>
    <t>ItemRef</t>
  </si>
  <si>
    <t>"Roof repair" → categorized as "Drywall / Water-Damage Repair"</t>
  </si>
  <si>
    <t>Category contradicts the described work</t>
  </si>
  <si>
    <t>Semantic / Category</t>
  </si>
  <si>
    <t>"Tenant relations" → "Unit Turn / Make-Ready"; "Lease renewal admin" → "Plumbing Repair"</t>
  </si>
  <si>
    <t>Multiple invoices</t>
  </si>
  <si>
    <t>Same "Monthly management fee" charge maps to 3 different items</t>
  </si>
  <si>
    <t>Same charge categorized inconsistently across artifacts</t>
  </si>
  <si>
    <t>CRM contact ↔ email</t>
  </si>
  <si>
    <t>contact name</t>
  </si>
  <si>
    <t>"Daniel Cho" in email; "D. Cho" / different spelling in CRM</t>
  </si>
  <si>
    <t>Same entity keyed differently across services</t>
  </si>
  <si>
    <t>Cross-service Referential</t>
  </si>
  <si>
    <t>Linear ticket ↔ Airtable</t>
  </si>
  <si>
    <t>linked record ref</t>
  </si>
  <si>
    <t>Ticket references an Airtable maintenance record that doesn't exist</t>
  </si>
  <si>
    <t>Dangling cross-service reference</t>
  </si>
  <si>
    <t>Invoice total</t>
  </si>
  <si>
    <t>TotalAmt vs line items</t>
  </si>
  <si>
    <t>Line items sum to $8,000; TotalAmt = $10,000</t>
  </si>
  <si>
    <t>Numeric fields don't reconcile</t>
  </si>
  <si>
    <t>Quantitative / Reconciliation</t>
  </si>
  <si>
    <t>Maintenance ticket</t>
  </si>
  <si>
    <t>status vs activity</t>
  </si>
  <si>
    <t>Ticket marked "Closed" but has messages dated after close</t>
  </si>
  <si>
    <t>Status contradicts activity</t>
  </si>
  <si>
    <t>State / Lifecycle</t>
  </si>
  <si>
    <t>Lease record</t>
  </si>
  <si>
    <t>status vs transactions</t>
  </si>
  <si>
    <t>Lease marked "Terminated" but rent still collected afterward</t>
  </si>
  <si>
    <t>Status contradicts related records</t>
  </si>
  <si>
    <t>DocNumber</t>
  </si>
  <si>
    <t>INV-RM-0001, 2026-WO-114, BILL-2026-119, plain 2254, and one null</t>
  </si>
  <si>
    <t>No single consistent numbering scheme; a null ID</t>
  </si>
  <si>
    <t>Identifier / Uniqueness / Format</t>
  </si>
  <si>
    <t>Customer invoices</t>
  </si>
  <si>
    <t>DocNumber prefix</t>
  </si>
  <si>
    <t>BILL- prefix used on customer invoices</t>
  </si>
  <si>
    <t>Wrong-type prefix (BILL vs. INV)</t>
  </si>
  <si>
    <t>Two invoices</t>
  </si>
  <si>
    <t>Two distinct invoices share the same DocNumber</t>
  </si>
  <si>
    <t>Non-unique identifier where uniqueness is required</t>
  </si>
  <si>
    <t>Customer records</t>
  </si>
  <si>
    <t>Customer ID</t>
  </si>
  <si>
    <t>Mix of numeric (101) and proj-&lt;hash&gt;</t>
  </si>
  <si>
    <t>Two ID schemes in one service</t>
  </si>
  <si>
    <t>Non-Fail (minor) — confirm if intentional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</si>
</sst>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
    <numFmt numFmtId="165" formatCode="M/d/yyyy"/>
    <numFmt numFmtId="166" formatCode="m/d/yyyy"/>
  </numFmts>
  <fonts count="98">
    <font>
      <sz val="10.0"/>
      <color rgb="FF000000"/>
      <name val="Arial"/>
      <scheme val="minor"/>
    </font>
    <font>
      <sz val="14.0"/>
      <color rgb="FFFFFFFF"/>
      <name val="IBM Plex Sans"/>
    </font>
    <font>
      <b/>
      <sz val="14.0"/>
      <color rgb="FFFFFFFF"/>
      <name val="IBM Plex Sans"/>
    </font>
    <font>
      <sz val="10.0"/>
      <color rgb="FFFFFFFF"/>
      <name val="IBM Plex Sans"/>
    </font>
    <font>
      <sz val="14.0"/>
      <color theme="1"/>
      <name val="IBM Plex Sans"/>
    </font>
    <font>
      <color theme="1"/>
      <name val="Arial"/>
      <scheme val="minor"/>
    </font>
    <font>
      <sz val="10.0"/>
      <color theme="1"/>
      <name val="IBM Plex Sans"/>
    </font>
    <font>
      <b/>
      <color rgb="FFFFFFFF"/>
      <name val="Arial"/>
      <scheme val="minor"/>
    </font>
    <font>
      <sz val="14.0"/>
      <color rgb="FF000000"/>
      <name val="IBM Plex Sans"/>
    </font>
    <font>
      <b/>
      <sz val="12.0"/>
      <color rgb="FFFFFFFF"/>
      <name val="IBM Plex Sans"/>
    </font>
    <font>
      <b/>
      <color theme="1"/>
      <name val="Arial"/>
      <scheme val="minor"/>
    </font>
    <font>
      <sz val="12.0"/>
      <color theme="1"/>
      <name val="IBM Plex Sans"/>
    </font>
    <font>
      <u/>
      <color rgb="FF0000FF"/>
    </font>
    <font>
      <i/>
      <sz val="11.0"/>
      <color rgb="FF666666"/>
      <name val="IBM Plex Sans"/>
    </font>
    <font>
      <color rgb="FF0000FF"/>
    </font>
    <font>
      <b/>
      <sz val="18.0"/>
      <color rgb="FFFFFFFF"/>
      <name val="IBM Plex Sans"/>
    </font>
    <font>
      <b/>
      <color rgb="FF000000"/>
      <name val="IBM Plex Sans"/>
    </font>
    <font>
      <i/>
      <sz val="12.0"/>
      <color rgb="FF000000"/>
      <name val="IBM Plex Sans"/>
    </font>
    <font>
      <i/>
      <sz val="12.0"/>
      <color rgb="FFFFFFFF"/>
      <name val="IBM Plex Sans"/>
    </font>
    <font>
      <color rgb="FFFFFFFF"/>
      <name val="IBM Plex Sans"/>
    </font>
    <font>
      <color theme="1"/>
      <name val="Arial"/>
    </font>
    <font>
      <i/>
      <u/>
      <sz val="11.0"/>
      <color rgb="FFFFFFFF"/>
      <name val="IBM Plex Sans"/>
    </font>
    <font>
      <u/>
      <sz val="11.0"/>
      <color rgb="FFFFFFFF"/>
      <name val="IBM Plex Sans"/>
    </font>
    <font>
      <sz val="15.0"/>
      <color rgb="FFFFFFFF"/>
      <name val="IBM Plex Sans"/>
    </font>
    <font>
      <b/>
      <sz val="10.0"/>
      <color rgb="FF000000"/>
      <name val="IBM Plex Sans"/>
    </font>
    <font>
      <b/>
      <color theme="1"/>
      <name val="IBM Plex Sans"/>
    </font>
    <font>
      <b/>
      <sz val="13.0"/>
      <color theme="1"/>
      <name val="IBM Plex Sans"/>
    </font>
    <font>
      <i/>
      <color theme="1"/>
      <name val="IBM Plex Sans"/>
    </font>
    <font>
      <b/>
      <color rgb="FFFFFFFF"/>
      <name val="IBM Plex Sans"/>
    </font>
    <font>
      <b/>
      <sz val="7.0"/>
      <color rgb="FFFFFFFF"/>
      <name val="IBM Plex Sans"/>
    </font>
    <font>
      <i/>
      <u/>
      <color rgb="FF0000FF"/>
      <name val="Arial"/>
    </font>
    <font>
      <b/>
      <color rgb="FFFFFFFF"/>
      <name val="Arial"/>
    </font>
    <font>
      <color theme="1"/>
      <name val="IBM Plex Sans"/>
    </font>
    <font>
      <i/>
      <sz val="11.0"/>
      <color rgb="FF3C4043"/>
      <name val="Roboto"/>
    </font>
    <font/>
    <font>
      <u/>
      <color theme="1"/>
      <name val="Arial"/>
    </font>
    <font>
      <u/>
      <color rgb="FF0000FF"/>
      <name val="IBM Plex Sans"/>
    </font>
    <font>
      <b/>
      <u/>
      <color rgb="FFFFFFFF"/>
    </font>
    <font>
      <b/>
      <sz val="12.0"/>
      <color rgb="FF000000"/>
      <name val="IBM Plex Sans"/>
    </font>
    <font>
      <b/>
      <i/>
      <sz val="12.0"/>
      <color rgb="FFFF0000"/>
      <name val="IBM Plex Sans"/>
    </font>
    <font>
      <b/>
      <color theme="1"/>
      <name val="Arial"/>
    </font>
    <font>
      <color rgb="FF000000"/>
      <name val="Arial"/>
      <scheme val="minor"/>
    </font>
    <font>
      <b/>
      <color rgb="FFCC0000"/>
      <name val="Arial"/>
    </font>
    <font>
      <sz val="11.0"/>
      <color theme="1"/>
      <name val="Arial"/>
    </font>
    <font>
      <color rgb="FF000000"/>
      <name val="Arial"/>
    </font>
    <font>
      <sz val="10.0"/>
      <color theme="1"/>
      <name val="Arial"/>
    </font>
    <font>
      <strike/>
      <color theme="1"/>
      <name val="Arial"/>
    </font>
    <font>
      <b/>
      <strike/>
      <color theme="1"/>
      <name val="Arial"/>
    </font>
    <font>
      <b/>
      <sz val="13.0"/>
      <color theme="1"/>
      <name val="Google Sans"/>
    </font>
    <font>
      <b/>
      <sz val="16.0"/>
      <color theme="1"/>
      <name val="Google Sans"/>
    </font>
    <font>
      <color theme="1"/>
      <name val="Google Sans"/>
    </font>
    <font>
      <b/>
      <sz val="10.0"/>
      <color rgb="FFFFFFFF"/>
      <name val="Google Sans"/>
    </font>
    <font>
      <b/>
      <color theme="1"/>
      <name val="Google Sans"/>
    </font>
    <font>
      <b/>
      <u/>
      <sz val="10.0"/>
      <color theme="1"/>
      <name val="Google Sans"/>
    </font>
    <font>
      <sz val="10.0"/>
      <color theme="1"/>
      <name val="Google Sans"/>
    </font>
    <font>
      <b/>
      <sz val="10.0"/>
      <color theme="1"/>
      <name val="Google Sans"/>
    </font>
    <font>
      <u/>
      <color rgb="FF0000FF"/>
      <name val="Google Sans"/>
    </font>
    <font>
      <b/>
      <u/>
      <sz val="10.0"/>
      <color rgb="FF0000FF"/>
      <name val="Google Sans"/>
    </font>
    <font>
      <b/>
      <sz val="18.0"/>
      <color theme="1"/>
      <name val="Google Sans"/>
    </font>
    <font>
      <b/>
      <color rgb="FF000000"/>
      <name val="Google Sans"/>
    </font>
    <font>
      <color rgb="FF000000"/>
      <name val="Google Sans"/>
    </font>
    <font>
      <b/>
      <u/>
      <sz val="18.0"/>
      <color rgb="FF0000FF"/>
      <name val="Google Sans"/>
    </font>
    <font>
      <b/>
      <color rgb="FFFFFFFF"/>
      <name val="Google Sans"/>
    </font>
    <font>
      <u/>
      <color rgb="FF000000"/>
      <name val="Google Sans"/>
    </font>
    <font>
      <i/>
      <color rgb="FF000000"/>
      <name val="Google Sans"/>
    </font>
    <font>
      <b/>
      <sz val="13.0"/>
      <color theme="1"/>
      <name val="Arial"/>
      <scheme val="minor"/>
    </font>
    <font>
      <b/>
      <sz val="15.0"/>
      <color theme="1"/>
      <name val="Google Sans"/>
    </font>
    <font>
      <u/>
      <color rgb="FF0000FF"/>
    </font>
    <font>
      <b/>
      <sz val="24.0"/>
      <color rgb="FFFFFFFF"/>
      <name val="Google Sans"/>
    </font>
    <font>
      <u/>
      <color rgb="FF0000FF"/>
      <name val="Arial"/>
    </font>
    <font>
      <u/>
      <sz val="11.0"/>
      <color rgb="FF0000FF"/>
      <name val="Google Sans"/>
    </font>
    <font>
      <sz val="11.0"/>
      <color rgb="FF000000"/>
      <name val="Google Sans"/>
    </font>
    <font>
      <sz val="11.0"/>
      <color theme="1"/>
      <name val="Google Sans"/>
    </font>
    <font>
      <b/>
      <sz val="13.0"/>
      <color theme="1"/>
      <name val="Arial"/>
    </font>
    <font>
      <u/>
      <sz val="11.0"/>
      <color rgb="FF0000FF"/>
      <name val="Google Sans"/>
    </font>
    <font>
      <b/>
      <sz val="11.0"/>
      <color theme="1"/>
      <name val="Google Sans"/>
    </font>
    <font>
      <b/>
      <sz val="11.0"/>
      <color rgb="FFEFEFEF"/>
      <name val="Google Sans"/>
    </font>
    <font>
      <sz val="10.0"/>
      <color rgb="FFFF0000"/>
      <name val="Google Sans"/>
    </font>
    <font>
      <b/>
      <sz val="14.0"/>
      <color rgb="FFFFFFFF"/>
      <name val="Google Sans"/>
    </font>
    <font>
      <color rgb="FFFFFFFF"/>
      <name val="Google Sans"/>
    </font>
    <font>
      <b/>
      <sz val="11.0"/>
      <color rgb="FFFFFFFF"/>
      <name val="Google Sans"/>
    </font>
    <font>
      <b/>
      <sz val="24.0"/>
      <color rgb="FFFFFFFF"/>
      <name val="'Google Sans Text'"/>
    </font>
    <font>
      <b/>
      <sz val="11.0"/>
      <color rgb="FF000000"/>
      <name val="'Google Sans Text'"/>
    </font>
    <font>
      <sz val="11.0"/>
      <color rgb="FF000000"/>
      <name val="'Google Sans Text'"/>
    </font>
    <font>
      <b/>
      <u/>
      <sz val="11.0"/>
      <color rgb="FFFF0000"/>
      <name val="'Google Sans Text'"/>
    </font>
    <font>
      <b/>
      <sz val="24.0"/>
      <color rgb="FFFFFFFF"/>
      <name val="Arial"/>
      <scheme val="minor"/>
    </font>
    <font>
      <b/>
      <sz val="16.0"/>
      <color theme="1"/>
      <name val="Arial"/>
      <scheme val="minor"/>
    </font>
    <font>
      <b/>
      <sz val="11.0"/>
      <color theme="1"/>
      <name val="Google Sans Text"/>
    </font>
    <font>
      <sz val="8.0"/>
      <color theme="1"/>
      <name val="Roboto Mono"/>
    </font>
    <font>
      <sz val="11.0"/>
      <color theme="1"/>
      <name val="Google Sans Text"/>
    </font>
    <font>
      <u/>
      <color rgb="FF0000FF"/>
    </font>
    <font>
      <b/>
      <color rgb="FF000000"/>
      <name val="Arial"/>
      <scheme val="minor"/>
    </font>
    <font>
      <b/>
      <strike/>
      <sz val="11.0"/>
      <color rgb="FFFFFFFF"/>
      <name val="'Google Sans Text'"/>
    </font>
    <font>
      <b/>
      <strike/>
      <sz val="11.0"/>
      <color rgb="FF000000"/>
      <name val="'Google Sans Text'"/>
    </font>
    <font>
      <strike/>
      <color rgb="FF000000"/>
      <name val="'Google Sans Text'"/>
    </font>
    <font>
      <b/>
      <sz val="11.0"/>
      <color rgb="FFFFFFFF"/>
      <name val="Arial"/>
    </font>
    <font>
      <sz val="11.0"/>
      <color rgb="FF188038"/>
      <name val="Roboto Mono"/>
    </font>
    <font>
      <b/>
      <sz val="11.0"/>
      <color theme="1"/>
      <name val="Arial"/>
    </font>
  </fonts>
  <fills count="33">
    <fill>
      <patternFill patternType="none"/>
    </fill>
    <fill>
      <patternFill patternType="lightGray"/>
    </fill>
    <fill>
      <patternFill patternType="solid">
        <fgColor rgb="FF000000"/>
        <bgColor rgb="FF000000"/>
      </patternFill>
    </fill>
    <fill>
      <patternFill patternType="solid">
        <fgColor rgb="FF351C75"/>
        <bgColor rgb="FF351C75"/>
      </patternFill>
    </fill>
    <fill>
      <patternFill patternType="solid">
        <fgColor rgb="FFBF9000"/>
        <bgColor rgb="FFBF9000"/>
      </patternFill>
    </fill>
    <fill>
      <patternFill patternType="solid">
        <fgColor rgb="FFF7F4FD"/>
        <bgColor rgb="FFF7F4FD"/>
      </patternFill>
    </fill>
    <fill>
      <patternFill patternType="solid">
        <fgColor rgb="FFFFF2CC"/>
        <bgColor rgb="FFFFF2CC"/>
      </patternFill>
    </fill>
    <fill>
      <patternFill patternType="solid">
        <fgColor rgb="FF38761D"/>
        <bgColor rgb="FF38761D"/>
      </patternFill>
    </fill>
    <fill>
      <patternFill patternType="solid">
        <fgColor rgb="FF660000"/>
        <bgColor rgb="FF660000"/>
      </patternFill>
    </fill>
    <fill>
      <patternFill patternType="solid">
        <fgColor rgb="FFB7B7B7"/>
        <bgColor rgb="FFB7B7B7"/>
      </patternFill>
    </fill>
    <fill>
      <patternFill patternType="solid">
        <fgColor rgb="FFD9D9D9"/>
        <bgColor rgb="FFD9D9D9"/>
      </patternFill>
    </fill>
    <fill>
      <patternFill patternType="solid">
        <fgColor rgb="FF990000"/>
        <bgColor rgb="FF990000"/>
      </patternFill>
    </fill>
    <fill>
      <patternFill patternType="solid">
        <fgColor rgb="FFEA9999"/>
        <bgColor rgb="FFEA9999"/>
      </patternFill>
    </fill>
    <fill>
      <patternFill patternType="solid">
        <fgColor rgb="FFFFE599"/>
        <bgColor rgb="FFFFE599"/>
      </patternFill>
    </fill>
    <fill>
      <patternFill patternType="solid">
        <fgColor rgb="FFB6D7A8"/>
        <bgColor rgb="FFB6D7A8"/>
      </patternFill>
    </fill>
    <fill>
      <patternFill patternType="solid">
        <fgColor rgb="FF073763"/>
        <bgColor rgb="FF073763"/>
      </patternFill>
    </fill>
    <fill>
      <patternFill patternType="solid">
        <fgColor rgb="FF85200C"/>
        <bgColor rgb="FF85200C"/>
      </patternFill>
    </fill>
    <fill>
      <patternFill patternType="solid">
        <fgColor rgb="FFFFFFFF"/>
        <bgColor rgb="FFFFFFFF"/>
      </patternFill>
    </fill>
    <fill>
      <patternFill patternType="solid">
        <fgColor rgb="FF999999"/>
        <bgColor rgb="FF999999"/>
      </patternFill>
    </fill>
    <fill>
      <patternFill patternType="solid">
        <fgColor rgb="FF741B47"/>
        <bgColor rgb="FF741B47"/>
      </patternFill>
    </fill>
    <fill>
      <patternFill patternType="solid">
        <fgColor rgb="FFFFFCF4"/>
        <bgColor rgb="FFFFFCF4"/>
      </patternFill>
    </fill>
    <fill>
      <patternFill patternType="solid">
        <fgColor rgb="FFFAF0F0"/>
        <bgColor rgb="FFFAF0F0"/>
      </patternFill>
    </fill>
    <fill>
      <patternFill patternType="solid">
        <fgColor theme="7"/>
        <bgColor theme="7"/>
      </patternFill>
    </fill>
    <fill>
      <patternFill patternType="solid">
        <fgColor rgb="FFF8F8FF"/>
        <bgColor rgb="FFF8F8FF"/>
      </patternFill>
    </fill>
    <fill>
      <patternFill patternType="solid">
        <fgColor rgb="FFD9D2E9"/>
        <bgColor rgb="FFD9D2E9"/>
      </patternFill>
    </fill>
    <fill>
      <patternFill patternType="solid">
        <fgColor rgb="FFF3F3F3"/>
        <bgColor rgb="FFF3F3F3"/>
      </patternFill>
    </fill>
    <fill>
      <patternFill patternType="solid">
        <fgColor rgb="FFF4CCCC"/>
        <bgColor rgb="FFF4CCCC"/>
      </patternFill>
    </fill>
    <fill>
      <patternFill patternType="solid">
        <fgColor rgb="FFEFEFEF"/>
        <bgColor rgb="FFEFEFEF"/>
      </patternFill>
    </fill>
    <fill>
      <patternFill patternType="solid">
        <fgColor theme="4"/>
        <bgColor theme="4"/>
      </patternFill>
    </fill>
    <fill>
      <patternFill patternType="solid">
        <fgColor rgb="FFCCCCCC"/>
        <bgColor rgb="FFCCCCCC"/>
      </patternFill>
    </fill>
    <fill>
      <patternFill patternType="solid">
        <fgColor rgb="FFEBF4E8"/>
        <bgColor rgb="FFEBF4E8"/>
      </patternFill>
    </fill>
    <fill>
      <patternFill patternType="solid">
        <fgColor rgb="FFD9EAD3"/>
        <bgColor rgb="FFD9EAD3"/>
      </patternFill>
    </fill>
    <fill>
      <patternFill patternType="solid">
        <fgColor rgb="FFC9DAF8"/>
        <bgColor rgb="FFC9DAF8"/>
      </patternFill>
    </fill>
  </fills>
  <borders count="28">
    <border/>
    <border>
      <bottom style="dotted">
        <color rgb="FF999999"/>
      </bottom>
    </border>
    <border>
      <top style="dotted">
        <color rgb="FF999999"/>
      </top>
      <bottom style="dotted">
        <color rgb="FF999999"/>
      </bottom>
    </border>
    <border>
      <top style="dotted">
        <color rgb="FF999999"/>
      </top>
    </border>
    <border>
      <top style="dotted">
        <color rgb="FF999999"/>
      </top>
      <bottom style="dotted">
        <color rgb="FF000000"/>
      </bottom>
    </border>
    <border>
      <right style="thick">
        <color rgb="FFFFFFFF"/>
      </right>
    </border>
    <border>
      <left style="medium">
        <color rgb="FF000000"/>
      </left>
    </border>
    <border>
      <left style="dotted">
        <color rgb="FFD9D9D9"/>
      </left>
      <right style="dotted">
        <color rgb="FFD9D9D9"/>
      </right>
      <top style="dotted">
        <color rgb="FFD9D9D9"/>
      </top>
      <bottom style="dotted">
        <color rgb="FFD9D9D9"/>
      </bottom>
    </border>
    <border>
      <left style="dotted">
        <color rgb="FFD9D9D9"/>
      </left>
      <top style="dotted">
        <color rgb="FFD9D9D9"/>
      </top>
      <bottom style="dotted">
        <color rgb="FFD9D9D9"/>
      </bottom>
    </border>
    <border>
      <left style="medium">
        <color rgb="FF000000"/>
      </left>
      <right style="dotted">
        <color rgb="FFD9D9D9"/>
      </right>
      <top style="dotted">
        <color rgb="FFD9D9D9"/>
      </top>
      <bottom style="dotted">
        <color rgb="FFD9D9D9"/>
      </bottom>
    </border>
    <border>
      <top style="thick">
        <color rgb="FF000000"/>
      </top>
    </border>
    <border>
      <right style="dotted">
        <color rgb="FFD9D9D9"/>
      </right>
      <top style="dotted">
        <color rgb="FFD9D9D9"/>
      </top>
      <bottom style="dotted">
        <color rgb="FFD9D9D9"/>
      </bottom>
    </border>
    <border>
      <left style="medium">
        <color rgb="FF000000"/>
      </left>
      <top style="dotted">
        <color rgb="FFD9D9D9"/>
      </top>
      <bottom style="dotted">
        <color rgb="FFD9D9D9"/>
      </bottom>
    </border>
    <border>
      <top style="dotted">
        <color rgb="FFD9D9D9"/>
      </top>
      <bottom style="dotted">
        <color rgb="FFD9D9D9"/>
      </bottom>
    </border>
    <border>
      <left style="thick">
        <color rgb="FF000000"/>
      </left>
    </border>
    <border>
      <right style="thin">
        <color rgb="FF000000"/>
      </right>
    </border>
    <border>
      <left style="thin">
        <color rgb="FF000000"/>
      </left>
    </border>
    <border>
      <bottom style="thick">
        <color rgb="FF000000"/>
      </bottom>
    </border>
    <border>
      <right style="thick">
        <color rgb="FF000000"/>
      </right>
      <top style="dotted">
        <color rgb="FFD9D9D9"/>
      </top>
      <bottom style="dotted">
        <color rgb="FFD9D9D9"/>
      </bottom>
    </border>
    <border>
      <bottom style="dotted">
        <color rgb="FFD9D9D9"/>
      </bottom>
    </border>
    <border>
      <right style="dotted">
        <color rgb="FFD9D9D9"/>
      </right>
      <bottom style="dotted">
        <color rgb="FFD9D9D9"/>
      </bottom>
    </border>
    <border>
      <right style="thick">
        <color rgb="FF000000"/>
      </right>
    </border>
    <border>
      <bottom style="medium">
        <color rgb="FF000000"/>
      </bottom>
    </border>
    <border>
      <left style="thick">
        <color rgb="FFFFFFFF"/>
      </left>
      <right style="thick">
        <color rgb="FFFFFFFF"/>
      </right>
      <top style="thick">
        <color rgb="FFFFFFFF"/>
      </top>
      <bottom style="thick">
        <color rgb="FFFFFFFF"/>
      </bottom>
    </border>
    <border>
      <top style="thin">
        <color rgb="FF000000"/>
      </top>
    </border>
    <border>
      <right style="thick">
        <color rgb="FF000000"/>
      </right>
      <bottom style="thick">
        <color rgb="FF000000"/>
      </bottom>
    </border>
    <border>
      <left style="thick">
        <color rgb="FF000000"/>
      </left>
      <right style="thick">
        <color rgb="FF000000"/>
      </right>
    </border>
    <border>
      <left style="thick">
        <color rgb="FF000000"/>
      </left>
      <right style="thick">
        <color rgb="FF000000"/>
      </right>
      <bottom style="thick">
        <color rgb="FF000000"/>
      </bottom>
    </border>
  </borders>
  <cellStyleXfs count="1">
    <xf borderId="0" fillId="0" fontId="0" numFmtId="0" applyAlignment="1" applyFont="1"/>
  </cellStyleXfs>
  <cellXfs count="383">
    <xf borderId="0" fillId="0" fontId="0" numFmtId="0" xfId="0" applyAlignment="1" applyFont="1">
      <alignment readingOrder="0" shrinkToFit="0" vertical="bottom" wrapText="0"/>
    </xf>
    <xf borderId="0" fillId="2" fontId="1" numFmtId="0" xfId="0" applyAlignment="1" applyFill="1" applyFont="1">
      <alignment shrinkToFit="0" wrapText="1"/>
    </xf>
    <xf borderId="0" fillId="2" fontId="2" numFmtId="0" xfId="0" applyAlignment="1" applyFill="1" applyFont="1">
      <alignment readingOrder="0" shrinkToFit="0" wrapText="0"/>
    </xf>
    <xf borderId="0" fillId="2" fontId="3" numFmtId="0" xfId="0" applyAlignment="1" applyFill="1" applyFont="1">
      <alignment shrinkToFit="0" wrapText="1"/>
    </xf>
    <xf borderId="0" fillId="2" fontId="3" numFmtId="0" xfId="0" applyAlignment="1" applyFill="1" applyFont="1">
      <alignment readingOrder="0" shrinkToFit="0" wrapText="1"/>
    </xf>
    <xf borderId="0" fillId="2" fontId="3" numFmtId="0" xfId="0" applyAlignment="1" applyFill="1" applyFont="1">
      <alignment readingOrder="0" shrinkToFit="0" wrapText="0"/>
    </xf>
    <xf borderId="0" fillId="0" fontId="4" numFmtId="0" xfId="0" applyAlignment="1" applyFont="1">
      <alignment shrinkToFit="0" wrapText="1"/>
    </xf>
    <xf borderId="0" fillId="0" fontId="5" numFmtId="0" xfId="0" applyAlignment="1" applyFont="1">
      <alignment shrinkToFit="0" wrapText="1"/>
    </xf>
    <xf borderId="0" fillId="0" fontId="6" numFmtId="0" xfId="0" applyAlignment="1" applyFont="1">
      <alignment shrinkToFit="0" wrapText="1"/>
    </xf>
    <xf borderId="1" fillId="3" fontId="7" numFmtId="0" xfId="0" applyAlignment="1" applyBorder="1" applyFill="1" applyFont="1">
      <alignment horizontal="right" readingOrder="0" shrinkToFit="0" wrapText="1"/>
    </xf>
    <xf borderId="0" fillId="0" fontId="8" numFmtId="0" xfId="0" applyAlignment="1" applyFont="1">
      <alignment shrinkToFit="0" wrapText="1"/>
    </xf>
    <xf borderId="1" fillId="3" fontId="7" numFmtId="0" xfId="0" applyAlignment="1" applyBorder="1" applyFill="1" applyFont="1">
      <alignment readingOrder="0" shrinkToFit="0" wrapText="1"/>
    </xf>
    <xf borderId="0" fillId="4" fontId="9" numFmtId="0" xfId="0" applyAlignment="1" applyFill="1" applyFont="1">
      <alignment readingOrder="0" shrinkToFit="0" wrapText="1"/>
    </xf>
    <xf borderId="2" fillId="5" fontId="10" numFmtId="0" xfId="0" applyAlignment="1" applyBorder="1" applyFill="1" applyFont="1">
      <alignment readingOrder="0" shrinkToFit="0" vertical="top" wrapText="1"/>
    </xf>
    <xf borderId="0" fillId="6" fontId="11" numFmtId="0" xfId="0" applyAlignment="1" applyFill="1" applyFont="1">
      <alignment readingOrder="0" shrinkToFit="0" wrapText="1"/>
    </xf>
    <xf borderId="0" fillId="0" fontId="1" numFmtId="0" xfId="0" applyAlignment="1" applyFont="1">
      <alignment shrinkToFit="0" wrapText="1"/>
    </xf>
    <xf borderId="0" fillId="0" fontId="4" numFmtId="0" xfId="0" applyAlignment="1" applyFont="1">
      <alignment readingOrder="0" shrinkToFit="0" wrapText="1"/>
    </xf>
    <xf borderId="2" fillId="5" fontId="12" numFmtId="0" xfId="0" applyAlignment="1" applyBorder="1" applyFill="1" applyFont="1">
      <alignment readingOrder="0" shrinkToFit="0" vertical="top" wrapText="1"/>
    </xf>
    <xf borderId="0" fillId="0" fontId="11" numFmtId="0" xfId="0" applyAlignment="1" applyFont="1">
      <alignment shrinkToFit="0" wrapText="1"/>
    </xf>
    <xf borderId="0" fillId="0" fontId="13" numFmtId="0" xfId="0" applyAlignment="1" applyFont="1">
      <alignment readingOrder="0" shrinkToFit="0" wrapText="1"/>
    </xf>
    <xf borderId="2" fillId="5" fontId="5" numFmtId="0" xfId="0" applyAlignment="1" applyBorder="1" applyFill="1" applyFont="1">
      <alignment readingOrder="0" shrinkToFit="0" vertical="top" wrapText="1"/>
    </xf>
    <xf borderId="0" fillId="3" fontId="9" numFmtId="0" xfId="0" applyAlignment="1" applyFill="1" applyFont="1">
      <alignment readingOrder="0" shrinkToFit="0" wrapText="1"/>
    </xf>
    <xf borderId="0" fillId="7" fontId="9" numFmtId="0" xfId="0" applyAlignment="1" applyFill="1" applyFont="1">
      <alignment readingOrder="0" shrinkToFit="0" wrapText="1"/>
    </xf>
    <xf borderId="1" fillId="0" fontId="11" numFmtId="0" xfId="0" applyAlignment="1" applyBorder="1" applyFont="1">
      <alignment readingOrder="0" shrinkToFit="0" wrapText="1"/>
    </xf>
    <xf borderId="3" fillId="5" fontId="5" numFmtId="0" xfId="0" applyAlignment="1" applyBorder="1" applyFill="1" applyFont="1">
      <alignment readingOrder="0" shrinkToFit="0" vertical="top" wrapText="1"/>
    </xf>
    <xf borderId="1" fillId="0" fontId="11" numFmtId="0" xfId="0" applyAlignment="1" applyBorder="1" applyFont="1">
      <alignment shrinkToFit="0" wrapText="1"/>
    </xf>
    <xf borderId="1" fillId="0" fontId="6" numFmtId="0" xfId="0" applyAlignment="1" applyBorder="1" applyFont="1">
      <alignment shrinkToFit="0" wrapText="1"/>
    </xf>
    <xf borderId="4" fillId="5" fontId="14" numFmtId="0" xfId="0" applyAlignment="1" applyBorder="1" applyFill="1" applyFont="1">
      <alignment readingOrder="0" shrinkToFit="0" vertical="top" wrapText="1"/>
    </xf>
    <xf borderId="1" fillId="6" fontId="11" numFmtId="0" xfId="0" applyAlignment="1" applyBorder="1" applyFill="1" applyFont="1">
      <alignment readingOrder="0" shrinkToFit="0" wrapText="1"/>
    </xf>
    <xf borderId="2" fillId="0" fontId="11" numFmtId="0" xfId="0" applyAlignment="1" applyBorder="1" applyFont="1">
      <alignment shrinkToFit="0" wrapText="1"/>
    </xf>
    <xf borderId="2" fillId="0" fontId="6" numFmtId="0" xfId="0" applyAlignment="1" applyBorder="1" applyFont="1">
      <alignment shrinkToFit="0" wrapText="1"/>
    </xf>
    <xf borderId="2" fillId="6" fontId="11" numFmtId="0" xfId="0" applyAlignment="1" applyBorder="1" applyFill="1" applyFont="1">
      <alignment readingOrder="0" shrinkToFit="0" wrapText="1"/>
    </xf>
    <xf borderId="0" fillId="0" fontId="5" numFmtId="0" xfId="0" applyFont="1"/>
    <xf borderId="0" fillId="0" fontId="1" numFmtId="0" xfId="0" applyAlignment="1" applyFont="1">
      <alignment readingOrder="0" shrinkToFit="0" wrapText="1"/>
    </xf>
    <xf borderId="2" fillId="0" fontId="6" numFmtId="0" xfId="0" applyAlignment="1" applyBorder="1" applyFont="1">
      <alignment readingOrder="0" shrinkToFit="0" wrapText="1"/>
    </xf>
    <xf borderId="2" fillId="0" fontId="11" numFmtId="0" xfId="0" applyAlignment="1" applyBorder="1" applyFont="1">
      <alignment horizontal="left" shrinkToFit="0" wrapText="1"/>
    </xf>
    <xf borderId="0" fillId="8" fontId="15" numFmtId="0" xfId="0" applyAlignment="1" applyFill="1" applyFont="1">
      <alignment readingOrder="0"/>
    </xf>
    <xf borderId="5" fillId="8" fontId="15" numFmtId="0" xfId="0" applyAlignment="1" applyBorder="1" applyFill="1" applyFont="1">
      <alignment readingOrder="0"/>
    </xf>
    <xf borderId="0" fillId="9" fontId="16" numFmtId="0" xfId="0" applyAlignment="1" applyFill="1" applyFont="1">
      <alignment readingOrder="0"/>
    </xf>
    <xf borderId="0" fillId="8" fontId="17" numFmtId="0" xfId="0" applyAlignment="1" applyFill="1" applyFont="1">
      <alignment horizontal="center" readingOrder="0"/>
    </xf>
    <xf borderId="0" fillId="2" fontId="15" numFmtId="0" xfId="0" applyAlignment="1" applyFill="1" applyFont="1">
      <alignment readingOrder="0"/>
    </xf>
    <xf borderId="0" fillId="8" fontId="18" numFmtId="0" xfId="0" applyAlignment="1" applyFill="1" applyFont="1">
      <alignment readingOrder="0"/>
    </xf>
    <xf borderId="0" fillId="2" fontId="19" numFmtId="0" xfId="0" applyFill="1" applyFont="1"/>
    <xf borderId="0" fillId="8" fontId="19" numFmtId="0" xfId="0" applyFill="1" applyFont="1"/>
    <xf borderId="0" fillId="8" fontId="20" numFmtId="0" xfId="0" applyAlignment="1" applyFill="1" applyFont="1">
      <alignment vertical="bottom"/>
    </xf>
    <xf borderId="0" fillId="2" fontId="21" numFmtId="0" xfId="0" applyAlignment="1" applyFill="1" applyFont="1">
      <alignment readingOrder="0" shrinkToFit="0" wrapText="1"/>
    </xf>
    <xf borderId="0" fillId="8" fontId="3" numFmtId="0" xfId="0" applyAlignment="1" applyFill="1" applyFont="1">
      <alignment readingOrder="0"/>
    </xf>
    <xf borderId="0" fillId="2" fontId="22" numFmtId="0" xfId="0" applyAlignment="1" applyFill="1" applyFont="1">
      <alignment readingOrder="0"/>
    </xf>
    <xf borderId="5" fillId="8" fontId="23" numFmtId="0" xfId="0" applyBorder="1" applyFill="1" applyFont="1"/>
    <xf borderId="0" fillId="2" fontId="3" numFmtId="0" xfId="0" applyAlignment="1" applyFill="1" applyFont="1">
      <alignment readingOrder="0"/>
    </xf>
    <xf borderId="0" fillId="2" fontId="23" numFmtId="0" xfId="0" applyFill="1" applyFont="1"/>
    <xf borderId="0" fillId="2" fontId="24" numFmtId="0" xfId="0" applyFill="1" applyFont="1"/>
    <xf borderId="0" fillId="2" fontId="23" numFmtId="0" xfId="0" applyAlignment="1" applyFill="1" applyFont="1">
      <alignment shrinkToFit="0" wrapText="1"/>
    </xf>
    <xf borderId="0" fillId="8" fontId="23" numFmtId="0" xfId="0" applyFill="1" applyFont="1"/>
    <xf borderId="0" fillId="0" fontId="25" numFmtId="0" xfId="0" applyAlignment="1" applyFont="1">
      <alignment readingOrder="0" shrinkToFit="0" wrapText="0"/>
    </xf>
    <xf borderId="0" fillId="0" fontId="25" numFmtId="0" xfId="0" applyAlignment="1" applyFont="1">
      <alignment readingOrder="0" shrinkToFit="0" wrapText="1"/>
    </xf>
    <xf borderId="0" fillId="0" fontId="25" numFmtId="0" xfId="0" applyAlignment="1" applyFont="1">
      <alignment shrinkToFit="0" wrapText="1"/>
    </xf>
    <xf borderId="0" fillId="10" fontId="26" numFmtId="0" xfId="0" applyAlignment="1" applyFill="1" applyFont="1">
      <alignment readingOrder="0" shrinkToFit="0" wrapText="0"/>
    </xf>
    <xf borderId="0" fillId="10" fontId="25" numFmtId="0" xfId="0" applyAlignment="1" applyFill="1" applyFont="1">
      <alignment readingOrder="0" shrinkToFit="0" wrapText="1"/>
    </xf>
    <xf borderId="0" fillId="10" fontId="27" numFmtId="0" xfId="0" applyAlignment="1" applyFill="1" applyFont="1">
      <alignment horizontal="center" readingOrder="0" shrinkToFit="0" wrapText="1"/>
    </xf>
    <xf borderId="0" fillId="0" fontId="20" numFmtId="0" xfId="0" applyAlignment="1" applyFont="1">
      <alignment vertical="bottom"/>
    </xf>
    <xf borderId="0" fillId="10" fontId="27" numFmtId="0" xfId="0" applyAlignment="1" applyFill="1" applyFont="1">
      <alignment readingOrder="0" shrinkToFit="0" wrapText="1"/>
    </xf>
    <xf borderId="0" fillId="10" fontId="25" numFmtId="0" xfId="0" applyAlignment="1" applyFill="1" applyFont="1">
      <alignment shrinkToFit="0" wrapText="1"/>
    </xf>
    <xf borderId="0" fillId="3" fontId="28" numFmtId="0" xfId="0" applyAlignment="1" applyFill="1" applyFont="1">
      <alignment readingOrder="0" shrinkToFit="0" wrapText="1"/>
    </xf>
    <xf borderId="0" fillId="2" fontId="29" numFmtId="0" xfId="0" applyAlignment="1" applyFill="1" applyFont="1">
      <alignment horizontal="center" readingOrder="0" shrinkToFit="0" vertical="bottom" wrapText="1"/>
    </xf>
    <xf borderId="0" fillId="10" fontId="30" numFmtId="0" xfId="0" applyAlignment="1" applyFill="1" applyFont="1">
      <alignment readingOrder="0" vertical="bottom"/>
    </xf>
    <xf borderId="0" fillId="2" fontId="28" numFmtId="0" xfId="0" applyAlignment="1" applyFill="1" applyFont="1">
      <alignment horizontal="center" readingOrder="0" shrinkToFit="0" vertical="bottom" wrapText="1"/>
    </xf>
    <xf borderId="0" fillId="10" fontId="20" numFmtId="0" xfId="0" applyAlignment="1" applyFill="1" applyFont="1">
      <alignment vertical="bottom"/>
    </xf>
    <xf borderId="0" fillId="11" fontId="28" numFmtId="0" xfId="0" applyAlignment="1" applyFill="1" applyFont="1">
      <alignment horizontal="center" readingOrder="0" shrinkToFit="0" vertical="bottom" wrapText="1"/>
    </xf>
    <xf borderId="0" fillId="12" fontId="16" numFmtId="0" xfId="0" applyAlignment="1" applyFill="1" applyFont="1">
      <alignment horizontal="center" readingOrder="0" shrinkToFit="0" wrapText="1"/>
    </xf>
    <xf borderId="6" fillId="4" fontId="28" numFmtId="0" xfId="0" applyAlignment="1" applyBorder="1" applyFill="1" applyFont="1">
      <alignment horizontal="center" readingOrder="0" shrinkToFit="0" wrapText="1"/>
    </xf>
    <xf borderId="0" fillId="10" fontId="5" numFmtId="0" xfId="0" applyAlignment="1" applyFill="1" applyFont="1">
      <alignment shrinkToFit="0" wrapText="1"/>
    </xf>
    <xf borderId="0" fillId="13" fontId="16" numFmtId="0" xfId="0" applyAlignment="1" applyFill="1" applyFont="1">
      <alignment horizontal="center" readingOrder="0" shrinkToFit="0" wrapText="1"/>
    </xf>
    <xf borderId="6" fillId="7" fontId="28" numFmtId="0" xfId="0" applyAlignment="1" applyBorder="1" applyFill="1" applyFont="1">
      <alignment horizontal="center" readingOrder="0" shrinkToFit="0" wrapText="1"/>
    </xf>
    <xf borderId="0" fillId="14" fontId="16" numFmtId="0" xfId="0" applyAlignment="1" applyFill="1" applyFont="1">
      <alignment horizontal="center" readingOrder="0" shrinkToFit="0" wrapText="1"/>
    </xf>
    <xf borderId="6" fillId="15" fontId="31" numFmtId="0" xfId="0" applyAlignment="1" applyBorder="1" applyFill="1" applyFont="1">
      <alignment readingOrder="0" shrinkToFit="0" vertical="bottom" wrapText="1"/>
    </xf>
    <xf borderId="6" fillId="3" fontId="28" numFmtId="0" xfId="0" applyAlignment="1" applyBorder="1" applyFill="1" applyFont="1">
      <alignment readingOrder="0" shrinkToFit="0" wrapText="1"/>
    </xf>
    <xf borderId="0" fillId="15" fontId="31" numFmtId="0" xfId="0" applyAlignment="1" applyFill="1" applyFont="1">
      <alignment readingOrder="0" shrinkToFit="0" vertical="bottom" wrapText="1"/>
    </xf>
    <xf borderId="6" fillId="16" fontId="7" numFmtId="0" xfId="0" applyAlignment="1" applyBorder="1" applyFill="1" applyFont="1">
      <alignment readingOrder="0" shrinkToFit="0" wrapText="1"/>
    </xf>
    <xf borderId="0" fillId="16" fontId="7" numFmtId="0" xfId="0" applyAlignment="1" applyFill="1" applyFont="1">
      <alignment readingOrder="0" shrinkToFit="0" wrapText="1"/>
    </xf>
    <xf borderId="7" fillId="0" fontId="32" numFmtId="0" xfId="0" applyAlignment="1" applyBorder="1" applyFont="1">
      <alignment shrinkToFit="0" vertical="top" wrapText="1"/>
    </xf>
    <xf borderId="7" fillId="0" fontId="5" numFmtId="0" xfId="0" applyAlignment="1" applyBorder="1" applyFont="1">
      <alignment shrinkToFit="0" vertical="top" wrapText="1"/>
    </xf>
    <xf borderId="7" fillId="0" fontId="32" numFmtId="0" xfId="0" applyAlignment="1" applyBorder="1" applyFont="1">
      <alignment readingOrder="0" shrinkToFit="0" vertical="top" wrapText="1"/>
    </xf>
    <xf borderId="7" fillId="0" fontId="5" numFmtId="0" xfId="0" applyAlignment="1" applyBorder="1" applyFont="1">
      <alignment readingOrder="0" shrinkToFit="0" vertical="top" wrapText="1"/>
    </xf>
    <xf borderId="8" fillId="0" fontId="5" numFmtId="0" xfId="0" applyAlignment="1" applyBorder="1" applyFont="1">
      <alignment shrinkToFit="0" vertical="top" wrapText="1"/>
    </xf>
    <xf borderId="9" fillId="0" fontId="5" numFmtId="0" xfId="0" applyAlignment="1" applyBorder="1" applyFont="1">
      <alignment shrinkToFit="0" vertical="top" wrapText="1"/>
    </xf>
    <xf borderId="0" fillId="17" fontId="33" numFmtId="0" xfId="0" applyAlignment="1" applyFill="1" applyFont="1">
      <alignment readingOrder="0" shrinkToFit="0" wrapText="1"/>
    </xf>
    <xf borderId="8" fillId="0" fontId="5" numFmtId="0" xfId="0" applyAlignment="1" applyBorder="1" applyFont="1">
      <alignment readingOrder="0" shrinkToFit="0" vertical="top" wrapText="1"/>
    </xf>
    <xf borderId="9" fillId="0" fontId="32" numFmtId="0" xfId="0" applyAlignment="1" applyBorder="1" applyFont="1">
      <alignment readingOrder="0" shrinkToFit="0" vertical="top" wrapText="1"/>
    </xf>
    <xf borderId="8" fillId="0" fontId="32" numFmtId="0" xfId="0" applyAlignment="1" applyBorder="1" applyFont="1">
      <alignment readingOrder="0" shrinkToFit="0" vertical="top" wrapText="1"/>
    </xf>
    <xf borderId="9" fillId="0" fontId="20" numFmtId="0" xfId="0" applyAlignment="1" applyBorder="1" applyFont="1">
      <alignment readingOrder="0" vertical="top"/>
    </xf>
    <xf borderId="9" fillId="0" fontId="32" numFmtId="0" xfId="0" applyAlignment="1" applyBorder="1" applyFont="1">
      <alignment shrinkToFit="0" vertical="top" wrapText="1"/>
    </xf>
    <xf borderId="9" fillId="17" fontId="5" numFmtId="0" xfId="0" applyAlignment="1" applyBorder="1" applyFill="1" applyFont="1">
      <alignment readingOrder="0" shrinkToFit="0" vertical="top" wrapText="1"/>
    </xf>
    <xf borderId="8" fillId="0" fontId="32" numFmtId="0" xfId="0" applyAlignment="1" applyBorder="1" applyFont="1">
      <alignment shrinkToFit="0" vertical="top" wrapText="1"/>
    </xf>
    <xf borderId="7" fillId="0" fontId="5" numFmtId="0" xfId="0" applyAlignment="1" applyBorder="1" applyFont="1">
      <alignment vertical="top"/>
    </xf>
    <xf borderId="0" fillId="0" fontId="32" numFmtId="0" xfId="0" applyAlignment="1" applyFont="1">
      <alignment shrinkToFit="0" wrapText="1"/>
    </xf>
    <xf borderId="0" fillId="0" fontId="5" numFmtId="0" xfId="0" applyFont="1"/>
    <xf borderId="0" fillId="0" fontId="20" numFmtId="0" xfId="0" applyAlignment="1" applyFont="1">
      <alignment vertical="bottom"/>
    </xf>
    <xf borderId="0" fillId="17" fontId="5" numFmtId="0" xfId="0" applyAlignment="1" applyFill="1" applyFont="1">
      <alignment readingOrder="0" shrinkToFit="0" wrapText="1"/>
    </xf>
    <xf borderId="10" fillId="10" fontId="26" numFmtId="0" xfId="0" applyAlignment="1" applyBorder="1" applyFill="1" applyFont="1">
      <alignment readingOrder="0" shrinkToFit="0" wrapText="0"/>
    </xf>
    <xf borderId="10" fillId="10" fontId="25" numFmtId="0" xfId="0" applyAlignment="1" applyBorder="1" applyFill="1" applyFont="1">
      <alignment shrinkToFit="0" wrapText="1"/>
    </xf>
    <xf borderId="10" fillId="10" fontId="27" numFmtId="0" xfId="0" applyAlignment="1" applyBorder="1" applyFill="1" applyFont="1">
      <alignment readingOrder="0" shrinkToFit="0" wrapText="1"/>
    </xf>
    <xf borderId="10" fillId="0" fontId="34" numFmtId="0" xfId="0" applyBorder="1" applyFont="1"/>
    <xf borderId="10" fillId="10" fontId="20" numFmtId="0" xfId="0" applyAlignment="1" applyBorder="1" applyFill="1" applyFont="1">
      <alignment vertical="bottom"/>
    </xf>
    <xf borderId="10" fillId="10" fontId="5" numFmtId="0" xfId="0" applyAlignment="1" applyBorder="1" applyFill="1" applyFont="1">
      <alignment shrinkToFit="0" wrapText="1"/>
    </xf>
    <xf borderId="6" fillId="4" fontId="28" numFmtId="0" xfId="0" applyAlignment="1" applyBorder="1" applyFill="1" applyFont="1">
      <alignment horizontal="center" readingOrder="0"/>
    </xf>
    <xf borderId="0" fillId="15" fontId="31" numFmtId="0" xfId="0" applyAlignment="1" applyFill="1" applyFont="1">
      <alignment shrinkToFit="0" vertical="bottom" wrapText="1"/>
    </xf>
    <xf borderId="11" fillId="0" fontId="34" numFmtId="0" xfId="0" applyBorder="1" applyFont="1"/>
    <xf borderId="12" fillId="0" fontId="5" numFmtId="0" xfId="0" applyAlignment="1" applyBorder="1" applyFont="1">
      <alignment shrinkToFit="0" vertical="top" wrapText="1"/>
    </xf>
    <xf borderId="13" fillId="0" fontId="34" numFmtId="0" xfId="0" applyBorder="1" applyFont="1"/>
    <xf borderId="7" fillId="0" fontId="35" numFmtId="0" xfId="0" applyAlignment="1" applyBorder="1" applyFont="1">
      <alignment readingOrder="0" vertical="top"/>
    </xf>
    <xf borderId="8" fillId="0" fontId="20" numFmtId="0" xfId="0" applyAlignment="1" applyBorder="1" applyFont="1">
      <alignment readingOrder="0" vertical="top"/>
    </xf>
    <xf borderId="8" fillId="0" fontId="20" numFmtId="0" xfId="0" applyAlignment="1" applyBorder="1" applyFont="1">
      <alignment vertical="top"/>
    </xf>
    <xf borderId="9" fillId="0" fontId="20" numFmtId="0" xfId="0" applyAlignment="1" applyBorder="1" applyFont="1">
      <alignment vertical="top"/>
    </xf>
    <xf borderId="7" fillId="0" fontId="20" numFmtId="0" xfId="0" applyAlignment="1" applyBorder="1" applyFont="1">
      <alignment vertical="top"/>
    </xf>
    <xf borderId="11" fillId="0" fontId="20" numFmtId="0" xfId="0" applyAlignment="1" applyBorder="1" applyFont="1">
      <alignment vertical="top"/>
    </xf>
    <xf borderId="7" fillId="0" fontId="20" numFmtId="0" xfId="0" applyAlignment="1" applyBorder="1" applyFont="1">
      <alignment vertical="top"/>
    </xf>
    <xf borderId="0" fillId="3" fontId="28" numFmtId="0" xfId="0" applyAlignment="1" applyFill="1" applyFont="1">
      <alignment shrinkToFit="0" vertical="bottom" wrapText="1"/>
    </xf>
    <xf borderId="0" fillId="3" fontId="28" numFmtId="0" xfId="0" applyAlignment="1" applyFill="1" applyFont="1">
      <alignment readingOrder="0" shrinkToFit="0" vertical="bottom" wrapText="1"/>
    </xf>
    <xf borderId="14" fillId="18" fontId="28" numFmtId="0" xfId="0" applyAlignment="1" applyBorder="1" applyFill="1" applyFont="1">
      <alignment horizontal="center" readingOrder="0" shrinkToFit="0" vertical="bottom" wrapText="1"/>
    </xf>
    <xf borderId="15" fillId="4" fontId="28" numFmtId="0" xfId="0" applyAlignment="1" applyBorder="1" applyFill="1" applyFont="1">
      <alignment horizontal="center" readingOrder="0" shrinkToFit="0" vertical="bottom" wrapText="1"/>
    </xf>
    <xf borderId="16" fillId="7" fontId="28" numFmtId="0" xfId="0" applyAlignment="1" applyBorder="1" applyFill="1" applyFont="1">
      <alignment horizontal="center" readingOrder="0" shrinkToFit="0" vertical="bottom" wrapText="1"/>
    </xf>
    <xf borderId="0" fillId="2" fontId="7" numFmtId="0" xfId="0" applyAlignment="1" applyFill="1" applyFont="1">
      <alignment readingOrder="0"/>
    </xf>
    <xf borderId="0" fillId="0" fontId="10" numFmtId="0" xfId="0" applyAlignment="1" applyFont="1">
      <alignment shrinkToFit="0" wrapText="1"/>
    </xf>
    <xf borderId="14" fillId="0" fontId="10" numFmtId="0" xfId="0" applyAlignment="1" applyBorder="1" applyFont="1">
      <alignment shrinkToFit="0" wrapText="1"/>
    </xf>
    <xf borderId="15" fillId="0" fontId="5" numFmtId="0" xfId="0" applyAlignment="1" applyBorder="1" applyFont="1">
      <alignment shrinkToFit="0" wrapText="1"/>
    </xf>
    <xf borderId="16" fillId="0" fontId="5" numFmtId="0" xfId="0" applyAlignment="1" applyBorder="1" applyFont="1">
      <alignment shrinkToFit="0" wrapText="1"/>
    </xf>
    <xf borderId="17" fillId="0" fontId="32" numFmtId="0" xfId="0" applyAlignment="1" applyBorder="1" applyFont="1">
      <alignment shrinkToFit="0" wrapText="1"/>
    </xf>
    <xf borderId="8" fillId="0" fontId="32" numFmtId="0" xfId="0" applyAlignment="1" applyBorder="1" applyFont="1">
      <alignment horizontal="left" readingOrder="0" vertical="top"/>
    </xf>
    <xf borderId="8" fillId="0" fontId="32" numFmtId="0" xfId="0" applyAlignment="1" applyBorder="1" applyFont="1">
      <alignment horizontal="left" readingOrder="0" shrinkToFit="0" vertical="top" wrapText="1"/>
    </xf>
    <xf borderId="18" fillId="0" fontId="34" numFmtId="0" xfId="0" applyBorder="1" applyFont="1"/>
    <xf borderId="13" fillId="0" fontId="32" numFmtId="0" xfId="0" applyAlignment="1" applyBorder="1" applyFont="1">
      <alignment horizontal="left" readingOrder="0" vertical="top"/>
    </xf>
    <xf borderId="12" fillId="0" fontId="32" numFmtId="0" xfId="0" applyAlignment="1" applyBorder="1" applyFont="1">
      <alignment horizontal="left" readingOrder="0" vertical="top"/>
    </xf>
    <xf borderId="8" fillId="0" fontId="32" numFmtId="0" xfId="0" applyAlignment="1" applyBorder="1" applyFont="1">
      <alignment horizontal="left" shrinkToFit="0" vertical="top" wrapText="1"/>
    </xf>
    <xf borderId="7" fillId="0" fontId="32" numFmtId="0" xfId="0" applyAlignment="1" applyBorder="1" applyFont="1">
      <alignment horizontal="left" readingOrder="0" vertical="top"/>
    </xf>
    <xf borderId="7" fillId="0" fontId="32" numFmtId="0" xfId="0" applyAlignment="1" applyBorder="1" applyFont="1">
      <alignment horizontal="left" shrinkToFit="0" vertical="top" wrapText="1"/>
    </xf>
    <xf borderId="7" fillId="0" fontId="32" numFmtId="0" xfId="0" applyAlignment="1" applyBorder="1" applyFont="1">
      <alignment horizontal="left" readingOrder="0" shrinkToFit="0" vertical="top" wrapText="1"/>
    </xf>
    <xf borderId="12" fillId="0" fontId="32" numFmtId="0" xfId="0" applyAlignment="1" applyBorder="1" applyFont="1">
      <alignment horizontal="left" vertical="top"/>
    </xf>
    <xf borderId="0" fillId="0" fontId="5" numFmtId="0" xfId="0" applyAlignment="1" applyFont="1">
      <alignment readingOrder="0" vertical="top"/>
    </xf>
    <xf borderId="9" fillId="0" fontId="32" numFmtId="0" xfId="0" applyAlignment="1" applyBorder="1" applyFont="1">
      <alignment horizontal="left" readingOrder="0" vertical="top"/>
    </xf>
    <xf borderId="7" fillId="0" fontId="32" numFmtId="0" xfId="0" applyAlignment="1" applyBorder="1" applyFont="1">
      <alignment shrinkToFit="0" vertical="top" wrapText="1"/>
    </xf>
    <xf borderId="0" fillId="0" fontId="20" numFmtId="0" xfId="0" applyAlignment="1" applyFont="1">
      <alignment vertical="top"/>
    </xf>
    <xf borderId="7" fillId="0" fontId="32" numFmtId="0" xfId="0" applyAlignment="1" applyBorder="1" applyFont="1">
      <alignment readingOrder="0" vertical="top"/>
    </xf>
    <xf borderId="19" fillId="0" fontId="5" numFmtId="0" xfId="0" applyAlignment="1" applyBorder="1" applyFont="1">
      <alignment readingOrder="0" vertical="top"/>
    </xf>
    <xf borderId="20" fillId="0" fontId="34" numFmtId="0" xfId="0" applyBorder="1" applyFont="1"/>
    <xf borderId="7" fillId="0" fontId="25" numFmtId="0" xfId="0" applyAlignment="1" applyBorder="1" applyFont="1">
      <alignment horizontal="left" readingOrder="0" shrinkToFit="0" vertical="top" wrapText="1"/>
    </xf>
    <xf borderId="0" fillId="0" fontId="5" numFmtId="0" xfId="0" applyAlignment="1" applyFont="1">
      <alignment readingOrder="0"/>
    </xf>
    <xf borderId="11" fillId="0" fontId="32" numFmtId="0" xfId="0" applyAlignment="1" applyBorder="1" applyFont="1">
      <alignment horizontal="left" vertical="top"/>
    </xf>
    <xf borderId="7" fillId="0" fontId="36" numFmtId="0" xfId="0" applyAlignment="1" applyBorder="1" applyFont="1">
      <alignment horizontal="left" readingOrder="0" shrinkToFit="0" vertical="top" wrapText="1"/>
    </xf>
    <xf borderId="7" fillId="0" fontId="32" numFmtId="0" xfId="0" applyAlignment="1" applyBorder="1" applyFont="1">
      <alignment horizontal="left" vertical="top"/>
    </xf>
    <xf borderId="8" fillId="0" fontId="32" numFmtId="0" xfId="0" applyAlignment="1" applyBorder="1" applyFont="1">
      <alignment horizontal="left" vertical="top"/>
    </xf>
    <xf borderId="3" fillId="0" fontId="11" numFmtId="0" xfId="0" applyAlignment="1" applyBorder="1" applyFont="1">
      <alignment shrinkToFit="0" wrapText="1"/>
    </xf>
    <xf borderId="3" fillId="0" fontId="6" numFmtId="0" xfId="0" applyAlignment="1" applyBorder="1" applyFont="1">
      <alignment shrinkToFit="0" wrapText="1"/>
    </xf>
    <xf borderId="3" fillId="6" fontId="11" numFmtId="0" xfId="0" applyAlignment="1" applyBorder="1" applyFill="1" applyFont="1">
      <alignment readingOrder="0" shrinkToFit="0" wrapText="1"/>
    </xf>
    <xf borderId="0" fillId="0" fontId="10" numFmtId="0" xfId="0" applyFont="1"/>
    <xf borderId="1" fillId="4" fontId="7" numFmtId="0" xfId="0" applyAlignment="1" applyBorder="1" applyFill="1" applyFont="1">
      <alignment readingOrder="0" shrinkToFit="0" wrapText="1"/>
    </xf>
    <xf borderId="1" fillId="19" fontId="7" numFmtId="0" xfId="0" applyAlignment="1" applyBorder="1" applyFill="1" applyFont="1">
      <alignment readingOrder="0" shrinkToFit="0" wrapText="1"/>
    </xf>
    <xf borderId="2" fillId="5" fontId="5" numFmtId="0" xfId="0" applyAlignment="1" applyBorder="1" applyFill="1" applyFont="1">
      <alignment readingOrder="0" shrinkToFit="0" vertical="top" wrapText="1"/>
    </xf>
    <xf borderId="2" fillId="20" fontId="5" numFmtId="0" xfId="0" applyAlignment="1" applyBorder="1" applyFill="1" applyFont="1">
      <alignment readingOrder="0" shrinkToFit="0" vertical="top" wrapText="1"/>
    </xf>
    <xf borderId="2" fillId="21" fontId="5" numFmtId="0" xfId="0" applyAlignment="1" applyBorder="1" applyFill="1" applyFont="1">
      <alignment readingOrder="0" shrinkToFit="0" vertical="top" wrapText="1"/>
    </xf>
    <xf borderId="2" fillId="20" fontId="5" numFmtId="0" xfId="0" applyAlignment="1" applyBorder="1" applyFill="1" applyFont="1">
      <alignment readingOrder="0" shrinkToFit="0" vertical="top" wrapText="1"/>
    </xf>
    <xf borderId="2" fillId="21" fontId="5" numFmtId="0" xfId="0" applyAlignment="1" applyBorder="1" applyFill="1" applyFont="1">
      <alignment readingOrder="0" shrinkToFit="0" vertical="top" wrapText="1"/>
    </xf>
    <xf borderId="0" fillId="0" fontId="10" numFmtId="0" xfId="0" applyAlignment="1" applyFont="1">
      <alignment readingOrder="0"/>
    </xf>
    <xf borderId="1" fillId="17" fontId="10" numFmtId="0" xfId="0" applyAlignment="1" applyBorder="1" applyFill="1" applyFont="1">
      <alignment readingOrder="0" shrinkToFit="0" wrapText="1"/>
    </xf>
    <xf borderId="0" fillId="22" fontId="37" numFmtId="0" xfId="0" applyAlignment="1" applyFill="1" applyFont="1">
      <alignment horizontal="center" readingOrder="0" vertical="top"/>
    </xf>
    <xf borderId="0" fillId="10" fontId="38" numFmtId="0" xfId="0" applyAlignment="1" applyFill="1" applyFont="1">
      <alignment readingOrder="0" shrinkToFit="0" vertical="bottom" wrapText="1"/>
    </xf>
    <xf borderId="0" fillId="10" fontId="28" numFmtId="0" xfId="0" applyAlignment="1" applyFill="1" applyFont="1">
      <alignment horizontal="center" readingOrder="0" shrinkToFit="0" vertical="bottom" wrapText="1"/>
    </xf>
    <xf borderId="15" fillId="10" fontId="28" numFmtId="0" xfId="0" applyAlignment="1" applyBorder="1" applyFill="1" applyFont="1">
      <alignment horizontal="center" readingOrder="0" shrinkToFit="0" vertical="bottom" wrapText="1"/>
    </xf>
    <xf borderId="0" fillId="10" fontId="7" numFmtId="0" xfId="0" applyAlignment="1" applyFill="1" applyFont="1">
      <alignment readingOrder="0"/>
    </xf>
    <xf borderId="0" fillId="10" fontId="5" numFmtId="0" xfId="0" applyFill="1" applyFont="1"/>
    <xf borderId="0" fillId="10" fontId="39" numFmtId="0" xfId="0" applyAlignment="1" applyFill="1" applyFont="1">
      <alignment readingOrder="0" shrinkToFit="0" vertical="center" wrapText="1"/>
    </xf>
    <xf borderId="0" fillId="10" fontId="38" numFmtId="0" xfId="0" applyAlignment="1" applyFill="1" applyFont="1">
      <alignment shrinkToFit="0" vertical="center" wrapText="1"/>
    </xf>
    <xf borderId="15" fillId="10" fontId="39" numFmtId="0" xfId="0" applyAlignment="1" applyBorder="1" applyFill="1" applyFont="1">
      <alignment readingOrder="0" shrinkToFit="0" vertical="center" wrapText="1"/>
    </xf>
    <xf borderId="0" fillId="18" fontId="28" numFmtId="0" xfId="0" applyAlignment="1" applyFill="1" applyFont="1">
      <alignment horizontal="center" readingOrder="0" shrinkToFit="0" vertical="bottom" wrapText="1"/>
    </xf>
    <xf borderId="0" fillId="4" fontId="28" numFmtId="0" xfId="0" applyAlignment="1" applyFill="1" applyFont="1">
      <alignment horizontal="center" readingOrder="0" shrinkToFit="0" vertical="bottom" wrapText="1"/>
    </xf>
    <xf borderId="15" fillId="7" fontId="28" numFmtId="0" xfId="0" applyAlignment="1" applyBorder="1" applyFill="1" applyFont="1">
      <alignment horizontal="center" readingOrder="0" shrinkToFit="0" vertical="bottom" wrapText="1"/>
    </xf>
    <xf borderId="21" fillId="0" fontId="10" numFmtId="0" xfId="0" applyAlignment="1" applyBorder="1" applyFont="1">
      <alignment shrinkToFit="0" wrapText="1"/>
    </xf>
    <xf borderId="21" fillId="0" fontId="5" numFmtId="0" xfId="0" applyBorder="1" applyFont="1"/>
    <xf borderId="15" fillId="0" fontId="5" numFmtId="0" xfId="0" applyBorder="1" applyFont="1"/>
    <xf borderId="16" fillId="0" fontId="5" numFmtId="0" xfId="0" applyBorder="1" applyFont="1"/>
    <xf borderId="0" fillId="7" fontId="28" numFmtId="0" xfId="0" applyAlignment="1" applyFill="1" applyFont="1">
      <alignment horizontal="center" readingOrder="0" shrinkToFit="0" vertical="bottom" wrapText="1"/>
    </xf>
    <xf borderId="0" fillId="0" fontId="40" numFmtId="0" xfId="0" applyAlignment="1" applyFont="1">
      <alignment readingOrder="0" shrinkToFit="0" vertical="bottom" wrapText="1"/>
    </xf>
    <xf borderId="0" fillId="0" fontId="20" numFmtId="0" xfId="0" applyAlignment="1" applyFont="1">
      <alignment readingOrder="0" vertical="bottom"/>
    </xf>
    <xf borderId="0" fillId="23" fontId="40" numFmtId="0" xfId="0" applyAlignment="1" applyFill="1" applyFont="1">
      <alignment readingOrder="0" shrinkToFit="0" vertical="bottom" wrapText="1"/>
    </xf>
    <xf borderId="0" fillId="17" fontId="20" numFmtId="0" xfId="0" applyAlignment="1" applyFill="1" applyFont="1">
      <alignment readingOrder="0" shrinkToFit="0" vertical="bottom" wrapText="1"/>
    </xf>
    <xf borderId="0" fillId="17" fontId="20" numFmtId="0" xfId="0" applyAlignment="1" applyFill="1" applyFont="1">
      <alignment vertical="bottom"/>
    </xf>
    <xf borderId="0" fillId="0" fontId="20" numFmtId="0" xfId="0" applyAlignment="1" applyFont="1">
      <alignment readingOrder="0" vertical="top"/>
    </xf>
    <xf borderId="0" fillId="24" fontId="40" numFmtId="0" xfId="0" applyAlignment="1" applyFill="1" applyFont="1">
      <alignment readingOrder="0" shrinkToFit="0" vertical="bottom" wrapText="1"/>
    </xf>
    <xf borderId="0" fillId="25" fontId="20" numFmtId="0" xfId="0" applyAlignment="1" applyFill="1" applyFont="1">
      <alignment readingOrder="0" shrinkToFit="0" vertical="bottom" wrapText="1"/>
    </xf>
    <xf borderId="0" fillId="25" fontId="20" numFmtId="0" xfId="0" applyAlignment="1" applyFill="1" applyFont="1">
      <alignment vertical="bottom"/>
    </xf>
    <xf borderId="0" fillId="17" fontId="20" numFmtId="0" xfId="0" applyAlignment="1" applyFill="1" applyFont="1">
      <alignment shrinkToFit="0" vertical="bottom" wrapText="1"/>
    </xf>
    <xf borderId="0" fillId="17" fontId="41" numFmtId="0" xfId="0" applyAlignment="1" applyFill="1" applyFont="1">
      <alignment readingOrder="0" shrinkToFit="0" wrapText="1"/>
    </xf>
    <xf borderId="0" fillId="23" fontId="20" numFmtId="0" xfId="0" applyAlignment="1" applyFill="1" applyFont="1">
      <alignment readingOrder="0" vertical="bottom"/>
    </xf>
    <xf borderId="0" fillId="17" fontId="42" numFmtId="0" xfId="0" applyAlignment="1" applyFill="1" applyFont="1">
      <alignment readingOrder="0" shrinkToFit="0" vertical="bottom" wrapText="1"/>
    </xf>
    <xf borderId="0" fillId="23" fontId="40" numFmtId="0" xfId="0" applyAlignment="1" applyFill="1" applyFont="1">
      <alignment readingOrder="0" vertical="bottom"/>
    </xf>
    <xf borderId="0" fillId="17" fontId="20" numFmtId="0" xfId="0" applyAlignment="1" applyFill="1" applyFont="1">
      <alignment vertical="bottom"/>
    </xf>
    <xf borderId="0" fillId="17" fontId="43" numFmtId="0" xfId="0" applyAlignment="1" applyFill="1" applyFont="1">
      <alignment horizontal="center" readingOrder="0" shrinkToFit="0" vertical="bottom" wrapText="1"/>
    </xf>
    <xf borderId="0" fillId="25" fontId="20" numFmtId="0" xfId="0" applyAlignment="1" applyFill="1" applyFont="1">
      <alignment shrinkToFit="0" vertical="bottom" wrapText="1"/>
    </xf>
    <xf borderId="0" fillId="25" fontId="20" numFmtId="0" xfId="0" applyAlignment="1" applyFill="1" applyFont="1">
      <alignment readingOrder="0" vertical="bottom"/>
    </xf>
    <xf borderId="0" fillId="17" fontId="20" numFmtId="0" xfId="0" applyAlignment="1" applyFill="1" applyFont="1">
      <alignment readingOrder="0" vertical="bottom"/>
    </xf>
    <xf borderId="0" fillId="17" fontId="20" numFmtId="0" xfId="0" applyAlignment="1" applyFill="1" applyFont="1">
      <alignment shrinkToFit="0" vertical="bottom" wrapText="1"/>
    </xf>
    <xf borderId="0" fillId="25" fontId="20" numFmtId="0" xfId="0" applyAlignment="1" applyFill="1" applyFont="1">
      <alignment shrinkToFit="0" vertical="bottom" wrapText="1"/>
    </xf>
    <xf borderId="0" fillId="24" fontId="40" numFmtId="0" xfId="0" applyAlignment="1" applyFill="1" applyFont="1">
      <alignment readingOrder="0" vertical="bottom"/>
    </xf>
    <xf borderId="0" fillId="24" fontId="40" numFmtId="0" xfId="0" applyAlignment="1" applyFill="1" applyFont="1">
      <alignment readingOrder="0" shrinkToFit="0" wrapText="1"/>
    </xf>
    <xf borderId="0" fillId="17" fontId="44" numFmtId="0" xfId="0" applyAlignment="1" applyFill="1" applyFont="1">
      <alignment readingOrder="0" shrinkToFit="0" vertical="bottom" wrapText="1"/>
    </xf>
    <xf borderId="7" fillId="23" fontId="40" numFmtId="0" xfId="0" applyAlignment="1" applyBorder="1" applyFill="1" applyFont="1">
      <alignment shrinkToFit="0" vertical="bottom" wrapText="1"/>
    </xf>
    <xf borderId="0" fillId="17" fontId="44" numFmtId="0" xfId="0" applyAlignment="1" applyFill="1" applyFont="1">
      <alignment readingOrder="0" shrinkToFit="0" wrapText="1"/>
    </xf>
    <xf borderId="0" fillId="24" fontId="40" numFmtId="0" xfId="0" applyAlignment="1" applyFill="1" applyFont="1">
      <alignment shrinkToFit="0" vertical="bottom" wrapText="1"/>
    </xf>
    <xf borderId="0" fillId="25" fontId="45" numFmtId="0" xfId="0" applyAlignment="1" applyFill="1" applyFont="1">
      <alignment readingOrder="0" shrinkToFit="0" vertical="bottom" wrapText="1"/>
    </xf>
    <xf borderId="0" fillId="24" fontId="40" numFmtId="0" xfId="0" applyAlignment="1" applyFill="1" applyFont="1">
      <alignment readingOrder="0" shrinkToFit="0" vertical="bottom" wrapText="1"/>
    </xf>
    <xf borderId="0" fillId="23" fontId="40" numFmtId="0" xfId="0" applyAlignment="1" applyFill="1" applyFont="1">
      <alignment shrinkToFit="0" vertical="bottom" wrapText="1"/>
    </xf>
    <xf borderId="0" fillId="23" fontId="40" numFmtId="0" xfId="0" applyAlignment="1" applyFill="1" applyFont="1">
      <alignment readingOrder="0" shrinkToFit="0" vertical="bottom" wrapText="1"/>
    </xf>
    <xf borderId="0" fillId="0" fontId="10" numFmtId="0" xfId="0" applyAlignment="1" applyFont="1">
      <alignment readingOrder="0" shrinkToFit="0" wrapText="1"/>
    </xf>
    <xf borderId="0" fillId="5" fontId="40" numFmtId="0" xfId="0" applyAlignment="1" applyFill="1" applyFont="1">
      <alignment shrinkToFit="0" vertical="bottom" wrapText="1"/>
    </xf>
    <xf borderId="0" fillId="5" fontId="40" numFmtId="0" xfId="0" applyAlignment="1" applyFill="1" applyFont="1">
      <alignment readingOrder="0" shrinkToFit="0" vertical="bottom" wrapText="1"/>
    </xf>
    <xf borderId="0" fillId="0" fontId="10" numFmtId="0" xfId="0" applyAlignment="1" applyFont="1">
      <alignment readingOrder="0"/>
    </xf>
    <xf borderId="0" fillId="0" fontId="5" numFmtId="0" xfId="0" applyFont="1"/>
    <xf borderId="0" fillId="3" fontId="28" numFmtId="0" xfId="0" applyAlignment="1" applyFill="1" applyFont="1">
      <alignment shrinkToFit="0" vertical="bottom" wrapText="1"/>
    </xf>
    <xf borderId="0" fillId="3" fontId="19" numFmtId="0" xfId="0" applyAlignment="1" applyFill="1" applyFont="1">
      <alignment readingOrder="0" shrinkToFit="0" vertical="bottom" wrapText="1"/>
    </xf>
    <xf borderId="0" fillId="11" fontId="28" numFmtId="0" xfId="0" applyAlignment="1" applyFill="1" applyFont="1">
      <alignment horizontal="center" shrinkToFit="0" vertical="bottom" wrapText="1"/>
    </xf>
    <xf borderId="0" fillId="4" fontId="28" numFmtId="0" xfId="0" applyAlignment="1" applyFill="1" applyFont="1">
      <alignment horizontal="center" shrinkToFit="0" vertical="bottom" wrapText="1"/>
    </xf>
    <xf borderId="0" fillId="7" fontId="28" numFmtId="0" xfId="0" applyAlignment="1" applyFill="1" applyFont="1">
      <alignment horizontal="center" shrinkToFit="0" vertical="bottom" wrapText="1"/>
    </xf>
    <xf borderId="0" fillId="5" fontId="40" numFmtId="0" xfId="0" applyAlignment="1" applyFill="1" applyFont="1">
      <alignment shrinkToFit="0" vertical="bottom" wrapText="1"/>
    </xf>
    <xf borderId="0" fillId="5" fontId="20" numFmtId="0" xfId="0" applyAlignment="1" applyFill="1" applyFont="1">
      <alignment shrinkToFit="0" vertical="bottom" wrapText="1"/>
    </xf>
    <xf borderId="0" fillId="0" fontId="20" numFmtId="0" xfId="0" applyAlignment="1" applyFont="1">
      <alignment readingOrder="0" shrinkToFit="0" vertical="bottom" wrapText="1"/>
    </xf>
    <xf borderId="0" fillId="26" fontId="46" numFmtId="0" xfId="0" applyAlignment="1" applyFill="1" applyFont="1">
      <alignment shrinkToFit="0" vertical="bottom" wrapText="1"/>
    </xf>
    <xf borderId="0" fillId="0" fontId="20" numFmtId="0" xfId="0" applyAlignment="1" applyFont="1">
      <alignment shrinkToFit="0" vertical="bottom" wrapText="1"/>
    </xf>
    <xf borderId="0" fillId="0" fontId="20" numFmtId="0" xfId="0" applyAlignment="1" applyFont="1">
      <alignment shrinkToFit="0" vertical="bottom" wrapText="1"/>
    </xf>
    <xf borderId="0" fillId="5" fontId="40" numFmtId="0" xfId="0" applyAlignment="1" applyFill="1" applyFont="1">
      <alignment readingOrder="0" shrinkToFit="0" vertical="bottom" wrapText="1"/>
    </xf>
    <xf borderId="0" fillId="5" fontId="20" numFmtId="0" xfId="0" applyAlignment="1" applyFill="1" applyFont="1">
      <alignment readingOrder="0" shrinkToFit="0" vertical="bottom" wrapText="1"/>
    </xf>
    <xf borderId="0" fillId="26" fontId="46" numFmtId="0" xfId="0" applyAlignment="1" applyFill="1" applyFont="1">
      <alignment shrinkToFit="0" vertical="bottom" wrapText="1"/>
    </xf>
    <xf borderId="0" fillId="24" fontId="10" numFmtId="0" xfId="0" applyAlignment="1" applyFill="1" applyFont="1">
      <alignment readingOrder="0" shrinkToFit="0" wrapText="1"/>
    </xf>
    <xf borderId="0" fillId="25" fontId="5" numFmtId="0" xfId="0" applyAlignment="1" applyFill="1" applyFont="1">
      <alignment readingOrder="0" shrinkToFit="0" wrapText="1"/>
    </xf>
    <xf borderId="0" fillId="23" fontId="10" numFmtId="0" xfId="0" applyAlignment="1" applyFill="1" applyFont="1">
      <alignment readingOrder="0" shrinkToFit="0" wrapText="1"/>
    </xf>
    <xf borderId="0" fillId="17" fontId="5" numFmtId="0" xfId="0" applyAlignment="1" applyFill="1" applyFont="1">
      <alignment shrinkToFit="0" wrapText="1"/>
    </xf>
    <xf borderId="0" fillId="25" fontId="5" numFmtId="0" xfId="0" applyAlignment="1" applyFill="1" applyFont="1">
      <alignment shrinkToFit="0" wrapText="1"/>
    </xf>
    <xf borderId="0" fillId="24" fontId="10" numFmtId="0" xfId="0" applyAlignment="1" applyFill="1" applyFont="1">
      <alignment shrinkToFit="0" wrapText="1"/>
    </xf>
    <xf borderId="0" fillId="23" fontId="10" numFmtId="0" xfId="0" applyAlignment="1" applyFill="1" applyFont="1">
      <alignment shrinkToFit="0" wrapText="1"/>
    </xf>
    <xf borderId="0" fillId="0" fontId="5" numFmtId="0" xfId="0" applyAlignment="1" applyFont="1">
      <alignment readingOrder="0" shrinkToFit="0" wrapText="1"/>
    </xf>
    <xf borderId="0" fillId="0" fontId="20" numFmtId="0" xfId="0" applyAlignment="1" applyFont="1">
      <alignment shrinkToFit="0" wrapText="1"/>
    </xf>
    <xf borderId="0" fillId="5" fontId="47" numFmtId="0" xfId="0" applyAlignment="1" applyFill="1" applyFont="1">
      <alignment shrinkToFit="0" vertical="bottom" wrapText="1"/>
    </xf>
    <xf borderId="0" fillId="5" fontId="46" numFmtId="0" xfId="0" applyAlignment="1" applyFill="1" applyFont="1">
      <alignment shrinkToFit="0" vertical="bottom" wrapText="1"/>
    </xf>
    <xf borderId="0" fillId="0" fontId="46" numFmtId="0" xfId="0" applyAlignment="1" applyFont="1">
      <alignment shrinkToFit="0" vertical="bottom" wrapText="1"/>
    </xf>
    <xf borderId="0" fillId="26" fontId="20" numFmtId="0" xfId="0" applyAlignment="1" applyFill="1" applyFont="1">
      <alignment shrinkToFit="0" vertical="bottom" wrapText="1"/>
    </xf>
    <xf borderId="0" fillId="26" fontId="20" numFmtId="0" xfId="0" applyAlignment="1" applyFill="1" applyFont="1">
      <alignment shrinkToFit="0" vertical="bottom" wrapText="1"/>
    </xf>
    <xf borderId="0" fillId="26" fontId="20" numFmtId="0" xfId="0" applyAlignment="1" applyFill="1" applyFont="1">
      <alignment readingOrder="0" shrinkToFit="0" vertical="bottom" wrapText="1"/>
    </xf>
    <xf borderId="0" fillId="0" fontId="46" numFmtId="0" xfId="0" applyAlignment="1" applyFont="1">
      <alignment shrinkToFit="0" vertical="bottom" wrapText="1"/>
    </xf>
    <xf borderId="0" fillId="5" fontId="40" numFmtId="0" xfId="0" applyAlignment="1" applyFill="1" applyFont="1">
      <alignment shrinkToFit="0" vertical="bottom" wrapText="1"/>
    </xf>
    <xf borderId="0" fillId="5" fontId="20" numFmtId="0" xfId="0" applyAlignment="1" applyFill="1" applyFont="1">
      <alignment shrinkToFit="0" vertical="bottom" wrapText="1"/>
    </xf>
    <xf borderId="0" fillId="5" fontId="47" numFmtId="0" xfId="0" applyAlignment="1" applyFill="1" applyFont="1">
      <alignment shrinkToFit="0" vertical="bottom" wrapText="1"/>
    </xf>
    <xf borderId="0" fillId="5" fontId="46" numFmtId="0" xfId="0" applyAlignment="1" applyFill="1" applyFont="1">
      <alignment shrinkToFit="0" vertical="bottom" wrapText="1"/>
    </xf>
    <xf borderId="0" fillId="26" fontId="20" numFmtId="0" xfId="0" applyAlignment="1" applyFill="1" applyFont="1">
      <alignment readingOrder="0" vertical="bottom"/>
    </xf>
    <xf borderId="0" fillId="27" fontId="48" numFmtId="0" xfId="0" applyAlignment="1" applyFill="1" applyFont="1">
      <alignment horizontal="center" readingOrder="0"/>
    </xf>
    <xf borderId="0" fillId="27" fontId="49" numFmtId="0" xfId="0" applyAlignment="1" applyFill="1" applyFont="1">
      <alignment horizontal="center" readingOrder="0"/>
    </xf>
    <xf borderId="0" fillId="27" fontId="50" numFmtId="0" xfId="0" applyFill="1" applyFont="1"/>
    <xf borderId="0" fillId="28" fontId="51" numFmtId="0" xfId="0" applyAlignment="1" applyFill="1" applyFont="1">
      <alignment horizontal="center" readingOrder="0"/>
    </xf>
    <xf borderId="0" fillId="17" fontId="50" numFmtId="0" xfId="0" applyFill="1" applyFont="1"/>
    <xf borderId="0" fillId="2" fontId="51" numFmtId="0" xfId="0" applyAlignment="1" applyFill="1" applyFont="1">
      <alignment horizontal="center" readingOrder="0"/>
    </xf>
    <xf borderId="0" fillId="2" fontId="51" numFmtId="0" xfId="0" applyAlignment="1" applyFill="1" applyFont="1">
      <alignment horizontal="center" readingOrder="0" shrinkToFit="0" wrapText="1"/>
    </xf>
    <xf borderId="0" fillId="0" fontId="50" numFmtId="164" xfId="0" applyAlignment="1" applyFont="1" applyNumberFormat="1">
      <alignment horizontal="center" readingOrder="0" shrinkToFit="0" vertical="top" wrapText="1"/>
    </xf>
    <xf borderId="0" fillId="0" fontId="52" numFmtId="0" xfId="0" applyAlignment="1" applyFont="1">
      <alignment horizontal="center" readingOrder="0" shrinkToFit="0" vertical="bottom" wrapText="1"/>
    </xf>
    <xf borderId="0" fillId="0" fontId="50" numFmtId="0" xfId="0" applyAlignment="1" applyFont="1">
      <alignment readingOrder="0" shrinkToFit="0" vertical="bottom" wrapText="1"/>
    </xf>
    <xf borderId="0" fillId="17" fontId="53" numFmtId="0" xfId="0" applyAlignment="1" applyFill="1" applyFont="1">
      <alignment horizontal="center" readingOrder="0"/>
    </xf>
    <xf borderId="0" fillId="0" fontId="54" numFmtId="0" xfId="0" applyAlignment="1" applyFont="1">
      <alignment horizontal="center" readingOrder="0" shrinkToFit="0" vertical="top" wrapText="1"/>
    </xf>
    <xf borderId="0" fillId="17" fontId="55" numFmtId="0" xfId="0" applyAlignment="1" applyFill="1" applyFont="1">
      <alignment horizontal="center" readingOrder="0"/>
    </xf>
    <xf borderId="0" fillId="17" fontId="55" numFmtId="0" xfId="0" applyAlignment="1" applyFill="1" applyFont="1">
      <alignment horizontal="center" readingOrder="0"/>
    </xf>
    <xf borderId="0" fillId="0" fontId="56" numFmtId="0" xfId="0" applyAlignment="1" applyFont="1">
      <alignment readingOrder="0" shrinkToFit="0" vertical="bottom" wrapText="1"/>
    </xf>
    <xf borderId="0" fillId="17" fontId="57" numFmtId="0" xfId="0" applyAlignment="1" applyFill="1" applyFont="1">
      <alignment horizontal="center" readingOrder="0"/>
    </xf>
    <xf borderId="0" fillId="0" fontId="50" numFmtId="0" xfId="0" applyAlignment="1" applyFont="1">
      <alignment readingOrder="0" shrinkToFit="0" vertical="bottom" wrapText="1"/>
    </xf>
    <xf borderId="0" fillId="0" fontId="50" numFmtId="165" xfId="0" applyAlignment="1" applyFont="1" applyNumberFormat="1">
      <alignment horizontal="center" shrinkToFit="0" vertical="top" wrapText="1"/>
    </xf>
    <xf borderId="0" fillId="0" fontId="52" numFmtId="0" xfId="0" applyAlignment="1" applyFont="1">
      <alignment horizontal="center" shrinkToFit="0" vertical="bottom" wrapText="1"/>
    </xf>
    <xf borderId="0" fillId="0" fontId="50" numFmtId="0" xfId="0" applyAlignment="1" applyFont="1">
      <alignment shrinkToFit="0" vertical="bottom" wrapText="1"/>
    </xf>
    <xf borderId="0" fillId="17" fontId="58" numFmtId="0" xfId="0" applyAlignment="1" applyFill="1" applyFont="1">
      <alignment horizontal="center" readingOrder="0"/>
    </xf>
    <xf borderId="0" fillId="0" fontId="50" numFmtId="0" xfId="0" applyAlignment="1" applyFont="1">
      <alignment horizontal="center" readingOrder="0" shrinkToFit="0" vertical="top" wrapText="1"/>
    </xf>
    <xf borderId="0" fillId="17" fontId="58" numFmtId="0" xfId="0" applyAlignment="1" applyFill="1" applyFont="1">
      <alignment horizontal="center" readingOrder="0"/>
    </xf>
    <xf borderId="0" fillId="0" fontId="50" numFmtId="165" xfId="0" applyAlignment="1" applyFont="1" applyNumberFormat="1">
      <alignment horizontal="center" readingOrder="0" shrinkToFit="0" vertical="top" wrapText="1"/>
    </xf>
    <xf borderId="0" fillId="0" fontId="59" numFmtId="0" xfId="0" applyAlignment="1" applyFont="1">
      <alignment horizontal="center" readingOrder="0" shrinkToFit="0" wrapText="1"/>
    </xf>
    <xf borderId="0" fillId="0" fontId="60" numFmtId="0" xfId="0" applyAlignment="1" applyFont="1">
      <alignment horizontal="left" readingOrder="0" shrinkToFit="0" wrapText="1"/>
    </xf>
    <xf borderId="0" fillId="17" fontId="61" numFmtId="0" xfId="0" applyAlignment="1" applyFill="1" applyFont="1">
      <alignment horizontal="center" readingOrder="0"/>
    </xf>
    <xf borderId="0" fillId="2" fontId="62" numFmtId="0" xfId="0" applyAlignment="1" applyFill="1" applyFont="1">
      <alignment horizontal="center" readingOrder="0" shrinkToFit="0" vertical="top" wrapText="1"/>
    </xf>
    <xf borderId="0" fillId="0" fontId="63" numFmtId="0" xfId="0" applyAlignment="1" applyFont="1">
      <alignment horizontal="left" readingOrder="0" shrinkToFit="0" wrapText="1"/>
    </xf>
    <xf borderId="0" fillId="0" fontId="64" numFmtId="0" xfId="0" applyAlignment="1" applyFont="1">
      <alignment horizontal="left" readingOrder="0" shrinkToFit="0" wrapText="1"/>
    </xf>
    <xf borderId="0" fillId="0" fontId="50" numFmtId="0" xfId="0" applyAlignment="1" applyFont="1">
      <alignment horizontal="center" shrinkToFit="0" vertical="top" wrapText="1"/>
    </xf>
    <xf borderId="0" fillId="10" fontId="65" numFmtId="0" xfId="0" applyAlignment="1" applyFill="1" applyFont="1">
      <alignment horizontal="center" readingOrder="0"/>
    </xf>
    <xf borderId="0" fillId="0" fontId="10" numFmtId="0" xfId="0" applyAlignment="1" applyFont="1">
      <alignment horizontal="center" readingOrder="0"/>
    </xf>
    <xf borderId="0" fillId="2" fontId="7" numFmtId="0" xfId="0" applyAlignment="1" applyFill="1" applyFont="1">
      <alignment horizontal="center" readingOrder="0"/>
    </xf>
    <xf borderId="0" fillId="2" fontId="7" numFmtId="0" xfId="0" applyAlignment="1" applyFill="1" applyFont="1">
      <alignment horizontal="center" readingOrder="0" vertical="bottom"/>
    </xf>
    <xf borderId="0" fillId="25" fontId="49" numFmtId="0" xfId="0" applyAlignment="1" applyFill="1" applyFont="1">
      <alignment horizontal="center" readingOrder="0"/>
    </xf>
    <xf borderId="0" fillId="0" fontId="50" numFmtId="0" xfId="0" applyFont="1"/>
    <xf borderId="0" fillId="0" fontId="50" numFmtId="0" xfId="0" applyAlignment="1" applyFont="1">
      <alignment horizontal="left" readingOrder="0" shrinkToFit="0" vertical="top" wrapText="1"/>
    </xf>
    <xf borderId="22" fillId="0" fontId="5" numFmtId="0" xfId="0" applyBorder="1" applyFont="1"/>
    <xf borderId="22" fillId="0" fontId="34" numFmtId="0" xfId="0" applyBorder="1" applyFont="1"/>
    <xf borderId="22" fillId="0" fontId="5" numFmtId="0" xfId="0" applyAlignment="1" applyBorder="1" applyFont="1">
      <alignment shrinkToFit="0" wrapText="1"/>
    </xf>
    <xf borderId="0" fillId="0" fontId="5" numFmtId="0" xfId="0" applyAlignment="1" applyFont="1">
      <alignment horizontal="center" readingOrder="0"/>
    </xf>
    <xf borderId="0" fillId="29" fontId="65" numFmtId="0" xfId="0" applyAlignment="1" applyFill="1" applyFont="1">
      <alignment horizontal="center" readingOrder="0"/>
    </xf>
    <xf borderId="0" fillId="25" fontId="66" numFmtId="0" xfId="0" applyAlignment="1" applyFill="1" applyFont="1">
      <alignment horizontal="center" readingOrder="0"/>
    </xf>
    <xf borderId="0" fillId="0" fontId="67" numFmtId="0" xfId="0" applyAlignment="1" applyFont="1">
      <alignment readingOrder="0" shrinkToFit="0" wrapText="1"/>
    </xf>
    <xf borderId="23" fillId="2" fontId="68" numFmtId="0" xfId="0" applyAlignment="1" applyBorder="1" applyFill="1" applyFont="1">
      <alignment horizontal="center" readingOrder="0" vertical="center"/>
    </xf>
    <xf borderId="0" fillId="0" fontId="69" numFmtId="0" xfId="0" applyAlignment="1" applyFont="1">
      <alignment readingOrder="0" shrinkToFit="0" vertical="bottom" wrapText="1"/>
    </xf>
    <xf borderId="0" fillId="0" fontId="70" numFmtId="0" xfId="0" applyAlignment="1" applyFont="1">
      <alignment horizontal="left" readingOrder="0" shrinkToFit="0" vertical="top" wrapText="1"/>
    </xf>
    <xf borderId="0" fillId="0" fontId="71" numFmtId="0" xfId="0" applyAlignment="1" applyFont="1">
      <alignment horizontal="center" readingOrder="0" shrinkToFit="0" vertical="top" wrapText="1"/>
    </xf>
    <xf borderId="0" fillId="0" fontId="72" numFmtId="0" xfId="0" applyAlignment="1" applyFont="1">
      <alignment horizontal="left" readingOrder="0" shrinkToFit="0" wrapText="1"/>
    </xf>
    <xf borderId="0" fillId="0" fontId="72" numFmtId="0" xfId="0" applyAlignment="1" applyFont="1">
      <alignment horizontal="center" readingOrder="0" shrinkToFit="0" wrapText="1"/>
    </xf>
    <xf borderId="0" fillId="29" fontId="73" numFmtId="0" xfId="0" applyAlignment="1" applyFill="1" applyFont="1">
      <alignment horizontal="center" vertical="bottom"/>
    </xf>
    <xf borderId="0" fillId="2" fontId="31" numFmtId="0" xfId="0" applyAlignment="1" applyFill="1" applyFont="1">
      <alignment horizontal="center" vertical="bottom"/>
    </xf>
    <xf borderId="0" fillId="0" fontId="74" numFmtId="0" xfId="0" applyAlignment="1" applyFont="1">
      <alignment horizontal="left" readingOrder="0" shrinkToFit="0" vertical="bottom" wrapText="1"/>
    </xf>
    <xf borderId="0" fillId="0" fontId="20" numFmtId="166" xfId="0" applyAlignment="1" applyFont="1" applyNumberFormat="1">
      <alignment horizontal="right" vertical="bottom"/>
    </xf>
    <xf borderId="0" fillId="0" fontId="75" numFmtId="0" xfId="0" applyAlignment="1" applyFont="1">
      <alignment horizontal="left" readingOrder="0" shrinkToFit="0" wrapText="1"/>
    </xf>
    <xf borderId="22" fillId="0" fontId="20" numFmtId="0" xfId="0" applyAlignment="1" applyBorder="1" applyFont="1">
      <alignment vertical="bottom"/>
    </xf>
    <xf borderId="0" fillId="0" fontId="76" numFmtId="0" xfId="0" applyAlignment="1" applyFont="1">
      <alignment horizontal="left" readingOrder="0" shrinkToFit="0" wrapText="1"/>
    </xf>
    <xf borderId="22" fillId="0" fontId="50" numFmtId="0" xfId="0" applyAlignment="1" applyBorder="1" applyFont="1">
      <alignment horizontal="center" readingOrder="0"/>
    </xf>
    <xf borderId="22" fillId="0" fontId="50" numFmtId="0" xfId="0" applyBorder="1" applyFont="1"/>
    <xf borderId="24" fillId="0" fontId="75" numFmtId="0" xfId="0" applyAlignment="1" applyBorder="1" applyFont="1">
      <alignment horizontal="center" readingOrder="0"/>
    </xf>
    <xf borderId="24" fillId="0" fontId="34" numFmtId="0" xfId="0" applyBorder="1" applyFont="1"/>
    <xf borderId="0" fillId="0" fontId="77" numFmtId="0" xfId="0" applyAlignment="1" applyFont="1">
      <alignment readingOrder="0"/>
    </xf>
    <xf borderId="0" fillId="2" fontId="78" numFmtId="0" xfId="0" applyAlignment="1" applyFill="1" applyFont="1">
      <alignment horizontal="center" readingOrder="0"/>
    </xf>
    <xf borderId="0" fillId="2" fontId="79" numFmtId="0" xfId="0" applyAlignment="1" applyFill="1" applyFont="1">
      <alignment horizontal="center" readingOrder="0"/>
    </xf>
    <xf borderId="0" fillId="2" fontId="62" numFmtId="0" xfId="0" applyAlignment="1" applyFill="1" applyFont="1">
      <alignment horizontal="left" readingOrder="0" vertical="center"/>
    </xf>
    <xf borderId="0" fillId="17" fontId="60" numFmtId="0" xfId="0" applyAlignment="1" applyFill="1" applyFont="1">
      <alignment horizontal="left" readingOrder="0" shrinkToFit="0" vertical="top" wrapText="1"/>
    </xf>
    <xf borderId="0" fillId="2" fontId="62" numFmtId="0" xfId="0" applyAlignment="1" applyFill="1" applyFont="1">
      <alignment horizontal="left" readingOrder="0"/>
    </xf>
    <xf borderId="0" fillId="2" fontId="62" numFmtId="0" xfId="0" applyAlignment="1" applyFill="1" applyFont="1">
      <alignment horizontal="center" readingOrder="0" vertical="top"/>
    </xf>
    <xf borderId="0" fillId="2" fontId="50" numFmtId="0" xfId="0" applyFill="1" applyFont="1"/>
    <xf borderId="0" fillId="0" fontId="52" numFmtId="0" xfId="0" applyAlignment="1" applyFont="1">
      <alignment readingOrder="0"/>
    </xf>
    <xf borderId="0" fillId="2" fontId="80" numFmtId="0" xfId="0" applyAlignment="1" applyFill="1" applyFont="1">
      <alignment horizontal="center" readingOrder="0" vertical="bottom"/>
    </xf>
    <xf borderId="0" fillId="2" fontId="80" numFmtId="0" xfId="0" applyAlignment="1" applyFill="1" applyFont="1">
      <alignment readingOrder="0" vertical="bottom"/>
    </xf>
    <xf borderId="17" fillId="2" fontId="62" numFmtId="0" xfId="0" applyAlignment="1" applyBorder="1" applyFill="1" applyFont="1">
      <alignment horizontal="left" readingOrder="0"/>
    </xf>
    <xf borderId="17" fillId="0" fontId="52" numFmtId="0" xfId="0" applyAlignment="1" applyBorder="1" applyFont="1">
      <alignment readingOrder="0"/>
    </xf>
    <xf borderId="17" fillId="0" fontId="34" numFmtId="0" xfId="0" applyBorder="1" applyFont="1"/>
    <xf borderId="0" fillId="2" fontId="81" numFmtId="0" xfId="0" applyAlignment="1" applyFill="1" applyFont="1">
      <alignment horizontal="center" readingOrder="0" shrinkToFit="0" textRotation="0" vertical="center" wrapText="1"/>
    </xf>
    <xf borderId="21" fillId="0" fontId="34" numFmtId="0" xfId="0" applyBorder="1" applyFont="1"/>
    <xf borderId="0" fillId="26" fontId="82" numFmtId="0" xfId="0" applyAlignment="1" applyFill="1" applyFont="1">
      <alignment horizontal="left" readingOrder="0" shrinkToFit="0" textRotation="0" vertical="center" wrapText="1"/>
    </xf>
    <xf borderId="0" fillId="26" fontId="82" numFmtId="0" xfId="0" applyAlignment="1" applyFill="1" applyFont="1">
      <alignment horizontal="left" readingOrder="0" shrinkToFit="0" wrapText="1"/>
    </xf>
    <xf borderId="0" fillId="0" fontId="83" numFmtId="0" xfId="0" applyAlignment="1" applyFont="1">
      <alignment horizontal="left" readingOrder="0" shrinkToFit="0" wrapText="1"/>
    </xf>
    <xf borderId="17" fillId="26" fontId="82" numFmtId="0" xfId="0" applyAlignment="1" applyBorder="1" applyFill="1" applyFont="1">
      <alignment horizontal="left" readingOrder="0" shrinkToFit="0" wrapText="1"/>
    </xf>
    <xf borderId="17" fillId="0" fontId="83" numFmtId="0" xfId="0" applyAlignment="1" applyBorder="1" applyFont="1">
      <alignment horizontal="left" readingOrder="0" shrinkToFit="0" wrapText="1"/>
    </xf>
    <xf borderId="25" fillId="0" fontId="34" numFmtId="0" xfId="0" applyBorder="1" applyFont="1"/>
    <xf borderId="0" fillId="6" fontId="82" numFmtId="0" xfId="0" applyAlignment="1" applyFill="1" applyFont="1">
      <alignment horizontal="left" readingOrder="0" shrinkToFit="0" wrapText="1"/>
    </xf>
    <xf borderId="17" fillId="6" fontId="82" numFmtId="0" xfId="0" applyAlignment="1" applyBorder="1" applyFill="1" applyFont="1">
      <alignment horizontal="left" readingOrder="0" shrinkToFit="0" wrapText="1"/>
    </xf>
    <xf borderId="17" fillId="0" fontId="84" numFmtId="0" xfId="0" applyAlignment="1" applyBorder="1" applyFont="1">
      <alignment horizontal="left" readingOrder="0" shrinkToFit="0" wrapText="1"/>
    </xf>
    <xf borderId="0" fillId="2" fontId="85" numFmtId="0" xfId="0" applyAlignment="1" applyFill="1" applyFont="1">
      <alignment horizontal="center" readingOrder="0" shrinkToFit="0" wrapText="1"/>
    </xf>
    <xf borderId="17" fillId="30" fontId="82" numFmtId="0" xfId="0" applyAlignment="1" applyBorder="1" applyFill="1" applyFont="1">
      <alignment horizontal="left" readingOrder="0" shrinkToFit="0" wrapText="1"/>
    </xf>
    <xf borderId="26" fillId="24" fontId="86" numFmtId="0" xfId="0" applyAlignment="1" applyBorder="1" applyFill="1" applyFont="1">
      <alignment horizontal="center" readingOrder="0" shrinkToFit="0" wrapText="1"/>
    </xf>
    <xf borderId="17" fillId="0" fontId="83" numFmtId="0" xfId="0" applyAlignment="1" applyBorder="1" applyFont="1">
      <alignment horizontal="left" readingOrder="0" shrinkToFit="0" wrapText="1"/>
    </xf>
    <xf borderId="21" fillId="26" fontId="86" numFmtId="0" xfId="0" applyAlignment="1" applyBorder="1" applyFill="1" applyFont="1">
      <alignment horizontal="center" readingOrder="0" shrinkToFit="0" wrapText="1"/>
    </xf>
    <xf borderId="26" fillId="31" fontId="86" numFmtId="0" xfId="0" applyAlignment="1" applyBorder="1" applyFill="1" applyFont="1">
      <alignment horizontal="center" readingOrder="0" shrinkToFit="0" wrapText="1"/>
    </xf>
    <xf borderId="26" fillId="32" fontId="86" numFmtId="0" xfId="0" applyAlignment="1" applyBorder="1" applyFill="1" applyFont="1">
      <alignment horizontal="center" readingOrder="0" shrinkToFit="0" wrapText="1"/>
    </xf>
    <xf borderId="17" fillId="10" fontId="87" numFmtId="0" xfId="0" applyAlignment="1" applyBorder="1" applyFill="1" applyFont="1">
      <alignment horizontal="center" readingOrder="0" shrinkToFit="0" textRotation="0" vertical="top" wrapText="1"/>
    </xf>
    <xf borderId="14" fillId="0" fontId="88" numFmtId="0" xfId="0" applyAlignment="1" applyBorder="1" applyFont="1">
      <alignment readingOrder="0" shrinkToFit="0" vertical="top" wrapText="1"/>
    </xf>
    <xf borderId="27" fillId="0" fontId="88" numFmtId="0" xfId="0" applyAlignment="1" applyBorder="1" applyFont="1">
      <alignment readingOrder="0" shrinkToFit="0" vertical="top" wrapText="1"/>
    </xf>
    <xf borderId="17" fillId="0" fontId="89" numFmtId="0" xfId="0" applyAlignment="1" applyBorder="1" applyFont="1">
      <alignment horizontal="left" readingOrder="0" shrinkToFit="0" textRotation="0" vertical="top" wrapText="1"/>
    </xf>
    <xf borderId="0" fillId="0" fontId="41" numFmtId="0" xfId="0" applyFont="1"/>
    <xf borderId="0" fillId="6" fontId="90" numFmtId="0" xfId="0" applyAlignment="1" applyFill="1" applyFont="1">
      <alignment horizontal="center" readingOrder="0"/>
    </xf>
    <xf borderId="0" fillId="10" fontId="10" numFmtId="0" xfId="0" applyAlignment="1" applyFill="1" applyFont="1">
      <alignment horizontal="center" readingOrder="0"/>
    </xf>
    <xf borderId="0" fillId="10" fontId="91" numFmtId="0" xfId="0" applyAlignment="1" applyFill="1" applyFont="1">
      <alignment horizontal="center" readingOrder="0"/>
    </xf>
    <xf borderId="0" fillId="0" fontId="41" numFmtId="0" xfId="0" applyAlignment="1" applyFont="1">
      <alignment readingOrder="0" shrinkToFit="0" wrapText="1"/>
    </xf>
    <xf borderId="0" fillId="2" fontId="92" numFmtId="0" xfId="0" applyAlignment="1" applyFill="1" applyFont="1">
      <alignment horizontal="left" readingOrder="0" shrinkToFit="0" wrapText="1"/>
    </xf>
    <xf borderId="21" fillId="2" fontId="92" numFmtId="0" xfId="0" applyAlignment="1" applyBorder="1" applyFill="1" applyFont="1">
      <alignment horizontal="left" readingOrder="0" shrinkToFit="0" wrapText="1"/>
    </xf>
    <xf borderId="0" fillId="14" fontId="93" numFmtId="0" xfId="0" applyAlignment="1" applyFill="1" applyFont="1">
      <alignment horizontal="left" readingOrder="0" shrinkToFit="0" wrapText="1"/>
    </xf>
    <xf borderId="0" fillId="14" fontId="93" numFmtId="0" xfId="0" applyAlignment="1" applyFill="1" applyFont="1">
      <alignment horizontal="left" shrinkToFit="0" wrapText="1"/>
    </xf>
    <xf borderId="0" fillId="14" fontId="94" numFmtId="0" xfId="0" applyAlignment="1" applyFill="1" applyFont="1">
      <alignment horizontal="left" readingOrder="0" shrinkToFit="0" wrapText="1"/>
    </xf>
    <xf borderId="21" fillId="14" fontId="94" numFmtId="0" xfId="0" applyAlignment="1" applyBorder="1" applyFill="1" applyFont="1">
      <alignment horizontal="left" readingOrder="0" shrinkToFit="0" wrapText="1"/>
    </xf>
    <xf borderId="0" fillId="31" fontId="93" numFmtId="0" xfId="0" applyAlignment="1" applyFill="1" applyFont="1">
      <alignment horizontal="left" readingOrder="0" shrinkToFit="0" wrapText="1"/>
    </xf>
    <xf borderId="0" fillId="31" fontId="93" numFmtId="0" xfId="0" applyAlignment="1" applyFill="1" applyFont="1">
      <alignment horizontal="left" shrinkToFit="0" wrapText="1"/>
    </xf>
    <xf borderId="0" fillId="31" fontId="94" numFmtId="0" xfId="0" applyAlignment="1" applyFill="1" applyFont="1">
      <alignment horizontal="left" readingOrder="0" shrinkToFit="0" wrapText="1"/>
    </xf>
    <xf borderId="21" fillId="31" fontId="94" numFmtId="0" xfId="0" applyAlignment="1" applyBorder="1" applyFill="1" applyFont="1">
      <alignment horizontal="left" readingOrder="0" shrinkToFit="0" wrapText="1"/>
    </xf>
    <xf borderId="0" fillId="30" fontId="93" numFmtId="0" xfId="0" applyAlignment="1" applyFill="1" applyFont="1">
      <alignment horizontal="left" readingOrder="0" shrinkToFit="0" wrapText="1"/>
    </xf>
    <xf borderId="0" fillId="30" fontId="93" numFmtId="0" xfId="0" applyAlignment="1" applyFill="1" applyFont="1">
      <alignment horizontal="left" shrinkToFit="0" wrapText="1"/>
    </xf>
    <xf borderId="0" fillId="30" fontId="94" numFmtId="0" xfId="0" applyAlignment="1" applyFill="1" applyFont="1">
      <alignment horizontal="left" readingOrder="0" shrinkToFit="0" wrapText="1"/>
    </xf>
    <xf borderId="21" fillId="30" fontId="94" numFmtId="0" xfId="0" applyAlignment="1" applyBorder="1" applyFill="1" applyFont="1">
      <alignment horizontal="left" readingOrder="0" shrinkToFit="0" wrapText="1"/>
    </xf>
    <xf borderId="0" fillId="21" fontId="93" numFmtId="0" xfId="0" applyAlignment="1" applyFill="1" applyFont="1">
      <alignment horizontal="left" readingOrder="0" shrinkToFit="0" wrapText="1"/>
    </xf>
    <xf borderId="0" fillId="21" fontId="94" numFmtId="0" xfId="0" applyAlignment="1" applyFill="1" applyFont="1">
      <alignment horizontal="left" readingOrder="0" shrinkToFit="0" wrapText="1"/>
    </xf>
    <xf borderId="21" fillId="21" fontId="94" numFmtId="0" xfId="0" applyAlignment="1" applyBorder="1" applyFill="1" applyFont="1">
      <alignment horizontal="left" readingOrder="0" shrinkToFit="0" wrapText="1"/>
    </xf>
    <xf borderId="0" fillId="26" fontId="93" numFmtId="0" xfId="0" applyAlignment="1" applyFill="1" applyFont="1">
      <alignment horizontal="left" readingOrder="0" shrinkToFit="0" wrapText="1"/>
    </xf>
    <xf borderId="0" fillId="26" fontId="94" numFmtId="0" xfId="0" applyAlignment="1" applyFill="1" applyFont="1">
      <alignment horizontal="left" readingOrder="0" shrinkToFit="0" wrapText="1"/>
    </xf>
    <xf borderId="21" fillId="26" fontId="94" numFmtId="0" xfId="0" applyAlignment="1" applyBorder="1" applyFill="1" applyFont="1">
      <alignment horizontal="left" readingOrder="0" shrinkToFit="0" wrapText="1"/>
    </xf>
    <xf borderId="17" fillId="12" fontId="93" numFmtId="0" xfId="0" applyAlignment="1" applyBorder="1" applyFill="1" applyFont="1">
      <alignment horizontal="left" readingOrder="0" shrinkToFit="0" wrapText="1"/>
    </xf>
    <xf borderId="17" fillId="12" fontId="94" numFmtId="0" xfId="0" applyAlignment="1" applyBorder="1" applyFill="1" applyFont="1">
      <alignment horizontal="left" readingOrder="0" shrinkToFit="0" wrapText="1"/>
    </xf>
    <xf borderId="25" fillId="12" fontId="94" numFmtId="0" xfId="0" applyAlignment="1" applyBorder="1" applyFill="1" applyFont="1">
      <alignment horizontal="left" readingOrder="0" shrinkToFit="0" wrapText="1"/>
    </xf>
    <xf borderId="0" fillId="2" fontId="95" numFmtId="0" xfId="0" applyAlignment="1" applyFill="1" applyFont="1">
      <alignment horizontal="center" shrinkToFit="0" vertical="bottom" wrapText="1"/>
    </xf>
    <xf borderId="0" fillId="0" fontId="43" numFmtId="0" xfId="0" applyAlignment="1" applyFont="1">
      <alignment shrinkToFit="0" vertical="bottom" wrapText="1"/>
    </xf>
    <xf borderId="0" fillId="0" fontId="96" numFmtId="0" xfId="0" applyAlignment="1" applyFont="1">
      <alignment shrinkToFit="0" vertical="bottom" wrapText="1"/>
    </xf>
    <xf borderId="0" fillId="26" fontId="97" numFmtId="0" xfId="0" applyAlignment="1" applyFill="1" applyFont="1">
      <alignment shrinkToFit="0" vertical="bottom" wrapText="1"/>
    </xf>
    <xf borderId="0" fillId="6" fontId="97" numFmtId="0" xfId="0" applyAlignment="1" applyFill="1" applyFont="1">
      <alignment shrinkToFit="0" vertical="bottom" wrapText="1"/>
    </xf>
  </cellXfs>
  <cellStyles count="1">
    <cellStyle xfId="0" name="Normal" builtinId="0"/>
  </cellStyles>
  <dxfs count="15">
    <dxf>
      <font/>
      <fill>
        <patternFill patternType="solid">
          <fgColor rgb="FFFAF0F0"/>
          <bgColor rgb="FFFAF0F0"/>
        </patternFill>
      </fill>
      <border/>
    </dxf>
    <dxf>
      <font>
        <color rgb="FFFFFFFF"/>
      </font>
      <fill>
        <patternFill patternType="solid">
          <fgColor rgb="FFFFFFFF"/>
          <bgColor rgb="FFFFFFFF"/>
        </patternFill>
      </fill>
      <border/>
    </dxf>
    <dxf>
      <font/>
      <fill>
        <patternFill patternType="solid">
          <fgColor rgb="FFF7F4FD"/>
          <bgColor rgb="FFF7F4FD"/>
        </patternFill>
      </fill>
      <border/>
    </dxf>
    <dxf>
      <font/>
      <fill>
        <patternFill patternType="solid">
          <fgColor rgb="FFF1F8F3"/>
          <bgColor rgb="FFF1F8F3"/>
        </patternFill>
      </fill>
      <border/>
    </dxf>
    <dxf>
      <font/>
      <fill>
        <patternFill patternType="solid">
          <fgColor rgb="FFB7E1CD"/>
          <bgColor rgb="FFB7E1CD"/>
        </patternFill>
      </fill>
      <border/>
    </dxf>
    <dxf>
      <font/>
      <fill>
        <patternFill patternType="solid">
          <fgColor rgb="FFFCE5CD"/>
          <bgColor rgb="FFFCE5CD"/>
        </patternFill>
      </fill>
      <border/>
    </dxf>
    <dxf>
      <font/>
      <fill>
        <patternFill patternType="solid">
          <fgColor rgb="FFF8FCF7"/>
          <bgColor rgb="FFF8FCF7"/>
        </patternFill>
      </fill>
      <border/>
    </dxf>
    <dxf>
      <font/>
      <fill>
        <patternFill patternType="solid">
          <fgColor rgb="FFFFFCF4"/>
          <bgColor rgb="FFFFFCF4"/>
        </patternFill>
      </fill>
      <border/>
    </dxf>
    <dxf>
      <font/>
      <fill>
        <patternFill patternType="solid">
          <fgColor rgb="FF00FF00"/>
          <bgColor rgb="FF00FF00"/>
        </patternFill>
      </fill>
      <border/>
    </dxf>
    <dxf>
      <font/>
      <fill>
        <patternFill patternType="solid">
          <fgColor rgb="FFFFFF00"/>
          <bgColor rgb="FFFFFF00"/>
        </patternFill>
      </fill>
      <border/>
    </dxf>
    <dxf>
      <font/>
      <fill>
        <patternFill patternType="none"/>
      </fill>
      <border/>
    </dxf>
    <dxf>
      <font/>
      <fill>
        <patternFill patternType="solid">
          <fgColor rgb="FFFFF2CC"/>
          <bgColor rgb="FFFFF2CC"/>
        </patternFill>
      </fill>
      <border/>
    </dxf>
    <dxf>
      <font/>
      <fill>
        <patternFill patternType="solid">
          <fgColor rgb="FFCCCCCC"/>
          <bgColor rgb="FFCCCCCC"/>
        </patternFill>
      </fill>
      <border/>
    </dxf>
    <dxf>
      <font/>
      <fill>
        <patternFill patternType="solid">
          <fgColor rgb="FFF8F8FF"/>
          <bgColor rgb="FFF8F8FF"/>
        </patternFill>
      </fill>
      <border/>
    </dxf>
    <dxf>
      <font/>
      <fill>
        <patternFill patternType="solid">
          <fgColor rgb="FFD9D2E9"/>
          <bgColor rgb="FFD9D2E9"/>
        </patternFill>
      </fill>
      <border/>
    </dxf>
  </dxfs>
  <tableStyles count="1">
    <tableStyle count="2" pivot="0" name="Ordering-style">
      <tableStyleElement dxfId="13" type="firstRowStripe"/>
      <tableStyleElement dxfId="14"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1" Type="http://schemas.openxmlformats.org/officeDocument/2006/relationships/image" Target="../media/image11.png"/><Relationship Id="rId10" Type="http://schemas.openxmlformats.org/officeDocument/2006/relationships/image" Target="../media/image6.png"/><Relationship Id="rId13" Type="http://schemas.openxmlformats.org/officeDocument/2006/relationships/image" Target="../media/image8.png"/><Relationship Id="rId12" Type="http://schemas.openxmlformats.org/officeDocument/2006/relationships/image" Target="../media/image12.png"/><Relationship Id="rId1" Type="http://schemas.openxmlformats.org/officeDocument/2006/relationships/image" Target="../media/image15.png"/><Relationship Id="rId2" Type="http://schemas.openxmlformats.org/officeDocument/2006/relationships/image" Target="../media/image7.png"/><Relationship Id="rId3" Type="http://schemas.openxmlformats.org/officeDocument/2006/relationships/image" Target="../media/image16.png"/><Relationship Id="rId4" Type="http://schemas.openxmlformats.org/officeDocument/2006/relationships/image" Target="../media/image17.png"/><Relationship Id="rId9" Type="http://schemas.openxmlformats.org/officeDocument/2006/relationships/image" Target="../media/image13.png"/><Relationship Id="rId5" Type="http://schemas.openxmlformats.org/officeDocument/2006/relationships/image" Target="../media/image5.png"/><Relationship Id="rId6" Type="http://schemas.openxmlformats.org/officeDocument/2006/relationships/image" Target="../media/image4.png"/><Relationship Id="rId7" Type="http://schemas.openxmlformats.org/officeDocument/2006/relationships/image" Target="../media/image3.png"/><Relationship Id="rId8" Type="http://schemas.openxmlformats.org/officeDocument/2006/relationships/image" Target="../media/image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12</xdr:row>
      <xdr:rowOff>57150</xdr:rowOff>
    </xdr:from>
    <xdr:ext cx="10401300" cy="2228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285750</xdr:colOff>
      <xdr:row>29</xdr:row>
      <xdr:rowOff>171450</xdr:rowOff>
    </xdr:from>
    <xdr:ext cx="8791575" cy="28575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38100</xdr:colOff>
      <xdr:row>52</xdr:row>
      <xdr:rowOff>123825</xdr:rowOff>
    </xdr:from>
    <xdr:ext cx="8067675" cy="2705100"/>
    <xdr:pic>
      <xdr:nvPicPr>
        <xdr:cNvPr id="0" name="image1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63</xdr:row>
      <xdr:rowOff>0</xdr:rowOff>
    </xdr:from>
    <xdr:ext cx="2771775" cy="1952625"/>
    <xdr:pic>
      <xdr:nvPicPr>
        <xdr:cNvPr id="0" name="image1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64</xdr:row>
      <xdr:rowOff>0</xdr:rowOff>
    </xdr:from>
    <xdr:ext cx="647700" cy="19050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65</xdr:row>
      <xdr:rowOff>0</xdr:rowOff>
    </xdr:from>
    <xdr:ext cx="428625" cy="200025"/>
    <xdr:pic>
      <xdr:nvPicPr>
        <xdr:cNvPr id="0" name="image16.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66</xdr:row>
      <xdr:rowOff>0</xdr:rowOff>
    </xdr:from>
    <xdr:ext cx="447675" cy="200025"/>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67</xdr:row>
      <xdr:rowOff>0</xdr:rowOff>
    </xdr:from>
    <xdr:ext cx="2771775" cy="134302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68</xdr:row>
      <xdr:rowOff>0</xdr:rowOff>
    </xdr:from>
    <xdr:ext cx="2771775" cy="1171575"/>
    <xdr:pic>
      <xdr:nvPicPr>
        <xdr:cNvPr id="0" name="image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69</xdr:row>
      <xdr:rowOff>0</xdr:rowOff>
    </xdr:from>
    <xdr:ext cx="371475" cy="200025"/>
    <xdr:pic>
      <xdr:nvPicPr>
        <xdr:cNvPr id="0" name="image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69</xdr:row>
      <xdr:rowOff>0</xdr:rowOff>
    </xdr:from>
    <xdr:ext cx="266700" cy="200025"/>
    <xdr:pic>
      <xdr:nvPicPr>
        <xdr:cNvPr id="0" name="image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70</xdr:row>
      <xdr:rowOff>0</xdr:rowOff>
    </xdr:from>
    <xdr:ext cx="2771775" cy="2057400"/>
    <xdr:pic>
      <xdr:nvPicPr>
        <xdr:cNvPr id="0" name="image13.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71</xdr:row>
      <xdr:rowOff>0</xdr:rowOff>
    </xdr:from>
    <xdr:ext cx="2771775" cy="1457325"/>
    <xdr:pic>
      <xdr:nvPicPr>
        <xdr:cNvPr id="0" name="image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72</xdr:row>
      <xdr:rowOff>0</xdr:rowOff>
    </xdr:from>
    <xdr:ext cx="2771775" cy="1428750"/>
    <xdr:pic>
      <xdr:nvPicPr>
        <xdr:cNvPr id="0" name="image11.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0</xdr:colOff>
      <xdr:row>72</xdr:row>
      <xdr:rowOff>0</xdr:rowOff>
    </xdr:from>
    <xdr:ext cx="819150" cy="400050"/>
    <xdr:pic>
      <xdr:nvPicPr>
        <xdr:cNvPr id="0" name="image12.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73</xdr:row>
      <xdr:rowOff>0</xdr:rowOff>
    </xdr:from>
    <xdr:ext cx="2771775" cy="2295525"/>
    <xdr:pic>
      <xdr:nvPicPr>
        <xdr:cNvPr id="0" name="image8.png" title="Image"/>
        <xdr:cNvPicPr preferRelativeResize="0"/>
      </xdr:nvPicPr>
      <xdr:blipFill>
        <a:blip cstate="print" r:embed="rId1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44</xdr:row>
      <xdr:rowOff>0</xdr:rowOff>
    </xdr:from>
    <xdr:ext cx="819150" cy="504825"/>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B116" displayName="Table_1" name="Table_1" id="1">
  <tableColumns count="2">
    <tableColumn name="Column1" id="1"/>
    <tableColumn name="Column2" id="2"/>
  </tableColumns>
  <tableStyleInfo name="Order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forms/d/e/1FAIpQLSeKSj2j1m9zLWFQgLhA_-NoGh5rIjV6HHiCnGBZEGPCvIHazQ/viewform?usp=header" TargetMode="External"/><Relationship Id="rId2" Type="http://schemas.openxmlformats.org/officeDocument/2006/relationships/hyperlink" Target="https://docs.google.com/document/d/1F1ydzUBOFBv0cb8ie2f3MX-1rF15qeRk7HONLnrGKrI/edit?tab=t.0" TargetMode="External"/><Relationship Id="rId3" Type="http://schemas.openxmlformats.org/officeDocument/2006/relationships/hyperlink" Target="https://drive.google.com/file/d/1bOpAYwnvhqPJLUYX2IR6RZiE0zw8TZKv/view" TargetMode="External"/><Relationship Id="rId4" Type="http://schemas.openxmlformats.org/officeDocument/2006/relationships/hyperlink" Target="https://drive.google.com/file/d/1mPYPNo9S8roDvlcLunYA-4vdzx-KZo6i/view"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app.outlier.ai/en/expert/guidelines/69a74e16c6538223558b70f6?componentId=69a78c1c335468dd7f4c0578&amp;type=attachmen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mailto:varun.velidandi@contractors.scale.com" TargetMode="External"/><Relationship Id="rId10" Type="http://schemas.openxmlformats.org/officeDocument/2006/relationships/hyperlink" Target="mailto:varun.velidandi@contractors.scale.com" TargetMode="External"/><Relationship Id="rId13" Type="http://schemas.openxmlformats.org/officeDocument/2006/relationships/hyperlink" Target="mailto:varun.velidandi@contractors.scale.com" TargetMode="External"/><Relationship Id="rId12" Type="http://schemas.openxmlformats.org/officeDocument/2006/relationships/hyperlink" Target="mailto:varun.velidandi@contractors.scale.com" TargetMode="External"/><Relationship Id="rId1" Type="http://schemas.openxmlformats.org/officeDocument/2006/relationships/hyperlink" Target="mailto:varun.velidandi@contractors.scale.com" TargetMode="External"/><Relationship Id="rId2" Type="http://schemas.openxmlformats.org/officeDocument/2006/relationships/hyperlink" Target="mailto:varun.velidandi@contractors.scale.com" TargetMode="External"/><Relationship Id="rId3" Type="http://schemas.openxmlformats.org/officeDocument/2006/relationships/hyperlink" Target="mailto:varun.velidandi@contractors.scale.com" TargetMode="External"/><Relationship Id="rId4" Type="http://schemas.openxmlformats.org/officeDocument/2006/relationships/hyperlink" Target="mailto:varun.velidandi@contractors.scale.com" TargetMode="External"/><Relationship Id="rId9" Type="http://schemas.openxmlformats.org/officeDocument/2006/relationships/hyperlink" Target="mailto:varun.velidandi@contractors.scale.com" TargetMode="External"/><Relationship Id="rId15" Type="http://schemas.openxmlformats.org/officeDocument/2006/relationships/drawing" Target="../drawings/drawing4.xml"/><Relationship Id="rId14" Type="http://schemas.openxmlformats.org/officeDocument/2006/relationships/hyperlink" Target="mailto:varun.velidandi@contractors.scale.com" TargetMode="External"/><Relationship Id="rId5" Type="http://schemas.openxmlformats.org/officeDocument/2006/relationships/hyperlink" Target="mailto:varun.velidandi@contractors.scale.com" TargetMode="External"/><Relationship Id="rId6" Type="http://schemas.openxmlformats.org/officeDocument/2006/relationships/hyperlink" Target="mailto:varun.velidandi@contractors.scale.com" TargetMode="External"/><Relationship Id="rId7" Type="http://schemas.openxmlformats.org/officeDocument/2006/relationships/hyperlink" Target="mailto:varun.velidandi@contractors.scale.com" TargetMode="External"/><Relationship Id="rId8" Type="http://schemas.openxmlformats.org/officeDocument/2006/relationships/hyperlink" Target="mailto:varun.velidandi@contractors.scale.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forms/d/e/1FAIpQLSeKSj2j1m9zLWFQgLhA_-NoGh5rIjV6HHiCnGBZEGPCvIHazQ/viewform?usp=header"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0" Type="http://schemas.openxmlformats.org/officeDocument/2006/relationships/hyperlink" Target="mailto:minglai.yang@scale.com" TargetMode="External"/><Relationship Id="rId11" Type="http://schemas.openxmlformats.org/officeDocument/2006/relationships/hyperlink" Target="mailto:ahsan.mashruf@contractors.scale.com" TargetMode="External"/><Relationship Id="rId22" Type="http://schemas.openxmlformats.org/officeDocument/2006/relationships/hyperlink" Target="https://docs.google.com/document/d/1rb85lk564gsrefZD4I5AkZ-e8cYJeWXo8IeSJ8ao8G4/edit?tab=t.qwz4ev9m5q9x" TargetMode="External"/><Relationship Id="rId10" Type="http://schemas.openxmlformats.org/officeDocument/2006/relationships/hyperlink" Target="https://cbadmins.slack.com/archives/C09GN11K2TD/p1789600726377319" TargetMode="External"/><Relationship Id="rId21" Type="http://schemas.openxmlformats.org/officeDocument/2006/relationships/hyperlink" Target="https://app.outlier.ai/en/expert/guidelines/69a74e16c6538223558b70f6?componentId=69a78c1c335468dd7f4c0578&amp;type=attachment" TargetMode="External"/><Relationship Id="rId13" Type="http://schemas.openxmlformats.org/officeDocument/2006/relationships/hyperlink" Target="https://cbadmins.slack.com/archives/C09GN11K2TD/p1789600726377319" TargetMode="External"/><Relationship Id="rId24" Type="http://schemas.openxmlformats.org/officeDocument/2006/relationships/drawing" Target="../drawings/drawing14.xml"/><Relationship Id="rId12" Type="http://schemas.openxmlformats.org/officeDocument/2006/relationships/hyperlink" Target="mailto:evan.honggo@scale.com" TargetMode="External"/><Relationship Id="rId23" Type="http://schemas.openxmlformats.org/officeDocument/2006/relationships/hyperlink" Target="https://agent-env-hub.outlier.ai/universes" TargetMode="External"/><Relationship Id="rId1" Type="http://schemas.openxmlformats.org/officeDocument/2006/relationships/hyperlink" Target="mailto:christopher.baek@outlier.ai" TargetMode="External"/><Relationship Id="rId2" Type="http://schemas.openxmlformats.org/officeDocument/2006/relationships/hyperlink" Target="mailto:evan.honggo@scale.com" TargetMode="External"/><Relationship Id="rId3" Type="http://schemas.openxmlformats.org/officeDocument/2006/relationships/hyperlink" Target="https://cbadmins.slack.com/archives/C09GN11K2TD/p1790085833576869" TargetMode="External"/><Relationship Id="rId4" Type="http://schemas.openxmlformats.org/officeDocument/2006/relationships/hyperlink" Target="mailto:neguib.metri@scale.com" TargetMode="External"/><Relationship Id="rId9" Type="http://schemas.openxmlformats.org/officeDocument/2006/relationships/hyperlink" Target="mailto:evan.honggo@scale.com" TargetMode="External"/><Relationship Id="rId15" Type="http://schemas.openxmlformats.org/officeDocument/2006/relationships/hyperlink" Target="mailto:evan.honggo@scale.com" TargetMode="External"/><Relationship Id="rId14" Type="http://schemas.openxmlformats.org/officeDocument/2006/relationships/hyperlink" Target="mailto:ahsan.mashruf@contractors.scale.com" TargetMode="External"/><Relationship Id="rId17" Type="http://schemas.openxmlformats.org/officeDocument/2006/relationships/hyperlink" Target="mailto:ahsan.mashruf@contractors.scale.com" TargetMode="External"/><Relationship Id="rId16" Type="http://schemas.openxmlformats.org/officeDocument/2006/relationships/hyperlink" Target="mailto:kelvin.luu@scale.com" TargetMode="External"/><Relationship Id="rId5" Type="http://schemas.openxmlformats.org/officeDocument/2006/relationships/hyperlink" Target="mailto:evan.honggo@scale.com" TargetMode="External"/><Relationship Id="rId19" Type="http://schemas.openxmlformats.org/officeDocument/2006/relationships/hyperlink" Target="mailto:minglai.yang@scale.com" TargetMode="External"/><Relationship Id="rId6" Type="http://schemas.openxmlformats.org/officeDocument/2006/relationships/hyperlink" Target="mailto:christopher.baek@outlier.ai" TargetMode="External"/><Relationship Id="rId18" Type="http://schemas.openxmlformats.org/officeDocument/2006/relationships/hyperlink" Target="mailto:evan.honggo@scale.com" TargetMode="External"/><Relationship Id="rId7" Type="http://schemas.openxmlformats.org/officeDocument/2006/relationships/hyperlink" Target="mailto:evan.honggo@scale.com" TargetMode="External"/><Relationship Id="rId8" Type="http://schemas.openxmlformats.org/officeDocument/2006/relationships/hyperlink" Target="mailto:christopher.baek@outlier.ai"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gist.github.com/sunjiehou-scale/8cb9f66c3e7d8cdd2c11de2b318ac68e"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app.outlier.ai/en/expert/guidelines/69a74e16c6538223558b70f6?componentId=69a78c40d6ce096ac433defc&amp;type=attachment"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showGridLines="0" workbookViewId="0"/>
  </sheetViews>
  <sheetFormatPr customHeight="1" defaultColWidth="12.63" defaultRowHeight="15.75" outlineLevelCol="1"/>
  <cols>
    <col customWidth="1" min="1" max="2" width="3.75"/>
    <col customWidth="1" min="3" max="3" width="86.13"/>
  </cols>
  <sheetData>
    <row r="1">
      <c r="A1" s="1"/>
      <c r="B1" s="2" t="s">
        <v>1</v>
      </c>
      <c r="C1" s="1"/>
      <c r="D1" s="1"/>
    </row>
    <row r="2">
      <c r="A2" s="1"/>
      <c r="B2" s="5" t="s">
        <v>3</v>
      </c>
      <c r="C2" s="1"/>
      <c r="D2" s="1"/>
    </row>
    <row r="3">
      <c r="A3" s="7"/>
      <c r="B3" s="7"/>
      <c r="C3" s="7"/>
      <c r="D3" s="7"/>
    </row>
    <row r="4">
      <c r="A4" s="7"/>
      <c r="B4" s="7"/>
      <c r="C4" s="7"/>
      <c r="D4" s="7"/>
    </row>
    <row r="5">
      <c r="A5" s="7"/>
      <c r="B5" s="9" t="s">
        <v>4</v>
      </c>
      <c r="C5" s="11" t="s">
        <v>5</v>
      </c>
      <c r="D5" s="7"/>
    </row>
    <row r="6">
      <c r="A6" s="7"/>
      <c r="B6" s="13">
        <v>1.0</v>
      </c>
      <c r="C6" s="17" t="s">
        <v>8</v>
      </c>
      <c r="D6" s="7"/>
    </row>
    <row r="7">
      <c r="A7" s="7"/>
      <c r="B7" s="13">
        <v>2.0</v>
      </c>
      <c r="C7" s="20" t="s">
        <v>12</v>
      </c>
      <c r="D7" s="7"/>
    </row>
    <row r="8">
      <c r="A8" s="7"/>
      <c r="B8" s="13">
        <v>3.0</v>
      </c>
      <c r="C8" s="20" t="s">
        <v>14</v>
      </c>
      <c r="D8" s="7"/>
    </row>
    <row r="9">
      <c r="A9" s="7"/>
      <c r="B9" s="13">
        <v>4.0</v>
      </c>
      <c r="C9" s="17" t="s">
        <v>19</v>
      </c>
      <c r="D9" s="7"/>
    </row>
    <row r="10">
      <c r="A10" s="7"/>
      <c r="B10" s="13">
        <v>5.0</v>
      </c>
      <c r="C10" s="20" t="s">
        <v>21</v>
      </c>
      <c r="D10" s="7"/>
    </row>
    <row r="11">
      <c r="A11" s="7"/>
      <c r="B11" s="13">
        <v>6.0</v>
      </c>
      <c r="C11" s="17" t="s">
        <v>22</v>
      </c>
      <c r="D11" s="7"/>
    </row>
    <row r="12">
      <c r="A12" s="7"/>
      <c r="B12" s="13">
        <v>7.0</v>
      </c>
      <c r="C12" s="24" t="s">
        <v>23</v>
      </c>
      <c r="D12" s="7"/>
    </row>
    <row r="13">
      <c r="A13" s="7"/>
      <c r="B13" s="13">
        <v>8.0</v>
      </c>
      <c r="C13" s="24" t="s">
        <v>24</v>
      </c>
      <c r="D13" s="7"/>
    </row>
    <row r="14">
      <c r="A14" s="7"/>
      <c r="B14" s="13">
        <v>9.0</v>
      </c>
      <c r="C14" s="24" t="s">
        <v>25</v>
      </c>
      <c r="D14" s="7"/>
    </row>
    <row r="15">
      <c r="A15" s="7"/>
      <c r="B15" s="13">
        <v>10.0</v>
      </c>
      <c r="C15" s="27" t="s">
        <v>26</v>
      </c>
      <c r="D15" s="7"/>
    </row>
    <row r="16">
      <c r="A16" s="7"/>
      <c r="B16" s="7"/>
      <c r="C16" s="7"/>
      <c r="D16" s="7"/>
    </row>
    <row r="17">
      <c r="A17" s="7"/>
      <c r="B17" s="7"/>
      <c r="C17" s="7"/>
      <c r="D17" s="7"/>
    </row>
    <row r="18">
      <c r="A18" s="7"/>
      <c r="B18" s="9" t="s">
        <v>4</v>
      </c>
      <c r="C18" s="11" t="s">
        <v>27</v>
      </c>
      <c r="D18" s="7"/>
    </row>
    <row r="19">
      <c r="A19" s="7"/>
      <c r="B19" s="13">
        <v>1.0</v>
      </c>
      <c r="C19" s="17" t="s">
        <v>28</v>
      </c>
      <c r="D19" s="7"/>
    </row>
    <row r="20">
      <c r="A20" s="7"/>
      <c r="B20" s="13">
        <v>2.0</v>
      </c>
      <c r="C20" s="17" t="s">
        <v>29</v>
      </c>
      <c r="D20" s="7"/>
    </row>
    <row r="21">
      <c r="A21" s="7"/>
      <c r="B21" s="13">
        <v>3.0</v>
      </c>
      <c r="C21" s="17" t="s">
        <v>30</v>
      </c>
      <c r="D21" s="7"/>
    </row>
    <row r="22">
      <c r="A22" s="7"/>
      <c r="D22" s="7"/>
    </row>
    <row r="23">
      <c r="A23" s="7"/>
      <c r="D23" s="7"/>
    </row>
    <row r="24">
      <c r="A24" s="7"/>
      <c r="B24" s="32"/>
      <c r="C24" s="32"/>
      <c r="D24" s="7"/>
    </row>
    <row r="25">
      <c r="A25" s="7"/>
      <c r="B25" s="32"/>
      <c r="C25" s="32"/>
      <c r="D25" s="7"/>
    </row>
    <row r="26">
      <c r="A26" s="7"/>
      <c r="B26" s="32"/>
      <c r="C26" s="32"/>
      <c r="D26" s="7"/>
    </row>
    <row r="27">
      <c r="A27" s="7"/>
      <c r="B27" s="32"/>
      <c r="C27" s="32"/>
      <c r="D27" s="7"/>
    </row>
    <row r="28">
      <c r="A28" s="7"/>
      <c r="B28" s="32"/>
      <c r="C28" s="32"/>
      <c r="D28" s="7"/>
    </row>
    <row r="29">
      <c r="A29" s="7"/>
      <c r="B29" s="32"/>
      <c r="C29" s="32"/>
      <c r="D29" s="7"/>
    </row>
    <row r="30">
      <c r="A30" s="7"/>
      <c r="B30" s="32"/>
      <c r="C30" s="32"/>
      <c r="D30" s="7"/>
    </row>
    <row r="31">
      <c r="A31" s="7"/>
      <c r="B31" s="32"/>
      <c r="C31" s="32"/>
      <c r="D31" s="7"/>
    </row>
    <row r="32">
      <c r="A32" s="7"/>
      <c r="B32" s="32"/>
      <c r="C32" s="32"/>
      <c r="D32" s="7"/>
    </row>
    <row r="33">
      <c r="A33" s="7"/>
      <c r="B33" s="7"/>
      <c r="C33" s="7"/>
      <c r="D33" s="7"/>
    </row>
    <row r="34">
      <c r="A34" s="7"/>
      <c r="B34" s="7"/>
      <c r="C34" s="7"/>
      <c r="D34" s="7"/>
    </row>
    <row r="35">
      <c r="A35" s="7"/>
      <c r="B35" s="7"/>
      <c r="C35" s="7"/>
      <c r="D35" s="7"/>
    </row>
    <row r="36">
      <c r="A36" s="7"/>
      <c r="B36" s="7"/>
      <c r="C36" s="7"/>
      <c r="D36" s="7"/>
    </row>
    <row r="37">
      <c r="A37" s="7"/>
      <c r="B37" s="7"/>
      <c r="C37" s="7"/>
      <c r="D37" s="7"/>
    </row>
    <row r="38">
      <c r="A38" s="7"/>
      <c r="B38" s="7"/>
      <c r="C38" s="7"/>
      <c r="D38" s="7"/>
    </row>
    <row r="39">
      <c r="A39" s="7"/>
      <c r="B39" s="7"/>
      <c r="C39" s="7"/>
      <c r="D39" s="7"/>
    </row>
    <row r="40">
      <c r="A40" s="7"/>
      <c r="B40" s="7"/>
      <c r="C40" s="7"/>
      <c r="D40" s="7"/>
    </row>
    <row r="41">
      <c r="A41" s="7"/>
      <c r="B41" s="7"/>
      <c r="C41" s="7"/>
      <c r="D41" s="7"/>
    </row>
    <row r="42">
      <c r="A42" s="7"/>
      <c r="B42" s="7"/>
      <c r="C42" s="7"/>
      <c r="D42" s="7"/>
    </row>
    <row r="43">
      <c r="A43" s="7"/>
      <c r="B43" s="7"/>
      <c r="C43" s="7"/>
      <c r="D43" s="7"/>
    </row>
    <row r="44">
      <c r="A44" s="7"/>
      <c r="B44" s="7"/>
      <c r="C44" s="7"/>
      <c r="D44" s="7"/>
    </row>
    <row r="45">
      <c r="A45" s="7"/>
      <c r="B45" s="7"/>
      <c r="C45" s="7"/>
      <c r="D45" s="7"/>
    </row>
    <row r="46">
      <c r="A46" s="7"/>
      <c r="B46" s="7"/>
      <c r="C46" s="7"/>
      <c r="D46" s="7"/>
    </row>
    <row r="47">
      <c r="A47" s="7"/>
      <c r="B47" s="7"/>
      <c r="C47" s="7"/>
      <c r="D47" s="7"/>
    </row>
    <row r="48">
      <c r="A48" s="7"/>
      <c r="B48" s="7"/>
      <c r="C48" s="7"/>
      <c r="D48" s="7"/>
    </row>
    <row r="49">
      <c r="A49" s="7"/>
      <c r="B49" s="7"/>
      <c r="C49" s="7"/>
      <c r="D49" s="7"/>
    </row>
    <row r="50">
      <c r="A50" s="7"/>
      <c r="B50" s="7"/>
      <c r="C50" s="7"/>
      <c r="D50" s="7"/>
    </row>
    <row r="51">
      <c r="A51" s="7"/>
      <c r="B51" s="7"/>
      <c r="C51" s="7"/>
      <c r="D51" s="7"/>
    </row>
    <row r="52">
      <c r="A52" s="7"/>
      <c r="B52" s="7"/>
      <c r="C52" s="7"/>
      <c r="D52" s="7"/>
    </row>
    <row r="53">
      <c r="A53" s="7"/>
      <c r="B53" s="7"/>
      <c r="C53" s="7"/>
      <c r="D53" s="7"/>
    </row>
    <row r="54">
      <c r="A54" s="7"/>
      <c r="B54" s="7"/>
      <c r="C54" s="7"/>
      <c r="D54" s="7"/>
    </row>
    <row r="55">
      <c r="A55" s="7"/>
      <c r="B55" s="7"/>
      <c r="C55" s="7"/>
      <c r="D55" s="7"/>
    </row>
    <row r="56">
      <c r="A56" s="7"/>
      <c r="B56" s="7"/>
      <c r="C56" s="7"/>
      <c r="D56" s="7"/>
    </row>
    <row r="57">
      <c r="A57" s="7"/>
      <c r="B57" s="7"/>
      <c r="C57" s="7"/>
      <c r="D57" s="7"/>
    </row>
    <row r="58">
      <c r="A58" s="7"/>
      <c r="B58" s="7"/>
      <c r="C58" s="7"/>
      <c r="D58" s="7"/>
    </row>
    <row r="59">
      <c r="A59" s="7"/>
      <c r="B59" s="7"/>
      <c r="C59" s="7"/>
      <c r="D59" s="7"/>
    </row>
    <row r="60">
      <c r="A60" s="7"/>
      <c r="B60" s="7"/>
      <c r="C60" s="7"/>
      <c r="D60" s="7"/>
    </row>
    <row r="61">
      <c r="A61" s="7"/>
      <c r="B61" s="7"/>
      <c r="C61" s="7"/>
      <c r="D61" s="7"/>
    </row>
    <row r="62">
      <c r="A62" s="7"/>
      <c r="B62" s="7"/>
      <c r="C62" s="7"/>
      <c r="D62" s="7"/>
    </row>
    <row r="63">
      <c r="A63" s="7"/>
      <c r="B63" s="7"/>
      <c r="C63" s="7"/>
      <c r="D63" s="7"/>
    </row>
    <row r="64">
      <c r="A64" s="7"/>
      <c r="B64" s="7"/>
      <c r="C64" s="7"/>
      <c r="D64" s="7"/>
    </row>
    <row r="65">
      <c r="A65" s="7"/>
      <c r="B65" s="7"/>
      <c r="C65" s="7"/>
      <c r="D65" s="7"/>
    </row>
    <row r="66">
      <c r="A66" s="7"/>
      <c r="B66" s="7"/>
      <c r="C66" s="7"/>
      <c r="D66" s="7"/>
    </row>
    <row r="67">
      <c r="A67" s="7"/>
      <c r="B67" s="7"/>
      <c r="C67" s="7"/>
      <c r="D67" s="7"/>
    </row>
    <row r="68">
      <c r="A68" s="7"/>
      <c r="B68" s="7"/>
      <c r="C68" s="7"/>
      <c r="D68" s="7"/>
    </row>
    <row r="69">
      <c r="A69" s="7"/>
      <c r="B69" s="7"/>
      <c r="C69" s="7"/>
      <c r="D69" s="7"/>
    </row>
    <row r="70">
      <c r="A70" s="7"/>
      <c r="B70" s="7"/>
      <c r="C70" s="7"/>
      <c r="D70" s="7"/>
    </row>
    <row r="71">
      <c r="A71" s="7"/>
      <c r="B71" s="7"/>
      <c r="C71" s="7"/>
      <c r="D71" s="7"/>
    </row>
    <row r="72">
      <c r="A72" s="7"/>
      <c r="B72" s="7"/>
      <c r="C72" s="7"/>
      <c r="D72" s="7"/>
    </row>
    <row r="73">
      <c r="A73" s="7"/>
      <c r="B73" s="7"/>
      <c r="C73" s="7"/>
      <c r="D73" s="7"/>
    </row>
    <row r="74">
      <c r="A74" s="7"/>
      <c r="B74" s="7"/>
      <c r="C74" s="7"/>
      <c r="D74" s="7"/>
    </row>
    <row r="75">
      <c r="A75" s="7"/>
      <c r="B75" s="7"/>
      <c r="C75" s="7"/>
      <c r="D75" s="7"/>
    </row>
    <row r="76">
      <c r="A76" s="7"/>
      <c r="B76" s="7"/>
      <c r="C76" s="7"/>
      <c r="D76" s="7"/>
    </row>
    <row r="77">
      <c r="A77" s="7"/>
      <c r="B77" s="7"/>
      <c r="C77" s="7"/>
      <c r="D77" s="7"/>
    </row>
    <row r="78">
      <c r="A78" s="7"/>
      <c r="B78" s="7"/>
      <c r="C78" s="7"/>
      <c r="D78" s="7"/>
    </row>
    <row r="79">
      <c r="A79" s="7"/>
      <c r="B79" s="7"/>
      <c r="C79" s="7"/>
      <c r="D79" s="7"/>
    </row>
    <row r="80">
      <c r="A80" s="7"/>
      <c r="B80" s="7"/>
      <c r="C80" s="7"/>
      <c r="D80" s="7"/>
    </row>
    <row r="81">
      <c r="A81" s="7"/>
      <c r="B81" s="7"/>
      <c r="C81" s="7"/>
      <c r="D81" s="7"/>
    </row>
    <row r="82">
      <c r="A82" s="7"/>
      <c r="B82" s="7"/>
      <c r="C82" s="7"/>
      <c r="D82" s="7"/>
    </row>
    <row r="83">
      <c r="A83" s="7"/>
      <c r="B83" s="7"/>
      <c r="C83" s="7"/>
      <c r="D83" s="7"/>
    </row>
    <row r="84">
      <c r="A84" s="7"/>
      <c r="B84" s="7"/>
      <c r="C84" s="7"/>
      <c r="D84" s="7"/>
    </row>
    <row r="85">
      <c r="A85" s="7"/>
      <c r="B85" s="7"/>
      <c r="C85" s="7"/>
      <c r="D85" s="7"/>
    </row>
    <row r="86">
      <c r="A86" s="7"/>
      <c r="B86" s="7"/>
      <c r="C86" s="7"/>
      <c r="D86" s="7"/>
    </row>
    <row r="87">
      <c r="A87" s="7"/>
      <c r="B87" s="7"/>
      <c r="C87" s="7"/>
      <c r="D87" s="7"/>
    </row>
    <row r="88">
      <c r="A88" s="7"/>
      <c r="B88" s="7"/>
      <c r="C88" s="7"/>
      <c r="D88" s="7"/>
    </row>
    <row r="89">
      <c r="A89" s="7"/>
      <c r="B89" s="7"/>
      <c r="C89" s="7"/>
      <c r="D89" s="7"/>
    </row>
    <row r="90">
      <c r="A90" s="7"/>
      <c r="B90" s="7"/>
      <c r="C90" s="7"/>
      <c r="D90" s="7"/>
    </row>
    <row r="91">
      <c r="A91" s="7"/>
      <c r="B91" s="7"/>
      <c r="C91" s="7"/>
      <c r="D91" s="7"/>
    </row>
    <row r="92">
      <c r="A92" s="7"/>
      <c r="B92" s="7"/>
      <c r="C92" s="7"/>
      <c r="D92" s="7"/>
    </row>
    <row r="93">
      <c r="A93" s="7"/>
      <c r="B93" s="7"/>
      <c r="C93" s="7"/>
      <c r="D93" s="7"/>
    </row>
    <row r="94">
      <c r="A94" s="7"/>
      <c r="B94" s="7"/>
      <c r="C94" s="7"/>
      <c r="D94" s="7"/>
    </row>
    <row r="95">
      <c r="A95" s="7"/>
      <c r="B95" s="7"/>
      <c r="C95" s="7"/>
      <c r="D95" s="7"/>
    </row>
    <row r="96">
      <c r="A96" s="7"/>
      <c r="B96" s="7"/>
      <c r="C96" s="7"/>
      <c r="D96" s="7"/>
    </row>
    <row r="97">
      <c r="A97" s="7"/>
      <c r="B97" s="7"/>
      <c r="C97" s="7"/>
      <c r="D97" s="7"/>
    </row>
    <row r="98">
      <c r="A98" s="7"/>
      <c r="B98" s="7"/>
      <c r="C98" s="7"/>
      <c r="D98" s="7"/>
    </row>
    <row r="99">
      <c r="A99" s="7"/>
      <c r="B99" s="7"/>
      <c r="C99" s="7"/>
      <c r="D99" s="7"/>
    </row>
    <row r="100">
      <c r="A100" s="7"/>
      <c r="B100" s="7"/>
      <c r="C100" s="7"/>
      <c r="D100" s="7"/>
    </row>
    <row r="101">
      <c r="A101" s="7"/>
      <c r="B101" s="7"/>
      <c r="C101" s="7"/>
      <c r="D101" s="7"/>
    </row>
    <row r="102">
      <c r="A102" s="7"/>
      <c r="B102" s="7"/>
      <c r="C102" s="7"/>
      <c r="D102" s="7"/>
    </row>
    <row r="103">
      <c r="A103" s="7"/>
      <c r="B103" s="7"/>
      <c r="C103" s="7"/>
      <c r="D103" s="7"/>
    </row>
    <row r="104">
      <c r="A104" s="7"/>
      <c r="B104" s="7"/>
      <c r="C104" s="7"/>
      <c r="D104" s="7"/>
    </row>
    <row r="105">
      <c r="A105" s="7"/>
      <c r="B105" s="7"/>
      <c r="C105" s="7"/>
      <c r="D105" s="7"/>
    </row>
    <row r="106">
      <c r="A106" s="7"/>
      <c r="B106" s="7"/>
      <c r="C106" s="7"/>
      <c r="D106" s="7"/>
    </row>
    <row r="107">
      <c r="A107" s="7"/>
      <c r="B107" s="7"/>
      <c r="C107" s="7"/>
      <c r="D107" s="7"/>
    </row>
    <row r="108">
      <c r="A108" s="7"/>
      <c r="B108" s="7"/>
      <c r="C108" s="7"/>
      <c r="D108" s="7"/>
    </row>
    <row r="109">
      <c r="A109" s="7"/>
      <c r="B109" s="7"/>
      <c r="C109" s="7"/>
      <c r="D109" s="7"/>
    </row>
    <row r="110">
      <c r="A110" s="7"/>
      <c r="B110" s="7"/>
      <c r="C110" s="7"/>
      <c r="D110" s="7"/>
    </row>
    <row r="111">
      <c r="A111" s="7"/>
      <c r="B111" s="7"/>
      <c r="C111" s="7"/>
      <c r="D111" s="7"/>
    </row>
    <row r="112">
      <c r="A112" s="7"/>
      <c r="B112" s="7"/>
      <c r="C112" s="7"/>
      <c r="D112" s="7"/>
    </row>
    <row r="113">
      <c r="A113" s="7"/>
      <c r="B113" s="7"/>
      <c r="C113" s="7"/>
      <c r="D113" s="7"/>
    </row>
    <row r="114">
      <c r="A114" s="7"/>
      <c r="B114" s="7"/>
      <c r="C114" s="7"/>
      <c r="D114" s="7"/>
    </row>
    <row r="115">
      <c r="A115" s="7"/>
      <c r="B115" s="7"/>
      <c r="C115" s="7"/>
      <c r="D115" s="7"/>
    </row>
    <row r="116">
      <c r="A116" s="7"/>
      <c r="B116" s="7"/>
      <c r="C116" s="7"/>
      <c r="D116" s="7"/>
    </row>
    <row r="117">
      <c r="A117" s="7"/>
      <c r="B117" s="7"/>
      <c r="C117" s="7"/>
      <c r="D117" s="7"/>
    </row>
    <row r="118">
      <c r="A118" s="7"/>
      <c r="B118" s="7"/>
      <c r="C118" s="7"/>
      <c r="D118" s="7"/>
    </row>
    <row r="119">
      <c r="A119" s="7"/>
      <c r="B119" s="7"/>
      <c r="C119" s="7"/>
      <c r="D119" s="7"/>
    </row>
    <row r="120">
      <c r="A120" s="7"/>
      <c r="B120" s="7"/>
      <c r="C120" s="7"/>
      <c r="D120" s="7"/>
    </row>
    <row r="121">
      <c r="A121" s="7"/>
      <c r="B121" s="7"/>
      <c r="C121" s="7"/>
      <c r="D121" s="7"/>
    </row>
    <row r="122">
      <c r="A122" s="7"/>
      <c r="B122" s="7"/>
      <c r="C122" s="7"/>
      <c r="D122" s="7"/>
    </row>
    <row r="123">
      <c r="A123" s="7"/>
      <c r="B123" s="7"/>
      <c r="C123" s="7"/>
      <c r="D123" s="7"/>
    </row>
    <row r="124">
      <c r="A124" s="7"/>
      <c r="B124" s="7"/>
      <c r="C124" s="7"/>
      <c r="D124" s="7"/>
    </row>
    <row r="125">
      <c r="A125" s="7"/>
      <c r="B125" s="7"/>
      <c r="C125" s="7"/>
      <c r="D125" s="7"/>
    </row>
    <row r="126">
      <c r="A126" s="7"/>
      <c r="B126" s="7"/>
      <c r="C126" s="7"/>
      <c r="D126" s="7"/>
    </row>
    <row r="127">
      <c r="A127" s="7"/>
      <c r="B127" s="7"/>
      <c r="C127" s="7"/>
      <c r="D127" s="7"/>
    </row>
    <row r="128">
      <c r="A128" s="7"/>
      <c r="B128" s="7"/>
      <c r="C128" s="7"/>
      <c r="D128" s="7"/>
    </row>
    <row r="129">
      <c r="A129" s="7"/>
      <c r="B129" s="7"/>
      <c r="C129" s="7"/>
      <c r="D129" s="7"/>
    </row>
    <row r="130">
      <c r="A130" s="7"/>
      <c r="B130" s="7"/>
      <c r="C130" s="7"/>
      <c r="D130" s="7"/>
    </row>
    <row r="131">
      <c r="A131" s="7"/>
      <c r="B131" s="7"/>
      <c r="C131" s="7"/>
      <c r="D131" s="7"/>
    </row>
    <row r="132">
      <c r="A132" s="7"/>
      <c r="B132" s="7"/>
      <c r="C132" s="7"/>
      <c r="D132" s="7"/>
    </row>
    <row r="133">
      <c r="A133" s="7"/>
      <c r="B133" s="7"/>
      <c r="C133" s="7"/>
      <c r="D133" s="7"/>
    </row>
    <row r="134">
      <c r="A134" s="7"/>
      <c r="B134" s="7"/>
      <c r="C134" s="7"/>
      <c r="D134" s="7"/>
    </row>
    <row r="135">
      <c r="A135" s="7"/>
      <c r="B135" s="7"/>
      <c r="C135" s="7"/>
      <c r="D135" s="7"/>
    </row>
    <row r="136">
      <c r="A136" s="7"/>
      <c r="B136" s="7"/>
      <c r="C136" s="7"/>
      <c r="D136" s="7"/>
    </row>
    <row r="137">
      <c r="A137" s="7"/>
      <c r="B137" s="7"/>
      <c r="C137" s="7"/>
      <c r="D137" s="7"/>
    </row>
    <row r="138">
      <c r="A138" s="7"/>
      <c r="B138" s="7"/>
      <c r="C138" s="7"/>
      <c r="D138" s="7"/>
    </row>
    <row r="139">
      <c r="A139" s="7"/>
      <c r="B139" s="7"/>
      <c r="C139" s="7"/>
      <c r="D139" s="7"/>
    </row>
    <row r="140">
      <c r="A140" s="7"/>
      <c r="B140" s="7"/>
      <c r="C140" s="7"/>
      <c r="D140" s="7"/>
    </row>
    <row r="141">
      <c r="A141" s="7"/>
      <c r="B141" s="7"/>
      <c r="C141" s="7"/>
      <c r="D141" s="7"/>
    </row>
    <row r="142">
      <c r="A142" s="7"/>
      <c r="B142" s="7"/>
      <c r="C142" s="7"/>
      <c r="D142" s="7"/>
    </row>
    <row r="143">
      <c r="A143" s="7"/>
      <c r="B143" s="7"/>
      <c r="C143" s="7"/>
      <c r="D143" s="7"/>
    </row>
    <row r="144">
      <c r="A144" s="7"/>
      <c r="B144" s="7"/>
      <c r="C144" s="7"/>
      <c r="D144" s="7"/>
    </row>
    <row r="145">
      <c r="A145" s="7"/>
      <c r="B145" s="7"/>
      <c r="C145" s="7"/>
      <c r="D145" s="7"/>
    </row>
    <row r="146">
      <c r="A146" s="7"/>
      <c r="B146" s="7"/>
      <c r="C146" s="7"/>
      <c r="D146" s="7"/>
    </row>
    <row r="147">
      <c r="A147" s="7"/>
      <c r="B147" s="7"/>
      <c r="C147" s="7"/>
      <c r="D147" s="7"/>
    </row>
    <row r="148">
      <c r="A148" s="7"/>
      <c r="B148" s="7"/>
      <c r="C148" s="7"/>
      <c r="D148" s="7"/>
    </row>
    <row r="149">
      <c r="A149" s="7"/>
      <c r="B149" s="7"/>
      <c r="C149" s="7"/>
      <c r="D149" s="7"/>
    </row>
    <row r="150">
      <c r="A150" s="7"/>
      <c r="B150" s="7"/>
      <c r="C150" s="7"/>
      <c r="D150" s="7"/>
    </row>
    <row r="151">
      <c r="A151" s="7"/>
      <c r="B151" s="7"/>
      <c r="C151" s="7"/>
      <c r="D151" s="7"/>
    </row>
    <row r="152">
      <c r="A152" s="7"/>
      <c r="B152" s="7"/>
      <c r="C152" s="7"/>
      <c r="D152" s="7"/>
    </row>
    <row r="153">
      <c r="A153" s="7"/>
      <c r="B153" s="7"/>
      <c r="C153" s="7"/>
      <c r="D153" s="7"/>
    </row>
    <row r="154">
      <c r="A154" s="7"/>
      <c r="B154" s="7"/>
      <c r="C154" s="7"/>
      <c r="D154" s="7"/>
    </row>
    <row r="155">
      <c r="A155" s="7"/>
      <c r="B155" s="7"/>
      <c r="C155" s="7"/>
      <c r="D155" s="7"/>
    </row>
    <row r="156">
      <c r="A156" s="7"/>
      <c r="B156" s="7"/>
      <c r="C156" s="7"/>
      <c r="D156" s="7"/>
    </row>
    <row r="157">
      <c r="A157" s="7"/>
      <c r="B157" s="7"/>
      <c r="C157" s="7"/>
      <c r="D157" s="7"/>
    </row>
    <row r="158">
      <c r="A158" s="7"/>
      <c r="B158" s="7"/>
      <c r="C158" s="7"/>
      <c r="D158" s="7"/>
    </row>
    <row r="159">
      <c r="A159" s="7"/>
      <c r="B159" s="7"/>
      <c r="C159" s="7"/>
      <c r="D159" s="7"/>
    </row>
    <row r="160">
      <c r="A160" s="7"/>
      <c r="B160" s="7"/>
      <c r="C160" s="7"/>
      <c r="D160" s="7"/>
    </row>
    <row r="161">
      <c r="A161" s="7"/>
      <c r="B161" s="7"/>
      <c r="C161" s="7"/>
      <c r="D161" s="7"/>
    </row>
    <row r="162">
      <c r="A162" s="7"/>
      <c r="B162" s="7"/>
      <c r="C162" s="7"/>
      <c r="D162" s="7"/>
    </row>
    <row r="163">
      <c r="A163" s="7"/>
      <c r="B163" s="7"/>
      <c r="C163" s="7"/>
      <c r="D163" s="7"/>
    </row>
    <row r="164">
      <c r="A164" s="7"/>
      <c r="B164" s="7"/>
      <c r="C164" s="7"/>
      <c r="D164" s="7"/>
    </row>
    <row r="165">
      <c r="A165" s="7"/>
      <c r="B165" s="7"/>
      <c r="C165" s="7"/>
      <c r="D165" s="7"/>
    </row>
    <row r="166">
      <c r="A166" s="7"/>
      <c r="B166" s="7"/>
      <c r="C166" s="7"/>
      <c r="D166" s="7"/>
    </row>
    <row r="167">
      <c r="A167" s="7"/>
      <c r="B167" s="7"/>
      <c r="C167" s="7"/>
      <c r="D167" s="7"/>
    </row>
    <row r="168">
      <c r="A168" s="7"/>
      <c r="B168" s="7"/>
      <c r="C168" s="7"/>
      <c r="D168" s="7"/>
    </row>
    <row r="169">
      <c r="A169" s="7"/>
      <c r="B169" s="7"/>
      <c r="C169" s="7"/>
      <c r="D169" s="7"/>
    </row>
    <row r="170">
      <c r="A170" s="7"/>
      <c r="B170" s="7"/>
      <c r="C170" s="7"/>
      <c r="D170" s="7"/>
    </row>
    <row r="171">
      <c r="A171" s="7"/>
      <c r="B171" s="7"/>
      <c r="C171" s="7"/>
      <c r="D171" s="7"/>
    </row>
    <row r="172">
      <c r="A172" s="7"/>
      <c r="B172" s="7"/>
      <c r="C172" s="7"/>
      <c r="D172" s="7"/>
    </row>
    <row r="173">
      <c r="A173" s="7"/>
      <c r="B173" s="7"/>
      <c r="C173" s="7"/>
      <c r="D173" s="7"/>
    </row>
    <row r="174">
      <c r="A174" s="7"/>
      <c r="B174" s="7"/>
      <c r="C174" s="7"/>
      <c r="D174" s="7"/>
    </row>
    <row r="175">
      <c r="A175" s="7"/>
      <c r="B175" s="7"/>
      <c r="C175" s="7"/>
      <c r="D175" s="7"/>
    </row>
    <row r="176">
      <c r="A176" s="7"/>
      <c r="B176" s="7"/>
      <c r="C176" s="7"/>
      <c r="D176" s="7"/>
    </row>
    <row r="177">
      <c r="A177" s="7"/>
      <c r="B177" s="7"/>
      <c r="C177" s="7"/>
      <c r="D177" s="7"/>
    </row>
    <row r="178">
      <c r="A178" s="7"/>
      <c r="B178" s="7"/>
      <c r="C178" s="7"/>
      <c r="D178" s="7"/>
    </row>
    <row r="179">
      <c r="A179" s="7"/>
      <c r="B179" s="7"/>
      <c r="C179" s="7"/>
      <c r="D179" s="7"/>
    </row>
    <row r="180">
      <c r="A180" s="7"/>
      <c r="B180" s="7"/>
      <c r="C180" s="7"/>
      <c r="D180" s="7"/>
    </row>
    <row r="181">
      <c r="A181" s="7"/>
      <c r="B181" s="7"/>
      <c r="C181" s="7"/>
      <c r="D181" s="7"/>
    </row>
    <row r="182">
      <c r="A182" s="7"/>
      <c r="B182" s="7"/>
      <c r="C182" s="7"/>
      <c r="D182" s="7"/>
    </row>
    <row r="183">
      <c r="A183" s="7"/>
      <c r="B183" s="7"/>
      <c r="C183" s="7"/>
      <c r="D183" s="7"/>
    </row>
    <row r="184">
      <c r="A184" s="7"/>
      <c r="B184" s="7"/>
      <c r="C184" s="7"/>
      <c r="D184" s="7"/>
    </row>
    <row r="185">
      <c r="A185" s="7"/>
      <c r="B185" s="7"/>
      <c r="C185" s="7"/>
      <c r="D185" s="7"/>
    </row>
    <row r="186">
      <c r="A186" s="7"/>
      <c r="B186" s="7"/>
      <c r="C186" s="7"/>
      <c r="D186" s="7"/>
    </row>
    <row r="187">
      <c r="A187" s="7"/>
      <c r="B187" s="7"/>
      <c r="C187" s="7"/>
      <c r="D187" s="7"/>
    </row>
    <row r="188">
      <c r="A188" s="7"/>
      <c r="B188" s="7"/>
      <c r="C188" s="7"/>
      <c r="D188" s="7"/>
    </row>
    <row r="189">
      <c r="A189" s="7"/>
      <c r="B189" s="7"/>
      <c r="C189" s="7"/>
      <c r="D189" s="7"/>
    </row>
    <row r="190">
      <c r="A190" s="7"/>
      <c r="B190" s="7"/>
      <c r="C190" s="7"/>
      <c r="D190" s="7"/>
    </row>
    <row r="191">
      <c r="A191" s="7"/>
      <c r="B191" s="7"/>
      <c r="C191" s="7"/>
      <c r="D191" s="7"/>
    </row>
    <row r="192">
      <c r="A192" s="7"/>
      <c r="B192" s="7"/>
      <c r="C192" s="7"/>
      <c r="D192" s="7"/>
    </row>
    <row r="193">
      <c r="A193" s="7"/>
      <c r="B193" s="7"/>
      <c r="C193" s="7"/>
      <c r="D193" s="7"/>
    </row>
    <row r="194">
      <c r="A194" s="7"/>
      <c r="B194" s="7"/>
      <c r="C194" s="7"/>
      <c r="D194" s="7"/>
    </row>
    <row r="195">
      <c r="A195" s="7"/>
      <c r="B195" s="7"/>
      <c r="C195" s="7"/>
      <c r="D195" s="7"/>
    </row>
    <row r="196">
      <c r="A196" s="7"/>
      <c r="B196" s="7"/>
      <c r="C196" s="7"/>
      <c r="D196" s="7"/>
    </row>
    <row r="197">
      <c r="A197" s="7"/>
      <c r="B197" s="7"/>
      <c r="C197" s="7"/>
      <c r="D197" s="7"/>
    </row>
    <row r="198">
      <c r="A198" s="7"/>
      <c r="B198" s="7"/>
      <c r="C198" s="7"/>
      <c r="D198" s="7"/>
    </row>
    <row r="199">
      <c r="A199" s="7"/>
      <c r="B199" s="7"/>
      <c r="C199" s="7"/>
      <c r="D199" s="7"/>
    </row>
    <row r="200">
      <c r="A200" s="7"/>
      <c r="B200" s="7"/>
      <c r="C200" s="7"/>
      <c r="D200" s="7"/>
    </row>
    <row r="201">
      <c r="A201" s="7"/>
      <c r="B201" s="7"/>
      <c r="C201" s="7"/>
      <c r="D201" s="7"/>
    </row>
    <row r="202">
      <c r="A202" s="7"/>
      <c r="B202" s="7"/>
      <c r="C202" s="7"/>
      <c r="D202" s="7"/>
    </row>
    <row r="203">
      <c r="A203" s="7"/>
      <c r="B203" s="7"/>
      <c r="C203" s="7"/>
      <c r="D203" s="7"/>
    </row>
    <row r="204">
      <c r="A204" s="7"/>
      <c r="B204" s="7"/>
      <c r="C204" s="7"/>
      <c r="D204" s="7"/>
    </row>
    <row r="205">
      <c r="A205" s="7"/>
      <c r="B205" s="7"/>
      <c r="C205" s="7"/>
      <c r="D205" s="7"/>
    </row>
    <row r="206">
      <c r="A206" s="7"/>
      <c r="B206" s="7"/>
      <c r="C206" s="7"/>
      <c r="D206" s="7"/>
    </row>
    <row r="207">
      <c r="A207" s="7"/>
      <c r="B207" s="7"/>
      <c r="C207" s="7"/>
      <c r="D207" s="7"/>
    </row>
    <row r="208">
      <c r="A208" s="7"/>
      <c r="B208" s="7"/>
      <c r="C208" s="7"/>
      <c r="D208" s="7"/>
    </row>
    <row r="209">
      <c r="A209" s="7"/>
      <c r="B209" s="7"/>
      <c r="C209" s="7"/>
      <c r="D209" s="7"/>
    </row>
    <row r="210">
      <c r="A210" s="7"/>
      <c r="B210" s="7"/>
      <c r="C210" s="7"/>
      <c r="D210" s="7"/>
    </row>
    <row r="211">
      <c r="A211" s="7"/>
      <c r="B211" s="7"/>
      <c r="C211" s="7"/>
      <c r="D211" s="7"/>
    </row>
    <row r="212">
      <c r="A212" s="7"/>
      <c r="B212" s="7"/>
      <c r="C212" s="7"/>
      <c r="D212" s="7"/>
    </row>
    <row r="213">
      <c r="A213" s="7"/>
      <c r="B213" s="7"/>
      <c r="C213" s="7"/>
      <c r="D213" s="7"/>
    </row>
    <row r="214">
      <c r="A214" s="7"/>
      <c r="B214" s="7"/>
      <c r="C214" s="7"/>
      <c r="D214" s="7"/>
    </row>
    <row r="215">
      <c r="A215" s="7"/>
      <c r="B215" s="7"/>
      <c r="C215" s="7"/>
      <c r="D215" s="7"/>
    </row>
    <row r="216">
      <c r="A216" s="7"/>
      <c r="B216" s="7"/>
      <c r="C216" s="7"/>
      <c r="D216" s="7"/>
    </row>
    <row r="217">
      <c r="A217" s="7"/>
      <c r="B217" s="7"/>
      <c r="C217" s="7"/>
      <c r="D217" s="7"/>
    </row>
    <row r="218">
      <c r="A218" s="7"/>
      <c r="B218" s="7"/>
      <c r="C218" s="7"/>
      <c r="D218" s="7"/>
    </row>
    <row r="219">
      <c r="A219" s="7"/>
      <c r="B219" s="7"/>
      <c r="C219" s="7"/>
      <c r="D219" s="7"/>
    </row>
    <row r="220">
      <c r="A220" s="7"/>
      <c r="B220" s="7"/>
      <c r="C220" s="7"/>
      <c r="D220" s="7"/>
    </row>
    <row r="221">
      <c r="A221" s="7"/>
      <c r="B221" s="7"/>
      <c r="C221" s="7"/>
      <c r="D221" s="7"/>
    </row>
    <row r="222">
      <c r="A222" s="7"/>
      <c r="B222" s="7"/>
      <c r="C222" s="7"/>
      <c r="D222" s="7"/>
    </row>
    <row r="223">
      <c r="A223" s="7"/>
      <c r="B223" s="7"/>
      <c r="C223" s="7"/>
      <c r="D223" s="7"/>
    </row>
    <row r="224">
      <c r="A224" s="7"/>
      <c r="B224" s="7"/>
      <c r="C224" s="7"/>
      <c r="D224" s="7"/>
    </row>
    <row r="225">
      <c r="A225" s="7"/>
      <c r="B225" s="7"/>
      <c r="C225" s="7"/>
      <c r="D225" s="7"/>
    </row>
    <row r="226">
      <c r="A226" s="7"/>
      <c r="B226" s="7"/>
      <c r="C226" s="7"/>
      <c r="D226" s="7"/>
    </row>
    <row r="227">
      <c r="A227" s="7"/>
      <c r="B227" s="7"/>
      <c r="C227" s="7"/>
      <c r="D227" s="7"/>
    </row>
    <row r="228">
      <c r="A228" s="7"/>
      <c r="B228" s="7"/>
      <c r="C228" s="7"/>
      <c r="D228" s="7"/>
    </row>
    <row r="229">
      <c r="A229" s="7"/>
      <c r="B229" s="7"/>
      <c r="C229" s="7"/>
      <c r="D229" s="7"/>
    </row>
    <row r="230">
      <c r="A230" s="7"/>
      <c r="B230" s="7"/>
      <c r="C230" s="7"/>
      <c r="D230" s="7"/>
    </row>
    <row r="231">
      <c r="A231" s="7"/>
      <c r="B231" s="7"/>
      <c r="C231" s="7"/>
      <c r="D231" s="7"/>
    </row>
    <row r="232">
      <c r="A232" s="7"/>
      <c r="B232" s="7"/>
      <c r="C232" s="7"/>
      <c r="D232" s="7"/>
    </row>
    <row r="233">
      <c r="A233" s="7"/>
      <c r="B233" s="7"/>
      <c r="C233" s="7"/>
      <c r="D233" s="7"/>
    </row>
    <row r="234">
      <c r="A234" s="7"/>
      <c r="B234" s="7"/>
      <c r="C234" s="7"/>
      <c r="D234" s="7"/>
    </row>
    <row r="235">
      <c r="A235" s="7"/>
      <c r="B235" s="7"/>
      <c r="C235" s="7"/>
      <c r="D235" s="7"/>
    </row>
    <row r="236">
      <c r="A236" s="7"/>
      <c r="B236" s="7"/>
      <c r="C236" s="7"/>
      <c r="D236" s="7"/>
    </row>
    <row r="237">
      <c r="A237" s="7"/>
      <c r="B237" s="7"/>
      <c r="C237" s="7"/>
      <c r="D237" s="7"/>
    </row>
    <row r="238">
      <c r="A238" s="7"/>
      <c r="B238" s="7"/>
      <c r="C238" s="7"/>
      <c r="D238" s="7"/>
    </row>
    <row r="239">
      <c r="A239" s="7"/>
      <c r="B239" s="7"/>
      <c r="C239" s="7"/>
      <c r="D239" s="7"/>
    </row>
    <row r="240">
      <c r="A240" s="7"/>
      <c r="B240" s="7"/>
      <c r="C240" s="7"/>
      <c r="D240" s="7"/>
    </row>
    <row r="241">
      <c r="A241" s="7"/>
      <c r="B241" s="7"/>
      <c r="C241" s="7"/>
      <c r="D241" s="7"/>
    </row>
    <row r="242">
      <c r="A242" s="7"/>
      <c r="B242" s="7"/>
      <c r="C242" s="7"/>
      <c r="D242" s="7"/>
    </row>
    <row r="243">
      <c r="A243" s="7"/>
      <c r="B243" s="7"/>
      <c r="C243" s="7"/>
      <c r="D243" s="7"/>
    </row>
    <row r="244">
      <c r="A244" s="7"/>
      <c r="B244" s="7"/>
      <c r="C244" s="7"/>
      <c r="D244" s="7"/>
    </row>
    <row r="245">
      <c r="A245" s="7"/>
      <c r="B245" s="7"/>
      <c r="C245" s="7"/>
      <c r="D245" s="7"/>
    </row>
    <row r="246">
      <c r="A246" s="7"/>
      <c r="B246" s="7"/>
      <c r="C246" s="7"/>
      <c r="D246" s="7"/>
    </row>
    <row r="247">
      <c r="A247" s="7"/>
      <c r="B247" s="7"/>
      <c r="C247" s="7"/>
      <c r="D247" s="7"/>
    </row>
    <row r="248">
      <c r="A248" s="7"/>
      <c r="B248" s="7"/>
      <c r="C248" s="7"/>
      <c r="D248" s="7"/>
    </row>
    <row r="249">
      <c r="A249" s="7"/>
      <c r="B249" s="7"/>
      <c r="C249" s="7"/>
      <c r="D249" s="7"/>
    </row>
    <row r="250">
      <c r="A250" s="7"/>
      <c r="B250" s="7"/>
      <c r="C250" s="7"/>
      <c r="D250" s="7"/>
    </row>
    <row r="251">
      <c r="A251" s="7"/>
      <c r="B251" s="7"/>
      <c r="C251" s="7"/>
      <c r="D251" s="7"/>
    </row>
    <row r="252">
      <c r="A252" s="7"/>
      <c r="B252" s="7"/>
      <c r="C252" s="7"/>
      <c r="D252" s="7"/>
    </row>
    <row r="253">
      <c r="A253" s="7"/>
      <c r="B253" s="7"/>
      <c r="C253" s="7"/>
      <c r="D253" s="7"/>
    </row>
    <row r="254">
      <c r="A254" s="7"/>
      <c r="B254" s="7"/>
      <c r="C254" s="7"/>
      <c r="D254" s="7"/>
    </row>
    <row r="255">
      <c r="A255" s="7"/>
      <c r="B255" s="7"/>
      <c r="C255" s="7"/>
      <c r="D255" s="7"/>
    </row>
    <row r="256">
      <c r="A256" s="7"/>
      <c r="B256" s="7"/>
      <c r="C256" s="7"/>
      <c r="D256" s="7"/>
    </row>
    <row r="257">
      <c r="A257" s="7"/>
      <c r="B257" s="7"/>
      <c r="C257" s="7"/>
      <c r="D257" s="7"/>
    </row>
    <row r="258">
      <c r="A258" s="7"/>
      <c r="B258" s="7"/>
      <c r="C258" s="7"/>
      <c r="D258" s="7"/>
    </row>
    <row r="259">
      <c r="A259" s="7"/>
      <c r="B259" s="7"/>
      <c r="C259" s="7"/>
      <c r="D259" s="7"/>
    </row>
    <row r="260">
      <c r="A260" s="7"/>
      <c r="B260" s="7"/>
      <c r="C260" s="7"/>
      <c r="D260" s="7"/>
    </row>
    <row r="261">
      <c r="A261" s="7"/>
      <c r="B261" s="7"/>
      <c r="C261" s="7"/>
      <c r="D261" s="7"/>
    </row>
    <row r="262">
      <c r="A262" s="7"/>
      <c r="B262" s="7"/>
      <c r="C262" s="7"/>
      <c r="D262" s="7"/>
    </row>
    <row r="263">
      <c r="A263" s="7"/>
      <c r="B263" s="7"/>
      <c r="C263" s="7"/>
      <c r="D263" s="7"/>
    </row>
    <row r="264">
      <c r="A264" s="7"/>
      <c r="B264" s="7"/>
      <c r="C264" s="7"/>
      <c r="D264" s="7"/>
    </row>
    <row r="265">
      <c r="A265" s="7"/>
      <c r="B265" s="7"/>
      <c r="C265" s="7"/>
      <c r="D265" s="7"/>
    </row>
    <row r="266">
      <c r="A266" s="7"/>
      <c r="B266" s="7"/>
      <c r="C266" s="7"/>
      <c r="D266" s="7"/>
    </row>
    <row r="267">
      <c r="A267" s="7"/>
      <c r="B267" s="7"/>
      <c r="C267" s="7"/>
      <c r="D267" s="7"/>
    </row>
    <row r="268">
      <c r="A268" s="7"/>
      <c r="B268" s="7"/>
      <c r="C268" s="7"/>
      <c r="D268" s="7"/>
    </row>
    <row r="269">
      <c r="A269" s="7"/>
      <c r="B269" s="7"/>
      <c r="C269" s="7"/>
      <c r="D269" s="7"/>
    </row>
    <row r="270">
      <c r="A270" s="7"/>
      <c r="B270" s="7"/>
      <c r="C270" s="7"/>
      <c r="D270" s="7"/>
    </row>
    <row r="271">
      <c r="A271" s="7"/>
      <c r="B271" s="7"/>
      <c r="C271" s="7"/>
      <c r="D271" s="7"/>
    </row>
    <row r="272">
      <c r="A272" s="7"/>
      <c r="B272" s="7"/>
      <c r="C272" s="7"/>
      <c r="D272" s="7"/>
    </row>
    <row r="273">
      <c r="A273" s="7"/>
      <c r="B273" s="7"/>
      <c r="C273" s="7"/>
      <c r="D273" s="7"/>
    </row>
    <row r="274">
      <c r="A274" s="7"/>
      <c r="B274" s="7"/>
      <c r="C274" s="7"/>
      <c r="D274" s="7"/>
    </row>
    <row r="275">
      <c r="A275" s="7"/>
      <c r="B275" s="7"/>
      <c r="C275" s="7"/>
      <c r="D275" s="7"/>
    </row>
    <row r="276">
      <c r="A276" s="7"/>
      <c r="B276" s="7"/>
      <c r="C276" s="7"/>
      <c r="D276" s="7"/>
    </row>
    <row r="277">
      <c r="A277" s="7"/>
      <c r="B277" s="7"/>
      <c r="C277" s="7"/>
      <c r="D277" s="7"/>
    </row>
    <row r="278">
      <c r="A278" s="7"/>
      <c r="B278" s="7"/>
      <c r="C278" s="7"/>
      <c r="D278" s="7"/>
    </row>
    <row r="279">
      <c r="A279" s="7"/>
      <c r="B279" s="7"/>
      <c r="C279" s="7"/>
      <c r="D279" s="7"/>
    </row>
    <row r="280">
      <c r="A280" s="7"/>
      <c r="B280" s="7"/>
      <c r="C280" s="7"/>
      <c r="D280" s="7"/>
    </row>
    <row r="281">
      <c r="A281" s="7"/>
      <c r="B281" s="7"/>
      <c r="C281" s="7"/>
      <c r="D281" s="7"/>
    </row>
    <row r="282">
      <c r="A282" s="7"/>
      <c r="B282" s="7"/>
      <c r="C282" s="7"/>
      <c r="D282" s="7"/>
    </row>
    <row r="283">
      <c r="A283" s="7"/>
      <c r="B283" s="7"/>
      <c r="C283" s="7"/>
      <c r="D283" s="7"/>
    </row>
    <row r="284">
      <c r="A284" s="7"/>
      <c r="B284" s="7"/>
      <c r="C284" s="7"/>
      <c r="D284" s="7"/>
    </row>
    <row r="285">
      <c r="A285" s="7"/>
      <c r="B285" s="7"/>
      <c r="C285" s="7"/>
      <c r="D285" s="7"/>
    </row>
    <row r="286">
      <c r="A286" s="7"/>
      <c r="B286" s="7"/>
      <c r="C286" s="7"/>
      <c r="D286" s="7"/>
    </row>
    <row r="287">
      <c r="A287" s="7"/>
      <c r="B287" s="7"/>
      <c r="C287" s="7"/>
      <c r="D287" s="7"/>
    </row>
    <row r="288">
      <c r="A288" s="7"/>
      <c r="B288" s="7"/>
      <c r="C288" s="7"/>
      <c r="D288" s="7"/>
    </row>
    <row r="289">
      <c r="A289" s="7"/>
      <c r="B289" s="7"/>
      <c r="C289" s="7"/>
      <c r="D289" s="7"/>
    </row>
    <row r="290">
      <c r="A290" s="7"/>
      <c r="B290" s="7"/>
      <c r="C290" s="7"/>
      <c r="D290" s="7"/>
    </row>
    <row r="291">
      <c r="A291" s="7"/>
      <c r="B291" s="7"/>
      <c r="C291" s="7"/>
      <c r="D291" s="7"/>
    </row>
    <row r="292">
      <c r="A292" s="7"/>
      <c r="B292" s="7"/>
      <c r="C292" s="7"/>
      <c r="D292" s="7"/>
    </row>
    <row r="293">
      <c r="A293" s="7"/>
      <c r="B293" s="7"/>
      <c r="C293" s="7"/>
      <c r="D293" s="7"/>
    </row>
    <row r="294">
      <c r="A294" s="7"/>
      <c r="B294" s="7"/>
      <c r="C294" s="7"/>
      <c r="D294" s="7"/>
    </row>
    <row r="295">
      <c r="A295" s="7"/>
      <c r="B295" s="7"/>
      <c r="C295" s="7"/>
      <c r="D295" s="7"/>
    </row>
    <row r="296">
      <c r="A296" s="7"/>
      <c r="B296" s="7"/>
      <c r="C296" s="7"/>
      <c r="D296" s="7"/>
    </row>
    <row r="297">
      <c r="A297" s="7"/>
      <c r="B297" s="7"/>
      <c r="C297" s="7"/>
      <c r="D297" s="7"/>
    </row>
    <row r="298">
      <c r="A298" s="7"/>
      <c r="B298" s="7"/>
      <c r="C298" s="7"/>
      <c r="D298" s="7"/>
    </row>
    <row r="299">
      <c r="A299" s="7"/>
      <c r="B299" s="7"/>
      <c r="C299" s="7"/>
      <c r="D299" s="7"/>
    </row>
    <row r="300">
      <c r="A300" s="7"/>
      <c r="B300" s="7"/>
      <c r="C300" s="7"/>
      <c r="D300" s="7"/>
    </row>
    <row r="301">
      <c r="A301" s="7"/>
      <c r="B301" s="7"/>
      <c r="C301" s="7"/>
      <c r="D301" s="7"/>
    </row>
    <row r="302">
      <c r="A302" s="7"/>
      <c r="B302" s="7"/>
      <c r="C302" s="7"/>
      <c r="D302" s="7"/>
    </row>
    <row r="303">
      <c r="A303" s="7"/>
      <c r="B303" s="7"/>
      <c r="C303" s="7"/>
      <c r="D303" s="7"/>
    </row>
    <row r="304">
      <c r="A304" s="7"/>
      <c r="B304" s="7"/>
      <c r="C304" s="7"/>
      <c r="D304" s="7"/>
    </row>
    <row r="305">
      <c r="A305" s="7"/>
      <c r="B305" s="7"/>
      <c r="C305" s="7"/>
      <c r="D305" s="7"/>
    </row>
    <row r="306">
      <c r="A306" s="7"/>
      <c r="B306" s="7"/>
      <c r="C306" s="7"/>
      <c r="D306" s="7"/>
    </row>
    <row r="307">
      <c r="A307" s="7"/>
      <c r="B307" s="7"/>
      <c r="C307" s="7"/>
      <c r="D307" s="7"/>
    </row>
    <row r="308">
      <c r="A308" s="7"/>
      <c r="B308" s="7"/>
      <c r="C308" s="7"/>
      <c r="D308" s="7"/>
    </row>
    <row r="309">
      <c r="A309" s="7"/>
      <c r="B309" s="7"/>
      <c r="C309" s="7"/>
      <c r="D309" s="7"/>
    </row>
    <row r="310">
      <c r="A310" s="7"/>
      <c r="B310" s="7"/>
      <c r="C310" s="7"/>
      <c r="D310" s="7"/>
    </row>
    <row r="311">
      <c r="A311" s="7"/>
      <c r="B311" s="7"/>
      <c r="C311" s="7"/>
      <c r="D311" s="7"/>
    </row>
    <row r="312">
      <c r="A312" s="7"/>
      <c r="B312" s="7"/>
      <c r="C312" s="7"/>
      <c r="D312" s="7"/>
    </row>
    <row r="313">
      <c r="A313" s="7"/>
      <c r="B313" s="7"/>
      <c r="C313" s="7"/>
      <c r="D313" s="7"/>
    </row>
    <row r="314">
      <c r="A314" s="7"/>
      <c r="B314" s="7"/>
      <c r="C314" s="7"/>
      <c r="D314" s="7"/>
    </row>
    <row r="315">
      <c r="A315" s="7"/>
      <c r="B315" s="7"/>
      <c r="C315" s="7"/>
      <c r="D315" s="7"/>
    </row>
    <row r="316">
      <c r="A316" s="7"/>
      <c r="B316" s="7"/>
      <c r="C316" s="7"/>
      <c r="D316" s="7"/>
    </row>
    <row r="317">
      <c r="A317" s="7"/>
      <c r="B317" s="7"/>
      <c r="C317" s="7"/>
      <c r="D317" s="7"/>
    </row>
    <row r="318">
      <c r="A318" s="7"/>
      <c r="B318" s="7"/>
      <c r="C318" s="7"/>
      <c r="D318" s="7"/>
    </row>
    <row r="319">
      <c r="A319" s="7"/>
      <c r="B319" s="7"/>
      <c r="C319" s="7"/>
      <c r="D319" s="7"/>
    </row>
    <row r="320">
      <c r="A320" s="7"/>
      <c r="B320" s="7"/>
      <c r="C320" s="7"/>
      <c r="D320" s="7"/>
    </row>
    <row r="321">
      <c r="A321" s="7"/>
      <c r="B321" s="7"/>
      <c r="C321" s="7"/>
      <c r="D321" s="7"/>
    </row>
    <row r="322">
      <c r="A322" s="7"/>
      <c r="B322" s="7"/>
      <c r="C322" s="7"/>
      <c r="D322" s="7"/>
    </row>
    <row r="323">
      <c r="A323" s="7"/>
      <c r="B323" s="7"/>
      <c r="C323" s="7"/>
      <c r="D323" s="7"/>
    </row>
    <row r="324">
      <c r="A324" s="7"/>
      <c r="B324" s="7"/>
      <c r="C324" s="7"/>
      <c r="D324" s="7"/>
    </row>
    <row r="325">
      <c r="A325" s="7"/>
      <c r="B325" s="7"/>
      <c r="C325" s="7"/>
      <c r="D325" s="7"/>
    </row>
    <row r="326">
      <c r="A326" s="7"/>
      <c r="B326" s="7"/>
      <c r="C326" s="7"/>
      <c r="D326" s="7"/>
    </row>
    <row r="327">
      <c r="A327" s="7"/>
      <c r="B327" s="7"/>
      <c r="C327" s="7"/>
      <c r="D327" s="7"/>
    </row>
    <row r="328">
      <c r="A328" s="7"/>
      <c r="B328" s="7"/>
      <c r="C328" s="7"/>
      <c r="D328" s="7"/>
    </row>
    <row r="329">
      <c r="A329" s="7"/>
      <c r="B329" s="7"/>
      <c r="C329" s="7"/>
      <c r="D329" s="7"/>
    </row>
    <row r="330">
      <c r="A330" s="7"/>
      <c r="B330" s="7"/>
      <c r="C330" s="7"/>
      <c r="D330" s="7"/>
    </row>
    <row r="331">
      <c r="A331" s="7"/>
      <c r="B331" s="7"/>
      <c r="C331" s="7"/>
      <c r="D331" s="7"/>
    </row>
    <row r="332">
      <c r="A332" s="7"/>
      <c r="B332" s="7"/>
      <c r="C332" s="7"/>
      <c r="D332" s="7"/>
    </row>
    <row r="333">
      <c r="A333" s="7"/>
      <c r="B333" s="7"/>
      <c r="C333" s="7"/>
      <c r="D333" s="7"/>
    </row>
    <row r="334">
      <c r="A334" s="7"/>
      <c r="B334" s="7"/>
      <c r="C334" s="7"/>
      <c r="D334" s="7"/>
    </row>
    <row r="335">
      <c r="A335" s="7"/>
      <c r="B335" s="7"/>
      <c r="C335" s="7"/>
      <c r="D335" s="7"/>
    </row>
    <row r="336">
      <c r="A336" s="7"/>
      <c r="B336" s="7"/>
      <c r="C336" s="7"/>
      <c r="D336" s="7"/>
    </row>
    <row r="337">
      <c r="A337" s="7"/>
      <c r="B337" s="7"/>
      <c r="C337" s="7"/>
      <c r="D337" s="7"/>
    </row>
    <row r="338">
      <c r="A338" s="7"/>
      <c r="B338" s="7"/>
      <c r="C338" s="7"/>
      <c r="D338" s="7"/>
    </row>
    <row r="339">
      <c r="A339" s="7"/>
      <c r="B339" s="7"/>
      <c r="C339" s="7"/>
      <c r="D339" s="7"/>
    </row>
    <row r="340">
      <c r="A340" s="7"/>
      <c r="B340" s="7"/>
      <c r="C340" s="7"/>
      <c r="D340" s="7"/>
    </row>
    <row r="341">
      <c r="A341" s="7"/>
      <c r="B341" s="7"/>
      <c r="C341" s="7"/>
      <c r="D341" s="7"/>
    </row>
    <row r="342">
      <c r="A342" s="7"/>
      <c r="B342" s="7"/>
      <c r="C342" s="7"/>
      <c r="D342" s="7"/>
    </row>
    <row r="343">
      <c r="A343" s="7"/>
      <c r="B343" s="7"/>
      <c r="C343" s="7"/>
      <c r="D343" s="7"/>
    </row>
    <row r="344">
      <c r="A344" s="7"/>
      <c r="B344" s="7"/>
      <c r="C344" s="7"/>
      <c r="D344" s="7"/>
    </row>
    <row r="345">
      <c r="A345" s="7"/>
      <c r="B345" s="7"/>
      <c r="C345" s="7"/>
      <c r="D345" s="7"/>
    </row>
    <row r="346">
      <c r="A346" s="7"/>
      <c r="B346" s="7"/>
      <c r="C346" s="7"/>
      <c r="D346" s="7"/>
    </row>
    <row r="347">
      <c r="A347" s="7"/>
      <c r="B347" s="7"/>
      <c r="C347" s="7"/>
      <c r="D347" s="7"/>
    </row>
    <row r="348">
      <c r="A348" s="7"/>
      <c r="B348" s="7"/>
      <c r="C348" s="7"/>
      <c r="D348" s="7"/>
    </row>
    <row r="349">
      <c r="A349" s="7"/>
      <c r="B349" s="7"/>
      <c r="C349" s="7"/>
      <c r="D349" s="7"/>
    </row>
    <row r="350">
      <c r="A350" s="7"/>
      <c r="B350" s="7"/>
      <c r="C350" s="7"/>
      <c r="D350" s="7"/>
    </row>
    <row r="351">
      <c r="A351" s="7"/>
      <c r="B351" s="7"/>
      <c r="C351" s="7"/>
      <c r="D351" s="7"/>
    </row>
    <row r="352">
      <c r="A352" s="7"/>
      <c r="B352" s="7"/>
      <c r="C352" s="7"/>
      <c r="D352" s="7"/>
    </row>
    <row r="353">
      <c r="A353" s="7"/>
      <c r="B353" s="7"/>
      <c r="C353" s="7"/>
      <c r="D353" s="7"/>
    </row>
    <row r="354">
      <c r="A354" s="7"/>
      <c r="B354" s="7"/>
      <c r="C354" s="7"/>
      <c r="D354" s="7"/>
    </row>
    <row r="355">
      <c r="A355" s="7"/>
      <c r="B355" s="7"/>
      <c r="C355" s="7"/>
      <c r="D355" s="7"/>
    </row>
    <row r="356">
      <c r="A356" s="7"/>
      <c r="B356" s="7"/>
      <c r="C356" s="7"/>
      <c r="D356" s="7"/>
    </row>
    <row r="357">
      <c r="A357" s="7"/>
      <c r="B357" s="7"/>
      <c r="C357" s="7"/>
      <c r="D357" s="7"/>
    </row>
    <row r="358">
      <c r="A358" s="7"/>
      <c r="B358" s="7"/>
      <c r="C358" s="7"/>
      <c r="D358" s="7"/>
    </row>
    <row r="359">
      <c r="A359" s="7"/>
      <c r="B359" s="7"/>
      <c r="C359" s="7"/>
      <c r="D359" s="7"/>
    </row>
    <row r="360">
      <c r="A360" s="7"/>
      <c r="B360" s="7"/>
      <c r="C360" s="7"/>
      <c r="D360" s="7"/>
    </row>
    <row r="361">
      <c r="A361" s="7"/>
      <c r="B361" s="7"/>
      <c r="C361" s="7"/>
      <c r="D361" s="7"/>
    </row>
    <row r="362">
      <c r="A362" s="7"/>
      <c r="B362" s="7"/>
      <c r="C362" s="7"/>
      <c r="D362" s="7"/>
    </row>
    <row r="363">
      <c r="A363" s="7"/>
      <c r="B363" s="7"/>
      <c r="C363" s="7"/>
      <c r="D363" s="7"/>
    </row>
    <row r="364">
      <c r="A364" s="7"/>
      <c r="B364" s="7"/>
      <c r="C364" s="7"/>
      <c r="D364" s="7"/>
    </row>
    <row r="365">
      <c r="A365" s="7"/>
      <c r="B365" s="7"/>
      <c r="C365" s="7"/>
      <c r="D365" s="7"/>
    </row>
    <row r="366">
      <c r="A366" s="7"/>
      <c r="B366" s="7"/>
      <c r="C366" s="7"/>
      <c r="D366" s="7"/>
    </row>
    <row r="367">
      <c r="A367" s="7"/>
      <c r="B367" s="7"/>
      <c r="C367" s="7"/>
      <c r="D367" s="7"/>
    </row>
    <row r="368">
      <c r="A368" s="7"/>
      <c r="B368" s="7"/>
      <c r="C368" s="7"/>
      <c r="D368" s="7"/>
    </row>
    <row r="369">
      <c r="A369" s="7"/>
      <c r="B369" s="7"/>
      <c r="C369" s="7"/>
      <c r="D369" s="7"/>
    </row>
    <row r="370">
      <c r="A370" s="7"/>
      <c r="B370" s="7"/>
      <c r="C370" s="7"/>
      <c r="D370" s="7"/>
    </row>
    <row r="371">
      <c r="A371" s="7"/>
      <c r="B371" s="7"/>
      <c r="C371" s="7"/>
      <c r="D371" s="7"/>
    </row>
    <row r="372">
      <c r="A372" s="7"/>
      <c r="B372" s="7"/>
      <c r="C372" s="7"/>
      <c r="D372" s="7"/>
    </row>
    <row r="373">
      <c r="A373" s="7"/>
      <c r="B373" s="7"/>
      <c r="C373" s="7"/>
      <c r="D373" s="7"/>
    </row>
    <row r="374">
      <c r="A374" s="7"/>
      <c r="B374" s="7"/>
      <c r="C374" s="7"/>
      <c r="D374" s="7"/>
    </row>
    <row r="375">
      <c r="A375" s="7"/>
      <c r="B375" s="7"/>
      <c r="C375" s="7"/>
      <c r="D375" s="7"/>
    </row>
    <row r="376">
      <c r="A376" s="7"/>
      <c r="B376" s="7"/>
      <c r="C376" s="7"/>
      <c r="D376" s="7"/>
    </row>
    <row r="377">
      <c r="A377" s="7"/>
      <c r="B377" s="7"/>
      <c r="C377" s="7"/>
      <c r="D377" s="7"/>
    </row>
    <row r="378">
      <c r="A378" s="7"/>
      <c r="B378" s="7"/>
      <c r="C378" s="7"/>
      <c r="D378" s="7"/>
    </row>
    <row r="379">
      <c r="A379" s="7"/>
      <c r="B379" s="7"/>
      <c r="C379" s="7"/>
      <c r="D379" s="7"/>
    </row>
    <row r="380">
      <c r="A380" s="7"/>
      <c r="B380" s="7"/>
      <c r="C380" s="7"/>
      <c r="D380" s="7"/>
    </row>
    <row r="381">
      <c r="A381" s="7"/>
      <c r="B381" s="7"/>
      <c r="C381" s="7"/>
      <c r="D381" s="7"/>
    </row>
    <row r="382">
      <c r="A382" s="7"/>
      <c r="B382" s="7"/>
      <c r="C382" s="7"/>
      <c r="D382" s="7"/>
    </row>
    <row r="383">
      <c r="A383" s="7"/>
      <c r="B383" s="7"/>
      <c r="C383" s="7"/>
      <c r="D383" s="7"/>
    </row>
    <row r="384">
      <c r="A384" s="7"/>
      <c r="B384" s="7"/>
      <c r="C384" s="7"/>
      <c r="D384" s="7"/>
    </row>
    <row r="385">
      <c r="A385" s="7"/>
      <c r="B385" s="7"/>
      <c r="C385" s="7"/>
      <c r="D385" s="7"/>
    </row>
    <row r="386">
      <c r="A386" s="7"/>
      <c r="B386" s="7"/>
      <c r="C386" s="7"/>
      <c r="D386" s="7"/>
    </row>
    <row r="387">
      <c r="A387" s="7"/>
      <c r="B387" s="7"/>
      <c r="C387" s="7"/>
      <c r="D387" s="7"/>
    </row>
    <row r="388">
      <c r="A388" s="7"/>
      <c r="B388" s="7"/>
      <c r="C388" s="7"/>
      <c r="D388" s="7"/>
    </row>
    <row r="389">
      <c r="A389" s="7"/>
      <c r="B389" s="7"/>
      <c r="C389" s="7"/>
      <c r="D389" s="7"/>
    </row>
    <row r="390">
      <c r="A390" s="7"/>
      <c r="B390" s="7"/>
      <c r="C390" s="7"/>
      <c r="D390" s="7"/>
    </row>
    <row r="391">
      <c r="A391" s="7"/>
      <c r="B391" s="7"/>
      <c r="C391" s="7"/>
      <c r="D391" s="7"/>
    </row>
    <row r="392">
      <c r="A392" s="7"/>
      <c r="B392" s="7"/>
      <c r="C392" s="7"/>
      <c r="D392" s="7"/>
    </row>
    <row r="393">
      <c r="A393" s="7"/>
      <c r="B393" s="7"/>
      <c r="C393" s="7"/>
      <c r="D393" s="7"/>
    </row>
    <row r="394">
      <c r="A394" s="7"/>
      <c r="B394" s="7"/>
      <c r="C394" s="7"/>
      <c r="D394" s="7"/>
    </row>
    <row r="395">
      <c r="A395" s="7"/>
      <c r="B395" s="7"/>
      <c r="C395" s="7"/>
      <c r="D395" s="7"/>
    </row>
    <row r="396">
      <c r="A396" s="7"/>
      <c r="B396" s="7"/>
      <c r="C396" s="7"/>
      <c r="D396" s="7"/>
    </row>
    <row r="397">
      <c r="A397" s="7"/>
      <c r="B397" s="7"/>
      <c r="C397" s="7"/>
      <c r="D397" s="7"/>
    </row>
    <row r="398">
      <c r="A398" s="7"/>
      <c r="B398" s="7"/>
      <c r="C398" s="7"/>
      <c r="D398" s="7"/>
    </row>
    <row r="399">
      <c r="A399" s="7"/>
      <c r="B399" s="7"/>
      <c r="C399" s="7"/>
      <c r="D399" s="7"/>
    </row>
    <row r="400">
      <c r="A400" s="7"/>
      <c r="B400" s="7"/>
      <c r="C400" s="7"/>
      <c r="D400" s="7"/>
    </row>
    <row r="401">
      <c r="A401" s="7"/>
      <c r="B401" s="7"/>
      <c r="C401" s="7"/>
      <c r="D401" s="7"/>
    </row>
    <row r="402">
      <c r="A402" s="7"/>
      <c r="B402" s="7"/>
      <c r="C402" s="7"/>
      <c r="D402" s="7"/>
    </row>
    <row r="403">
      <c r="A403" s="7"/>
      <c r="B403" s="7"/>
      <c r="C403" s="7"/>
      <c r="D403" s="7"/>
    </row>
    <row r="404">
      <c r="A404" s="7"/>
      <c r="B404" s="7"/>
      <c r="C404" s="7"/>
      <c r="D404" s="7"/>
    </row>
    <row r="405">
      <c r="A405" s="7"/>
      <c r="B405" s="7"/>
      <c r="C405" s="7"/>
      <c r="D405" s="7"/>
    </row>
    <row r="406">
      <c r="A406" s="7"/>
      <c r="B406" s="7"/>
      <c r="C406" s="7"/>
      <c r="D406" s="7"/>
    </row>
    <row r="407">
      <c r="A407" s="7"/>
      <c r="B407" s="7"/>
      <c r="C407" s="7"/>
      <c r="D407" s="7"/>
    </row>
    <row r="408">
      <c r="A408" s="7"/>
      <c r="B408" s="7"/>
      <c r="C408" s="7"/>
      <c r="D408" s="7"/>
    </row>
    <row r="409">
      <c r="A409" s="7"/>
      <c r="B409" s="7"/>
      <c r="C409" s="7"/>
      <c r="D409" s="7"/>
    </row>
    <row r="410">
      <c r="A410" s="7"/>
      <c r="B410" s="7"/>
      <c r="C410" s="7"/>
      <c r="D410" s="7"/>
    </row>
    <row r="411">
      <c r="A411" s="7"/>
      <c r="B411" s="7"/>
      <c r="C411" s="7"/>
      <c r="D411" s="7"/>
    </row>
    <row r="412">
      <c r="A412" s="7"/>
      <c r="B412" s="7"/>
      <c r="C412" s="7"/>
      <c r="D412" s="7"/>
    </row>
    <row r="413">
      <c r="A413" s="7"/>
      <c r="B413" s="7"/>
      <c r="C413" s="7"/>
      <c r="D413" s="7"/>
    </row>
    <row r="414">
      <c r="A414" s="7"/>
      <c r="B414" s="7"/>
      <c r="C414" s="7"/>
      <c r="D414" s="7"/>
    </row>
    <row r="415">
      <c r="A415" s="7"/>
      <c r="B415" s="7"/>
      <c r="C415" s="7"/>
      <c r="D415" s="7"/>
    </row>
    <row r="416">
      <c r="A416" s="7"/>
      <c r="B416" s="7"/>
      <c r="C416" s="7"/>
      <c r="D416" s="7"/>
    </row>
    <row r="417">
      <c r="A417" s="7"/>
      <c r="B417" s="7"/>
      <c r="C417" s="7"/>
      <c r="D417" s="7"/>
    </row>
    <row r="418">
      <c r="A418" s="7"/>
      <c r="B418" s="7"/>
      <c r="C418" s="7"/>
      <c r="D418" s="7"/>
    </row>
    <row r="419">
      <c r="A419" s="7"/>
      <c r="B419" s="7"/>
      <c r="C419" s="7"/>
      <c r="D419" s="7"/>
    </row>
    <row r="420">
      <c r="A420" s="7"/>
      <c r="B420" s="7"/>
      <c r="C420" s="7"/>
      <c r="D420" s="7"/>
    </row>
    <row r="421">
      <c r="A421" s="7"/>
      <c r="B421" s="7"/>
      <c r="C421" s="7"/>
      <c r="D421" s="7"/>
    </row>
    <row r="422">
      <c r="A422" s="7"/>
      <c r="B422" s="7"/>
      <c r="C422" s="7"/>
      <c r="D422" s="7"/>
    </row>
    <row r="423">
      <c r="A423" s="7"/>
      <c r="B423" s="7"/>
      <c r="C423" s="7"/>
      <c r="D423" s="7"/>
    </row>
    <row r="424">
      <c r="A424" s="7"/>
      <c r="B424" s="7"/>
      <c r="C424" s="7"/>
      <c r="D424" s="7"/>
    </row>
    <row r="425">
      <c r="A425" s="7"/>
      <c r="B425" s="7"/>
      <c r="C425" s="7"/>
      <c r="D425" s="7"/>
    </row>
    <row r="426">
      <c r="A426" s="7"/>
      <c r="B426" s="7"/>
      <c r="C426" s="7"/>
      <c r="D426" s="7"/>
    </row>
    <row r="427">
      <c r="A427" s="7"/>
      <c r="B427" s="7"/>
      <c r="C427" s="7"/>
      <c r="D427" s="7"/>
    </row>
    <row r="428">
      <c r="A428" s="7"/>
      <c r="B428" s="7"/>
      <c r="C428" s="7"/>
      <c r="D428" s="7"/>
    </row>
    <row r="429">
      <c r="A429" s="7"/>
      <c r="B429" s="7"/>
      <c r="C429" s="7"/>
      <c r="D429" s="7"/>
    </row>
    <row r="430">
      <c r="A430" s="7"/>
      <c r="B430" s="7"/>
      <c r="C430" s="7"/>
      <c r="D430" s="7"/>
    </row>
    <row r="431">
      <c r="A431" s="7"/>
      <c r="B431" s="7"/>
      <c r="C431" s="7"/>
      <c r="D431" s="7"/>
    </row>
    <row r="432">
      <c r="A432" s="7"/>
      <c r="B432" s="7"/>
      <c r="C432" s="7"/>
      <c r="D432" s="7"/>
    </row>
    <row r="433">
      <c r="A433" s="7"/>
      <c r="B433" s="7"/>
      <c r="C433" s="7"/>
      <c r="D433" s="7"/>
    </row>
    <row r="434">
      <c r="A434" s="7"/>
      <c r="B434" s="7"/>
      <c r="C434" s="7"/>
      <c r="D434" s="7"/>
    </row>
    <row r="435">
      <c r="A435" s="7"/>
      <c r="B435" s="7"/>
      <c r="C435" s="7"/>
      <c r="D435" s="7"/>
    </row>
    <row r="436">
      <c r="A436" s="7"/>
      <c r="B436" s="7"/>
      <c r="C436" s="7"/>
      <c r="D436" s="7"/>
    </row>
    <row r="437">
      <c r="A437" s="7"/>
      <c r="B437" s="7"/>
      <c r="C437" s="7"/>
      <c r="D437" s="7"/>
    </row>
    <row r="438">
      <c r="A438" s="7"/>
      <c r="B438" s="7"/>
      <c r="C438" s="7"/>
      <c r="D438" s="7"/>
    </row>
    <row r="439">
      <c r="A439" s="7"/>
      <c r="B439" s="7"/>
      <c r="C439" s="7"/>
      <c r="D439" s="7"/>
    </row>
    <row r="440">
      <c r="A440" s="7"/>
      <c r="B440" s="7"/>
      <c r="C440" s="7"/>
      <c r="D440" s="7"/>
    </row>
    <row r="441">
      <c r="A441" s="7"/>
      <c r="B441" s="7"/>
      <c r="C441" s="7"/>
      <c r="D441" s="7"/>
    </row>
    <row r="442">
      <c r="A442" s="7"/>
      <c r="B442" s="7"/>
      <c r="C442" s="7"/>
      <c r="D442" s="7"/>
    </row>
    <row r="443">
      <c r="A443" s="7"/>
      <c r="B443" s="7"/>
      <c r="C443" s="7"/>
      <c r="D443" s="7"/>
    </row>
    <row r="444">
      <c r="A444" s="7"/>
      <c r="B444" s="7"/>
      <c r="C444" s="7"/>
      <c r="D444" s="7"/>
    </row>
    <row r="445">
      <c r="A445" s="7"/>
      <c r="B445" s="7"/>
      <c r="C445" s="7"/>
      <c r="D445" s="7"/>
    </row>
    <row r="446">
      <c r="A446" s="7"/>
      <c r="B446" s="7"/>
      <c r="C446" s="7"/>
      <c r="D446" s="7"/>
    </row>
    <row r="447">
      <c r="A447" s="7"/>
      <c r="B447" s="7"/>
      <c r="C447" s="7"/>
      <c r="D447" s="7"/>
    </row>
    <row r="448">
      <c r="A448" s="7"/>
      <c r="B448" s="7"/>
      <c r="C448" s="7"/>
      <c r="D448" s="7"/>
    </row>
    <row r="449">
      <c r="A449" s="7"/>
      <c r="B449" s="7"/>
      <c r="C449" s="7"/>
      <c r="D449" s="7"/>
    </row>
    <row r="450">
      <c r="A450" s="7"/>
      <c r="B450" s="7"/>
      <c r="C450" s="7"/>
      <c r="D450" s="7"/>
    </row>
    <row r="451">
      <c r="A451" s="7"/>
      <c r="B451" s="7"/>
      <c r="C451" s="7"/>
      <c r="D451" s="7"/>
    </row>
    <row r="452">
      <c r="A452" s="7"/>
      <c r="B452" s="7"/>
      <c r="C452" s="7"/>
      <c r="D452" s="7"/>
    </row>
    <row r="453">
      <c r="A453" s="7"/>
      <c r="B453" s="7"/>
      <c r="C453" s="7"/>
      <c r="D453" s="7"/>
    </row>
    <row r="454">
      <c r="A454" s="7"/>
      <c r="B454" s="7"/>
      <c r="C454" s="7"/>
      <c r="D454" s="7"/>
    </row>
    <row r="455">
      <c r="A455" s="7"/>
      <c r="B455" s="7"/>
      <c r="C455" s="7"/>
      <c r="D455" s="7"/>
    </row>
    <row r="456">
      <c r="A456" s="7"/>
      <c r="B456" s="7"/>
      <c r="C456" s="7"/>
      <c r="D456" s="7"/>
    </row>
    <row r="457">
      <c r="A457" s="7"/>
      <c r="B457" s="7"/>
      <c r="C457" s="7"/>
      <c r="D457" s="7"/>
    </row>
    <row r="458">
      <c r="A458" s="7"/>
      <c r="B458" s="7"/>
      <c r="C458" s="7"/>
      <c r="D458" s="7"/>
    </row>
    <row r="459">
      <c r="A459" s="7"/>
      <c r="B459" s="7"/>
      <c r="C459" s="7"/>
      <c r="D459" s="7"/>
    </row>
    <row r="460">
      <c r="A460" s="7"/>
      <c r="B460" s="7"/>
      <c r="C460" s="7"/>
      <c r="D460" s="7"/>
    </row>
    <row r="461">
      <c r="A461" s="7"/>
      <c r="B461" s="7"/>
      <c r="C461" s="7"/>
      <c r="D461" s="7"/>
    </row>
    <row r="462">
      <c r="A462" s="7"/>
      <c r="B462" s="7"/>
      <c r="C462" s="7"/>
      <c r="D462" s="7"/>
    </row>
    <row r="463">
      <c r="A463" s="7"/>
      <c r="B463" s="7"/>
      <c r="C463" s="7"/>
      <c r="D463" s="7"/>
    </row>
    <row r="464">
      <c r="A464" s="7"/>
      <c r="B464" s="7"/>
      <c r="C464" s="7"/>
      <c r="D464" s="7"/>
    </row>
    <row r="465">
      <c r="A465" s="7"/>
      <c r="B465" s="7"/>
      <c r="C465" s="7"/>
      <c r="D465" s="7"/>
    </row>
    <row r="466">
      <c r="A466" s="7"/>
      <c r="B466" s="7"/>
      <c r="C466" s="7"/>
      <c r="D466" s="7"/>
    </row>
    <row r="467">
      <c r="A467" s="7"/>
      <c r="B467" s="7"/>
      <c r="C467" s="7"/>
      <c r="D467" s="7"/>
    </row>
    <row r="468">
      <c r="A468" s="7"/>
      <c r="B468" s="7"/>
      <c r="C468" s="7"/>
      <c r="D468" s="7"/>
    </row>
    <row r="469">
      <c r="A469" s="7"/>
      <c r="B469" s="7"/>
      <c r="C469" s="7"/>
      <c r="D469" s="7"/>
    </row>
    <row r="470">
      <c r="A470" s="7"/>
      <c r="B470" s="7"/>
      <c r="C470" s="7"/>
      <c r="D470" s="7"/>
    </row>
    <row r="471">
      <c r="A471" s="7"/>
      <c r="B471" s="7"/>
      <c r="C471" s="7"/>
      <c r="D471" s="7"/>
    </row>
    <row r="472">
      <c r="A472" s="7"/>
      <c r="B472" s="7"/>
      <c r="C472" s="7"/>
      <c r="D472" s="7"/>
    </row>
    <row r="473">
      <c r="A473" s="7"/>
      <c r="B473" s="7"/>
      <c r="C473" s="7"/>
      <c r="D473" s="7"/>
    </row>
    <row r="474">
      <c r="A474" s="7"/>
      <c r="B474" s="7"/>
      <c r="C474" s="7"/>
      <c r="D474" s="7"/>
    </row>
    <row r="475">
      <c r="A475" s="7"/>
      <c r="B475" s="7"/>
      <c r="C475" s="7"/>
      <c r="D475" s="7"/>
    </row>
    <row r="476">
      <c r="A476" s="7"/>
      <c r="B476" s="7"/>
      <c r="C476" s="7"/>
      <c r="D476" s="7"/>
    </row>
    <row r="477">
      <c r="A477" s="7"/>
      <c r="B477" s="7"/>
      <c r="C477" s="7"/>
      <c r="D477" s="7"/>
    </row>
    <row r="478">
      <c r="A478" s="7"/>
      <c r="B478" s="7"/>
      <c r="C478" s="7"/>
      <c r="D478" s="7"/>
    </row>
    <row r="479">
      <c r="A479" s="7"/>
      <c r="B479" s="7"/>
      <c r="C479" s="7"/>
      <c r="D479" s="7"/>
    </row>
    <row r="480">
      <c r="A480" s="7"/>
      <c r="B480" s="7"/>
      <c r="C480" s="7"/>
      <c r="D480" s="7"/>
    </row>
    <row r="481">
      <c r="A481" s="7"/>
      <c r="B481" s="7"/>
      <c r="C481" s="7"/>
      <c r="D481" s="7"/>
    </row>
    <row r="482">
      <c r="A482" s="7"/>
      <c r="B482" s="7"/>
      <c r="C482" s="7"/>
      <c r="D482" s="7"/>
    </row>
    <row r="483">
      <c r="A483" s="7"/>
      <c r="B483" s="7"/>
      <c r="C483" s="7"/>
      <c r="D483" s="7"/>
    </row>
    <row r="484">
      <c r="A484" s="7"/>
      <c r="B484" s="7"/>
      <c r="C484" s="7"/>
      <c r="D484" s="7"/>
    </row>
    <row r="485">
      <c r="A485" s="7"/>
      <c r="B485" s="7"/>
      <c r="C485" s="7"/>
      <c r="D485" s="7"/>
    </row>
    <row r="486">
      <c r="A486" s="7"/>
      <c r="B486" s="7"/>
      <c r="C486" s="7"/>
      <c r="D486" s="7"/>
    </row>
    <row r="487">
      <c r="A487" s="7"/>
      <c r="B487" s="7"/>
      <c r="C487" s="7"/>
      <c r="D487" s="7"/>
    </row>
    <row r="488">
      <c r="A488" s="7"/>
      <c r="B488" s="7"/>
      <c r="C488" s="7"/>
      <c r="D488" s="7"/>
    </row>
    <row r="489">
      <c r="A489" s="7"/>
      <c r="B489" s="7"/>
      <c r="C489" s="7"/>
      <c r="D489" s="7"/>
    </row>
    <row r="490">
      <c r="A490" s="7"/>
      <c r="B490" s="7"/>
      <c r="C490" s="7"/>
      <c r="D490" s="7"/>
    </row>
    <row r="491">
      <c r="A491" s="7"/>
      <c r="B491" s="7"/>
      <c r="C491" s="7"/>
      <c r="D491" s="7"/>
    </row>
    <row r="492">
      <c r="A492" s="7"/>
      <c r="B492" s="7"/>
      <c r="C492" s="7"/>
      <c r="D492" s="7"/>
    </row>
    <row r="493">
      <c r="A493" s="7"/>
      <c r="B493" s="7"/>
      <c r="C493" s="7"/>
      <c r="D493" s="7"/>
    </row>
    <row r="494">
      <c r="A494" s="7"/>
      <c r="B494" s="7"/>
      <c r="C494" s="7"/>
      <c r="D494" s="7"/>
    </row>
    <row r="495">
      <c r="A495" s="7"/>
      <c r="B495" s="7"/>
      <c r="C495" s="7"/>
      <c r="D495" s="7"/>
    </row>
    <row r="496">
      <c r="A496" s="7"/>
      <c r="B496" s="7"/>
      <c r="C496" s="7"/>
      <c r="D496" s="7"/>
    </row>
    <row r="497">
      <c r="A497" s="7"/>
      <c r="B497" s="7"/>
      <c r="C497" s="7"/>
      <c r="D497" s="7"/>
    </row>
    <row r="498">
      <c r="A498" s="7"/>
      <c r="B498" s="7"/>
      <c r="C498" s="7"/>
      <c r="D498" s="7"/>
    </row>
    <row r="499">
      <c r="A499" s="7"/>
      <c r="B499" s="7"/>
      <c r="C499" s="7"/>
      <c r="D499" s="7"/>
    </row>
    <row r="500">
      <c r="A500" s="7"/>
      <c r="B500" s="7"/>
      <c r="C500" s="7"/>
      <c r="D500" s="7"/>
    </row>
    <row r="501">
      <c r="A501" s="7"/>
      <c r="B501" s="7"/>
      <c r="C501" s="7"/>
      <c r="D501" s="7"/>
    </row>
    <row r="502">
      <c r="A502" s="7"/>
      <c r="B502" s="7"/>
      <c r="C502" s="7"/>
      <c r="D502" s="7"/>
    </row>
    <row r="503">
      <c r="A503" s="7"/>
      <c r="B503" s="7"/>
      <c r="C503" s="7"/>
      <c r="D503" s="7"/>
    </row>
    <row r="504">
      <c r="A504" s="7"/>
      <c r="B504" s="7"/>
      <c r="C504" s="7"/>
      <c r="D504" s="7"/>
    </row>
    <row r="505">
      <c r="A505" s="7"/>
      <c r="B505" s="7"/>
      <c r="C505" s="7"/>
      <c r="D505" s="7"/>
    </row>
    <row r="506">
      <c r="A506" s="7"/>
      <c r="B506" s="7"/>
      <c r="C506" s="7"/>
      <c r="D506" s="7"/>
    </row>
    <row r="507">
      <c r="A507" s="7"/>
      <c r="B507" s="7"/>
      <c r="C507" s="7"/>
      <c r="D507" s="7"/>
    </row>
    <row r="508">
      <c r="A508" s="7"/>
      <c r="B508" s="7"/>
      <c r="C508" s="7"/>
      <c r="D508" s="7"/>
    </row>
    <row r="509">
      <c r="A509" s="7"/>
      <c r="B509" s="7"/>
      <c r="C509" s="7"/>
      <c r="D509" s="7"/>
    </row>
    <row r="510">
      <c r="A510" s="7"/>
      <c r="B510" s="7"/>
      <c r="C510" s="7"/>
      <c r="D510" s="7"/>
    </row>
    <row r="511">
      <c r="A511" s="7"/>
      <c r="B511" s="7"/>
      <c r="C511" s="7"/>
      <c r="D511" s="7"/>
    </row>
    <row r="512">
      <c r="A512" s="7"/>
      <c r="B512" s="7"/>
      <c r="C512" s="7"/>
      <c r="D512" s="7"/>
    </row>
    <row r="513">
      <c r="A513" s="7"/>
      <c r="B513" s="7"/>
      <c r="C513" s="7"/>
      <c r="D513" s="7"/>
    </row>
    <row r="514">
      <c r="A514" s="7"/>
      <c r="B514" s="7"/>
      <c r="C514" s="7"/>
      <c r="D514" s="7"/>
    </row>
    <row r="515">
      <c r="A515" s="7"/>
      <c r="B515" s="7"/>
      <c r="C515" s="7"/>
      <c r="D515" s="7"/>
    </row>
    <row r="516">
      <c r="A516" s="7"/>
      <c r="B516" s="7"/>
      <c r="C516" s="7"/>
      <c r="D516" s="7"/>
    </row>
    <row r="517">
      <c r="A517" s="7"/>
      <c r="B517" s="7"/>
      <c r="C517" s="7"/>
      <c r="D517" s="7"/>
    </row>
    <row r="518">
      <c r="A518" s="7"/>
      <c r="B518" s="7"/>
      <c r="C518" s="7"/>
      <c r="D518" s="7"/>
    </row>
    <row r="519">
      <c r="A519" s="7"/>
      <c r="B519" s="7"/>
      <c r="C519" s="7"/>
      <c r="D519" s="7"/>
    </row>
    <row r="520">
      <c r="A520" s="7"/>
      <c r="B520" s="7"/>
      <c r="C520" s="7"/>
      <c r="D520" s="7"/>
    </row>
    <row r="521">
      <c r="A521" s="7"/>
      <c r="B521" s="7"/>
      <c r="C521" s="7"/>
      <c r="D521" s="7"/>
    </row>
    <row r="522">
      <c r="A522" s="7"/>
      <c r="B522" s="7"/>
      <c r="C522" s="7"/>
      <c r="D522" s="7"/>
    </row>
    <row r="523">
      <c r="A523" s="7"/>
      <c r="B523" s="7"/>
      <c r="C523" s="7"/>
      <c r="D523" s="7"/>
    </row>
    <row r="524">
      <c r="A524" s="7"/>
      <c r="B524" s="7"/>
      <c r="C524" s="7"/>
      <c r="D524" s="7"/>
    </row>
    <row r="525">
      <c r="A525" s="7"/>
      <c r="B525" s="7"/>
      <c r="C525" s="7"/>
      <c r="D525" s="7"/>
    </row>
    <row r="526">
      <c r="A526" s="7"/>
      <c r="B526" s="7"/>
      <c r="C526" s="7"/>
      <c r="D526" s="7"/>
    </row>
    <row r="527">
      <c r="A527" s="7"/>
      <c r="B527" s="7"/>
      <c r="C527" s="7"/>
      <c r="D527" s="7"/>
    </row>
    <row r="528">
      <c r="A528" s="7"/>
      <c r="B528" s="7"/>
      <c r="C528" s="7"/>
      <c r="D528" s="7"/>
    </row>
    <row r="529">
      <c r="A529" s="7"/>
      <c r="B529" s="7"/>
      <c r="C529" s="7"/>
      <c r="D529" s="7"/>
    </row>
    <row r="530">
      <c r="A530" s="7"/>
      <c r="B530" s="7"/>
      <c r="C530" s="7"/>
      <c r="D530" s="7"/>
    </row>
    <row r="531">
      <c r="A531" s="7"/>
      <c r="B531" s="7"/>
      <c r="C531" s="7"/>
      <c r="D531" s="7"/>
    </row>
    <row r="532">
      <c r="A532" s="7"/>
      <c r="B532" s="7"/>
      <c r="C532" s="7"/>
      <c r="D532" s="7"/>
    </row>
    <row r="533">
      <c r="A533" s="7"/>
      <c r="B533" s="7"/>
      <c r="C533" s="7"/>
      <c r="D533" s="7"/>
    </row>
    <row r="534">
      <c r="A534" s="7"/>
      <c r="B534" s="7"/>
      <c r="C534" s="7"/>
      <c r="D534" s="7"/>
    </row>
    <row r="535">
      <c r="A535" s="7"/>
      <c r="B535" s="7"/>
      <c r="C535" s="7"/>
      <c r="D535" s="7"/>
    </row>
    <row r="536">
      <c r="A536" s="7"/>
      <c r="B536" s="7"/>
      <c r="C536" s="7"/>
      <c r="D536" s="7"/>
    </row>
    <row r="537">
      <c r="A537" s="7"/>
      <c r="B537" s="7"/>
      <c r="C537" s="7"/>
      <c r="D537" s="7"/>
    </row>
    <row r="538">
      <c r="A538" s="7"/>
      <c r="B538" s="7"/>
      <c r="C538" s="7"/>
      <c r="D538" s="7"/>
    </row>
    <row r="539">
      <c r="A539" s="7"/>
      <c r="B539" s="7"/>
      <c r="C539" s="7"/>
      <c r="D539" s="7"/>
    </row>
    <row r="540">
      <c r="A540" s="7"/>
      <c r="B540" s="7"/>
      <c r="C540" s="7"/>
      <c r="D540" s="7"/>
    </row>
    <row r="541">
      <c r="A541" s="7"/>
      <c r="B541" s="7"/>
      <c r="C541" s="7"/>
      <c r="D541" s="7"/>
    </row>
    <row r="542">
      <c r="A542" s="7"/>
      <c r="B542" s="7"/>
      <c r="C542" s="7"/>
      <c r="D542" s="7"/>
    </row>
    <row r="543">
      <c r="A543" s="7"/>
      <c r="B543" s="7"/>
      <c r="C543" s="7"/>
      <c r="D543" s="7"/>
    </row>
    <row r="544">
      <c r="A544" s="7"/>
      <c r="B544" s="7"/>
      <c r="C544" s="7"/>
      <c r="D544" s="7"/>
    </row>
    <row r="545">
      <c r="A545" s="7"/>
      <c r="B545" s="7"/>
      <c r="C545" s="7"/>
      <c r="D545" s="7"/>
    </row>
    <row r="546">
      <c r="A546" s="7"/>
      <c r="B546" s="7"/>
      <c r="C546" s="7"/>
      <c r="D546" s="7"/>
    </row>
    <row r="547">
      <c r="A547" s="7"/>
      <c r="B547" s="7"/>
      <c r="C547" s="7"/>
      <c r="D547" s="7"/>
    </row>
    <row r="548">
      <c r="A548" s="7"/>
      <c r="B548" s="7"/>
      <c r="C548" s="7"/>
      <c r="D548" s="7"/>
    </row>
    <row r="549">
      <c r="A549" s="7"/>
      <c r="B549" s="7"/>
      <c r="C549" s="7"/>
      <c r="D549" s="7"/>
    </row>
    <row r="550">
      <c r="A550" s="7"/>
      <c r="B550" s="7"/>
      <c r="C550" s="7"/>
      <c r="D550" s="7"/>
    </row>
    <row r="551">
      <c r="A551" s="7"/>
      <c r="B551" s="7"/>
      <c r="C551" s="7"/>
      <c r="D551" s="7"/>
    </row>
    <row r="552">
      <c r="A552" s="7"/>
      <c r="B552" s="7"/>
      <c r="C552" s="7"/>
      <c r="D552" s="7"/>
    </row>
    <row r="553">
      <c r="A553" s="7"/>
      <c r="B553" s="7"/>
      <c r="C553" s="7"/>
      <c r="D553" s="7"/>
    </row>
    <row r="554">
      <c r="A554" s="7"/>
      <c r="B554" s="7"/>
      <c r="C554" s="7"/>
      <c r="D554" s="7"/>
    </row>
    <row r="555">
      <c r="A555" s="7"/>
      <c r="B555" s="7"/>
      <c r="C555" s="7"/>
      <c r="D555" s="7"/>
    </row>
    <row r="556">
      <c r="A556" s="7"/>
      <c r="B556" s="7"/>
      <c r="C556" s="7"/>
      <c r="D556" s="7"/>
    </row>
    <row r="557">
      <c r="A557" s="7"/>
      <c r="B557" s="7"/>
      <c r="C557" s="7"/>
      <c r="D557" s="7"/>
    </row>
    <row r="558">
      <c r="A558" s="7"/>
      <c r="B558" s="7"/>
      <c r="C558" s="7"/>
      <c r="D558" s="7"/>
    </row>
    <row r="559">
      <c r="A559" s="7"/>
      <c r="B559" s="7"/>
      <c r="C559" s="7"/>
      <c r="D559" s="7"/>
    </row>
    <row r="560">
      <c r="A560" s="7"/>
      <c r="B560" s="7"/>
      <c r="C560" s="7"/>
      <c r="D560" s="7"/>
    </row>
    <row r="561">
      <c r="A561" s="7"/>
      <c r="B561" s="7"/>
      <c r="C561" s="7"/>
      <c r="D561" s="7"/>
    </row>
    <row r="562">
      <c r="A562" s="7"/>
      <c r="B562" s="7"/>
      <c r="C562" s="7"/>
      <c r="D562" s="7"/>
    </row>
    <row r="563">
      <c r="A563" s="7"/>
      <c r="B563" s="7"/>
      <c r="C563" s="7"/>
      <c r="D563" s="7"/>
    </row>
    <row r="564">
      <c r="A564" s="7"/>
      <c r="B564" s="7"/>
      <c r="C564" s="7"/>
      <c r="D564" s="7"/>
    </row>
    <row r="565">
      <c r="A565" s="7"/>
      <c r="B565" s="7"/>
      <c r="C565" s="7"/>
      <c r="D565" s="7"/>
    </row>
    <row r="566">
      <c r="A566" s="7"/>
      <c r="B566" s="7"/>
      <c r="C566" s="7"/>
      <c r="D566" s="7"/>
    </row>
    <row r="567">
      <c r="A567" s="7"/>
      <c r="B567" s="7"/>
      <c r="C567" s="7"/>
      <c r="D567" s="7"/>
    </row>
    <row r="568">
      <c r="A568" s="7"/>
      <c r="B568" s="7"/>
      <c r="C568" s="7"/>
      <c r="D568" s="7"/>
    </row>
    <row r="569">
      <c r="A569" s="7"/>
      <c r="B569" s="7"/>
      <c r="C569" s="7"/>
      <c r="D569" s="7"/>
    </row>
    <row r="570">
      <c r="A570" s="7"/>
      <c r="B570" s="7"/>
      <c r="C570" s="7"/>
      <c r="D570" s="7"/>
    </row>
    <row r="571">
      <c r="A571" s="7"/>
      <c r="B571" s="7"/>
      <c r="C571" s="7"/>
      <c r="D571" s="7"/>
    </row>
    <row r="572">
      <c r="A572" s="7"/>
      <c r="B572" s="7"/>
      <c r="C572" s="7"/>
      <c r="D572" s="7"/>
    </row>
    <row r="573">
      <c r="A573" s="7"/>
      <c r="B573" s="7"/>
      <c r="C573" s="7"/>
      <c r="D573" s="7"/>
    </row>
    <row r="574">
      <c r="A574" s="7"/>
      <c r="B574" s="7"/>
      <c r="C574" s="7"/>
      <c r="D574" s="7"/>
    </row>
    <row r="575">
      <c r="A575" s="7"/>
      <c r="B575" s="7"/>
      <c r="C575" s="7"/>
      <c r="D575" s="7"/>
    </row>
    <row r="576">
      <c r="A576" s="7"/>
      <c r="B576" s="7"/>
      <c r="C576" s="7"/>
      <c r="D576" s="7"/>
    </row>
    <row r="577">
      <c r="A577" s="7"/>
      <c r="B577" s="7"/>
      <c r="C577" s="7"/>
      <c r="D577" s="7"/>
    </row>
    <row r="578">
      <c r="A578" s="7"/>
      <c r="B578" s="7"/>
      <c r="C578" s="7"/>
      <c r="D578" s="7"/>
    </row>
    <row r="579">
      <c r="A579" s="7"/>
      <c r="B579" s="7"/>
      <c r="C579" s="7"/>
      <c r="D579" s="7"/>
    </row>
    <row r="580">
      <c r="A580" s="7"/>
      <c r="B580" s="7"/>
      <c r="C580" s="7"/>
      <c r="D580" s="7"/>
    </row>
    <row r="581">
      <c r="A581" s="7"/>
      <c r="B581" s="7"/>
      <c r="C581" s="7"/>
      <c r="D581" s="7"/>
    </row>
    <row r="582">
      <c r="A582" s="7"/>
      <c r="B582" s="7"/>
      <c r="C582" s="7"/>
      <c r="D582" s="7"/>
    </row>
    <row r="583">
      <c r="A583" s="7"/>
      <c r="B583" s="7"/>
      <c r="C583" s="7"/>
      <c r="D583" s="7"/>
    </row>
    <row r="584">
      <c r="A584" s="7"/>
      <c r="B584" s="7"/>
      <c r="C584" s="7"/>
      <c r="D584" s="7"/>
    </row>
    <row r="585">
      <c r="A585" s="7"/>
      <c r="B585" s="7"/>
      <c r="C585" s="7"/>
      <c r="D585" s="7"/>
    </row>
    <row r="586">
      <c r="A586" s="7"/>
      <c r="B586" s="7"/>
      <c r="C586" s="7"/>
      <c r="D586" s="7"/>
    </row>
    <row r="587">
      <c r="A587" s="7"/>
      <c r="B587" s="7"/>
      <c r="C587" s="7"/>
      <c r="D587" s="7"/>
    </row>
    <row r="588">
      <c r="A588" s="7"/>
      <c r="B588" s="7"/>
      <c r="C588" s="7"/>
      <c r="D588" s="7"/>
    </row>
    <row r="589">
      <c r="A589" s="7"/>
      <c r="B589" s="7"/>
      <c r="C589" s="7"/>
      <c r="D589" s="7"/>
    </row>
    <row r="590">
      <c r="A590" s="7"/>
      <c r="B590" s="7"/>
      <c r="C590" s="7"/>
      <c r="D590" s="7"/>
    </row>
    <row r="591">
      <c r="A591" s="7"/>
      <c r="B591" s="7"/>
      <c r="C591" s="7"/>
      <c r="D591" s="7"/>
    </row>
    <row r="592">
      <c r="A592" s="7"/>
      <c r="B592" s="7"/>
      <c r="C592" s="7"/>
      <c r="D592" s="7"/>
    </row>
    <row r="593">
      <c r="A593" s="7"/>
      <c r="B593" s="7"/>
      <c r="C593" s="7"/>
      <c r="D593" s="7"/>
    </row>
    <row r="594">
      <c r="A594" s="7"/>
      <c r="B594" s="7"/>
      <c r="C594" s="7"/>
      <c r="D594" s="7"/>
    </row>
    <row r="595">
      <c r="A595" s="7"/>
      <c r="B595" s="7"/>
      <c r="C595" s="7"/>
      <c r="D595" s="7"/>
    </row>
    <row r="596">
      <c r="A596" s="7"/>
      <c r="B596" s="7"/>
      <c r="C596" s="7"/>
      <c r="D596" s="7"/>
    </row>
    <row r="597">
      <c r="A597" s="7"/>
      <c r="B597" s="7"/>
      <c r="C597" s="7"/>
      <c r="D597" s="7"/>
    </row>
    <row r="598">
      <c r="A598" s="7"/>
      <c r="B598" s="7"/>
      <c r="C598" s="7"/>
      <c r="D598" s="7"/>
    </row>
    <row r="599">
      <c r="A599" s="7"/>
      <c r="B599" s="7"/>
      <c r="C599" s="7"/>
      <c r="D599" s="7"/>
    </row>
    <row r="600">
      <c r="A600" s="7"/>
      <c r="B600" s="7"/>
      <c r="C600" s="7"/>
      <c r="D600" s="7"/>
    </row>
    <row r="601">
      <c r="A601" s="7"/>
      <c r="B601" s="7"/>
      <c r="C601" s="7"/>
      <c r="D601" s="7"/>
    </row>
    <row r="602">
      <c r="A602" s="7"/>
      <c r="B602" s="7"/>
      <c r="C602" s="7"/>
      <c r="D602" s="7"/>
    </row>
    <row r="603">
      <c r="A603" s="7"/>
      <c r="B603" s="7"/>
      <c r="C603" s="7"/>
      <c r="D603" s="7"/>
    </row>
    <row r="604">
      <c r="A604" s="7"/>
      <c r="B604" s="7"/>
      <c r="C604" s="7"/>
      <c r="D604" s="7"/>
    </row>
    <row r="605">
      <c r="A605" s="7"/>
      <c r="B605" s="7"/>
      <c r="C605" s="7"/>
      <c r="D605" s="7"/>
    </row>
    <row r="606">
      <c r="A606" s="7"/>
      <c r="B606" s="7"/>
      <c r="C606" s="7"/>
      <c r="D606" s="7"/>
    </row>
    <row r="607">
      <c r="A607" s="7"/>
      <c r="B607" s="7"/>
      <c r="C607" s="7"/>
      <c r="D607" s="7"/>
    </row>
    <row r="608">
      <c r="A608" s="7"/>
      <c r="B608" s="7"/>
      <c r="C608" s="7"/>
      <c r="D608" s="7"/>
    </row>
    <row r="609">
      <c r="A609" s="7"/>
      <c r="B609" s="7"/>
      <c r="C609" s="7"/>
      <c r="D609" s="7"/>
    </row>
    <row r="610">
      <c r="A610" s="7"/>
      <c r="B610" s="7"/>
      <c r="C610" s="7"/>
      <c r="D610" s="7"/>
    </row>
    <row r="611">
      <c r="A611" s="7"/>
      <c r="B611" s="7"/>
      <c r="C611" s="7"/>
      <c r="D611" s="7"/>
    </row>
    <row r="612">
      <c r="A612" s="7"/>
      <c r="B612" s="7"/>
      <c r="C612" s="7"/>
      <c r="D612" s="7"/>
    </row>
    <row r="613">
      <c r="A613" s="7"/>
      <c r="B613" s="7"/>
      <c r="C613" s="7"/>
      <c r="D613" s="7"/>
    </row>
    <row r="614">
      <c r="A614" s="7"/>
      <c r="B614" s="7"/>
      <c r="C614" s="7"/>
      <c r="D614" s="7"/>
    </row>
    <row r="615">
      <c r="A615" s="7"/>
      <c r="B615" s="7"/>
      <c r="C615" s="7"/>
      <c r="D615" s="7"/>
    </row>
    <row r="616">
      <c r="A616" s="7"/>
      <c r="B616" s="7"/>
      <c r="C616" s="7"/>
      <c r="D616" s="7"/>
    </row>
    <row r="617">
      <c r="A617" s="7"/>
      <c r="B617" s="7"/>
      <c r="C617" s="7"/>
      <c r="D617" s="7"/>
    </row>
    <row r="618">
      <c r="A618" s="7"/>
      <c r="B618" s="7"/>
      <c r="C618" s="7"/>
      <c r="D618" s="7"/>
    </row>
    <row r="619">
      <c r="A619" s="7"/>
      <c r="B619" s="7"/>
      <c r="C619" s="7"/>
      <c r="D619" s="7"/>
    </row>
    <row r="620">
      <c r="A620" s="7"/>
      <c r="B620" s="7"/>
      <c r="C620" s="7"/>
      <c r="D620" s="7"/>
    </row>
    <row r="621">
      <c r="A621" s="7"/>
      <c r="B621" s="7"/>
      <c r="C621" s="7"/>
      <c r="D621" s="7"/>
    </row>
    <row r="622">
      <c r="A622" s="7"/>
      <c r="B622" s="7"/>
      <c r="C622" s="7"/>
      <c r="D622" s="7"/>
    </row>
    <row r="623">
      <c r="A623" s="7"/>
      <c r="B623" s="7"/>
      <c r="C623" s="7"/>
      <c r="D623" s="7"/>
    </row>
    <row r="624">
      <c r="A624" s="7"/>
      <c r="B624" s="7"/>
      <c r="C624" s="7"/>
      <c r="D624" s="7"/>
    </row>
    <row r="625">
      <c r="A625" s="7"/>
      <c r="B625" s="7"/>
      <c r="C625" s="7"/>
      <c r="D625" s="7"/>
    </row>
    <row r="626">
      <c r="A626" s="7"/>
      <c r="B626" s="7"/>
      <c r="C626" s="7"/>
      <c r="D626" s="7"/>
    </row>
    <row r="627">
      <c r="A627" s="7"/>
      <c r="B627" s="7"/>
      <c r="C627" s="7"/>
      <c r="D627" s="7"/>
    </row>
    <row r="628">
      <c r="A628" s="7"/>
      <c r="B628" s="7"/>
      <c r="C628" s="7"/>
      <c r="D628" s="7"/>
    </row>
    <row r="629">
      <c r="A629" s="7"/>
      <c r="B629" s="7"/>
      <c r="C629" s="7"/>
      <c r="D629" s="7"/>
    </row>
    <row r="630">
      <c r="A630" s="7"/>
      <c r="B630" s="7"/>
      <c r="C630" s="7"/>
      <c r="D630" s="7"/>
    </row>
    <row r="631">
      <c r="A631" s="7"/>
      <c r="B631" s="7"/>
      <c r="C631" s="7"/>
      <c r="D631" s="7"/>
    </row>
    <row r="632">
      <c r="A632" s="7"/>
      <c r="B632" s="7"/>
      <c r="C632" s="7"/>
      <c r="D632" s="7"/>
    </row>
    <row r="633">
      <c r="A633" s="7"/>
      <c r="B633" s="7"/>
      <c r="C633" s="7"/>
      <c r="D633" s="7"/>
    </row>
    <row r="634">
      <c r="A634" s="7"/>
      <c r="B634" s="7"/>
      <c r="C634" s="7"/>
      <c r="D634" s="7"/>
    </row>
    <row r="635">
      <c r="A635" s="7"/>
      <c r="B635" s="7"/>
      <c r="C635" s="7"/>
      <c r="D635" s="7"/>
    </row>
    <row r="636">
      <c r="A636" s="7"/>
      <c r="B636" s="7"/>
      <c r="C636" s="7"/>
      <c r="D636" s="7"/>
    </row>
    <row r="637">
      <c r="A637" s="7"/>
      <c r="B637" s="7"/>
      <c r="C637" s="7"/>
      <c r="D637" s="7"/>
    </row>
    <row r="638">
      <c r="A638" s="7"/>
      <c r="B638" s="7"/>
      <c r="C638" s="7"/>
      <c r="D638" s="7"/>
    </row>
    <row r="639">
      <c r="A639" s="7"/>
      <c r="B639" s="7"/>
      <c r="C639" s="7"/>
      <c r="D639" s="7"/>
    </row>
    <row r="640">
      <c r="A640" s="7"/>
      <c r="B640" s="7"/>
      <c r="C640" s="7"/>
      <c r="D640" s="7"/>
    </row>
    <row r="641">
      <c r="A641" s="7"/>
      <c r="B641" s="7"/>
      <c r="C641" s="7"/>
      <c r="D641" s="7"/>
    </row>
    <row r="642">
      <c r="A642" s="7"/>
      <c r="B642" s="7"/>
      <c r="C642" s="7"/>
      <c r="D642" s="7"/>
    </row>
    <row r="643">
      <c r="A643" s="7"/>
      <c r="B643" s="7"/>
      <c r="C643" s="7"/>
      <c r="D643" s="7"/>
    </row>
    <row r="644">
      <c r="A644" s="7"/>
      <c r="B644" s="7"/>
      <c r="C644" s="7"/>
      <c r="D644" s="7"/>
    </row>
    <row r="645">
      <c r="A645" s="7"/>
      <c r="B645" s="7"/>
      <c r="C645" s="7"/>
      <c r="D645" s="7"/>
    </row>
    <row r="646">
      <c r="A646" s="7"/>
      <c r="B646" s="7"/>
      <c r="C646" s="7"/>
      <c r="D646" s="7"/>
    </row>
    <row r="647">
      <c r="A647" s="7"/>
      <c r="B647" s="7"/>
      <c r="C647" s="7"/>
      <c r="D647" s="7"/>
    </row>
    <row r="648">
      <c r="A648" s="7"/>
      <c r="B648" s="7"/>
      <c r="C648" s="7"/>
      <c r="D648" s="7"/>
    </row>
    <row r="649">
      <c r="A649" s="7"/>
      <c r="B649" s="7"/>
      <c r="C649" s="7"/>
      <c r="D649" s="7"/>
    </row>
    <row r="650">
      <c r="A650" s="7"/>
      <c r="B650" s="7"/>
      <c r="C650" s="7"/>
      <c r="D650" s="7"/>
    </row>
    <row r="651">
      <c r="A651" s="7"/>
      <c r="B651" s="7"/>
      <c r="C651" s="7"/>
      <c r="D651" s="7"/>
    </row>
    <row r="652">
      <c r="A652" s="7"/>
      <c r="B652" s="7"/>
      <c r="C652" s="7"/>
      <c r="D652" s="7"/>
    </row>
    <row r="653">
      <c r="A653" s="7"/>
      <c r="B653" s="7"/>
      <c r="C653" s="7"/>
      <c r="D653" s="7"/>
    </row>
    <row r="654">
      <c r="A654" s="7"/>
      <c r="B654" s="7"/>
      <c r="C654" s="7"/>
      <c r="D654" s="7"/>
    </row>
    <row r="655">
      <c r="A655" s="7"/>
      <c r="B655" s="7"/>
      <c r="C655" s="7"/>
      <c r="D655" s="7"/>
    </row>
    <row r="656">
      <c r="A656" s="7"/>
      <c r="B656" s="7"/>
      <c r="C656" s="7"/>
      <c r="D656" s="7"/>
    </row>
    <row r="657">
      <c r="A657" s="7"/>
      <c r="B657" s="7"/>
      <c r="C657" s="7"/>
      <c r="D657" s="7"/>
    </row>
    <row r="658">
      <c r="A658" s="7"/>
      <c r="B658" s="7"/>
      <c r="C658" s="7"/>
      <c r="D658" s="7"/>
    </row>
    <row r="659">
      <c r="A659" s="7"/>
      <c r="B659" s="7"/>
      <c r="C659" s="7"/>
      <c r="D659" s="7"/>
    </row>
    <row r="660">
      <c r="A660" s="7"/>
      <c r="B660" s="7"/>
      <c r="C660" s="7"/>
      <c r="D660" s="7"/>
    </row>
    <row r="661">
      <c r="A661" s="7"/>
      <c r="B661" s="7"/>
      <c r="C661" s="7"/>
      <c r="D661" s="7"/>
    </row>
    <row r="662">
      <c r="A662" s="7"/>
      <c r="B662" s="7"/>
      <c r="C662" s="7"/>
      <c r="D662" s="7"/>
    </row>
    <row r="663">
      <c r="A663" s="7"/>
      <c r="B663" s="7"/>
      <c r="C663" s="7"/>
      <c r="D663" s="7"/>
    </row>
    <row r="664">
      <c r="A664" s="7"/>
      <c r="B664" s="7"/>
      <c r="C664" s="7"/>
      <c r="D664" s="7"/>
    </row>
    <row r="665">
      <c r="A665" s="7"/>
      <c r="B665" s="7"/>
      <c r="C665" s="7"/>
      <c r="D665" s="7"/>
    </row>
    <row r="666">
      <c r="A666" s="7"/>
      <c r="B666" s="7"/>
      <c r="C666" s="7"/>
      <c r="D666" s="7"/>
    </row>
    <row r="667">
      <c r="A667" s="7"/>
      <c r="B667" s="7"/>
      <c r="C667" s="7"/>
      <c r="D667" s="7"/>
    </row>
    <row r="668">
      <c r="A668" s="7"/>
      <c r="B668" s="7"/>
      <c r="C668" s="7"/>
      <c r="D668" s="7"/>
    </row>
    <row r="669">
      <c r="A669" s="7"/>
      <c r="B669" s="7"/>
      <c r="C669" s="7"/>
      <c r="D669" s="7"/>
    </row>
    <row r="670">
      <c r="A670" s="7"/>
      <c r="B670" s="7"/>
      <c r="C670" s="7"/>
      <c r="D670" s="7"/>
    </row>
    <row r="671">
      <c r="A671" s="7"/>
      <c r="B671" s="7"/>
      <c r="C671" s="7"/>
      <c r="D671" s="7"/>
    </row>
    <row r="672">
      <c r="A672" s="7"/>
      <c r="B672" s="7"/>
      <c r="C672" s="7"/>
      <c r="D672" s="7"/>
    </row>
    <row r="673">
      <c r="A673" s="7"/>
      <c r="B673" s="7"/>
      <c r="C673" s="7"/>
      <c r="D673" s="7"/>
    </row>
    <row r="674">
      <c r="A674" s="7"/>
      <c r="B674" s="7"/>
      <c r="C674" s="7"/>
      <c r="D674" s="7"/>
    </row>
    <row r="675">
      <c r="A675" s="7"/>
      <c r="B675" s="7"/>
      <c r="C675" s="7"/>
      <c r="D675" s="7"/>
    </row>
    <row r="676">
      <c r="A676" s="7"/>
      <c r="B676" s="7"/>
      <c r="C676" s="7"/>
      <c r="D676" s="7"/>
    </row>
    <row r="677">
      <c r="A677" s="7"/>
      <c r="B677" s="7"/>
      <c r="C677" s="7"/>
      <c r="D677" s="7"/>
    </row>
    <row r="678">
      <c r="A678" s="7"/>
      <c r="B678" s="7"/>
      <c r="C678" s="7"/>
      <c r="D678" s="7"/>
    </row>
    <row r="679">
      <c r="A679" s="7"/>
      <c r="B679" s="7"/>
      <c r="C679" s="7"/>
      <c r="D679" s="7"/>
    </row>
    <row r="680">
      <c r="A680" s="7"/>
      <c r="B680" s="7"/>
      <c r="C680" s="7"/>
      <c r="D680" s="7"/>
    </row>
    <row r="681">
      <c r="A681" s="7"/>
      <c r="B681" s="7"/>
      <c r="C681" s="7"/>
      <c r="D681" s="7"/>
    </row>
    <row r="682">
      <c r="A682" s="7"/>
      <c r="B682" s="7"/>
      <c r="C682" s="7"/>
      <c r="D682" s="7"/>
    </row>
    <row r="683">
      <c r="A683" s="7"/>
      <c r="B683" s="7"/>
      <c r="C683" s="7"/>
      <c r="D683" s="7"/>
    </row>
    <row r="684">
      <c r="A684" s="7"/>
      <c r="B684" s="7"/>
      <c r="C684" s="7"/>
      <c r="D684" s="7"/>
    </row>
    <row r="685">
      <c r="A685" s="7"/>
      <c r="B685" s="7"/>
      <c r="C685" s="7"/>
      <c r="D685" s="7"/>
    </row>
    <row r="686">
      <c r="A686" s="7"/>
      <c r="B686" s="7"/>
      <c r="C686" s="7"/>
      <c r="D686" s="7"/>
    </row>
    <row r="687">
      <c r="A687" s="7"/>
      <c r="B687" s="7"/>
      <c r="C687" s="7"/>
      <c r="D687" s="7"/>
    </row>
    <row r="688">
      <c r="A688" s="7"/>
      <c r="B688" s="7"/>
      <c r="C688" s="7"/>
      <c r="D688" s="7"/>
    </row>
    <row r="689">
      <c r="A689" s="7"/>
      <c r="B689" s="7"/>
      <c r="C689" s="7"/>
      <c r="D689" s="7"/>
    </row>
    <row r="690">
      <c r="A690" s="7"/>
      <c r="B690" s="7"/>
      <c r="C690" s="7"/>
      <c r="D690" s="7"/>
    </row>
    <row r="691">
      <c r="A691" s="7"/>
      <c r="B691" s="7"/>
      <c r="C691" s="7"/>
      <c r="D691" s="7"/>
    </row>
    <row r="692">
      <c r="A692" s="7"/>
      <c r="B692" s="7"/>
      <c r="C692" s="7"/>
      <c r="D692" s="7"/>
    </row>
    <row r="693">
      <c r="A693" s="7"/>
      <c r="B693" s="7"/>
      <c r="C693" s="7"/>
      <c r="D693" s="7"/>
    </row>
    <row r="694">
      <c r="A694" s="7"/>
      <c r="B694" s="7"/>
      <c r="C694" s="7"/>
      <c r="D694" s="7"/>
    </row>
    <row r="695">
      <c r="A695" s="7"/>
      <c r="B695" s="7"/>
      <c r="C695" s="7"/>
      <c r="D695" s="7"/>
    </row>
    <row r="696">
      <c r="A696" s="7"/>
      <c r="B696" s="7"/>
      <c r="C696" s="7"/>
      <c r="D696" s="7"/>
    </row>
    <row r="697">
      <c r="A697" s="7"/>
      <c r="B697" s="7"/>
      <c r="C697" s="7"/>
      <c r="D697" s="7"/>
    </row>
    <row r="698">
      <c r="A698" s="7"/>
      <c r="B698" s="7"/>
      <c r="C698" s="7"/>
      <c r="D698" s="7"/>
    </row>
    <row r="699">
      <c r="A699" s="7"/>
      <c r="B699" s="7"/>
      <c r="C699" s="7"/>
      <c r="D699" s="7"/>
    </row>
    <row r="700">
      <c r="A700" s="7"/>
      <c r="B700" s="7"/>
      <c r="C700" s="7"/>
      <c r="D700" s="7"/>
    </row>
    <row r="701">
      <c r="A701" s="7"/>
      <c r="B701" s="7"/>
      <c r="C701" s="7"/>
      <c r="D701" s="7"/>
    </row>
    <row r="702">
      <c r="A702" s="7"/>
      <c r="B702" s="7"/>
      <c r="C702" s="7"/>
      <c r="D702" s="7"/>
    </row>
    <row r="703">
      <c r="A703" s="7"/>
      <c r="B703" s="7"/>
      <c r="C703" s="7"/>
      <c r="D703" s="7"/>
    </row>
    <row r="704">
      <c r="A704" s="7"/>
      <c r="B704" s="7"/>
      <c r="C704" s="7"/>
      <c r="D704" s="7"/>
    </row>
    <row r="705">
      <c r="A705" s="7"/>
      <c r="B705" s="7"/>
      <c r="C705" s="7"/>
      <c r="D705" s="7"/>
    </row>
    <row r="706">
      <c r="A706" s="7"/>
      <c r="B706" s="7"/>
      <c r="C706" s="7"/>
      <c r="D706" s="7"/>
    </row>
    <row r="707">
      <c r="A707" s="7"/>
      <c r="B707" s="7"/>
      <c r="C707" s="7"/>
      <c r="D707" s="7"/>
    </row>
    <row r="708">
      <c r="A708" s="7"/>
      <c r="B708" s="7"/>
      <c r="C708" s="7"/>
      <c r="D708" s="7"/>
    </row>
    <row r="709">
      <c r="A709" s="7"/>
      <c r="B709" s="7"/>
      <c r="C709" s="7"/>
      <c r="D709" s="7"/>
    </row>
    <row r="710">
      <c r="A710" s="7"/>
      <c r="B710" s="7"/>
      <c r="C710" s="7"/>
      <c r="D710" s="7"/>
    </row>
    <row r="711">
      <c r="A711" s="7"/>
      <c r="B711" s="7"/>
      <c r="C711" s="7"/>
      <c r="D711" s="7"/>
    </row>
    <row r="712">
      <c r="A712" s="7"/>
      <c r="B712" s="7"/>
      <c r="C712" s="7"/>
      <c r="D712" s="7"/>
    </row>
    <row r="713">
      <c r="A713" s="7"/>
      <c r="B713" s="7"/>
      <c r="C713" s="7"/>
      <c r="D713" s="7"/>
    </row>
    <row r="714">
      <c r="A714" s="7"/>
      <c r="B714" s="7"/>
      <c r="C714" s="7"/>
      <c r="D714" s="7"/>
    </row>
    <row r="715">
      <c r="A715" s="7"/>
      <c r="B715" s="7"/>
      <c r="C715" s="7"/>
      <c r="D715" s="7"/>
    </row>
    <row r="716">
      <c r="A716" s="7"/>
      <c r="B716" s="7"/>
      <c r="C716" s="7"/>
      <c r="D716" s="7"/>
    </row>
    <row r="717">
      <c r="A717" s="7"/>
      <c r="B717" s="7"/>
      <c r="C717" s="7"/>
      <c r="D717" s="7"/>
    </row>
    <row r="718">
      <c r="A718" s="7"/>
      <c r="B718" s="7"/>
      <c r="C718" s="7"/>
      <c r="D718" s="7"/>
    </row>
    <row r="719">
      <c r="A719" s="7"/>
      <c r="B719" s="7"/>
      <c r="C719" s="7"/>
      <c r="D719" s="7"/>
    </row>
    <row r="720">
      <c r="A720" s="7"/>
      <c r="B720" s="7"/>
      <c r="C720" s="7"/>
      <c r="D720" s="7"/>
    </row>
    <row r="721">
      <c r="A721" s="7"/>
      <c r="B721" s="7"/>
      <c r="C721" s="7"/>
      <c r="D721" s="7"/>
    </row>
    <row r="722">
      <c r="A722" s="7"/>
      <c r="B722" s="7"/>
      <c r="C722" s="7"/>
      <c r="D722" s="7"/>
    </row>
    <row r="723">
      <c r="A723" s="7"/>
      <c r="B723" s="7"/>
      <c r="C723" s="7"/>
      <c r="D723" s="7"/>
    </row>
    <row r="724">
      <c r="A724" s="7"/>
      <c r="B724" s="7"/>
      <c r="C724" s="7"/>
      <c r="D724" s="7"/>
    </row>
    <row r="725">
      <c r="A725" s="7"/>
      <c r="B725" s="7"/>
      <c r="C725" s="7"/>
      <c r="D725" s="7"/>
    </row>
    <row r="726">
      <c r="A726" s="7"/>
      <c r="B726" s="7"/>
      <c r="C726" s="7"/>
      <c r="D726" s="7"/>
    </row>
    <row r="727">
      <c r="A727" s="7"/>
      <c r="B727" s="7"/>
      <c r="C727" s="7"/>
      <c r="D727" s="7"/>
    </row>
    <row r="728">
      <c r="A728" s="7"/>
      <c r="B728" s="7"/>
      <c r="C728" s="7"/>
      <c r="D728" s="7"/>
    </row>
    <row r="729">
      <c r="A729" s="7"/>
      <c r="B729" s="7"/>
      <c r="C729" s="7"/>
      <c r="D729" s="7"/>
    </row>
    <row r="730">
      <c r="A730" s="7"/>
      <c r="B730" s="7"/>
      <c r="C730" s="7"/>
      <c r="D730" s="7"/>
    </row>
    <row r="731">
      <c r="A731" s="7"/>
      <c r="B731" s="7"/>
      <c r="C731" s="7"/>
      <c r="D731" s="7"/>
    </row>
    <row r="732">
      <c r="A732" s="7"/>
      <c r="B732" s="7"/>
      <c r="C732" s="7"/>
      <c r="D732" s="7"/>
    </row>
    <row r="733">
      <c r="A733" s="7"/>
      <c r="B733" s="7"/>
      <c r="C733" s="7"/>
      <c r="D733" s="7"/>
    </row>
    <row r="734">
      <c r="A734" s="7"/>
      <c r="B734" s="7"/>
      <c r="C734" s="7"/>
      <c r="D734" s="7"/>
    </row>
    <row r="735">
      <c r="A735" s="7"/>
      <c r="B735" s="7"/>
      <c r="C735" s="7"/>
      <c r="D735" s="7"/>
    </row>
    <row r="736">
      <c r="A736" s="7"/>
      <c r="B736" s="7"/>
      <c r="C736" s="7"/>
      <c r="D736" s="7"/>
    </row>
    <row r="737">
      <c r="A737" s="7"/>
      <c r="B737" s="7"/>
      <c r="C737" s="7"/>
      <c r="D737" s="7"/>
    </row>
    <row r="738">
      <c r="A738" s="7"/>
      <c r="B738" s="7"/>
      <c r="C738" s="7"/>
      <c r="D738" s="7"/>
    </row>
    <row r="739">
      <c r="A739" s="7"/>
      <c r="B739" s="7"/>
      <c r="C739" s="7"/>
      <c r="D739" s="7"/>
    </row>
    <row r="740">
      <c r="A740" s="7"/>
      <c r="B740" s="7"/>
      <c r="C740" s="7"/>
      <c r="D740" s="7"/>
    </row>
    <row r="741">
      <c r="A741" s="7"/>
      <c r="B741" s="7"/>
      <c r="C741" s="7"/>
      <c r="D741" s="7"/>
    </row>
    <row r="742">
      <c r="A742" s="7"/>
      <c r="B742" s="7"/>
      <c r="C742" s="7"/>
      <c r="D742" s="7"/>
    </row>
    <row r="743">
      <c r="A743" s="7"/>
      <c r="B743" s="7"/>
      <c r="C743" s="7"/>
      <c r="D743" s="7"/>
    </row>
    <row r="744">
      <c r="A744" s="7"/>
      <c r="B744" s="7"/>
      <c r="C744" s="7"/>
      <c r="D744" s="7"/>
    </row>
    <row r="745">
      <c r="A745" s="7"/>
      <c r="B745" s="7"/>
      <c r="C745" s="7"/>
      <c r="D745" s="7"/>
    </row>
    <row r="746">
      <c r="A746" s="7"/>
      <c r="B746" s="7"/>
      <c r="C746" s="7"/>
      <c r="D746" s="7"/>
    </row>
    <row r="747">
      <c r="A747" s="7"/>
      <c r="B747" s="7"/>
      <c r="C747" s="7"/>
      <c r="D747" s="7"/>
    </row>
    <row r="748">
      <c r="A748" s="7"/>
      <c r="B748" s="7"/>
      <c r="C748" s="7"/>
      <c r="D748" s="7"/>
    </row>
    <row r="749">
      <c r="A749" s="7"/>
      <c r="B749" s="7"/>
      <c r="C749" s="7"/>
      <c r="D749" s="7"/>
    </row>
    <row r="750">
      <c r="A750" s="7"/>
      <c r="B750" s="7"/>
      <c r="C750" s="7"/>
      <c r="D750" s="7"/>
    </row>
    <row r="751">
      <c r="A751" s="7"/>
      <c r="B751" s="7"/>
      <c r="C751" s="7"/>
      <c r="D751" s="7"/>
    </row>
    <row r="752">
      <c r="A752" s="7"/>
      <c r="B752" s="7"/>
      <c r="C752" s="7"/>
      <c r="D752" s="7"/>
    </row>
    <row r="753">
      <c r="A753" s="7"/>
      <c r="B753" s="7"/>
      <c r="C753" s="7"/>
      <c r="D753" s="7"/>
    </row>
    <row r="754">
      <c r="A754" s="7"/>
      <c r="B754" s="7"/>
      <c r="C754" s="7"/>
      <c r="D754" s="7"/>
    </row>
    <row r="755">
      <c r="A755" s="7"/>
      <c r="B755" s="7"/>
      <c r="C755" s="7"/>
      <c r="D755" s="7"/>
    </row>
    <row r="756">
      <c r="A756" s="7"/>
      <c r="B756" s="7"/>
      <c r="C756" s="7"/>
      <c r="D756" s="7"/>
    </row>
    <row r="757">
      <c r="A757" s="7"/>
      <c r="B757" s="7"/>
      <c r="C757" s="7"/>
      <c r="D757" s="7"/>
    </row>
    <row r="758">
      <c r="A758" s="7"/>
      <c r="B758" s="7"/>
      <c r="C758" s="7"/>
      <c r="D758" s="7"/>
    </row>
    <row r="759">
      <c r="A759" s="7"/>
      <c r="B759" s="7"/>
      <c r="C759" s="7"/>
      <c r="D759" s="7"/>
    </row>
    <row r="760">
      <c r="A760" s="7"/>
      <c r="B760" s="7"/>
      <c r="C760" s="7"/>
      <c r="D760" s="7"/>
    </row>
    <row r="761">
      <c r="A761" s="7"/>
      <c r="B761" s="7"/>
      <c r="C761" s="7"/>
      <c r="D761" s="7"/>
    </row>
    <row r="762">
      <c r="A762" s="7"/>
      <c r="B762" s="7"/>
      <c r="C762" s="7"/>
      <c r="D762" s="7"/>
    </row>
    <row r="763">
      <c r="A763" s="7"/>
      <c r="B763" s="7"/>
      <c r="C763" s="7"/>
      <c r="D763" s="7"/>
    </row>
    <row r="764">
      <c r="A764" s="7"/>
      <c r="B764" s="7"/>
      <c r="C764" s="7"/>
      <c r="D764" s="7"/>
    </row>
    <row r="765">
      <c r="A765" s="7"/>
      <c r="B765" s="7"/>
      <c r="C765" s="7"/>
      <c r="D765" s="7"/>
    </row>
    <row r="766">
      <c r="A766" s="7"/>
      <c r="B766" s="7"/>
      <c r="C766" s="7"/>
      <c r="D766" s="7"/>
    </row>
    <row r="767">
      <c r="A767" s="7"/>
      <c r="B767" s="7"/>
      <c r="C767" s="7"/>
      <c r="D767" s="7"/>
    </row>
    <row r="768">
      <c r="A768" s="7"/>
      <c r="B768" s="7"/>
      <c r="C768" s="7"/>
      <c r="D768" s="7"/>
    </row>
    <row r="769">
      <c r="A769" s="7"/>
      <c r="B769" s="7"/>
      <c r="C769" s="7"/>
      <c r="D769" s="7"/>
    </row>
    <row r="770">
      <c r="A770" s="7"/>
      <c r="B770" s="7"/>
      <c r="C770" s="7"/>
      <c r="D770" s="7"/>
    </row>
    <row r="771">
      <c r="A771" s="7"/>
      <c r="B771" s="7"/>
      <c r="C771" s="7"/>
      <c r="D771" s="7"/>
    </row>
    <row r="772">
      <c r="A772" s="7"/>
      <c r="B772" s="7"/>
      <c r="C772" s="7"/>
      <c r="D772" s="7"/>
    </row>
    <row r="773">
      <c r="A773" s="7"/>
      <c r="B773" s="7"/>
      <c r="C773" s="7"/>
      <c r="D773" s="7"/>
    </row>
    <row r="774">
      <c r="A774" s="7"/>
      <c r="B774" s="7"/>
      <c r="C774" s="7"/>
      <c r="D774" s="7"/>
    </row>
    <row r="775">
      <c r="A775" s="7"/>
      <c r="B775" s="7"/>
      <c r="C775" s="7"/>
      <c r="D775" s="7"/>
    </row>
    <row r="776">
      <c r="A776" s="7"/>
      <c r="B776" s="7"/>
      <c r="C776" s="7"/>
      <c r="D776" s="7"/>
    </row>
    <row r="777">
      <c r="A777" s="7"/>
      <c r="B777" s="7"/>
      <c r="C777" s="7"/>
      <c r="D777" s="7"/>
    </row>
    <row r="778">
      <c r="A778" s="7"/>
      <c r="B778" s="7"/>
      <c r="C778" s="7"/>
      <c r="D778" s="7"/>
    </row>
    <row r="779">
      <c r="A779" s="7"/>
      <c r="B779" s="7"/>
      <c r="C779" s="7"/>
      <c r="D779" s="7"/>
    </row>
    <row r="780">
      <c r="A780" s="7"/>
      <c r="B780" s="7"/>
      <c r="C780" s="7"/>
      <c r="D780" s="7"/>
    </row>
    <row r="781">
      <c r="A781" s="7"/>
      <c r="B781" s="7"/>
      <c r="C781" s="7"/>
      <c r="D781" s="7"/>
    </row>
    <row r="782">
      <c r="A782" s="7"/>
      <c r="B782" s="7"/>
      <c r="C782" s="7"/>
      <c r="D782" s="7"/>
    </row>
    <row r="783">
      <c r="A783" s="7"/>
      <c r="B783" s="7"/>
      <c r="C783" s="7"/>
      <c r="D783" s="7"/>
    </row>
    <row r="784">
      <c r="A784" s="7"/>
      <c r="B784" s="7"/>
      <c r="C784" s="7"/>
      <c r="D784" s="7"/>
    </row>
    <row r="785">
      <c r="A785" s="7"/>
      <c r="B785" s="7"/>
      <c r="C785" s="7"/>
      <c r="D785" s="7"/>
    </row>
    <row r="786">
      <c r="A786" s="7"/>
      <c r="B786" s="7"/>
      <c r="C786" s="7"/>
      <c r="D786" s="7"/>
    </row>
    <row r="787">
      <c r="A787" s="7"/>
      <c r="B787" s="7"/>
      <c r="C787" s="7"/>
      <c r="D787" s="7"/>
    </row>
    <row r="788">
      <c r="A788" s="7"/>
      <c r="B788" s="7"/>
      <c r="C788" s="7"/>
      <c r="D788" s="7"/>
    </row>
    <row r="789">
      <c r="A789" s="7"/>
      <c r="B789" s="7"/>
      <c r="C789" s="7"/>
      <c r="D789" s="7"/>
    </row>
    <row r="790">
      <c r="A790" s="7"/>
      <c r="B790" s="7"/>
      <c r="C790" s="7"/>
      <c r="D790" s="7"/>
    </row>
    <row r="791">
      <c r="A791" s="7"/>
      <c r="B791" s="7"/>
      <c r="C791" s="7"/>
      <c r="D791" s="7"/>
    </row>
    <row r="792">
      <c r="A792" s="7"/>
      <c r="B792" s="7"/>
      <c r="C792" s="7"/>
      <c r="D792" s="7"/>
    </row>
    <row r="793">
      <c r="A793" s="7"/>
      <c r="B793" s="7"/>
      <c r="C793" s="7"/>
      <c r="D793" s="7"/>
    </row>
    <row r="794">
      <c r="A794" s="7"/>
      <c r="B794" s="7"/>
      <c r="C794" s="7"/>
      <c r="D794" s="7"/>
    </row>
    <row r="795">
      <c r="A795" s="7"/>
      <c r="B795" s="7"/>
      <c r="C795" s="7"/>
      <c r="D795" s="7"/>
    </row>
    <row r="796">
      <c r="A796" s="7"/>
      <c r="B796" s="7"/>
      <c r="C796" s="7"/>
      <c r="D796" s="7"/>
    </row>
    <row r="797">
      <c r="A797" s="7"/>
      <c r="B797" s="7"/>
      <c r="C797" s="7"/>
      <c r="D797" s="7"/>
    </row>
    <row r="798">
      <c r="A798" s="7"/>
      <c r="B798" s="7"/>
      <c r="C798" s="7"/>
      <c r="D798" s="7"/>
    </row>
    <row r="799">
      <c r="A799" s="7"/>
      <c r="B799" s="7"/>
      <c r="C799" s="7"/>
      <c r="D799" s="7"/>
    </row>
    <row r="800">
      <c r="A800" s="7"/>
      <c r="B800" s="7"/>
      <c r="C800" s="7"/>
      <c r="D800" s="7"/>
    </row>
    <row r="801">
      <c r="A801" s="7"/>
      <c r="B801" s="7"/>
      <c r="C801" s="7"/>
      <c r="D801" s="7"/>
    </row>
    <row r="802">
      <c r="A802" s="7"/>
      <c r="B802" s="7"/>
      <c r="C802" s="7"/>
      <c r="D802" s="7"/>
    </row>
    <row r="803">
      <c r="A803" s="7"/>
      <c r="B803" s="7"/>
      <c r="C803" s="7"/>
      <c r="D803" s="7"/>
    </row>
    <row r="804">
      <c r="A804" s="7"/>
      <c r="B804" s="7"/>
      <c r="C804" s="7"/>
      <c r="D804" s="7"/>
    </row>
    <row r="805">
      <c r="A805" s="7"/>
      <c r="B805" s="7"/>
      <c r="C805" s="7"/>
      <c r="D805" s="7"/>
    </row>
    <row r="806">
      <c r="A806" s="7"/>
      <c r="B806" s="7"/>
      <c r="C806" s="7"/>
      <c r="D806" s="7"/>
    </row>
    <row r="807">
      <c r="A807" s="7"/>
      <c r="B807" s="7"/>
      <c r="C807" s="7"/>
      <c r="D807" s="7"/>
    </row>
    <row r="808">
      <c r="A808" s="7"/>
      <c r="B808" s="7"/>
      <c r="C808" s="7"/>
      <c r="D808" s="7"/>
    </row>
    <row r="809">
      <c r="A809" s="7"/>
      <c r="B809" s="7"/>
      <c r="C809" s="7"/>
      <c r="D809" s="7"/>
    </row>
    <row r="810">
      <c r="A810" s="7"/>
      <c r="B810" s="7"/>
      <c r="C810" s="7"/>
      <c r="D810" s="7"/>
    </row>
    <row r="811">
      <c r="A811" s="7"/>
      <c r="B811" s="7"/>
      <c r="C811" s="7"/>
      <c r="D811" s="7"/>
    </row>
    <row r="812">
      <c r="A812" s="7"/>
      <c r="B812" s="7"/>
      <c r="C812" s="7"/>
      <c r="D812" s="7"/>
    </row>
    <row r="813">
      <c r="A813" s="7"/>
      <c r="B813" s="7"/>
      <c r="C813" s="7"/>
      <c r="D813" s="7"/>
    </row>
    <row r="814">
      <c r="A814" s="7"/>
      <c r="B814" s="7"/>
      <c r="C814" s="7"/>
      <c r="D814" s="7"/>
    </row>
    <row r="815">
      <c r="A815" s="7"/>
      <c r="B815" s="7"/>
      <c r="C815" s="7"/>
      <c r="D815" s="7"/>
    </row>
    <row r="816">
      <c r="A816" s="7"/>
      <c r="B816" s="7"/>
      <c r="C816" s="7"/>
      <c r="D816" s="7"/>
    </row>
    <row r="817">
      <c r="A817" s="7"/>
      <c r="B817" s="7"/>
      <c r="C817" s="7"/>
      <c r="D817" s="7"/>
    </row>
    <row r="818">
      <c r="A818" s="7"/>
      <c r="B818" s="7"/>
      <c r="C818" s="7"/>
      <c r="D818" s="7"/>
    </row>
    <row r="819">
      <c r="A819" s="7"/>
      <c r="B819" s="7"/>
      <c r="C819" s="7"/>
      <c r="D819" s="7"/>
    </row>
    <row r="820">
      <c r="A820" s="7"/>
      <c r="B820" s="7"/>
      <c r="C820" s="7"/>
      <c r="D820" s="7"/>
    </row>
    <row r="821">
      <c r="A821" s="7"/>
      <c r="B821" s="7"/>
      <c r="C821" s="7"/>
      <c r="D821" s="7"/>
    </row>
    <row r="822">
      <c r="A822" s="7"/>
      <c r="B822" s="7"/>
      <c r="C822" s="7"/>
      <c r="D822" s="7"/>
    </row>
    <row r="823">
      <c r="A823" s="7"/>
      <c r="B823" s="7"/>
      <c r="C823" s="7"/>
      <c r="D823" s="7"/>
    </row>
    <row r="824">
      <c r="A824" s="7"/>
      <c r="B824" s="7"/>
      <c r="C824" s="7"/>
      <c r="D824" s="7"/>
    </row>
    <row r="825">
      <c r="A825" s="7"/>
      <c r="B825" s="7"/>
      <c r="C825" s="7"/>
      <c r="D825" s="7"/>
    </row>
    <row r="826">
      <c r="A826" s="7"/>
      <c r="B826" s="7"/>
      <c r="C826" s="7"/>
      <c r="D826" s="7"/>
    </row>
    <row r="827">
      <c r="A827" s="7"/>
      <c r="B827" s="7"/>
      <c r="C827" s="7"/>
      <c r="D827" s="7"/>
    </row>
    <row r="828">
      <c r="A828" s="7"/>
      <c r="B828" s="7"/>
      <c r="C828" s="7"/>
      <c r="D828" s="7"/>
    </row>
    <row r="829">
      <c r="A829" s="7"/>
      <c r="B829" s="7"/>
      <c r="C829" s="7"/>
      <c r="D829" s="7"/>
    </row>
    <row r="830">
      <c r="A830" s="7"/>
      <c r="B830" s="7"/>
      <c r="C830" s="7"/>
      <c r="D830" s="7"/>
    </row>
    <row r="831">
      <c r="A831" s="7"/>
      <c r="B831" s="7"/>
      <c r="C831" s="7"/>
      <c r="D831" s="7"/>
    </row>
    <row r="832">
      <c r="A832" s="7"/>
      <c r="B832" s="7"/>
      <c r="C832" s="7"/>
      <c r="D832" s="7"/>
    </row>
    <row r="833">
      <c r="A833" s="7"/>
      <c r="B833" s="7"/>
      <c r="C833" s="7"/>
      <c r="D833" s="7"/>
    </row>
    <row r="834">
      <c r="A834" s="7"/>
      <c r="B834" s="7"/>
      <c r="C834" s="7"/>
      <c r="D834" s="7"/>
    </row>
    <row r="835">
      <c r="A835" s="7"/>
      <c r="B835" s="7"/>
      <c r="C835" s="7"/>
      <c r="D835" s="7"/>
    </row>
    <row r="836">
      <c r="A836" s="7"/>
      <c r="B836" s="7"/>
      <c r="C836" s="7"/>
      <c r="D836" s="7"/>
    </row>
    <row r="837">
      <c r="A837" s="7"/>
      <c r="B837" s="7"/>
      <c r="C837" s="7"/>
      <c r="D837" s="7"/>
    </row>
    <row r="838">
      <c r="A838" s="7"/>
      <c r="B838" s="7"/>
      <c r="C838" s="7"/>
      <c r="D838" s="7"/>
    </row>
    <row r="839">
      <c r="A839" s="7"/>
      <c r="B839" s="7"/>
      <c r="C839" s="7"/>
      <c r="D839" s="7"/>
    </row>
    <row r="840">
      <c r="A840" s="7"/>
      <c r="B840" s="7"/>
      <c r="C840" s="7"/>
      <c r="D840" s="7"/>
    </row>
    <row r="841">
      <c r="A841" s="7"/>
      <c r="B841" s="7"/>
      <c r="C841" s="7"/>
      <c r="D841" s="7"/>
    </row>
    <row r="842">
      <c r="A842" s="7"/>
      <c r="B842" s="7"/>
      <c r="C842" s="7"/>
      <c r="D842" s="7"/>
    </row>
    <row r="843">
      <c r="A843" s="7"/>
      <c r="B843" s="7"/>
      <c r="C843" s="7"/>
      <c r="D843" s="7"/>
    </row>
    <row r="844">
      <c r="A844" s="7"/>
      <c r="B844" s="7"/>
      <c r="C844" s="7"/>
      <c r="D844" s="7"/>
    </row>
    <row r="845">
      <c r="A845" s="7"/>
      <c r="B845" s="7"/>
      <c r="C845" s="7"/>
      <c r="D845" s="7"/>
    </row>
    <row r="846">
      <c r="A846" s="7"/>
      <c r="B846" s="7"/>
      <c r="C846" s="7"/>
      <c r="D846" s="7"/>
    </row>
    <row r="847">
      <c r="A847" s="7"/>
      <c r="B847" s="7"/>
      <c r="C847" s="7"/>
      <c r="D847" s="7"/>
    </row>
    <row r="848">
      <c r="A848" s="7"/>
      <c r="B848" s="7"/>
      <c r="C848" s="7"/>
      <c r="D848" s="7"/>
    </row>
    <row r="849">
      <c r="A849" s="7"/>
      <c r="B849" s="7"/>
      <c r="C849" s="7"/>
      <c r="D849" s="7"/>
    </row>
    <row r="850">
      <c r="A850" s="7"/>
      <c r="B850" s="7"/>
      <c r="C850" s="7"/>
      <c r="D850" s="7"/>
    </row>
    <row r="851">
      <c r="A851" s="7"/>
      <c r="B851" s="7"/>
      <c r="C851" s="7"/>
      <c r="D851" s="7"/>
    </row>
    <row r="852">
      <c r="A852" s="7"/>
      <c r="B852" s="7"/>
      <c r="C852" s="7"/>
      <c r="D852" s="7"/>
    </row>
    <row r="853">
      <c r="A853" s="7"/>
      <c r="B853" s="7"/>
      <c r="C853" s="7"/>
      <c r="D853" s="7"/>
    </row>
    <row r="854">
      <c r="A854" s="7"/>
      <c r="B854" s="7"/>
      <c r="C854" s="7"/>
      <c r="D854" s="7"/>
    </row>
    <row r="855">
      <c r="A855" s="7"/>
      <c r="B855" s="7"/>
      <c r="C855" s="7"/>
      <c r="D855" s="7"/>
    </row>
    <row r="856">
      <c r="A856" s="7"/>
      <c r="B856" s="7"/>
      <c r="C856" s="7"/>
      <c r="D856" s="7"/>
    </row>
    <row r="857">
      <c r="A857" s="7"/>
      <c r="B857" s="7"/>
      <c r="C857" s="7"/>
      <c r="D857" s="7"/>
    </row>
    <row r="858">
      <c r="A858" s="7"/>
      <c r="B858" s="7"/>
      <c r="C858" s="7"/>
      <c r="D858" s="7"/>
    </row>
    <row r="859">
      <c r="A859" s="7"/>
      <c r="B859" s="7"/>
      <c r="C859" s="7"/>
      <c r="D859" s="7"/>
    </row>
    <row r="860">
      <c r="A860" s="7"/>
      <c r="B860" s="7"/>
      <c r="C860" s="7"/>
      <c r="D860" s="7"/>
    </row>
    <row r="861">
      <c r="A861" s="7"/>
      <c r="B861" s="7"/>
      <c r="C861" s="7"/>
      <c r="D861" s="7"/>
    </row>
    <row r="862">
      <c r="A862" s="7"/>
      <c r="B862" s="7"/>
      <c r="C862" s="7"/>
      <c r="D862" s="7"/>
    </row>
    <row r="863">
      <c r="A863" s="7"/>
      <c r="B863" s="7"/>
      <c r="C863" s="7"/>
      <c r="D863" s="7"/>
    </row>
    <row r="864">
      <c r="A864" s="7"/>
      <c r="B864" s="7"/>
      <c r="C864" s="7"/>
      <c r="D864" s="7"/>
    </row>
    <row r="865">
      <c r="A865" s="7"/>
      <c r="B865" s="7"/>
      <c r="C865" s="7"/>
      <c r="D865" s="7"/>
    </row>
    <row r="866">
      <c r="A866" s="7"/>
      <c r="B866" s="7"/>
      <c r="C866" s="7"/>
      <c r="D866" s="7"/>
    </row>
    <row r="867">
      <c r="A867" s="7"/>
      <c r="B867" s="7"/>
      <c r="C867" s="7"/>
      <c r="D867" s="7"/>
    </row>
    <row r="868">
      <c r="A868" s="7"/>
      <c r="B868" s="7"/>
      <c r="C868" s="7"/>
      <c r="D868" s="7"/>
    </row>
    <row r="869">
      <c r="A869" s="7"/>
      <c r="B869" s="7"/>
      <c r="C869" s="7"/>
      <c r="D869" s="7"/>
    </row>
    <row r="870">
      <c r="A870" s="7"/>
      <c r="B870" s="7"/>
      <c r="C870" s="7"/>
      <c r="D870" s="7"/>
    </row>
    <row r="871">
      <c r="A871" s="7"/>
      <c r="B871" s="7"/>
      <c r="C871" s="7"/>
      <c r="D871" s="7"/>
    </row>
    <row r="872">
      <c r="A872" s="7"/>
      <c r="B872" s="7"/>
      <c r="C872" s="7"/>
      <c r="D872" s="7"/>
    </row>
    <row r="873">
      <c r="A873" s="7"/>
      <c r="B873" s="7"/>
      <c r="C873" s="7"/>
      <c r="D873" s="7"/>
    </row>
    <row r="874">
      <c r="A874" s="7"/>
      <c r="B874" s="7"/>
      <c r="C874" s="7"/>
      <c r="D874" s="7"/>
    </row>
    <row r="875">
      <c r="A875" s="7"/>
      <c r="B875" s="7"/>
      <c r="C875" s="7"/>
      <c r="D875" s="7"/>
    </row>
    <row r="876">
      <c r="A876" s="7"/>
      <c r="B876" s="7"/>
      <c r="C876" s="7"/>
      <c r="D876" s="7"/>
    </row>
    <row r="877">
      <c r="A877" s="7"/>
      <c r="B877" s="7"/>
      <c r="C877" s="7"/>
      <c r="D877" s="7"/>
    </row>
    <row r="878">
      <c r="A878" s="7"/>
      <c r="B878" s="7"/>
      <c r="C878" s="7"/>
      <c r="D878" s="7"/>
    </row>
    <row r="879">
      <c r="A879" s="7"/>
      <c r="B879" s="7"/>
      <c r="C879" s="7"/>
      <c r="D879" s="7"/>
    </row>
    <row r="880">
      <c r="A880" s="7"/>
      <c r="B880" s="7"/>
      <c r="C880" s="7"/>
      <c r="D880" s="7"/>
    </row>
    <row r="881">
      <c r="A881" s="7"/>
      <c r="B881" s="7"/>
      <c r="C881" s="7"/>
      <c r="D881" s="7"/>
    </row>
    <row r="882">
      <c r="A882" s="7"/>
      <c r="B882" s="7"/>
      <c r="C882" s="7"/>
      <c r="D882" s="7"/>
    </row>
    <row r="883">
      <c r="A883" s="7"/>
      <c r="B883" s="7"/>
      <c r="C883" s="7"/>
      <c r="D883" s="7"/>
    </row>
    <row r="884">
      <c r="A884" s="7"/>
      <c r="B884" s="7"/>
      <c r="C884" s="7"/>
      <c r="D884" s="7"/>
    </row>
    <row r="885">
      <c r="A885" s="7"/>
      <c r="B885" s="7"/>
      <c r="C885" s="7"/>
      <c r="D885" s="7"/>
    </row>
    <row r="886">
      <c r="A886" s="7"/>
      <c r="B886" s="7"/>
      <c r="C886" s="7"/>
      <c r="D886" s="7"/>
    </row>
    <row r="887">
      <c r="A887" s="7"/>
      <c r="B887" s="7"/>
      <c r="C887" s="7"/>
      <c r="D887" s="7"/>
    </row>
    <row r="888">
      <c r="A888" s="7"/>
      <c r="B888" s="7"/>
      <c r="C888" s="7"/>
      <c r="D888" s="7"/>
    </row>
    <row r="889">
      <c r="A889" s="7"/>
      <c r="B889" s="7"/>
      <c r="C889" s="7"/>
      <c r="D889" s="7"/>
    </row>
    <row r="890">
      <c r="A890" s="7"/>
      <c r="B890" s="7"/>
      <c r="C890" s="7"/>
      <c r="D890" s="7"/>
    </row>
    <row r="891">
      <c r="A891" s="7"/>
      <c r="B891" s="7"/>
      <c r="C891" s="7"/>
      <c r="D891" s="7"/>
    </row>
    <row r="892">
      <c r="A892" s="7"/>
      <c r="B892" s="7"/>
      <c r="C892" s="7"/>
      <c r="D892" s="7"/>
    </row>
    <row r="893">
      <c r="A893" s="7"/>
      <c r="B893" s="7"/>
      <c r="C893" s="7"/>
      <c r="D893" s="7"/>
    </row>
    <row r="894">
      <c r="A894" s="7"/>
      <c r="B894" s="7"/>
      <c r="C894" s="7"/>
      <c r="D894" s="7"/>
    </row>
    <row r="895">
      <c r="A895" s="7"/>
      <c r="B895" s="7"/>
      <c r="C895" s="7"/>
      <c r="D895" s="7"/>
    </row>
    <row r="896">
      <c r="A896" s="7"/>
      <c r="B896" s="7"/>
      <c r="C896" s="7"/>
      <c r="D896" s="7"/>
    </row>
    <row r="897">
      <c r="A897" s="7"/>
      <c r="B897" s="7"/>
      <c r="C897" s="7"/>
      <c r="D897" s="7"/>
    </row>
    <row r="898">
      <c r="A898" s="7"/>
      <c r="B898" s="7"/>
      <c r="C898" s="7"/>
      <c r="D898" s="7"/>
    </row>
    <row r="899">
      <c r="A899" s="7"/>
      <c r="B899" s="7"/>
      <c r="C899" s="7"/>
      <c r="D899" s="7"/>
    </row>
    <row r="900">
      <c r="A900" s="7"/>
      <c r="B900" s="7"/>
      <c r="C900" s="7"/>
      <c r="D900" s="7"/>
    </row>
    <row r="901">
      <c r="A901" s="7"/>
      <c r="B901" s="7"/>
      <c r="C901" s="7"/>
      <c r="D901" s="7"/>
    </row>
    <row r="902">
      <c r="A902" s="7"/>
      <c r="B902" s="7"/>
      <c r="C902" s="7"/>
      <c r="D902" s="7"/>
    </row>
    <row r="903">
      <c r="A903" s="7"/>
      <c r="B903" s="7"/>
      <c r="C903" s="7"/>
      <c r="D903" s="7"/>
    </row>
    <row r="904">
      <c r="A904" s="7"/>
      <c r="B904" s="7"/>
      <c r="C904" s="7"/>
      <c r="D904" s="7"/>
    </row>
    <row r="905">
      <c r="A905" s="7"/>
      <c r="B905" s="7"/>
      <c r="C905" s="7"/>
      <c r="D905" s="7"/>
    </row>
    <row r="906">
      <c r="A906" s="7"/>
      <c r="B906" s="7"/>
      <c r="C906" s="7"/>
      <c r="D906" s="7"/>
    </row>
    <row r="907">
      <c r="A907" s="7"/>
      <c r="B907" s="7"/>
      <c r="C907" s="7"/>
      <c r="D907" s="7"/>
    </row>
    <row r="908">
      <c r="A908" s="7"/>
      <c r="B908" s="7"/>
      <c r="C908" s="7"/>
      <c r="D908" s="7"/>
    </row>
    <row r="909">
      <c r="A909" s="7"/>
      <c r="B909" s="7"/>
      <c r="C909" s="7"/>
      <c r="D909" s="7"/>
    </row>
    <row r="910">
      <c r="A910" s="7"/>
      <c r="B910" s="7"/>
      <c r="C910" s="7"/>
      <c r="D910" s="7"/>
    </row>
    <row r="911">
      <c r="A911" s="7"/>
      <c r="B911" s="7"/>
      <c r="C911" s="7"/>
      <c r="D911" s="7"/>
    </row>
    <row r="912">
      <c r="A912" s="7"/>
      <c r="B912" s="7"/>
      <c r="C912" s="7"/>
      <c r="D912" s="7"/>
    </row>
    <row r="913">
      <c r="A913" s="7"/>
      <c r="B913" s="7"/>
      <c r="C913" s="7"/>
      <c r="D913" s="7"/>
    </row>
    <row r="914">
      <c r="A914" s="7"/>
      <c r="B914" s="7"/>
      <c r="C914" s="7"/>
      <c r="D914" s="7"/>
    </row>
    <row r="915">
      <c r="A915" s="7"/>
      <c r="B915" s="7"/>
      <c r="C915" s="7"/>
      <c r="D915" s="7"/>
    </row>
    <row r="916">
      <c r="A916" s="7"/>
      <c r="B916" s="7"/>
      <c r="C916" s="7"/>
      <c r="D916" s="7"/>
    </row>
    <row r="917">
      <c r="A917" s="7"/>
      <c r="B917" s="7"/>
      <c r="C917" s="7"/>
      <c r="D917" s="7"/>
    </row>
    <row r="918">
      <c r="A918" s="7"/>
      <c r="B918" s="7"/>
      <c r="C918" s="7"/>
      <c r="D918" s="7"/>
    </row>
    <row r="919">
      <c r="A919" s="7"/>
      <c r="B919" s="7"/>
      <c r="C919" s="7"/>
      <c r="D919" s="7"/>
    </row>
    <row r="920">
      <c r="A920" s="7"/>
      <c r="B920" s="7"/>
      <c r="C920" s="7"/>
      <c r="D920" s="7"/>
    </row>
    <row r="921">
      <c r="A921" s="7"/>
      <c r="B921" s="7"/>
      <c r="C921" s="7"/>
      <c r="D921" s="7"/>
    </row>
    <row r="922">
      <c r="A922" s="7"/>
      <c r="B922" s="7"/>
      <c r="C922" s="7"/>
      <c r="D922" s="7"/>
    </row>
    <row r="923">
      <c r="A923" s="7"/>
      <c r="B923" s="7"/>
      <c r="C923" s="7"/>
      <c r="D923" s="7"/>
    </row>
    <row r="924">
      <c r="A924" s="7"/>
      <c r="B924" s="7"/>
      <c r="C924" s="7"/>
      <c r="D924" s="7"/>
    </row>
    <row r="925">
      <c r="A925" s="7"/>
      <c r="B925" s="7"/>
      <c r="C925" s="7"/>
      <c r="D925" s="7"/>
    </row>
    <row r="926">
      <c r="A926" s="7"/>
      <c r="B926" s="7"/>
      <c r="C926" s="7"/>
      <c r="D926" s="7"/>
    </row>
    <row r="927">
      <c r="A927" s="7"/>
      <c r="B927" s="7"/>
      <c r="C927" s="7"/>
      <c r="D927" s="7"/>
    </row>
    <row r="928">
      <c r="A928" s="7"/>
      <c r="B928" s="7"/>
      <c r="C928" s="7"/>
      <c r="D928" s="7"/>
    </row>
    <row r="929">
      <c r="A929" s="7"/>
      <c r="B929" s="7"/>
      <c r="C929" s="7"/>
      <c r="D929" s="7"/>
    </row>
    <row r="930">
      <c r="A930" s="7"/>
      <c r="B930" s="7"/>
      <c r="C930" s="7"/>
      <c r="D930" s="7"/>
    </row>
    <row r="931">
      <c r="A931" s="7"/>
      <c r="B931" s="7"/>
      <c r="C931" s="7"/>
      <c r="D931" s="7"/>
    </row>
    <row r="932">
      <c r="A932" s="7"/>
      <c r="B932" s="7"/>
      <c r="C932" s="7"/>
      <c r="D932" s="7"/>
    </row>
    <row r="933">
      <c r="A933" s="7"/>
      <c r="B933" s="7"/>
      <c r="C933" s="7"/>
      <c r="D933" s="7"/>
    </row>
    <row r="934">
      <c r="A934" s="7"/>
      <c r="B934" s="7"/>
      <c r="C934" s="7"/>
      <c r="D934" s="7"/>
    </row>
    <row r="935">
      <c r="A935" s="7"/>
      <c r="B935" s="7"/>
      <c r="C935" s="7"/>
      <c r="D935" s="7"/>
    </row>
    <row r="936">
      <c r="A936" s="7"/>
      <c r="B936" s="7"/>
      <c r="C936" s="7"/>
      <c r="D936" s="7"/>
    </row>
    <row r="937">
      <c r="A937" s="7"/>
      <c r="B937" s="7"/>
      <c r="C937" s="7"/>
      <c r="D937" s="7"/>
    </row>
    <row r="938">
      <c r="A938" s="7"/>
      <c r="B938" s="7"/>
      <c r="C938" s="7"/>
      <c r="D938" s="7"/>
    </row>
    <row r="939">
      <c r="A939" s="7"/>
      <c r="B939" s="7"/>
      <c r="C939" s="7"/>
      <c r="D939" s="7"/>
    </row>
    <row r="940">
      <c r="A940" s="7"/>
      <c r="B940" s="7"/>
      <c r="C940" s="7"/>
      <c r="D940" s="7"/>
    </row>
    <row r="941">
      <c r="A941" s="7"/>
      <c r="B941" s="7"/>
      <c r="C941" s="7"/>
      <c r="D941" s="7"/>
    </row>
    <row r="942">
      <c r="A942" s="7"/>
      <c r="B942" s="7"/>
      <c r="C942" s="7"/>
      <c r="D942" s="7"/>
    </row>
    <row r="943">
      <c r="A943" s="7"/>
      <c r="B943" s="7"/>
      <c r="C943" s="7"/>
      <c r="D943" s="7"/>
    </row>
    <row r="944">
      <c r="A944" s="7"/>
      <c r="B944" s="7"/>
      <c r="C944" s="7"/>
      <c r="D944" s="7"/>
    </row>
    <row r="945">
      <c r="A945" s="7"/>
      <c r="B945" s="7"/>
      <c r="C945" s="7"/>
      <c r="D945" s="7"/>
    </row>
    <row r="946">
      <c r="A946" s="7"/>
      <c r="B946" s="7"/>
      <c r="C946" s="7"/>
      <c r="D946" s="7"/>
    </row>
    <row r="947">
      <c r="A947" s="7"/>
      <c r="B947" s="7"/>
      <c r="C947" s="7"/>
      <c r="D947" s="7"/>
    </row>
    <row r="948">
      <c r="A948" s="7"/>
      <c r="B948" s="7"/>
      <c r="C948" s="7"/>
      <c r="D948" s="7"/>
    </row>
    <row r="949">
      <c r="A949" s="7"/>
      <c r="B949" s="7"/>
      <c r="C949" s="7"/>
      <c r="D949" s="7"/>
    </row>
    <row r="950">
      <c r="A950" s="7"/>
      <c r="B950" s="7"/>
      <c r="C950" s="7"/>
      <c r="D950" s="7"/>
    </row>
    <row r="951">
      <c r="A951" s="7"/>
      <c r="B951" s="7"/>
      <c r="C951" s="7"/>
      <c r="D951" s="7"/>
    </row>
    <row r="952">
      <c r="A952" s="7"/>
      <c r="B952" s="7"/>
      <c r="C952" s="7"/>
      <c r="D952" s="7"/>
    </row>
    <row r="953">
      <c r="A953" s="7"/>
      <c r="B953" s="7"/>
      <c r="C953" s="7"/>
      <c r="D953" s="7"/>
    </row>
    <row r="954">
      <c r="A954" s="7"/>
      <c r="B954" s="7"/>
      <c r="C954" s="7"/>
      <c r="D954" s="7"/>
    </row>
    <row r="955">
      <c r="A955" s="7"/>
      <c r="B955" s="7"/>
      <c r="C955" s="7"/>
      <c r="D955" s="7"/>
    </row>
    <row r="956">
      <c r="A956" s="7"/>
      <c r="B956" s="7"/>
      <c r="C956" s="7"/>
      <c r="D956" s="7"/>
    </row>
    <row r="957">
      <c r="A957" s="7"/>
      <c r="B957" s="7"/>
      <c r="C957" s="7"/>
      <c r="D957" s="7"/>
    </row>
    <row r="958">
      <c r="A958" s="7"/>
      <c r="B958" s="7"/>
      <c r="C958" s="7"/>
      <c r="D958" s="7"/>
    </row>
    <row r="959">
      <c r="A959" s="7"/>
      <c r="B959" s="7"/>
      <c r="C959" s="7"/>
      <c r="D959" s="7"/>
    </row>
    <row r="960">
      <c r="A960" s="7"/>
      <c r="B960" s="7"/>
      <c r="C960" s="7"/>
      <c r="D960" s="7"/>
    </row>
    <row r="961">
      <c r="A961" s="7"/>
      <c r="B961" s="7"/>
      <c r="C961" s="7"/>
      <c r="D961" s="7"/>
    </row>
    <row r="962">
      <c r="A962" s="7"/>
      <c r="B962" s="7"/>
      <c r="C962" s="7"/>
      <c r="D962" s="7"/>
    </row>
    <row r="963">
      <c r="A963" s="7"/>
      <c r="B963" s="7"/>
      <c r="C963" s="7"/>
      <c r="D963" s="7"/>
    </row>
    <row r="964">
      <c r="A964" s="7"/>
      <c r="B964" s="7"/>
      <c r="C964" s="7"/>
      <c r="D964" s="7"/>
    </row>
    <row r="965">
      <c r="A965" s="7"/>
      <c r="B965" s="7"/>
      <c r="C965" s="7"/>
      <c r="D965" s="7"/>
    </row>
    <row r="966">
      <c r="A966" s="7"/>
      <c r="B966" s="7"/>
      <c r="C966" s="7"/>
      <c r="D966" s="7"/>
    </row>
    <row r="967">
      <c r="A967" s="7"/>
      <c r="B967" s="7"/>
      <c r="C967" s="7"/>
      <c r="D967" s="7"/>
    </row>
    <row r="968">
      <c r="A968" s="7"/>
      <c r="B968" s="7"/>
      <c r="C968" s="7"/>
      <c r="D968" s="7"/>
    </row>
    <row r="969">
      <c r="A969" s="7"/>
      <c r="B969" s="7"/>
      <c r="C969" s="7"/>
      <c r="D969" s="7"/>
    </row>
    <row r="970">
      <c r="A970" s="7"/>
      <c r="B970" s="7"/>
      <c r="C970" s="7"/>
      <c r="D970" s="7"/>
    </row>
    <row r="971">
      <c r="A971" s="7"/>
      <c r="B971" s="7"/>
      <c r="C971" s="7"/>
      <c r="D971" s="7"/>
    </row>
    <row r="972">
      <c r="A972" s="7"/>
      <c r="B972" s="7"/>
      <c r="C972" s="7"/>
      <c r="D972" s="7"/>
    </row>
    <row r="973">
      <c r="A973" s="7"/>
      <c r="B973" s="7"/>
      <c r="C973" s="7"/>
      <c r="D973" s="7"/>
    </row>
    <row r="974">
      <c r="A974" s="7"/>
      <c r="B974" s="7"/>
      <c r="C974" s="7"/>
      <c r="D974" s="7"/>
    </row>
    <row r="975">
      <c r="A975" s="7"/>
      <c r="B975" s="7"/>
      <c r="C975" s="7"/>
      <c r="D975" s="7"/>
    </row>
    <row r="976">
      <c r="A976" s="7"/>
      <c r="B976" s="7"/>
      <c r="C976" s="7"/>
      <c r="D976" s="7"/>
    </row>
    <row r="977">
      <c r="A977" s="7"/>
      <c r="B977" s="7"/>
      <c r="C977" s="7"/>
      <c r="D977" s="7"/>
    </row>
    <row r="978">
      <c r="A978" s="7"/>
      <c r="B978" s="7"/>
      <c r="C978" s="7"/>
      <c r="D978" s="7"/>
    </row>
    <row r="979">
      <c r="A979" s="7"/>
      <c r="B979" s="7"/>
      <c r="C979" s="7"/>
      <c r="D979" s="7"/>
    </row>
    <row r="980">
      <c r="A980" s="7"/>
      <c r="B980" s="7"/>
      <c r="C980" s="7"/>
      <c r="D980" s="7"/>
    </row>
    <row r="981">
      <c r="A981" s="7"/>
      <c r="B981" s="7"/>
      <c r="C981" s="7"/>
      <c r="D981" s="7"/>
    </row>
    <row r="982">
      <c r="A982" s="7"/>
      <c r="B982" s="7"/>
      <c r="C982" s="7"/>
      <c r="D982" s="7"/>
    </row>
    <row r="983">
      <c r="A983" s="7"/>
      <c r="B983" s="7"/>
      <c r="C983" s="7"/>
      <c r="D983" s="7"/>
    </row>
    <row r="984">
      <c r="A984" s="7"/>
      <c r="B984" s="7"/>
      <c r="C984" s="7"/>
      <c r="D984" s="7"/>
    </row>
    <row r="985">
      <c r="A985" s="7"/>
      <c r="B985" s="7"/>
      <c r="C985" s="7"/>
      <c r="D985" s="7"/>
    </row>
    <row r="986">
      <c r="A986" s="7"/>
      <c r="B986" s="7"/>
      <c r="C986" s="7"/>
      <c r="D986" s="7"/>
    </row>
    <row r="987">
      <c r="A987" s="7"/>
      <c r="B987" s="7"/>
      <c r="C987" s="7"/>
      <c r="D987" s="7"/>
    </row>
    <row r="988">
      <c r="A988" s="7"/>
      <c r="B988" s="7"/>
      <c r="C988" s="7"/>
      <c r="D988" s="7"/>
    </row>
    <row r="989">
      <c r="A989" s="7"/>
      <c r="B989" s="7"/>
      <c r="C989" s="7"/>
      <c r="D989" s="7"/>
    </row>
    <row r="990">
      <c r="A990" s="7"/>
      <c r="B990" s="7"/>
      <c r="C990" s="7"/>
      <c r="D990" s="7"/>
    </row>
    <row r="991">
      <c r="A991" s="7"/>
      <c r="B991" s="7"/>
      <c r="C991" s="7"/>
      <c r="D991" s="7"/>
    </row>
    <row r="992">
      <c r="A992" s="7"/>
      <c r="B992" s="7"/>
      <c r="C992" s="7"/>
      <c r="D992" s="7"/>
    </row>
    <row r="993">
      <c r="A993" s="7"/>
      <c r="B993" s="7"/>
      <c r="C993" s="7"/>
      <c r="D993" s="7"/>
    </row>
    <row r="994">
      <c r="A994" s="7"/>
      <c r="B994" s="7"/>
      <c r="C994" s="7"/>
      <c r="D994" s="7"/>
    </row>
    <row r="995">
      <c r="A995" s="7"/>
      <c r="B995" s="7"/>
      <c r="C995" s="7"/>
      <c r="D995" s="7"/>
    </row>
    <row r="996">
      <c r="A996" s="7"/>
      <c r="B996" s="7"/>
      <c r="C996" s="7"/>
      <c r="D996" s="7"/>
    </row>
    <row r="997">
      <c r="A997" s="7"/>
      <c r="B997" s="7"/>
      <c r="C997" s="7"/>
      <c r="D997" s="7"/>
    </row>
    <row r="998">
      <c r="A998" s="7"/>
      <c r="B998" s="7"/>
      <c r="C998" s="7"/>
      <c r="D998" s="7"/>
    </row>
    <row r="999">
      <c r="A999" s="7"/>
      <c r="B999" s="7"/>
      <c r="C999" s="7"/>
      <c r="D999" s="7"/>
    </row>
    <row r="1000">
      <c r="A1000" s="7"/>
      <c r="B1000" s="7"/>
      <c r="C1000" s="7"/>
      <c r="D1000" s="7"/>
    </row>
    <row r="1001">
      <c r="A1001" s="7"/>
      <c r="B1001" s="7"/>
      <c r="C1001" s="7"/>
      <c r="D1001" s="7"/>
    </row>
    <row r="1002">
      <c r="A1002" s="7"/>
      <c r="B1002" s="7"/>
      <c r="C1002" s="7"/>
      <c r="D1002" s="7"/>
    </row>
  </sheetData>
  <hyperlinks>
    <hyperlink display="Navigate to the Task Type &amp; Dimension Selection tab&#10;" location="'1. Task Type &amp; Dimension Select'!A1" ref="C6"/>
    <hyperlink display="Navigate to the Dimension Definition tab. The Selected Standard Dimensions section (row 4) is automatically populated with all of the Standard Dimension &amp; Sub-Dimensions that you marked as applicable in the previous step, along with each Standard definitions of 1, 3. and 5 quality. Please add any error categories that you would like used as [Error Category] within any new dimensions you add&#10;" location="'2. Dimension Definition'!A1" ref="C9"/>
    <hyperlink display="Navigate within the Dimension Definition tab to the Additional Custom Dimensions section. Here you have the opportunity to add custom dimensions that are unique to your project / not already captuired in the standard dimensions.&#10;" location="Additional_Custom_Dimensions" ref="C11"/>
    <hyperlink r:id="rId1" ref="C15"/>
    <hyperlink r:id="rId2" ref="C19"/>
    <hyperlink r:id="rId3" ref="C20"/>
    <hyperlink r:id="rId4" ref="C21"/>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4.75"/>
    <col customWidth="1" min="2" max="2" width="15.25"/>
    <col customWidth="1" min="3" max="3" width="26.5"/>
    <col customWidth="1" min="4" max="4" width="41.63"/>
    <col customWidth="1" min="5" max="5" width="72.63"/>
    <col customWidth="1" min="6" max="6" width="14.0"/>
    <col customWidth="1" min="7" max="7" width="15.63"/>
    <col customWidth="1" min="8" max="9" width="37.63"/>
  </cols>
  <sheetData>
    <row r="1">
      <c r="A1" s="1"/>
      <c r="B1" s="2" t="s">
        <v>0</v>
      </c>
      <c r="C1" s="1"/>
      <c r="D1" s="1"/>
      <c r="E1" s="3"/>
      <c r="F1" s="1"/>
      <c r="G1" s="1"/>
      <c r="H1" s="1"/>
      <c r="I1" s="1"/>
    </row>
    <row r="2">
      <c r="A2" s="1"/>
      <c r="B2" s="4" t="s">
        <v>2</v>
      </c>
      <c r="C2" s="1"/>
      <c r="D2" s="1"/>
      <c r="E2" s="3"/>
      <c r="F2" s="1"/>
      <c r="G2" s="1"/>
      <c r="H2" s="1"/>
      <c r="I2" s="1"/>
    </row>
    <row r="3">
      <c r="A3" s="6"/>
      <c r="B3" s="6"/>
      <c r="C3" s="6"/>
      <c r="D3" s="6"/>
      <c r="E3" s="8"/>
      <c r="F3" s="6"/>
      <c r="G3" s="6"/>
      <c r="H3" s="10"/>
      <c r="I3" s="10"/>
    </row>
    <row r="4">
      <c r="A4" s="6"/>
      <c r="B4" s="12" t="s">
        <v>6</v>
      </c>
      <c r="C4" s="14" t="s">
        <v>7</v>
      </c>
      <c r="G4" s="6"/>
      <c r="H4" s="15" t="str">
        <f>IFERROR(__xludf.DUMMYFUNCTION("unique(filter('A. Standard Dimensions &amp; Rating'!B2:B1003,'A. Standard Dimensions &amp; Rating'!B2:B1003&lt;&gt;""All""))"),"Agents")</f>
        <v>Agents</v>
      </c>
      <c r="I4" s="15" t="str">
        <f>IFERROR(__xludf.DUMMYFUNCTION("unique(filter('A. Standard Dimensions &amp; Rating'!A2:A1003,'A. Standard Dimensions &amp; Rating'!A2:A1003&lt;&gt;""All""))"),"Code")</f>
        <v>Code</v>
      </c>
    </row>
    <row r="5">
      <c r="A5" s="6"/>
      <c r="B5" s="16"/>
      <c r="C5" s="6"/>
      <c r="D5" s="6"/>
      <c r="E5" s="8"/>
      <c r="F5" s="6"/>
      <c r="G5" s="6"/>
      <c r="H5" s="15" t="str">
        <f>IFERROR(__xludf.DUMMYFUNCTION("""COMPUTED_VALUE"""),"Audio")</f>
        <v>Audio</v>
      </c>
      <c r="I5" s="15" t="str">
        <f>IFERROR(__xludf.DUMMYFUNCTION("""COMPUTED_VALUE"""),"Experts")</f>
        <v>Experts</v>
      </c>
    </row>
    <row r="6">
      <c r="A6" s="6"/>
      <c r="B6" s="12" t="s">
        <v>9</v>
      </c>
      <c r="C6" s="14" t="s">
        <v>10</v>
      </c>
      <c r="G6" s="6"/>
      <c r="H6" s="15" t="str">
        <f>IFERROR(__xludf.DUMMYFUNCTION("""COMPUTED_VALUE"""),"Data_Science")</f>
        <v>Data_Science</v>
      </c>
      <c r="I6" s="15" t="str">
        <f>IFERROR(__xludf.DUMMYFUNCTION("""COMPUTED_VALUE"""),"Languages")</f>
        <v>Languages</v>
      </c>
    </row>
    <row r="7">
      <c r="A7" s="6"/>
      <c r="B7" s="18"/>
      <c r="C7" s="18"/>
      <c r="D7" s="18"/>
      <c r="E7" s="18"/>
      <c r="F7" s="19" t="s">
        <v>11</v>
      </c>
      <c r="H7" s="15" t="str">
        <f>IFERROR(__xludf.DUMMYFUNCTION("""COMPUTED_VALUE"""),"MM_Image")</f>
        <v>MM_Image</v>
      </c>
      <c r="I7" s="15"/>
    </row>
    <row r="8">
      <c r="A8" s="6"/>
      <c r="B8" s="21" t="s">
        <v>13</v>
      </c>
      <c r="C8" s="21" t="s">
        <v>15</v>
      </c>
      <c r="D8" s="21" t="s">
        <v>16</v>
      </c>
      <c r="E8" s="22" t="s">
        <v>17</v>
      </c>
      <c r="F8" s="12" t="s">
        <v>18</v>
      </c>
      <c r="G8" s="12" t="s">
        <v>20</v>
      </c>
      <c r="H8" s="15" t="str">
        <f>IFERROR(__xludf.DUMMYFUNCTION("""COMPUTED_VALUE"""),"RLHF/Evals")</f>
        <v>RLHF/Evals</v>
      </c>
      <c r="I8" s="15"/>
    </row>
    <row r="9">
      <c r="A9" s="6"/>
      <c r="B9" s="23" t="str">
        <f>IFERROR(__xludf.DUMMYFUNCTION("iferror(FILTER( { 'A. Standard Dimensions &amp; Rating'!B2:D1003, 'A. Standard Dimensions &amp; Rating'!G2:G1003 }, ( ('A. Standard Dimensions &amp; Rating'!A2:A1003=""All"") + ISNUMBER(MATCH('A. Standard Dimensions &amp; Rating'!A2:A1003, IF(C4&lt;&gt;"""", SPLIT(C4, "", ""),"&amp;" {""""}), 0)) ) * ( ('A. Standard Dimensions &amp; Rating'!B2:B1003=""All"") + ISNUMBER(MATCH('A. Standard Dimensions &amp; Rating'!B2:B1003, IF(C6&lt;&gt;"""", SPLIT(C6, "", ""), {""""}), 0)) ) ), """")"),"All")</f>
        <v>All</v>
      </c>
      <c r="C9" s="25" t="str">
        <f>IFERROR(__xludf.DUMMYFUNCTION("""COMPUTED_VALUE"""),"Prompt")</f>
        <v>Prompt</v>
      </c>
      <c r="D9" s="25" t="str">
        <f>IFERROR(__xludf.DUMMYFUNCTION("""COMPUTED_VALUE"""),"Unique Ground Truth")</f>
        <v>Unique Ground Truth</v>
      </c>
      <c r="E9" s="26" t="str">
        <f>IFERROR(__xludf.DUMMYFUNCTION("""COMPUTED_VALUE"""),"- The prompt has a unique ground truth answer. All the experts on the subject would come to the same conclusion")</f>
        <v>- The prompt has a unique ground truth answer. All the experts on the subject would come to the same conclusion</v>
      </c>
      <c r="F9" s="28" t="b">
        <v>1</v>
      </c>
      <c r="G9" s="28" t="b">
        <v>0</v>
      </c>
      <c r="H9" s="15" t="str">
        <f>IFERROR(__xludf.DUMMYFUNCTION("""COMPUTED_VALUE"""),"Rubrics")</f>
        <v>Rubrics</v>
      </c>
      <c r="I9" s="15"/>
    </row>
    <row r="10">
      <c r="A10" s="6"/>
      <c r="B10" s="29" t="str">
        <f>IFERROR(__xludf.DUMMYFUNCTION("""COMPUTED_VALUE"""),"All")</f>
        <v>All</v>
      </c>
      <c r="C10" s="29" t="str">
        <f>IFERROR(__xludf.DUMMYFUNCTION("""COMPUTED_VALUE"""),"Prompt")</f>
        <v>Prompt</v>
      </c>
      <c r="D10" s="29" t="str">
        <f>IFERROR(__xludf.DUMMYFUNCTION("""COMPUTED_VALUE"""),"Timelessness")</f>
        <v>Timelessness</v>
      </c>
      <c r="E10" s="30" t="str">
        <f>IFERROR(__xludf.DUMMYFUNCTION("""COMPUTED_VALUE"""),"- The answer to the prompt is not time dependent")</f>
        <v>- The answer to the prompt is not time dependent</v>
      </c>
      <c r="F10" s="31" t="b">
        <v>0</v>
      </c>
      <c r="G10" s="28" t="b">
        <v>0</v>
      </c>
      <c r="H10" s="15" t="str">
        <f>IFERROR(__xludf.DUMMYFUNCTION("""COMPUTED_VALUE"""),"SFT")</f>
        <v>SFT</v>
      </c>
      <c r="I10" s="15"/>
    </row>
    <row r="11">
      <c r="A11" s="6"/>
      <c r="B11" s="29" t="str">
        <f>IFERROR(__xludf.DUMMYFUNCTION("""COMPUTED_VALUE"""),"All")</f>
        <v>All</v>
      </c>
      <c r="C11" s="29" t="str">
        <f>IFERROR(__xludf.DUMMYFUNCTION("""COMPUTED_VALUE"""),"Prompt")</f>
        <v>Prompt</v>
      </c>
      <c r="D11" s="29" t="str">
        <f>IFERROR(__xludf.DUMMYFUNCTION("""COMPUTED_VALUE"""),"Prompt Clarity and Specificity / Unique Ground Truth")</f>
        <v>Prompt Clarity and Specificity / Unique Ground Truth</v>
      </c>
      <c r="E11" s="30" t="str">
        <f>IFERROR(__xludf.DUMMYFUNCTION("""COMPUTED_VALUE"""),"- The prompt has a unique ground truth answer. Any variances in the GTFA are still equivalent (e.g., π vs. 3.14, IUPAC name vs. common name). All the experts on the subject would come to the same conclusion")</f>
        <v>- The prompt has a unique ground truth answer. Any variances in the GTFA are still equivalent (e.g., π vs. 3.14, IUPAC name vs. common name). All the experts on the subject would come to the same conclusion</v>
      </c>
      <c r="F11" s="31" t="b">
        <v>0</v>
      </c>
      <c r="G11" s="28" t="b">
        <v>0</v>
      </c>
      <c r="H11" s="15" t="str">
        <f>IFERROR(__xludf.DUMMYFUNCTION("""COMPUTED_VALUE"""),"Tool_Use")</f>
        <v>Tool_Use</v>
      </c>
      <c r="I11" s="33"/>
    </row>
    <row r="12">
      <c r="A12" s="6"/>
      <c r="B12" s="29" t="str">
        <f>IFERROR(__xludf.DUMMYFUNCTION("""COMPUTED_VALUE"""),"All")</f>
        <v>All</v>
      </c>
      <c r="C12" s="29" t="str">
        <f>IFERROR(__xludf.DUMMYFUNCTION("""COMPUTED_VALUE"""),"Prompt")</f>
        <v>Prompt</v>
      </c>
      <c r="D12" s="29" t="str">
        <f>IFERROR(__xludf.DUMMYFUNCTION("""COMPUTED_VALUE"""),"Domain Relevance")</f>
        <v>Domain Relevance</v>
      </c>
      <c r="E12" s="34" t="str">
        <f>IFERROR(__xludf.DUMMYFUNCTION("""COMPUTED_VALUE"""),"- The Prompt(s) are clearly related to the assigned domain.")</f>
        <v>- The Prompt(s) are clearly related to the assigned domain.</v>
      </c>
      <c r="F12" s="31" t="b">
        <v>0</v>
      </c>
      <c r="G12" s="28" t="b">
        <v>0</v>
      </c>
      <c r="H12" s="15" t="str">
        <f>IFERROR(__xludf.DUMMYFUNCTION("""COMPUTED_VALUE"""),"Translation")</f>
        <v>Translation</v>
      </c>
      <c r="I12" s="33"/>
    </row>
    <row r="13">
      <c r="A13" s="6"/>
      <c r="B13" s="29" t="str">
        <f>IFERROR(__xludf.DUMMYFUNCTION("""COMPUTED_VALUE"""),"All")</f>
        <v>All</v>
      </c>
      <c r="C13" s="35" t="str">
        <f>IFERROR(__xludf.DUMMYFUNCTION("""COMPUTED_VALUE"""),"Prompt")</f>
        <v>Prompt</v>
      </c>
      <c r="D13" s="29" t="str">
        <f>IFERROR(__xludf.DUMMYFUNCTION("""COMPUTED_VALUE"""),"Category Relevance")</f>
        <v>Category Relevance</v>
      </c>
      <c r="E13" s="30" t="str">
        <f>IFERROR(__xludf.DUMMYFUNCTION("""COMPUTED_VALUE"""),"- The Prompt clearly fits the assigned category and showcases subject expertise")</f>
        <v>- The Prompt clearly fits the assigned category and showcases subject expertise</v>
      </c>
      <c r="F13" s="31" t="b">
        <v>0</v>
      </c>
      <c r="G13" s="28" t="b">
        <v>0</v>
      </c>
      <c r="H13" s="15" t="str">
        <f>IFERROR(__xludf.DUMMYFUNCTION("""COMPUTED_VALUE"""),"UI")</f>
        <v>UI</v>
      </c>
      <c r="I13" s="15"/>
    </row>
    <row r="14">
      <c r="A14" s="6"/>
      <c r="B14" s="29" t="str">
        <f>IFERROR(__xludf.DUMMYFUNCTION("""COMPUTED_VALUE"""),"All")</f>
        <v>All</v>
      </c>
      <c r="C14" s="29" t="str">
        <f>IFERROR(__xludf.DUMMYFUNCTION("""COMPUTED_VALUE"""),"Prompt")</f>
        <v>Prompt</v>
      </c>
      <c r="D14" s="29" t="str">
        <f>IFERROR(__xludf.DUMMYFUNCTION("""COMPUTED_VALUE"""),"Reasoning Requirement")</f>
        <v>Reasoning Requirement</v>
      </c>
      <c r="E14" s="30" t="str">
        <f>IFERROR(__xludf.DUMMYFUNCTION("""COMPUTED_VALUE"""),"- The prompt requires reasoning in-line with the assigned domain/expertise level, beyond jsut simple recall")</f>
        <v>- The prompt requires reasoning in-line with the assigned domain/expertise level, beyond jsut simple recall</v>
      </c>
      <c r="F14" s="31" t="b">
        <v>0</v>
      </c>
      <c r="G14" s="28" t="b">
        <v>0</v>
      </c>
      <c r="H14" s="15"/>
      <c r="I14" s="15"/>
    </row>
    <row r="15">
      <c r="A15" s="6"/>
      <c r="B15" s="29" t="str">
        <f>IFERROR(__xludf.DUMMYFUNCTION("""COMPUTED_VALUE"""),"All")</f>
        <v>All</v>
      </c>
      <c r="C15" s="29" t="str">
        <f>IFERROR(__xludf.DUMMYFUNCTION("""COMPUTED_VALUE"""),"Prompt")</f>
        <v>Prompt</v>
      </c>
      <c r="D15" s="29" t="str">
        <f>IFERROR(__xludf.DUMMYFUNCTION("""COMPUTED_VALUE"""),"Difficulty")</f>
        <v>Difficulty</v>
      </c>
      <c r="E15" s="30" t="str">
        <f>IFERROR(__xludf.DUMMYFUNCTION("""COMPUTED_VALUE"""),"- The prompt perfectly matches the assigned difficulty level")</f>
        <v>- The prompt perfectly matches the assigned difficulty level</v>
      </c>
      <c r="F15" s="31" t="b">
        <v>0</v>
      </c>
      <c r="G15" s="28" t="b">
        <v>0</v>
      </c>
      <c r="H15" s="10"/>
      <c r="I15" s="10"/>
    </row>
    <row r="16">
      <c r="A16" s="6"/>
      <c r="B16" s="29" t="str">
        <f>IFERROR(__xludf.DUMMYFUNCTION("""COMPUTED_VALUE"""),"All")</f>
        <v>All</v>
      </c>
      <c r="C16" s="29" t="str">
        <f>IFERROR(__xludf.DUMMYFUNCTION("""COMPUTED_VALUE"""),"Prompt")</f>
        <v>Prompt</v>
      </c>
      <c r="D16" s="29" t="str">
        <f>IFERROR(__xludf.DUMMYFUNCTION("""COMPUTED_VALUE"""),"Constraints")</f>
        <v>Constraints</v>
      </c>
      <c r="E16" s="30" t="str">
        <f>IFERROR(__xludf.DUMMYFUNCTION("""COMPUTED_VALUE"""),"- Any constraints feel natural and are what a real user asking this question to a chatbot would want 
")</f>
        <v>- Any constraints feel natural and are what a real user asking this question to a chatbot would want 
</v>
      </c>
      <c r="F16" s="31" t="b">
        <v>0</v>
      </c>
      <c r="G16" s="28" t="b">
        <v>0</v>
      </c>
      <c r="H16" s="10"/>
      <c r="I16" s="10"/>
    </row>
    <row r="17">
      <c r="A17" s="6"/>
      <c r="B17" s="29" t="str">
        <f>IFERROR(__xludf.DUMMYFUNCTION("""COMPUTED_VALUE"""),"All")</f>
        <v>All</v>
      </c>
      <c r="C17" s="29" t="str">
        <f>IFERROR(__xludf.DUMMYFUNCTION("""COMPUTED_VALUE"""),"Prompt")</f>
        <v>Prompt</v>
      </c>
      <c r="D17" s="29" t="str">
        <f>IFERROR(__xludf.DUMMYFUNCTION("""COMPUTED_VALUE"""),"Prompt Validity")</f>
        <v>Prompt Validity</v>
      </c>
      <c r="E17" s="30" t="str">
        <f>IFERROR(__xludf.DUMMYFUNCTION("""COMPUTED_VALUE"""),"- The task is marked correctly as invalid or valid.")</f>
        <v>- The task is marked correctly as invalid or valid.</v>
      </c>
      <c r="F17" s="31" t="b">
        <v>0</v>
      </c>
      <c r="G17" s="28" t="b">
        <v>0</v>
      </c>
      <c r="H17" s="6"/>
      <c r="I17" s="6"/>
    </row>
    <row r="18">
      <c r="A18" s="6"/>
      <c r="B18" s="29" t="str">
        <f>IFERROR(__xludf.DUMMYFUNCTION("""COMPUTED_VALUE"""),"All")</f>
        <v>All</v>
      </c>
      <c r="C18" s="29" t="str">
        <f>IFERROR(__xludf.DUMMYFUNCTION("""COMPUTED_VALUE"""),"All CB Generated Content")</f>
        <v>All CB Generated Content</v>
      </c>
      <c r="D18" s="29" t="str">
        <f>IFERROR(__xludf.DUMMYFUNCTION("""COMPUTED_VALUE"""),"Unlisted Minor Errors")</f>
        <v>Unlisted Minor Errors</v>
      </c>
      <c r="E18" s="30" t="str">
        <f>IFERROR(__xludf.DUMMYFUNCTION("""COMPUTED_VALUE"""),"- There are no unlisted errors that you feel degrade the quality of the task")</f>
        <v>- There are no unlisted errors that you feel degrade the quality of the task</v>
      </c>
      <c r="F18" s="31" t="b">
        <v>0</v>
      </c>
      <c r="G18" s="28" t="b">
        <v>0</v>
      </c>
      <c r="H18" s="6"/>
      <c r="I18" s="6"/>
    </row>
    <row r="19">
      <c r="A19" s="6"/>
      <c r="B19" s="29" t="str">
        <f>IFERROR(__xludf.DUMMYFUNCTION("""COMPUTED_VALUE"""),"All")</f>
        <v>All</v>
      </c>
      <c r="C19" s="29" t="str">
        <f>IFERROR(__xludf.DUMMYFUNCTION("""COMPUTED_VALUE"""),"All CB Generated Content")</f>
        <v>All CB Generated Content</v>
      </c>
      <c r="D19" s="29" t="str">
        <f>IFERROR(__xludf.DUMMYFUNCTION("""COMPUTED_VALUE"""),"Un-auditable")</f>
        <v>Un-auditable</v>
      </c>
      <c r="E19" s="30"/>
      <c r="F19" s="31" t="b">
        <v>0</v>
      </c>
      <c r="G19" s="28" t="b">
        <v>0</v>
      </c>
      <c r="H19" s="6"/>
      <c r="I19" s="6"/>
    </row>
    <row r="20">
      <c r="A20" s="6"/>
      <c r="B20" s="29" t="str">
        <f>IFERROR(__xludf.DUMMYFUNCTION("""COMPUTED_VALUE"""),"SFT")</f>
        <v>SFT</v>
      </c>
      <c r="C20" s="29" t="str">
        <f>IFERROR(__xludf.DUMMYFUNCTION("""COMPUTED_VALUE"""),"Prompt")</f>
        <v>Prompt</v>
      </c>
      <c r="D20" s="29" t="str">
        <f>IFERROR(__xludf.DUMMYFUNCTION("""COMPUTED_VALUE"""),"Prompt Clarity and Specificity")</f>
        <v>Prompt Clarity and Specificity</v>
      </c>
      <c r="E20" s="30" t="str">
        <f>IFERROR(__xludf.DUMMYFUNCTION("""COMPUTED_VALUE"""),"- There is little to no room for misinterpretation of the specific request
- Prompt has a specific request that doesn't require more than one minor assumption to answer it")</f>
        <v>- There is little to no room for misinterpretation of the specific request
- Prompt has a specific request that doesn't require more than one minor assumption to answer it</v>
      </c>
      <c r="F20" s="31" t="b">
        <v>1</v>
      </c>
      <c r="G20" s="28" t="b">
        <v>0</v>
      </c>
      <c r="H20" s="6"/>
      <c r="I20" s="6"/>
    </row>
    <row r="21">
      <c r="A21" s="6"/>
      <c r="B21" s="29" t="str">
        <f>IFERROR(__xludf.DUMMYFUNCTION("""COMPUTED_VALUE"""),"SFT")</f>
        <v>SFT</v>
      </c>
      <c r="C21" s="29" t="str">
        <f>IFERROR(__xludf.DUMMYFUNCTION("""COMPUTED_VALUE"""),"Prompt")</f>
        <v>Prompt</v>
      </c>
      <c r="D21" s="29" t="str">
        <f>IFERROR(__xludf.DUMMYFUNCTION("""COMPUTED_VALUE"""),"Feasibility")</f>
        <v>Feasibility</v>
      </c>
      <c r="E21" s="30" t="str">
        <f>IFERROR(__xludf.DUMMYFUNCTION("""COMPUTED_VALUE"""),"- The prompt is completely actionable by an LLM or chatbot
- The prompt contains no conflicting instructions/statements
")</f>
        <v>- The prompt is completely actionable by an LLM or chatbot
- The prompt contains no conflicting instructions/statements
</v>
      </c>
      <c r="F21" s="31" t="b">
        <v>0</v>
      </c>
      <c r="G21" s="28" t="b">
        <v>0</v>
      </c>
      <c r="H21" s="6"/>
      <c r="I21" s="6"/>
    </row>
    <row r="22">
      <c r="A22" s="6"/>
      <c r="B22" s="29" t="str">
        <f>IFERROR(__xludf.DUMMYFUNCTION("""COMPUTED_VALUE"""),"SFT")</f>
        <v>SFT</v>
      </c>
      <c r="C22" s="29" t="str">
        <f>IFERROR(__xludf.DUMMYFUNCTION("""COMPUTED_VALUE"""),"Prompt")</f>
        <v>Prompt</v>
      </c>
      <c r="D22" s="29" t="str">
        <f>IFERROR(__xludf.DUMMYFUNCTION("""COMPUTED_VALUE"""),"Multiturn: Conversational Flow")</f>
        <v>Multiturn: Conversational Flow</v>
      </c>
      <c r="E22" s="30" t="str">
        <f>IFERROR(__xludf.DUMMYFUNCTION("""COMPUTED_VALUE"""),"- All follow-up prompts are grounded in the conversation and do not digress the conversation from the first turn of the prompt")</f>
        <v>- All follow-up prompts are grounded in the conversation and do not digress the conversation from the first turn of the prompt</v>
      </c>
      <c r="F22" s="31" t="b">
        <v>0</v>
      </c>
      <c r="G22" s="28" t="b">
        <v>0</v>
      </c>
      <c r="H22" s="6"/>
      <c r="I22" s="6"/>
    </row>
    <row r="23">
      <c r="A23" s="6"/>
      <c r="B23" s="29" t="str">
        <f>IFERROR(__xludf.DUMMYFUNCTION("""COMPUTED_VALUE"""),"SFT")</f>
        <v>SFT</v>
      </c>
      <c r="C23" s="29" t="str">
        <f>IFERROR(__xludf.DUMMYFUNCTION("""COMPUTED_VALUE"""),"Prompt")</f>
        <v>Prompt</v>
      </c>
      <c r="D23" s="29" t="str">
        <f>IFERROR(__xludf.DUMMYFUNCTION("""COMPUTED_VALUE"""),"Prompt Category")</f>
        <v>Prompt Category</v>
      </c>
      <c r="E23" s="30" t="str">
        <f>IFERROR(__xludf.DUMMYFUNCTION("""COMPUTED_VALUE"""),"- The prompt content matches the category selected")</f>
        <v>- The prompt content matches the category selected</v>
      </c>
      <c r="F23" s="31" t="b">
        <v>0</v>
      </c>
      <c r="G23" s="28" t="b">
        <v>0</v>
      </c>
      <c r="H23" s="6"/>
      <c r="I23" s="6"/>
    </row>
    <row r="24">
      <c r="A24" s="6"/>
      <c r="B24" s="29" t="str">
        <f>IFERROR(__xludf.DUMMYFUNCTION("""COMPUTED_VALUE"""),"SFT")</f>
        <v>SFT</v>
      </c>
      <c r="C24" s="29" t="str">
        <f>IFERROR(__xludf.DUMMYFUNCTION("""COMPUTED_VALUE"""),"Prompt")</f>
        <v>Prompt</v>
      </c>
      <c r="D24" s="29" t="str">
        <f>IFERROR(__xludf.DUMMYFUNCTION("""COMPUTED_VALUE"""),"Contrived / Unnatural Prompts")</f>
        <v>Contrived / Unnatural Prompts</v>
      </c>
      <c r="E24" s="30" t="str">
        <f>IFERROR(__xludf.DUMMYFUNCTION("""COMPUTED_VALUE"""),"- The prompt is neither contrived or unnatural")</f>
        <v>- The prompt is neither contrived or unnatural</v>
      </c>
      <c r="F24" s="31" t="b">
        <v>1</v>
      </c>
      <c r="G24" s="28" t="b">
        <v>0</v>
      </c>
      <c r="H24" s="6"/>
      <c r="I24" s="6"/>
    </row>
    <row r="25">
      <c r="A25" s="6"/>
      <c r="B25" s="29" t="str">
        <f>IFERROR(__xludf.DUMMYFUNCTION("""COMPUTED_VALUE"""),"SFT")</f>
        <v>SFT</v>
      </c>
      <c r="C25" s="29" t="str">
        <f>IFERROR(__xludf.DUMMYFUNCTION("""COMPUTED_VALUE"""),"Prompt")</f>
        <v>Prompt</v>
      </c>
      <c r="D25" s="29" t="str">
        <f>IFERROR(__xludf.DUMMYFUNCTION("""COMPUTED_VALUE"""),"Prompt Ratability")</f>
        <v>Prompt Ratability</v>
      </c>
      <c r="E25" s="30" t="str">
        <f>IFERROR(__xludf.DUMMYFUNCTION("""COMPUTED_VALUE"""),"- Prompt is correctly marked as rateable or ratable")</f>
        <v>- Prompt is correctly marked as rateable or ratable</v>
      </c>
      <c r="F25" s="31" t="b">
        <v>0</v>
      </c>
      <c r="G25" s="28" t="b">
        <v>0</v>
      </c>
      <c r="H25" s="6"/>
      <c r="I25" s="6"/>
    </row>
    <row r="26">
      <c r="A26" s="6"/>
      <c r="B26" s="29" t="str">
        <f>IFERROR(__xludf.DUMMYFUNCTION("""COMPUTED_VALUE"""),"SFT")</f>
        <v>SFT</v>
      </c>
      <c r="C26" s="29" t="str">
        <f>IFERROR(__xludf.DUMMYFUNCTION("""COMPUTED_VALUE"""),"Prompt")</f>
        <v>Prompt</v>
      </c>
      <c r="D26" s="29" t="str">
        <f>IFERROR(__xludf.DUMMYFUNCTION("""COMPUTED_VALUE"""),"Prompt Localization")</f>
        <v>Prompt Localization</v>
      </c>
      <c r="E26" s="30" t="str">
        <f>IFERROR(__xludf.DUMMYFUNCTION("""COMPUTED_VALUE"""),"- The prompt is appropriate given its intended locale")</f>
        <v>- The prompt is appropriate given its intended locale</v>
      </c>
      <c r="F26" s="31" t="b">
        <v>0</v>
      </c>
      <c r="G26" s="28" t="b">
        <v>0</v>
      </c>
      <c r="H26" s="6"/>
      <c r="I26" s="6"/>
    </row>
    <row r="27">
      <c r="A27" s="6"/>
      <c r="B27" s="29" t="str">
        <f>IFERROR(__xludf.DUMMYFUNCTION("""COMPUTED_VALUE"""),"SFT")</f>
        <v>SFT</v>
      </c>
      <c r="C27" s="29" t="str">
        <f>IFERROR(__xludf.DUMMYFUNCTION("""COMPUTED_VALUE"""),"Prompt")</f>
        <v>Prompt</v>
      </c>
      <c r="D27" s="29" t="str">
        <f>IFERROR(__xludf.DUMMYFUNCTION("""COMPUTED_VALUE"""),"Code coherence with request")</f>
        <v>Code coherence with request</v>
      </c>
      <c r="E27" s="30" t="str">
        <f>IFERROR(__xludf.DUMMYFUNCTION("""COMPUTED_VALUE"""),"- The code in the prompt is completely coherent with the request
- The code in the prompt completely aligns with how it's described in the prompt's text")</f>
        <v>- The code in the prompt is completely coherent with the request
- The code in the prompt completely aligns with how it's described in the prompt's text</v>
      </c>
      <c r="F27" s="31" t="b">
        <v>0</v>
      </c>
      <c r="G27" s="28" t="b">
        <v>0</v>
      </c>
      <c r="H27" s="6"/>
      <c r="I27" s="6"/>
    </row>
    <row r="28">
      <c r="A28" s="6"/>
      <c r="B28" s="29" t="str">
        <f>IFERROR(__xludf.DUMMYFUNCTION("""COMPUTED_VALUE"""),"SFT")</f>
        <v>SFT</v>
      </c>
      <c r="C28" s="29" t="str">
        <f>IFERROR(__xludf.DUMMYFUNCTION("""COMPUTED_VALUE"""),"Prompt")</f>
        <v>Prompt</v>
      </c>
      <c r="D28" s="29" t="str">
        <f>IFERROR(__xludf.DUMMYFUNCTION("""COMPUTED_VALUE"""),"Prompt Coding Language")</f>
        <v>Prompt Coding Language</v>
      </c>
      <c r="E28" s="30" t="str">
        <f>IFERROR(__xludf.DUMMYFUNCTION("""COMPUTED_VALUE"""),"- Prompts adhere to the specified coding language or allowed coding languages within the project.")</f>
        <v>- Prompts adhere to the specified coding language or allowed coding languages within the project.</v>
      </c>
      <c r="F28" s="31" t="b">
        <v>0</v>
      </c>
      <c r="G28" s="28" t="b">
        <v>0</v>
      </c>
      <c r="H28" s="6"/>
      <c r="I28" s="6"/>
    </row>
    <row r="29">
      <c r="A29" s="6"/>
      <c r="B29" s="29" t="str">
        <f>IFERROR(__xludf.DUMMYFUNCTION("""COMPUTED_VALUE"""),"SFT")</f>
        <v>SFT</v>
      </c>
      <c r="C29" s="29" t="str">
        <f>IFERROR(__xludf.DUMMYFUNCTION("""COMPUTED_VALUE"""),"Prompt")</f>
        <v>Prompt</v>
      </c>
      <c r="D29" s="29" t="str">
        <f>IFERROR(__xludf.DUMMYFUNCTION("""COMPUTED_VALUE"""),"Truthfulness")</f>
        <v>Truthfulness</v>
      </c>
      <c r="E29" s="30" t="str">
        <f>IFERROR(__xludf.DUMMYFUNCTION("""COMPUTED_VALUE"""),"- The prompt has no factual errors
- The prompt has no misleading statements")</f>
        <v>- The prompt has no factual errors
- The prompt has no misleading statements</v>
      </c>
      <c r="F29" s="31" t="b">
        <v>1</v>
      </c>
      <c r="G29" s="28" t="b">
        <v>0</v>
      </c>
      <c r="H29" s="6"/>
      <c r="I29" s="6"/>
    </row>
    <row r="30">
      <c r="A30" s="6"/>
      <c r="B30" s="29" t="str">
        <f>IFERROR(__xludf.DUMMYFUNCTION("""COMPUTED_VALUE"""),"SFT")</f>
        <v>SFT</v>
      </c>
      <c r="C30" s="29" t="str">
        <f>IFERROR(__xludf.DUMMYFUNCTION("""COMPUTED_VALUE"""),"Prompt")</f>
        <v>Prompt</v>
      </c>
      <c r="D30" s="29" t="str">
        <f>IFERROR(__xludf.DUMMYFUNCTION("""COMPUTED_VALUE"""),"LaTeX Formatting")</f>
        <v>LaTeX Formatting</v>
      </c>
      <c r="E30" s="30" t="str">
        <f>IFERROR(__xludf.DUMMYFUNCTION("""COMPUTED_VALUE"""),"- The prompt uses correct LaTeX formatting where required")</f>
        <v>- The prompt uses correct LaTeX formatting where required</v>
      </c>
      <c r="F30" s="31" t="b">
        <v>0</v>
      </c>
      <c r="G30" s="28" t="b">
        <v>0</v>
      </c>
      <c r="H30" s="6"/>
      <c r="I30" s="6"/>
    </row>
    <row r="31">
      <c r="A31" s="6"/>
      <c r="B31" s="29" t="str">
        <f>IFERROR(__xludf.DUMMYFUNCTION("""COMPUTED_VALUE"""),"SFT")</f>
        <v>SFT</v>
      </c>
      <c r="C31" s="29" t="str">
        <f>IFERROR(__xludf.DUMMYFUNCTION("""COMPUTED_VALUE"""),"Response")</f>
        <v>Response</v>
      </c>
      <c r="D31" s="29" t="str">
        <f>IFERROR(__xludf.DUMMYFUNCTION("""COMPUTED_VALUE"""),"Accuracy")</f>
        <v>Accuracy</v>
      </c>
      <c r="E31" s="30" t="str">
        <f>IFERROR(__xludf.DUMMYFUNCTION("""COMPUTED_VALUE"""),"- The response has no factual errors
- The response has no misleading statements")</f>
        <v>- The response has no factual errors
- The response has no misleading statements</v>
      </c>
      <c r="F31" s="31" t="b">
        <v>0</v>
      </c>
      <c r="G31" s="28" t="b">
        <v>0</v>
      </c>
      <c r="H31" s="6"/>
      <c r="I31" s="6"/>
    </row>
    <row r="32">
      <c r="A32" s="6"/>
      <c r="B32" s="29" t="str">
        <f>IFERROR(__xludf.DUMMYFUNCTION("""COMPUTED_VALUE"""),"SFT")</f>
        <v>SFT</v>
      </c>
      <c r="C32" s="29" t="str">
        <f>IFERROR(__xludf.DUMMYFUNCTION("""COMPUTED_VALUE"""),"Response")</f>
        <v>Response</v>
      </c>
      <c r="D32" s="29" t="str">
        <f>IFERROR(__xludf.DUMMYFUNCTION("""COMPUTED_VALUE"""),"Instruction Following / Response Fulfillment")</f>
        <v>Instruction Following / Response Fulfillment</v>
      </c>
      <c r="E32" s="30" t="str">
        <f>IFERROR(__xludf.DUMMYFUNCTION("""COMPUTED_VALUE"""),"- All explicit instructions are clearly followed
- The response fully answers the question ")</f>
        <v>- All explicit instructions are clearly followed
- The response fully answers the question </v>
      </c>
      <c r="F32" s="31" t="b">
        <v>0</v>
      </c>
      <c r="G32" s="28" t="b">
        <v>0</v>
      </c>
      <c r="H32" s="6"/>
      <c r="I32" s="6"/>
    </row>
    <row r="33">
      <c r="A33" s="6"/>
      <c r="B33" s="29" t="str">
        <f>IFERROR(__xludf.DUMMYFUNCTION("""COMPUTED_VALUE"""),"SFT")</f>
        <v>SFT</v>
      </c>
      <c r="C33" s="29" t="str">
        <f>IFERROR(__xludf.DUMMYFUNCTION("""COMPUTED_VALUE"""),"Response")</f>
        <v>Response</v>
      </c>
      <c r="D33" s="29" t="str">
        <f>IFERROR(__xludf.DUMMYFUNCTION("""COMPUTED_VALUE"""),"Comparison to Original Model Response")</f>
        <v>Comparison to Original Model Response</v>
      </c>
      <c r="E33" s="30" t="str">
        <f>IFERROR(__xludf.DUMMYFUNCTION("""COMPUTED_VALUE"""),"- The updated response would clearly perform better overall across quality dimensions")</f>
        <v>- The updated response would clearly perform better overall across quality dimensions</v>
      </c>
      <c r="F33" s="31" t="b">
        <v>0</v>
      </c>
      <c r="G33" s="28" t="b">
        <v>0</v>
      </c>
      <c r="H33" s="6"/>
      <c r="I33" s="6"/>
    </row>
    <row r="34">
      <c r="A34" s="6"/>
      <c r="B34" s="29" t="str">
        <f>IFERROR(__xludf.DUMMYFUNCTION("""COMPUTED_VALUE"""),"SFT")</f>
        <v>SFT</v>
      </c>
      <c r="C34" s="29" t="str">
        <f>IFERROR(__xludf.DUMMYFUNCTION("""COMPUTED_VALUE"""),"Response")</f>
        <v>Response</v>
      </c>
      <c r="D34" s="29" t="str">
        <f>IFERROR(__xludf.DUMMYFUNCTION("""COMPUTED_VALUE"""),"Compilation")</f>
        <v>Compilation</v>
      </c>
      <c r="E34" s="30" t="str">
        <f>IFERROR(__xludf.DUMMYFUNCTION("""COMPUTED_VALUE"""),"- Code runs perfectly without any errors or warnings")</f>
        <v>- Code runs perfectly without any errors or warnings</v>
      </c>
      <c r="F34" s="31" t="b">
        <v>0</v>
      </c>
      <c r="G34" s="28" t="b">
        <v>0</v>
      </c>
      <c r="H34" s="6"/>
      <c r="I34" s="6"/>
    </row>
    <row r="35">
      <c r="A35" s="6"/>
      <c r="B35" s="29" t="str">
        <f>IFERROR(__xludf.DUMMYFUNCTION("""COMPUTED_VALUE"""),"SFT")</f>
        <v>SFT</v>
      </c>
      <c r="C35" s="29" t="str">
        <f>IFERROR(__xludf.DUMMYFUNCTION("""COMPUTED_VALUE"""),"Response")</f>
        <v>Response</v>
      </c>
      <c r="D35" s="29" t="str">
        <f>IFERROR(__xludf.DUMMYFUNCTION("""COMPUTED_VALUE"""),"Execution Output")</f>
        <v>Execution Output</v>
      </c>
      <c r="E35" s="30" t="str">
        <f>IFERROR(__xludf.DUMMYFUNCTION("""COMPUTED_VALUE"""),"- Output perfectly aligns with the requirements of the prompt, including edge cases")</f>
        <v>- Output perfectly aligns with the requirements of the prompt, including edge cases</v>
      </c>
      <c r="F35" s="31" t="b">
        <v>0</v>
      </c>
      <c r="G35" s="28" t="b">
        <v>0</v>
      </c>
      <c r="H35" s="6"/>
      <c r="I35" s="6"/>
    </row>
    <row r="36">
      <c r="A36" s="6"/>
      <c r="B36" s="29" t="str">
        <f>IFERROR(__xludf.DUMMYFUNCTION("""COMPUTED_VALUE"""),"SFT")</f>
        <v>SFT</v>
      </c>
      <c r="C36" s="29" t="str">
        <f>IFERROR(__xludf.DUMMYFUNCTION("""COMPUTED_VALUE"""),"Response")</f>
        <v>Response</v>
      </c>
      <c r="D36" s="29" t="str">
        <f>IFERROR(__xludf.DUMMYFUNCTION("""COMPUTED_VALUE"""),"Performance")</f>
        <v>Performance</v>
      </c>
      <c r="E36" s="30" t="str">
        <f>IFERROR(__xludf.DUMMYFUNCTION("""COMPUTED_VALUE"""),"- The code implementation is well-optimized, utilizing efficient algorithms and data structures wherever possible")</f>
        <v>- The code implementation is well-optimized, utilizing efficient algorithms and data structures wherever possible</v>
      </c>
      <c r="F36" s="31" t="b">
        <v>0</v>
      </c>
      <c r="G36" s="28" t="b">
        <v>0</v>
      </c>
      <c r="H36" s="6"/>
      <c r="I36" s="6"/>
    </row>
    <row r="37">
      <c r="A37" s="6"/>
      <c r="B37" s="29" t="str">
        <f>IFERROR(__xludf.DUMMYFUNCTION("""COMPUTED_VALUE"""),"SFT")</f>
        <v>SFT</v>
      </c>
      <c r="C37" s="29" t="str">
        <f>IFERROR(__xludf.DUMMYFUNCTION("""COMPUTED_VALUE"""),"Response")</f>
        <v>Response</v>
      </c>
      <c r="D37" s="29" t="str">
        <f>IFERROR(__xludf.DUMMYFUNCTION("""COMPUTED_VALUE"""),"Readability")</f>
        <v>Readability</v>
      </c>
      <c r="E37" s="30" t="str">
        <f>IFERROR(__xludf.DUMMYFUNCTION("""COMPUTED_VALUE"""),"- The code is well organized and uses consistent formatting, making it highly readable
- Variable/class/method names are meaningfully chosen and are reflective of their purpose")</f>
        <v>- The code is well organized and uses consistent formatting, making it highly readable
- Variable/class/method names are meaningfully chosen and are reflective of their purpose</v>
      </c>
      <c r="F37" s="31" t="b">
        <v>0</v>
      </c>
      <c r="G37" s="28" t="b">
        <v>0</v>
      </c>
      <c r="H37" s="6"/>
      <c r="I37" s="6"/>
    </row>
    <row r="38">
      <c r="A38" s="6"/>
      <c r="B38" s="29" t="str">
        <f>IFERROR(__xludf.DUMMYFUNCTION("""COMPUTED_VALUE"""),"SFT")</f>
        <v>SFT</v>
      </c>
      <c r="C38" s="29" t="str">
        <f>IFERROR(__xludf.DUMMYFUNCTION("""COMPUTED_VALUE"""),"Response")</f>
        <v>Response</v>
      </c>
      <c r="D38" s="29" t="str">
        <f>IFERROR(__xludf.DUMMYFUNCTION("""COMPUTED_VALUE"""),"Code Documentation")</f>
        <v>Code Documentation</v>
      </c>
      <c r="E38" s="30" t="str">
        <f>IFERROR(__xludf.DUMMYFUNCTION("""COMPUTED_VALUE"""),"- All code is well documented and includes detailed comments (Documentation constitutes both code comments and docstrings)")</f>
        <v>- All code is well documented and includes detailed comments (Documentation constitutes both code comments and docstrings)</v>
      </c>
      <c r="F38" s="31" t="b">
        <v>0</v>
      </c>
      <c r="G38" s="28" t="b">
        <v>0</v>
      </c>
      <c r="H38" s="6"/>
      <c r="I38" s="6"/>
    </row>
    <row r="39">
      <c r="A39" s="6"/>
      <c r="B39" s="29" t="str">
        <f>IFERROR(__xludf.DUMMYFUNCTION("""COMPUTED_VALUE"""),"SFT")</f>
        <v>SFT</v>
      </c>
      <c r="C39" s="29" t="str">
        <f>IFERROR(__xludf.DUMMYFUNCTION("""COMPUTED_VALUE"""),"Response")</f>
        <v>Response</v>
      </c>
      <c r="D39" s="29" t="str">
        <f>IFERROR(__xludf.DUMMYFUNCTION("""COMPUTED_VALUE"""),"Code Design")</f>
        <v>Code Design</v>
      </c>
      <c r="E39" s="30" t="str">
        <f>IFERROR(__xludf.DUMMYFUNCTION("""COMPUTED_VALUE"""),"- Code implementation follows most of the design principles, making the code easy to maintain and extend down the line (Code design constitutes good programming practices such as modularity, separation of concerns, abstraction, etc)")</f>
        <v>- Code implementation follows most of the design principles, making the code easy to maintain and extend down the line (Code design constitutes good programming practices such as modularity, separation of concerns, abstraction, etc)</v>
      </c>
      <c r="F39" s="31" t="b">
        <v>0</v>
      </c>
      <c r="G39" s="28" t="b">
        <v>0</v>
      </c>
      <c r="H39" s="6"/>
      <c r="I39" s="6"/>
    </row>
    <row r="40">
      <c r="A40" s="6"/>
      <c r="B40" s="29" t="str">
        <f>IFERROR(__xludf.DUMMYFUNCTION("""COMPUTED_VALUE"""),"SFT")</f>
        <v>SFT</v>
      </c>
      <c r="C40" s="29" t="str">
        <f>IFERROR(__xludf.DUMMYFUNCTION("""COMPUTED_VALUE"""),"Response")</f>
        <v>Response</v>
      </c>
      <c r="D40" s="29" t="str">
        <f>IFERROR(__xludf.DUMMYFUNCTION("""COMPUTED_VALUE"""),"Code Safety/Security")</f>
        <v>Code Safety/Security</v>
      </c>
      <c r="E40" s="30" t="str">
        <f>IFERROR(__xludf.DUMMYFUNCTION("""COMPUTED_VALUE"""),"- The code implementation has no security or safety issues")</f>
        <v>- The code implementation has no security or safety issues</v>
      </c>
      <c r="F40" s="31" t="b">
        <v>0</v>
      </c>
      <c r="G40" s="28" t="b">
        <v>0</v>
      </c>
      <c r="H40" s="6"/>
      <c r="I40" s="6"/>
    </row>
    <row r="41">
      <c r="A41" s="6"/>
      <c r="B41" s="29" t="str">
        <f>IFERROR(__xludf.DUMMYFUNCTION("""COMPUTED_VALUE"""),"SFT")</f>
        <v>SFT</v>
      </c>
      <c r="C41" s="29" t="str">
        <f>IFERROR(__xludf.DUMMYFUNCTION("""COMPUTED_VALUE"""),"Response")</f>
        <v>Response</v>
      </c>
      <c r="D41" s="29" t="str">
        <f>IFERROR(__xludf.DUMMYFUNCTION("""COMPUTED_VALUE"""),"Rewrite Requirements")</f>
        <v>Rewrite Requirements</v>
      </c>
      <c r="E41" s="30" t="str">
        <f>IFERROR(__xludf.DUMMYFUNCTION("""COMPUTED_VALUE"""),"Re-write results in a perfect response that fulfills the objectives of the prompt and has perfect code compilation and correct output.
- The re-written response should fully achieve the most recent prompt.
- The re-written response should address any sec"&amp;"ondary objectives implied by the prompt.
- The re-written response should correct all errors (major or minor)
- The re-written response should be coherent and logically connected to the prior conversation.
- The re-written response should fulfill all the "&amp;"dimensions for ""No Issues"" in the rating rubrics. (for rubrics problems)
- The re-written response should follow the formatting specifications.
- The code of the re-written response should contain enough comments. (when applicable)
- The code of the re-"&amp;"written response MUST run properly and be optimal and efficient. (when applicable)")</f>
        <v>Re-write results in a perfect response that fulfills the objectives of the prompt and has perfect code compilation and correct output.
- The re-written response should fully achieve the most recent prompt.
- The re-written response should address any secondary objectives implied by the prompt.
- The re-written response should correct all errors (major or minor)
- The re-written response should be coherent and logically connected to the prior conversation.
- The re-written response should fulfill all the dimensions for "No Issues" in the rating rubrics. (for rubrics problems)
- The re-written response should follow the formatting specifications.
- The code of the re-written response should contain enough comments. (when applicable)
- The code of the re-written response MUST run properly and be optimal and efficient. (when applicable)</v>
      </c>
      <c r="F41" s="31" t="b">
        <v>0</v>
      </c>
      <c r="G41" s="28" t="b">
        <v>0</v>
      </c>
      <c r="H41" s="6"/>
      <c r="I41" s="6"/>
    </row>
    <row r="42">
      <c r="A42" s="6"/>
      <c r="B42" s="29" t="str">
        <f>IFERROR(__xludf.DUMMYFUNCTION("""COMPUTED_VALUE"""),"SFT")</f>
        <v>SFT</v>
      </c>
      <c r="C42" s="29" t="str">
        <f>IFERROR(__xludf.DUMMYFUNCTION("""COMPUTED_VALUE"""),"Response")</f>
        <v>Response</v>
      </c>
      <c r="D42" s="29" t="str">
        <f>IFERROR(__xludf.DUMMYFUNCTION("""COMPUTED_VALUE"""),"LaTeX Satisfaction")</f>
        <v>LaTeX Satisfaction</v>
      </c>
      <c r="E42" s="30" t="str">
        <f>IFERROR(__xludf.DUMMYFUNCTION("""COMPUTED_VALUE"""),"- The response contains no LaTeX errors")</f>
        <v>- The response contains no LaTeX errors</v>
      </c>
      <c r="F42" s="31" t="b">
        <v>0</v>
      </c>
      <c r="G42" s="28" t="b">
        <v>0</v>
      </c>
      <c r="H42" s="6"/>
      <c r="I42" s="6"/>
    </row>
    <row r="43">
      <c r="A43" s="6"/>
      <c r="B43" s="29" t="str">
        <f>IFERROR(__xludf.DUMMYFUNCTION("""COMPUTED_VALUE"""),"SFT")</f>
        <v>SFT</v>
      </c>
      <c r="C43" s="29" t="str">
        <f>IFERROR(__xludf.DUMMYFUNCTION("""COMPUTED_VALUE"""),"All CB Generated Content")</f>
        <v>All CB Generated Content</v>
      </c>
      <c r="D43" s="29" t="str">
        <f>IFERROR(__xludf.DUMMYFUNCTION("""COMPUTED_VALUE"""),"Native Fluency")</f>
        <v>Native Fluency</v>
      </c>
      <c r="E43" s="30" t="str">
        <f>IFERROR(__xludf.DUMMYFUNCTION("""COMPUTED_VALUE"""),"- Native-level writing for specified language and locale.")</f>
        <v>- Native-level writing for specified language and locale.</v>
      </c>
      <c r="F43" s="31" t="b">
        <v>0</v>
      </c>
      <c r="G43" s="28" t="b">
        <v>0</v>
      </c>
      <c r="H43" s="6"/>
      <c r="I43" s="6"/>
    </row>
    <row r="44">
      <c r="A44" s="6"/>
      <c r="B44" s="29" t="str">
        <f>IFERROR(__xludf.DUMMYFUNCTION("""COMPUTED_VALUE"""),"SFT")</f>
        <v>SFT</v>
      </c>
      <c r="C44" s="29" t="str">
        <f>IFERROR(__xludf.DUMMYFUNCTION("""COMPUTED_VALUE"""),"All CB Generated Content")</f>
        <v>All CB Generated Content</v>
      </c>
      <c r="D44" s="29" t="str">
        <f>IFERROR(__xludf.DUMMYFUNCTION("""COMPUTED_VALUE"""),"Spelling / Grammar / Formatting")</f>
        <v>Spelling / Grammar / Formatting</v>
      </c>
      <c r="E44" s="30" t="str">
        <f>IFERROR(__xludf.DUMMYFUNCTION("""COMPUTED_VALUE"""),"- (5) There are no easily discernible errors")</f>
        <v>- (5) There are no easily discernible errors</v>
      </c>
      <c r="F44" s="31" t="b">
        <v>0</v>
      </c>
      <c r="G44" s="28" t="b">
        <v>0</v>
      </c>
      <c r="H44" s="6"/>
      <c r="I44" s="6"/>
    </row>
    <row r="45">
      <c r="A45" s="6"/>
      <c r="B45" s="29" t="str">
        <f>IFERROR(__xludf.DUMMYFUNCTION("""COMPUTED_VALUE"""),"SFT")</f>
        <v>SFT</v>
      </c>
      <c r="C45" s="29" t="str">
        <f>IFERROR(__xludf.DUMMYFUNCTION("""COMPUTED_VALUE"""),"All CB Generated Content")</f>
        <v>All CB Generated Content</v>
      </c>
      <c r="D45" s="29" t="str">
        <f>IFERROR(__xludf.DUMMYFUNCTION("""COMPUTED_VALUE"""),"Repetitiveness / Relevance")</f>
        <v>Repetitiveness / Relevance</v>
      </c>
      <c r="E45" s="30" t="str">
        <f>IFERROR(__xludf.DUMMYFUNCTION("""COMPUTED_VALUE"""),"- The content does not contain unnecessary repetition, having 2 or fewer sentences that express the same idea
- The content contains 2 or fewer irrelevant sentences ")</f>
        <v>- The content does not contain unnecessary repetition, having 2 or fewer sentences that express the same idea
- The content contains 2 or fewer irrelevant sentences </v>
      </c>
      <c r="F45" s="31" t="b">
        <v>0</v>
      </c>
      <c r="G45" s="28" t="b">
        <v>0</v>
      </c>
      <c r="H45" s="6"/>
      <c r="I45" s="6"/>
    </row>
    <row r="46">
      <c r="A46" s="6"/>
      <c r="B46" s="29" t="str">
        <f>IFERROR(__xludf.DUMMYFUNCTION("""COMPUTED_VALUE"""),"SFT")</f>
        <v>SFT</v>
      </c>
      <c r="C46" s="29" t="str">
        <f>IFERROR(__xludf.DUMMYFUNCTION("""COMPUTED_VALUE"""),"All CB Generated Content")</f>
        <v>All CB Generated Content</v>
      </c>
      <c r="D46" s="29" t="str">
        <f>IFERROR(__xludf.DUMMYFUNCTION("""COMPUTED_VALUE"""),"Original Work")</f>
        <v>Original Work</v>
      </c>
      <c r="E46" s="30" t="str">
        <f>IFERROR(__xludf.DUMMYFUNCTION("""COMPUTED_VALUE"""),"-[Non-Fail - Suspected LLM Cheating] 
- The content shows evidence of unsanctioned LLM usage or otherwise appears unnatural, but it is not obvious that an LLM was used to generate their work
- The content does not contain clear or obvious evidence of LLM"&amp;" usage
- The content does not contain direct plagiarism without citation")</f>
        <v>-[Non-Fail - Suspected LLM Cheating] 
- The content shows evidence of unsanctioned LLM usage or otherwise appears unnatural, but it is not obvious that an LLM was used to generate their work
- The content does not contain clear or obvious evidence of LLM usage
- The content does not contain direct plagiarism without citation</v>
      </c>
      <c r="F46" s="31" t="b">
        <v>0</v>
      </c>
      <c r="G46" s="28" t="b">
        <v>0</v>
      </c>
      <c r="H46" s="6"/>
      <c r="I46" s="6"/>
    </row>
    <row r="47">
      <c r="A47" s="6"/>
      <c r="B47" s="29" t="str">
        <f>IFERROR(__xludf.DUMMYFUNCTION("""COMPUTED_VALUE"""),"SFT")</f>
        <v>SFT</v>
      </c>
      <c r="C47" s="29" t="str">
        <f>IFERROR(__xludf.DUMMYFUNCTION("""COMPUTED_VALUE"""),"All CB Generated Content")</f>
        <v>All CB Generated Content</v>
      </c>
      <c r="D47" s="29" t="str">
        <f>IFERROR(__xludf.DUMMYFUNCTION("""COMPUTED_VALUE"""),"Harmful Content")</f>
        <v>Harmful Content</v>
      </c>
      <c r="E47" s="30" t="str">
        <f>IFERROR(__xludf.DUMMYFUNCTION("""COMPUTED_VALUE"""),"- Content does not contain or ask about harmful content")</f>
        <v>- Content does not contain or ask about harmful content</v>
      </c>
      <c r="F47" s="31" t="b">
        <v>0</v>
      </c>
      <c r="G47" s="28" t="b">
        <v>0</v>
      </c>
      <c r="H47" s="6"/>
      <c r="I47" s="6"/>
    </row>
    <row r="48">
      <c r="A48" s="6"/>
      <c r="B48" s="29" t="str">
        <f>IFERROR(__xludf.DUMMYFUNCTION("""COMPUTED_VALUE"""),"SFT")</f>
        <v>SFT</v>
      </c>
      <c r="C48" s="29" t="str">
        <f>IFERROR(__xludf.DUMMYFUNCTION("""COMPUTED_VALUE"""),"Response")</f>
        <v>Response</v>
      </c>
      <c r="D48" s="29" t="str">
        <f>IFERROR(__xludf.DUMMYFUNCTION("""COMPUTED_VALUE"""),"Missing Detail")</f>
        <v>Missing Detail</v>
      </c>
      <c r="E48" s="30" t="str">
        <f>IFERROR(__xludf.DUMMYFUNCTION("""COMPUTED_VALUE"""),"- The response is clear, focused, and demonstrates a solid understanding of the topic, providing sufficient detail and nuance without overwhelming or distracting from the key points.
")</f>
        <v>- The response is clear, focused, and demonstrates a solid understanding of the topic, providing sufficient detail and nuance without overwhelming or distracting from the key points.
</v>
      </c>
      <c r="F48" s="31" t="b">
        <v>0</v>
      </c>
      <c r="G48" s="28" t="b">
        <v>0</v>
      </c>
      <c r="H48" s="6"/>
      <c r="I48" s="6"/>
    </row>
    <row r="49">
      <c r="A49" s="6"/>
      <c r="B49" s="29" t="str">
        <f>IFERROR(__xludf.DUMMYFUNCTION("""COMPUTED_VALUE"""),"SFT")</f>
        <v>SFT</v>
      </c>
      <c r="C49" s="29" t="str">
        <f>IFERROR(__xludf.DUMMYFUNCTION("""COMPUTED_VALUE"""),"Core Dimensions")</f>
        <v>Core Dimensions</v>
      </c>
      <c r="D49" s="29" t="str">
        <f>IFERROR(__xludf.DUMMYFUNCTION("""COMPUTED_VALUE"""),"Clarity Issues")</f>
        <v>Clarity Issues</v>
      </c>
      <c r="E49" s="30" t="str">
        <f>IFERROR(__xludf.DUMMYFUNCTION("""COMPUTED_VALUE"""),"- The response is clear and easy to follow, with well-structured ideas and language that effectively communicates the intended message.
")</f>
        <v>- The response is clear and easy to follow, with well-structured ideas and language that effectively communicates the intended message.
</v>
      </c>
      <c r="F49" s="31" t="b">
        <v>0</v>
      </c>
      <c r="G49" s="28" t="b">
        <v>0</v>
      </c>
      <c r="H49" s="6"/>
      <c r="I49" s="6"/>
    </row>
    <row r="50">
      <c r="A50" s="6"/>
      <c r="B50" s="29" t="str">
        <f>IFERROR(__xludf.DUMMYFUNCTION("""COMPUTED_VALUE"""),"SFT")</f>
        <v>SFT</v>
      </c>
      <c r="C50" s="29" t="str">
        <f>IFERROR(__xludf.DUMMYFUNCTION("""COMPUTED_VALUE"""),"Response")</f>
        <v>Response</v>
      </c>
      <c r="D50" s="29" t="str">
        <f>IFERROR(__xludf.DUMMYFUNCTION("""COMPUTED_VALUE"""),"(Rewrite/SxS) Clearly Worse Than Model Response")</f>
        <v>(Rewrite/SxS) Clearly Worse Than Model Response</v>
      </c>
      <c r="E50" s="30" t="str">
        <f>IFERROR(__xludf.DUMMYFUNCTION("""COMPUTED_VALUE"""),"- The updated response matches or exceeds the original model’s quality across all rubric dimensions, demonstrating clear improvement or consistency in relevance, clarity, and completeness.
")</f>
        <v>- The updated response matches or exceeds the original model’s quality across all rubric dimensions, demonstrating clear improvement or consistency in relevance, clarity, and completeness.
</v>
      </c>
      <c r="F50" s="31" t="b">
        <v>0</v>
      </c>
      <c r="G50" s="28" t="b">
        <v>0</v>
      </c>
      <c r="H50" s="6"/>
      <c r="I50" s="6"/>
    </row>
    <row r="51">
      <c r="A51" s="6"/>
      <c r="B51" s="29"/>
      <c r="C51" s="29"/>
      <c r="D51" s="29"/>
      <c r="E51" s="30"/>
      <c r="F51" s="31" t="b">
        <v>1</v>
      </c>
      <c r="G51" s="28" t="b">
        <v>0</v>
      </c>
      <c r="H51" s="6"/>
      <c r="I51" s="6"/>
    </row>
    <row r="52">
      <c r="A52" s="6"/>
      <c r="B52" s="29"/>
      <c r="C52" s="29"/>
      <c r="D52" s="29"/>
      <c r="E52" s="30"/>
      <c r="F52" s="31" t="b">
        <v>1</v>
      </c>
      <c r="G52" s="28" t="b">
        <v>0</v>
      </c>
      <c r="H52" s="6"/>
      <c r="I52" s="6"/>
    </row>
    <row r="53">
      <c r="A53" s="6"/>
      <c r="B53" s="29"/>
      <c r="C53" s="29"/>
      <c r="D53" s="29"/>
      <c r="E53" s="30"/>
      <c r="F53" s="31" t="b">
        <v>1</v>
      </c>
      <c r="G53" s="28" t="b">
        <v>0</v>
      </c>
      <c r="H53" s="6"/>
      <c r="I53" s="6"/>
    </row>
    <row r="54">
      <c r="A54" s="6"/>
      <c r="B54" s="29"/>
      <c r="C54" s="29"/>
      <c r="D54" s="29"/>
      <c r="E54" s="30"/>
      <c r="F54" s="31" t="b">
        <v>1</v>
      </c>
      <c r="G54" s="28" t="b">
        <v>0</v>
      </c>
      <c r="H54" s="6"/>
      <c r="I54" s="6"/>
    </row>
    <row r="55">
      <c r="A55" s="6"/>
      <c r="B55" s="29"/>
      <c r="C55" s="29"/>
      <c r="D55" s="29"/>
      <c r="E55" s="30"/>
      <c r="F55" s="31" t="b">
        <v>1</v>
      </c>
      <c r="G55" s="28" t="b">
        <v>0</v>
      </c>
      <c r="H55" s="6"/>
      <c r="I55" s="6"/>
    </row>
    <row r="56">
      <c r="A56" s="6"/>
      <c r="B56" s="29"/>
      <c r="C56" s="29"/>
      <c r="D56" s="29"/>
      <c r="E56" s="30"/>
      <c r="F56" s="31" t="b">
        <v>1</v>
      </c>
      <c r="G56" s="28" t="b">
        <v>0</v>
      </c>
      <c r="H56" s="6"/>
      <c r="I56" s="6"/>
    </row>
    <row r="57">
      <c r="A57" s="6"/>
      <c r="B57" s="29"/>
      <c r="C57" s="29"/>
      <c r="D57" s="29"/>
      <c r="E57" s="30"/>
      <c r="F57" s="31" t="b">
        <v>1</v>
      </c>
      <c r="G57" s="28" t="b">
        <v>0</v>
      </c>
      <c r="H57" s="6"/>
      <c r="I57" s="6"/>
    </row>
    <row r="58">
      <c r="A58" s="6"/>
      <c r="B58" s="29"/>
      <c r="C58" s="29"/>
      <c r="D58" s="29"/>
      <c r="E58" s="30"/>
      <c r="F58" s="31" t="b">
        <v>1</v>
      </c>
      <c r="G58" s="28" t="b">
        <v>0</v>
      </c>
      <c r="H58" s="6"/>
      <c r="I58" s="6"/>
    </row>
    <row r="59">
      <c r="A59" s="6"/>
      <c r="B59" s="29"/>
      <c r="C59" s="29"/>
      <c r="D59" s="29"/>
      <c r="E59" s="30"/>
      <c r="F59" s="31" t="b">
        <v>1</v>
      </c>
      <c r="G59" s="28" t="b">
        <v>0</v>
      </c>
      <c r="H59" s="6"/>
      <c r="I59" s="6"/>
    </row>
    <row r="60">
      <c r="A60" s="6"/>
      <c r="B60" s="29"/>
      <c r="C60" s="29"/>
      <c r="D60" s="29"/>
      <c r="E60" s="30"/>
      <c r="F60" s="31" t="b">
        <v>1</v>
      </c>
      <c r="G60" s="28" t="b">
        <v>0</v>
      </c>
      <c r="H60" s="6"/>
      <c r="I60" s="6"/>
    </row>
    <row r="61">
      <c r="A61" s="6"/>
      <c r="B61" s="29"/>
      <c r="C61" s="29"/>
      <c r="D61" s="29"/>
      <c r="E61" s="30"/>
      <c r="F61" s="31" t="b">
        <v>1</v>
      </c>
      <c r="G61" s="28" t="b">
        <v>0</v>
      </c>
      <c r="H61" s="6"/>
      <c r="I61" s="6"/>
    </row>
    <row r="62">
      <c r="A62" s="6"/>
      <c r="B62" s="29"/>
      <c r="C62" s="29"/>
      <c r="D62" s="29"/>
      <c r="E62" s="30"/>
      <c r="F62" s="31" t="b">
        <v>1</v>
      </c>
      <c r="G62" s="28" t="b">
        <v>0</v>
      </c>
      <c r="H62" s="6"/>
      <c r="I62" s="6"/>
    </row>
    <row r="63">
      <c r="A63" s="6"/>
      <c r="B63" s="29"/>
      <c r="C63" s="29"/>
      <c r="D63" s="29"/>
      <c r="E63" s="30"/>
      <c r="F63" s="31" t="b">
        <v>1</v>
      </c>
      <c r="G63" s="28" t="b">
        <v>0</v>
      </c>
      <c r="H63" s="6"/>
      <c r="I63" s="6"/>
    </row>
    <row r="64">
      <c r="A64" s="6"/>
      <c r="B64" s="29"/>
      <c r="C64" s="29"/>
      <c r="D64" s="29"/>
      <c r="E64" s="30"/>
      <c r="F64" s="31" t="b">
        <v>1</v>
      </c>
      <c r="G64" s="28" t="b">
        <v>0</v>
      </c>
      <c r="H64" s="6"/>
      <c r="I64" s="6"/>
    </row>
    <row r="65">
      <c r="A65" s="6"/>
      <c r="B65" s="29"/>
      <c r="C65" s="29"/>
      <c r="D65" s="29"/>
      <c r="E65" s="30"/>
      <c r="F65" s="31" t="b">
        <v>1</v>
      </c>
      <c r="G65" s="28" t="b">
        <v>0</v>
      </c>
      <c r="H65" s="6"/>
      <c r="I65" s="6"/>
    </row>
    <row r="66">
      <c r="A66" s="6"/>
      <c r="B66" s="29"/>
      <c r="C66" s="29"/>
      <c r="D66" s="29"/>
      <c r="E66" s="30"/>
      <c r="F66" s="31" t="b">
        <v>1</v>
      </c>
      <c r="G66" s="28" t="b">
        <v>0</v>
      </c>
      <c r="H66" s="6"/>
      <c r="I66" s="6"/>
    </row>
    <row r="67">
      <c r="A67" s="6"/>
      <c r="B67" s="29"/>
      <c r="C67" s="29"/>
      <c r="D67" s="29"/>
      <c r="E67" s="30"/>
      <c r="F67" s="31" t="b">
        <v>1</v>
      </c>
      <c r="G67" s="28" t="b">
        <v>0</v>
      </c>
      <c r="H67" s="6"/>
      <c r="I67" s="6"/>
    </row>
    <row r="68">
      <c r="A68" s="6"/>
      <c r="B68" s="29"/>
      <c r="C68" s="29"/>
      <c r="D68" s="29"/>
      <c r="E68" s="30"/>
      <c r="F68" s="31" t="b">
        <v>1</v>
      </c>
      <c r="G68" s="28" t="b">
        <v>0</v>
      </c>
      <c r="H68" s="6"/>
      <c r="I68" s="6"/>
    </row>
    <row r="69">
      <c r="A69" s="6"/>
      <c r="B69" s="29"/>
      <c r="C69" s="29"/>
      <c r="D69" s="29"/>
      <c r="E69" s="30"/>
      <c r="F69" s="31" t="b">
        <v>1</v>
      </c>
      <c r="G69" s="28" t="b">
        <v>0</v>
      </c>
      <c r="H69" s="6"/>
      <c r="I69" s="6"/>
    </row>
    <row r="70">
      <c r="A70" s="6"/>
      <c r="B70" s="29"/>
      <c r="C70" s="29"/>
      <c r="D70" s="29"/>
      <c r="E70" s="30"/>
      <c r="F70" s="31" t="b">
        <v>1</v>
      </c>
      <c r="G70" s="28" t="b">
        <v>0</v>
      </c>
      <c r="H70" s="6"/>
      <c r="I70" s="6"/>
    </row>
    <row r="71">
      <c r="A71" s="6"/>
      <c r="B71" s="29"/>
      <c r="C71" s="29"/>
      <c r="D71" s="29"/>
      <c r="E71" s="30"/>
      <c r="F71" s="31" t="b">
        <v>1</v>
      </c>
      <c r="G71" s="28" t="b">
        <v>0</v>
      </c>
      <c r="H71" s="6"/>
      <c r="I71" s="6"/>
    </row>
    <row r="72">
      <c r="A72" s="6"/>
      <c r="B72" s="29"/>
      <c r="C72" s="29"/>
      <c r="D72" s="29"/>
      <c r="E72" s="30"/>
      <c r="F72" s="31" t="b">
        <v>1</v>
      </c>
      <c r="G72" s="28" t="b">
        <v>0</v>
      </c>
      <c r="H72" s="6"/>
      <c r="I72" s="6"/>
    </row>
    <row r="73">
      <c r="A73" s="6"/>
      <c r="B73" s="29"/>
      <c r="C73" s="29"/>
      <c r="D73" s="29"/>
      <c r="E73" s="30"/>
      <c r="F73" s="31" t="b">
        <v>1</v>
      </c>
      <c r="G73" s="28" t="b">
        <v>0</v>
      </c>
      <c r="H73" s="6"/>
      <c r="I73" s="6"/>
    </row>
    <row r="74">
      <c r="A74" s="6"/>
      <c r="B74" s="29"/>
      <c r="C74" s="29"/>
      <c r="D74" s="29"/>
      <c r="E74" s="30"/>
      <c r="F74" s="31" t="b">
        <v>1</v>
      </c>
      <c r="G74" s="28" t="b">
        <v>0</v>
      </c>
      <c r="H74" s="6"/>
      <c r="I74" s="6"/>
    </row>
    <row r="75">
      <c r="A75" s="6"/>
      <c r="B75" s="29"/>
      <c r="C75" s="29"/>
      <c r="D75" s="29"/>
      <c r="E75" s="30"/>
      <c r="F75" s="31" t="b">
        <v>1</v>
      </c>
      <c r="G75" s="28" t="b">
        <v>0</v>
      </c>
      <c r="H75" s="6"/>
      <c r="I75" s="6"/>
    </row>
    <row r="76">
      <c r="A76" s="6"/>
      <c r="B76" s="29"/>
      <c r="C76" s="29"/>
      <c r="D76" s="29"/>
      <c r="E76" s="30"/>
      <c r="F76" s="31" t="b">
        <v>1</v>
      </c>
      <c r="G76" s="28" t="b">
        <v>0</v>
      </c>
      <c r="H76" s="6"/>
      <c r="I76" s="6"/>
    </row>
    <row r="77">
      <c r="A77" s="6"/>
      <c r="B77" s="29"/>
      <c r="C77" s="29"/>
      <c r="D77" s="29"/>
      <c r="E77" s="30"/>
      <c r="F77" s="31" t="b">
        <v>1</v>
      </c>
      <c r="G77" s="28" t="b">
        <v>0</v>
      </c>
      <c r="H77" s="6"/>
      <c r="I77" s="6"/>
    </row>
    <row r="78">
      <c r="A78" s="6"/>
      <c r="B78" s="29"/>
      <c r="C78" s="29"/>
      <c r="D78" s="29"/>
      <c r="E78" s="30"/>
      <c r="F78" s="31" t="b">
        <v>1</v>
      </c>
      <c r="G78" s="28" t="b">
        <v>0</v>
      </c>
      <c r="H78" s="6"/>
      <c r="I78" s="6"/>
    </row>
    <row r="79">
      <c r="A79" s="6"/>
      <c r="B79" s="29"/>
      <c r="C79" s="29"/>
      <c r="D79" s="29"/>
      <c r="E79" s="30"/>
      <c r="F79" s="31" t="b">
        <v>1</v>
      </c>
      <c r="G79" s="28" t="b">
        <v>0</v>
      </c>
      <c r="H79" s="6"/>
      <c r="I79" s="6"/>
    </row>
    <row r="80">
      <c r="A80" s="6"/>
      <c r="B80" s="29"/>
      <c r="C80" s="29"/>
      <c r="D80" s="29"/>
      <c r="E80" s="30"/>
      <c r="F80" s="31" t="b">
        <v>1</v>
      </c>
      <c r="G80" s="28" t="b">
        <v>0</v>
      </c>
      <c r="H80" s="6"/>
      <c r="I80" s="6"/>
    </row>
    <row r="81">
      <c r="A81" s="6"/>
      <c r="B81" s="29"/>
      <c r="C81" s="29"/>
      <c r="D81" s="29"/>
      <c r="E81" s="30"/>
      <c r="F81" s="31" t="b">
        <v>1</v>
      </c>
      <c r="G81" s="28" t="b">
        <v>0</v>
      </c>
      <c r="H81" s="6"/>
      <c r="I81" s="6"/>
    </row>
    <row r="82">
      <c r="A82" s="6"/>
      <c r="B82" s="29"/>
      <c r="C82" s="29"/>
      <c r="D82" s="29"/>
      <c r="E82" s="30"/>
      <c r="F82" s="31" t="b">
        <v>1</v>
      </c>
      <c r="G82" s="28" t="b">
        <v>0</v>
      </c>
      <c r="H82" s="6"/>
      <c r="I82" s="6"/>
    </row>
    <row r="83">
      <c r="A83" s="6"/>
      <c r="B83" s="29"/>
      <c r="C83" s="29"/>
      <c r="D83" s="29"/>
      <c r="E83" s="30"/>
      <c r="F83" s="31" t="b">
        <v>1</v>
      </c>
      <c r="G83" s="28" t="b">
        <v>0</v>
      </c>
      <c r="H83" s="6"/>
      <c r="I83" s="6"/>
    </row>
    <row r="84">
      <c r="A84" s="6"/>
      <c r="B84" s="29"/>
      <c r="C84" s="29"/>
      <c r="D84" s="29"/>
      <c r="E84" s="30"/>
      <c r="F84" s="31" t="b">
        <v>1</v>
      </c>
      <c r="G84" s="28" t="b">
        <v>0</v>
      </c>
      <c r="H84" s="6"/>
      <c r="I84" s="6"/>
    </row>
    <row r="85">
      <c r="A85" s="6"/>
      <c r="B85" s="29"/>
      <c r="C85" s="29"/>
      <c r="D85" s="29"/>
      <c r="E85" s="30"/>
      <c r="F85" s="31" t="b">
        <v>1</v>
      </c>
      <c r="G85" s="28" t="b">
        <v>0</v>
      </c>
      <c r="H85" s="6"/>
      <c r="I85" s="6"/>
    </row>
    <row r="86">
      <c r="A86" s="6"/>
      <c r="B86" s="29"/>
      <c r="C86" s="29"/>
      <c r="D86" s="29"/>
      <c r="E86" s="30"/>
      <c r="F86" s="31" t="b">
        <v>1</v>
      </c>
      <c r="G86" s="28" t="b">
        <v>0</v>
      </c>
      <c r="H86" s="6"/>
      <c r="I86" s="6"/>
    </row>
    <row r="87">
      <c r="A87" s="6"/>
      <c r="B87" s="29"/>
      <c r="C87" s="29"/>
      <c r="D87" s="29"/>
      <c r="E87" s="30"/>
      <c r="F87" s="31" t="b">
        <v>1</v>
      </c>
      <c r="G87" s="28" t="b">
        <v>0</v>
      </c>
      <c r="H87" s="6"/>
      <c r="I87" s="6"/>
    </row>
    <row r="88">
      <c r="A88" s="6"/>
      <c r="B88" s="29"/>
      <c r="C88" s="29"/>
      <c r="D88" s="29"/>
      <c r="E88" s="30"/>
      <c r="F88" s="31" t="b">
        <v>1</v>
      </c>
      <c r="G88" s="28" t="b">
        <v>0</v>
      </c>
      <c r="H88" s="6"/>
      <c r="I88" s="6"/>
    </row>
    <row r="89">
      <c r="A89" s="6"/>
      <c r="B89" s="29"/>
      <c r="C89" s="29"/>
      <c r="D89" s="29"/>
      <c r="E89" s="30"/>
      <c r="F89" s="31" t="b">
        <v>1</v>
      </c>
      <c r="G89" s="28" t="b">
        <v>0</v>
      </c>
      <c r="H89" s="6"/>
      <c r="I89" s="6"/>
    </row>
    <row r="90">
      <c r="A90" s="6"/>
      <c r="B90" s="29"/>
      <c r="C90" s="29"/>
      <c r="D90" s="29"/>
      <c r="E90" s="30"/>
      <c r="F90" s="31" t="b">
        <v>1</v>
      </c>
      <c r="G90" s="28" t="b">
        <v>0</v>
      </c>
      <c r="H90" s="6"/>
      <c r="I90" s="6"/>
    </row>
    <row r="91">
      <c r="A91" s="6"/>
      <c r="B91" s="29"/>
      <c r="C91" s="29"/>
      <c r="D91" s="29"/>
      <c r="E91" s="30"/>
      <c r="F91" s="31" t="b">
        <v>1</v>
      </c>
      <c r="G91" s="28" t="b">
        <v>0</v>
      </c>
      <c r="H91" s="6"/>
      <c r="I91" s="6"/>
    </row>
    <row r="92">
      <c r="A92" s="6"/>
      <c r="B92" s="29"/>
      <c r="C92" s="29"/>
      <c r="D92" s="29"/>
      <c r="E92" s="30"/>
      <c r="F92" s="31" t="b">
        <v>1</v>
      </c>
      <c r="G92" s="28" t="b">
        <v>0</v>
      </c>
      <c r="H92" s="6"/>
      <c r="I92" s="6"/>
    </row>
    <row r="93">
      <c r="A93" s="6"/>
      <c r="B93" s="29"/>
      <c r="C93" s="29"/>
      <c r="D93" s="29"/>
      <c r="E93" s="30"/>
      <c r="F93" s="31" t="b">
        <v>1</v>
      </c>
      <c r="G93" s="28" t="b">
        <v>0</v>
      </c>
      <c r="H93" s="6"/>
      <c r="I93" s="6"/>
    </row>
    <row r="94">
      <c r="A94" s="6"/>
      <c r="B94" s="29"/>
      <c r="C94" s="29"/>
      <c r="D94" s="29"/>
      <c r="E94" s="30"/>
      <c r="F94" s="31" t="b">
        <v>1</v>
      </c>
      <c r="G94" s="28" t="b">
        <v>0</v>
      </c>
      <c r="H94" s="6"/>
      <c r="I94" s="6"/>
    </row>
    <row r="95">
      <c r="A95" s="6"/>
      <c r="B95" s="29"/>
      <c r="C95" s="29"/>
      <c r="D95" s="29"/>
      <c r="E95" s="30"/>
      <c r="F95" s="31" t="b">
        <v>1</v>
      </c>
      <c r="G95" s="28" t="b">
        <v>0</v>
      </c>
      <c r="H95" s="6"/>
      <c r="I95" s="6"/>
    </row>
    <row r="96">
      <c r="A96" s="6"/>
      <c r="B96" s="29"/>
      <c r="C96" s="29"/>
      <c r="D96" s="29"/>
      <c r="E96" s="30"/>
      <c r="F96" s="31" t="b">
        <v>1</v>
      </c>
      <c r="G96" s="28" t="b">
        <v>0</v>
      </c>
      <c r="H96" s="6"/>
      <c r="I96" s="6"/>
    </row>
    <row r="97">
      <c r="A97" s="6"/>
      <c r="B97" s="29"/>
      <c r="C97" s="29"/>
      <c r="D97" s="29"/>
      <c r="E97" s="30"/>
      <c r="F97" s="31" t="b">
        <v>1</v>
      </c>
      <c r="G97" s="28" t="b">
        <v>0</v>
      </c>
      <c r="H97" s="6"/>
      <c r="I97" s="6"/>
    </row>
    <row r="98">
      <c r="A98" s="6"/>
      <c r="B98" s="29"/>
      <c r="C98" s="29"/>
      <c r="D98" s="29"/>
      <c r="E98" s="30"/>
      <c r="F98" s="31" t="b">
        <v>1</v>
      </c>
      <c r="G98" s="28" t="b">
        <v>0</v>
      </c>
      <c r="H98" s="6"/>
      <c r="I98" s="6"/>
    </row>
    <row r="99">
      <c r="A99" s="6"/>
      <c r="B99" s="29"/>
      <c r="C99" s="29"/>
      <c r="D99" s="29"/>
      <c r="E99" s="30"/>
      <c r="F99" s="31" t="b">
        <v>1</v>
      </c>
      <c r="G99" s="28" t="b">
        <v>0</v>
      </c>
      <c r="H99" s="6"/>
      <c r="I99" s="6"/>
    </row>
    <row r="100">
      <c r="A100" s="6"/>
      <c r="B100" s="29"/>
      <c r="C100" s="29"/>
      <c r="D100" s="29"/>
      <c r="E100" s="30"/>
      <c r="F100" s="31" t="b">
        <v>1</v>
      </c>
      <c r="G100" s="28" t="b">
        <v>0</v>
      </c>
      <c r="H100" s="6"/>
      <c r="I100" s="6"/>
    </row>
    <row r="101">
      <c r="A101" s="6"/>
      <c r="B101" s="29"/>
      <c r="C101" s="29"/>
      <c r="D101" s="29"/>
      <c r="E101" s="30"/>
      <c r="F101" s="31" t="b">
        <v>1</v>
      </c>
      <c r="G101" s="28" t="b">
        <v>0</v>
      </c>
      <c r="H101" s="6"/>
      <c r="I101" s="6"/>
    </row>
    <row r="102">
      <c r="A102" s="6"/>
      <c r="B102" s="29"/>
      <c r="C102" s="29"/>
      <c r="D102" s="29"/>
      <c r="E102" s="30"/>
      <c r="F102" s="31" t="b">
        <v>1</v>
      </c>
      <c r="G102" s="28" t="b">
        <v>0</v>
      </c>
      <c r="H102" s="6"/>
      <c r="I102" s="6"/>
    </row>
    <row r="103">
      <c r="A103" s="6"/>
      <c r="B103" s="29"/>
      <c r="C103" s="29"/>
      <c r="D103" s="29"/>
      <c r="E103" s="30"/>
      <c r="F103" s="31" t="b">
        <v>1</v>
      </c>
      <c r="G103" s="28" t="b">
        <v>0</v>
      </c>
      <c r="H103" s="6"/>
      <c r="I103" s="6"/>
    </row>
    <row r="104">
      <c r="A104" s="6"/>
      <c r="B104" s="29"/>
      <c r="C104" s="29"/>
      <c r="D104" s="29"/>
      <c r="E104" s="30"/>
      <c r="F104" s="31" t="b">
        <v>1</v>
      </c>
      <c r="G104" s="28" t="b">
        <v>0</v>
      </c>
      <c r="H104" s="6"/>
      <c r="I104" s="6"/>
    </row>
    <row r="105">
      <c r="A105" s="6"/>
      <c r="B105" s="29"/>
      <c r="C105" s="29"/>
      <c r="D105" s="29"/>
      <c r="E105" s="30"/>
      <c r="F105" s="31" t="b">
        <v>1</v>
      </c>
      <c r="G105" s="28" t="b">
        <v>0</v>
      </c>
      <c r="H105" s="6"/>
      <c r="I105" s="6"/>
    </row>
    <row r="106">
      <c r="A106" s="6"/>
      <c r="B106" s="29"/>
      <c r="C106" s="29"/>
      <c r="D106" s="29"/>
      <c r="E106" s="30"/>
      <c r="F106" s="31" t="b">
        <v>1</v>
      </c>
      <c r="G106" s="28" t="b">
        <v>0</v>
      </c>
      <c r="H106" s="6"/>
      <c r="I106" s="6"/>
    </row>
    <row r="107">
      <c r="A107" s="6"/>
      <c r="B107" s="29"/>
      <c r="C107" s="29"/>
      <c r="D107" s="29"/>
      <c r="E107" s="30"/>
      <c r="F107" s="31" t="b">
        <v>1</v>
      </c>
      <c r="G107" s="28" t="b">
        <v>0</v>
      </c>
      <c r="H107" s="6"/>
      <c r="I107" s="6"/>
    </row>
    <row r="108">
      <c r="A108" s="6"/>
      <c r="B108" s="29"/>
      <c r="C108" s="29"/>
      <c r="D108" s="29"/>
      <c r="E108" s="30"/>
      <c r="F108" s="31" t="b">
        <v>1</v>
      </c>
      <c r="G108" s="28" t="b">
        <v>0</v>
      </c>
      <c r="H108" s="6"/>
      <c r="I108" s="6"/>
    </row>
    <row r="109">
      <c r="A109" s="6"/>
      <c r="B109" s="29"/>
      <c r="C109" s="29"/>
      <c r="D109" s="29"/>
      <c r="E109" s="30"/>
      <c r="F109" s="31" t="b">
        <v>1</v>
      </c>
      <c r="G109" s="28" t="b">
        <v>0</v>
      </c>
      <c r="H109" s="6"/>
      <c r="I109" s="6"/>
    </row>
    <row r="110">
      <c r="A110" s="6"/>
      <c r="B110" s="29"/>
      <c r="C110" s="29"/>
      <c r="D110" s="29"/>
      <c r="E110" s="30"/>
      <c r="F110" s="31" t="b">
        <v>1</v>
      </c>
      <c r="G110" s="28" t="b">
        <v>0</v>
      </c>
      <c r="H110" s="6"/>
      <c r="I110" s="6"/>
    </row>
    <row r="111">
      <c r="A111" s="6"/>
      <c r="B111" s="29"/>
      <c r="C111" s="29"/>
      <c r="D111" s="29"/>
      <c r="E111" s="30"/>
      <c r="F111" s="31" t="b">
        <v>1</v>
      </c>
      <c r="G111" s="28" t="b">
        <v>0</v>
      </c>
      <c r="H111" s="6"/>
      <c r="I111" s="6"/>
    </row>
    <row r="112">
      <c r="A112" s="6"/>
      <c r="B112" s="29"/>
      <c r="C112" s="29"/>
      <c r="D112" s="29"/>
      <c r="E112" s="30"/>
      <c r="F112" s="31" t="b">
        <v>1</v>
      </c>
      <c r="G112" s="28" t="b">
        <v>0</v>
      </c>
      <c r="H112" s="6"/>
      <c r="I112" s="6"/>
    </row>
    <row r="113">
      <c r="A113" s="6"/>
      <c r="B113" s="29"/>
      <c r="C113" s="29"/>
      <c r="D113" s="29"/>
      <c r="E113" s="30"/>
      <c r="F113" s="31" t="b">
        <v>1</v>
      </c>
      <c r="G113" s="28" t="b">
        <v>0</v>
      </c>
      <c r="H113" s="6"/>
      <c r="I113" s="6"/>
    </row>
    <row r="114">
      <c r="A114" s="6"/>
      <c r="B114" s="29"/>
      <c r="C114" s="29"/>
      <c r="D114" s="29"/>
      <c r="E114" s="30"/>
      <c r="F114" s="31" t="b">
        <v>1</v>
      </c>
      <c r="G114" s="28" t="b">
        <v>0</v>
      </c>
      <c r="H114" s="6"/>
      <c r="I114" s="6"/>
    </row>
    <row r="115">
      <c r="A115" s="6"/>
      <c r="B115" s="29"/>
      <c r="C115" s="29"/>
      <c r="D115" s="29"/>
      <c r="E115" s="30"/>
      <c r="F115" s="31" t="b">
        <v>1</v>
      </c>
      <c r="G115" s="28" t="b">
        <v>0</v>
      </c>
      <c r="H115" s="6"/>
      <c r="I115" s="6"/>
    </row>
    <row r="116">
      <c r="A116" s="6"/>
      <c r="B116" s="29"/>
      <c r="C116" s="29"/>
      <c r="D116" s="29"/>
      <c r="E116" s="30"/>
      <c r="F116" s="31" t="b">
        <v>1</v>
      </c>
      <c r="G116" s="28" t="b">
        <v>0</v>
      </c>
      <c r="H116" s="6"/>
      <c r="I116" s="6"/>
    </row>
    <row r="117">
      <c r="A117" s="6"/>
      <c r="B117" s="29"/>
      <c r="C117" s="29"/>
      <c r="D117" s="29"/>
      <c r="E117" s="30"/>
      <c r="F117" s="31" t="b">
        <v>1</v>
      </c>
      <c r="G117" s="28" t="b">
        <v>0</v>
      </c>
      <c r="H117" s="6"/>
      <c r="I117" s="6"/>
    </row>
    <row r="118">
      <c r="A118" s="6"/>
      <c r="B118" s="29"/>
      <c r="C118" s="29"/>
      <c r="D118" s="29"/>
      <c r="E118" s="30"/>
      <c r="F118" s="31" t="b">
        <v>1</v>
      </c>
      <c r="G118" s="28" t="b">
        <v>0</v>
      </c>
      <c r="H118" s="6"/>
      <c r="I118" s="6"/>
    </row>
    <row r="119">
      <c r="A119" s="6"/>
      <c r="B119" s="29"/>
      <c r="C119" s="29"/>
      <c r="D119" s="29"/>
      <c r="E119" s="30"/>
      <c r="F119" s="31" t="b">
        <v>1</v>
      </c>
      <c r="G119" s="28" t="b">
        <v>0</v>
      </c>
      <c r="H119" s="6"/>
      <c r="I119" s="6"/>
    </row>
    <row r="120">
      <c r="A120" s="6"/>
      <c r="B120" s="29"/>
      <c r="C120" s="29"/>
      <c r="D120" s="29"/>
      <c r="E120" s="30"/>
      <c r="F120" s="31" t="b">
        <v>1</v>
      </c>
      <c r="G120" s="28" t="b">
        <v>0</v>
      </c>
      <c r="H120" s="6"/>
      <c r="I120" s="6"/>
    </row>
    <row r="121">
      <c r="A121" s="6"/>
      <c r="B121" s="29"/>
      <c r="C121" s="29"/>
      <c r="D121" s="29"/>
      <c r="E121" s="30"/>
      <c r="F121" s="31" t="b">
        <v>1</v>
      </c>
      <c r="G121" s="28" t="b">
        <v>0</v>
      </c>
      <c r="H121" s="6"/>
      <c r="I121" s="6"/>
    </row>
    <row r="122">
      <c r="A122" s="6"/>
      <c r="B122" s="29"/>
      <c r="C122" s="29"/>
      <c r="D122" s="29"/>
      <c r="E122" s="30"/>
      <c r="F122" s="31" t="b">
        <v>1</v>
      </c>
      <c r="G122" s="28" t="b">
        <v>0</v>
      </c>
      <c r="H122" s="6"/>
      <c r="I122" s="6"/>
    </row>
    <row r="123">
      <c r="A123" s="6"/>
      <c r="B123" s="29"/>
      <c r="C123" s="29"/>
      <c r="D123" s="29"/>
      <c r="E123" s="30"/>
      <c r="F123" s="31" t="b">
        <v>1</v>
      </c>
      <c r="G123" s="28" t="b">
        <v>0</v>
      </c>
      <c r="H123" s="6"/>
      <c r="I123" s="6"/>
    </row>
    <row r="124">
      <c r="A124" s="6"/>
      <c r="B124" s="29"/>
      <c r="C124" s="29"/>
      <c r="D124" s="29"/>
      <c r="E124" s="30"/>
      <c r="F124" s="31" t="b">
        <v>1</v>
      </c>
      <c r="G124" s="28" t="b">
        <v>0</v>
      </c>
      <c r="H124" s="6"/>
      <c r="I124" s="6"/>
    </row>
    <row r="125">
      <c r="A125" s="6"/>
      <c r="B125" s="29"/>
      <c r="C125" s="29"/>
      <c r="D125" s="29"/>
      <c r="E125" s="30"/>
      <c r="F125" s="31" t="b">
        <v>1</v>
      </c>
      <c r="G125" s="28" t="b">
        <v>0</v>
      </c>
      <c r="H125" s="6"/>
      <c r="I125" s="6"/>
    </row>
    <row r="126">
      <c r="A126" s="6"/>
      <c r="B126" s="29"/>
      <c r="C126" s="29"/>
      <c r="D126" s="29"/>
      <c r="E126" s="30"/>
      <c r="F126" s="31" t="b">
        <v>1</v>
      </c>
      <c r="G126" s="28" t="b">
        <v>0</v>
      </c>
      <c r="H126" s="6"/>
      <c r="I126" s="6"/>
    </row>
    <row r="127">
      <c r="A127" s="6"/>
      <c r="B127" s="29"/>
      <c r="C127" s="29"/>
      <c r="D127" s="29"/>
      <c r="E127" s="30"/>
      <c r="F127" s="31" t="b">
        <v>1</v>
      </c>
      <c r="G127" s="28" t="b">
        <v>0</v>
      </c>
      <c r="H127" s="6"/>
      <c r="I127" s="6"/>
    </row>
    <row r="128">
      <c r="A128" s="6"/>
      <c r="B128" s="29"/>
      <c r="C128" s="29"/>
      <c r="D128" s="29"/>
      <c r="E128" s="30"/>
      <c r="F128" s="31" t="b">
        <v>1</v>
      </c>
      <c r="G128" s="28" t="b">
        <v>0</v>
      </c>
      <c r="H128" s="6"/>
      <c r="I128" s="6"/>
    </row>
    <row r="129">
      <c r="A129" s="6"/>
      <c r="B129" s="29"/>
      <c r="C129" s="29"/>
      <c r="D129" s="29"/>
      <c r="E129" s="30"/>
      <c r="F129" s="31" t="b">
        <v>1</v>
      </c>
      <c r="G129" s="28" t="b">
        <v>0</v>
      </c>
      <c r="H129" s="6"/>
      <c r="I129" s="6"/>
    </row>
    <row r="130">
      <c r="A130" s="6"/>
      <c r="B130" s="29"/>
      <c r="C130" s="29"/>
      <c r="D130" s="29"/>
      <c r="E130" s="30"/>
      <c r="F130" s="31" t="b">
        <v>1</v>
      </c>
      <c r="G130" s="28" t="b">
        <v>0</v>
      </c>
      <c r="H130" s="6"/>
      <c r="I130" s="6"/>
    </row>
    <row r="131">
      <c r="A131" s="6"/>
      <c r="B131" s="29"/>
      <c r="C131" s="29"/>
      <c r="D131" s="29"/>
      <c r="E131" s="30"/>
      <c r="F131" s="31" t="b">
        <v>1</v>
      </c>
      <c r="G131" s="28" t="b">
        <v>0</v>
      </c>
      <c r="H131" s="6"/>
      <c r="I131" s="6"/>
    </row>
    <row r="132">
      <c r="A132" s="6"/>
      <c r="B132" s="29"/>
      <c r="C132" s="29"/>
      <c r="D132" s="29"/>
      <c r="E132" s="30"/>
      <c r="F132" s="31" t="b">
        <v>1</v>
      </c>
      <c r="G132" s="28" t="b">
        <v>0</v>
      </c>
      <c r="H132" s="6"/>
      <c r="I132" s="6"/>
    </row>
    <row r="133">
      <c r="A133" s="6"/>
      <c r="B133" s="29"/>
      <c r="C133" s="29"/>
      <c r="D133" s="29"/>
      <c r="E133" s="30"/>
      <c r="F133" s="31" t="b">
        <v>1</v>
      </c>
      <c r="G133" s="28" t="b">
        <v>0</v>
      </c>
      <c r="H133" s="6"/>
      <c r="I133" s="6"/>
    </row>
    <row r="134">
      <c r="A134" s="6"/>
      <c r="B134" s="29"/>
      <c r="C134" s="29"/>
      <c r="D134" s="29"/>
      <c r="E134" s="30"/>
      <c r="F134" s="31" t="b">
        <v>1</v>
      </c>
      <c r="G134" s="28" t="b">
        <v>0</v>
      </c>
      <c r="H134" s="6"/>
      <c r="I134" s="6"/>
    </row>
    <row r="135">
      <c r="A135" s="6"/>
      <c r="B135" s="29"/>
      <c r="C135" s="29"/>
      <c r="D135" s="29"/>
      <c r="E135" s="30"/>
      <c r="F135" s="31" t="b">
        <v>1</v>
      </c>
      <c r="G135" s="28" t="b">
        <v>0</v>
      </c>
      <c r="H135" s="6"/>
      <c r="I135" s="6"/>
    </row>
    <row r="136">
      <c r="A136" s="6"/>
      <c r="B136" s="29"/>
      <c r="C136" s="29"/>
      <c r="D136" s="29"/>
      <c r="E136" s="30"/>
      <c r="F136" s="31" t="b">
        <v>1</v>
      </c>
      <c r="G136" s="28" t="b">
        <v>0</v>
      </c>
      <c r="H136" s="6"/>
      <c r="I136" s="6"/>
    </row>
    <row r="137">
      <c r="A137" s="6"/>
      <c r="B137" s="29"/>
      <c r="C137" s="29"/>
      <c r="D137" s="29"/>
      <c r="E137" s="30"/>
      <c r="F137" s="31" t="b">
        <v>1</v>
      </c>
      <c r="G137" s="28" t="b">
        <v>0</v>
      </c>
      <c r="H137" s="6"/>
      <c r="I137" s="6"/>
    </row>
    <row r="138">
      <c r="A138" s="6"/>
      <c r="B138" s="29"/>
      <c r="C138" s="29"/>
      <c r="D138" s="29"/>
      <c r="E138" s="30"/>
      <c r="F138" s="31" t="b">
        <v>1</v>
      </c>
      <c r="G138" s="28" t="b">
        <v>0</v>
      </c>
      <c r="H138" s="6"/>
      <c r="I138" s="6"/>
    </row>
    <row r="139">
      <c r="A139" s="6"/>
      <c r="B139" s="29"/>
      <c r="C139" s="29"/>
      <c r="D139" s="29"/>
      <c r="E139" s="30"/>
      <c r="F139" s="31" t="b">
        <v>1</v>
      </c>
      <c r="G139" s="28" t="b">
        <v>0</v>
      </c>
      <c r="H139" s="6"/>
      <c r="I139" s="6"/>
    </row>
    <row r="140">
      <c r="A140" s="6"/>
      <c r="B140" s="29"/>
      <c r="C140" s="29"/>
      <c r="D140" s="29"/>
      <c r="E140" s="30"/>
      <c r="F140" s="31" t="b">
        <v>1</v>
      </c>
      <c r="G140" s="28" t="b">
        <v>0</v>
      </c>
      <c r="H140" s="6"/>
      <c r="I140" s="6"/>
    </row>
    <row r="141">
      <c r="A141" s="6"/>
      <c r="B141" s="29"/>
      <c r="C141" s="29"/>
      <c r="D141" s="29"/>
      <c r="E141" s="30"/>
      <c r="F141" s="31" t="b">
        <v>1</v>
      </c>
      <c r="G141" s="28" t="b">
        <v>0</v>
      </c>
      <c r="H141" s="6"/>
      <c r="I141" s="6"/>
    </row>
    <row r="142">
      <c r="A142" s="6"/>
      <c r="B142" s="29"/>
      <c r="C142" s="29"/>
      <c r="D142" s="29"/>
      <c r="E142" s="30"/>
      <c r="F142" s="31" t="b">
        <v>1</v>
      </c>
      <c r="G142" s="28" t="b">
        <v>0</v>
      </c>
      <c r="H142" s="6"/>
      <c r="I142" s="6"/>
    </row>
    <row r="143">
      <c r="A143" s="6"/>
      <c r="B143" s="29"/>
      <c r="C143" s="29"/>
      <c r="D143" s="29"/>
      <c r="E143" s="30"/>
      <c r="F143" s="31" t="b">
        <v>1</v>
      </c>
      <c r="G143" s="28" t="b">
        <v>0</v>
      </c>
      <c r="H143" s="6"/>
      <c r="I143" s="6"/>
    </row>
    <row r="144">
      <c r="A144" s="6"/>
      <c r="B144" s="29"/>
      <c r="C144" s="29"/>
      <c r="D144" s="29"/>
      <c r="E144" s="30"/>
      <c r="F144" s="31" t="b">
        <v>1</v>
      </c>
      <c r="G144" s="28" t="b">
        <v>0</v>
      </c>
      <c r="H144" s="6"/>
      <c r="I144" s="6"/>
    </row>
    <row r="145">
      <c r="A145" s="6"/>
      <c r="B145" s="29"/>
      <c r="C145" s="29"/>
      <c r="D145" s="29"/>
      <c r="E145" s="30"/>
      <c r="F145" s="31" t="b">
        <v>1</v>
      </c>
      <c r="G145" s="28" t="b">
        <v>0</v>
      </c>
      <c r="H145" s="6"/>
      <c r="I145" s="6"/>
    </row>
    <row r="146">
      <c r="A146" s="6"/>
      <c r="B146" s="29"/>
      <c r="C146" s="29"/>
      <c r="D146" s="29"/>
      <c r="E146" s="30"/>
      <c r="F146" s="31" t="b">
        <v>1</v>
      </c>
      <c r="G146" s="28" t="b">
        <v>0</v>
      </c>
      <c r="H146" s="6"/>
      <c r="I146" s="6"/>
    </row>
    <row r="147">
      <c r="A147" s="6"/>
      <c r="B147" s="29"/>
      <c r="C147" s="29"/>
      <c r="D147" s="29"/>
      <c r="E147" s="30"/>
      <c r="F147" s="31" t="b">
        <v>1</v>
      </c>
      <c r="G147" s="28" t="b">
        <v>0</v>
      </c>
      <c r="H147" s="6"/>
      <c r="I147" s="6"/>
    </row>
    <row r="148">
      <c r="A148" s="6"/>
      <c r="B148" s="29"/>
      <c r="C148" s="29"/>
      <c r="D148" s="29"/>
      <c r="E148" s="30"/>
      <c r="F148" s="31" t="b">
        <v>1</v>
      </c>
      <c r="G148" s="28" t="b">
        <v>0</v>
      </c>
      <c r="H148" s="6"/>
      <c r="I148" s="6"/>
    </row>
    <row r="149">
      <c r="A149" s="6"/>
      <c r="B149" s="29"/>
      <c r="C149" s="29"/>
      <c r="D149" s="29"/>
      <c r="E149" s="30"/>
      <c r="F149" s="31" t="b">
        <v>1</v>
      </c>
      <c r="G149" s="28" t="b">
        <v>0</v>
      </c>
      <c r="H149" s="6"/>
      <c r="I149" s="6"/>
    </row>
    <row r="150">
      <c r="A150" s="6"/>
      <c r="B150" s="29"/>
      <c r="C150" s="29"/>
      <c r="D150" s="29"/>
      <c r="E150" s="30"/>
      <c r="F150" s="31" t="b">
        <v>1</v>
      </c>
      <c r="G150" s="28" t="b">
        <v>0</v>
      </c>
      <c r="H150" s="6"/>
      <c r="I150" s="6"/>
    </row>
    <row r="151">
      <c r="A151" s="6"/>
      <c r="B151" s="29"/>
      <c r="C151" s="29"/>
      <c r="D151" s="29"/>
      <c r="E151" s="30"/>
      <c r="F151" s="31" t="b">
        <v>1</v>
      </c>
      <c r="G151" s="28" t="b">
        <v>0</v>
      </c>
      <c r="H151" s="6"/>
      <c r="I151" s="6"/>
    </row>
    <row r="152">
      <c r="A152" s="6"/>
      <c r="B152" s="29"/>
      <c r="C152" s="29"/>
      <c r="D152" s="29"/>
      <c r="E152" s="30"/>
      <c r="F152" s="31" t="b">
        <v>1</v>
      </c>
      <c r="G152" s="28" t="b">
        <v>0</v>
      </c>
      <c r="H152" s="6"/>
      <c r="I152" s="6"/>
    </row>
    <row r="153">
      <c r="A153" s="6"/>
      <c r="B153" s="29"/>
      <c r="C153" s="29"/>
      <c r="D153" s="29"/>
      <c r="E153" s="30"/>
      <c r="F153" s="31" t="b">
        <v>1</v>
      </c>
      <c r="G153" s="28" t="b">
        <v>0</v>
      </c>
      <c r="H153" s="6"/>
      <c r="I153" s="6"/>
    </row>
    <row r="154">
      <c r="A154" s="6"/>
      <c r="B154" s="29"/>
      <c r="C154" s="29"/>
      <c r="D154" s="29"/>
      <c r="E154" s="30"/>
      <c r="F154" s="31" t="b">
        <v>1</v>
      </c>
      <c r="G154" s="28" t="b">
        <v>0</v>
      </c>
      <c r="H154" s="6"/>
      <c r="I154" s="6"/>
    </row>
    <row r="155">
      <c r="A155" s="6"/>
      <c r="B155" s="29"/>
      <c r="C155" s="29"/>
      <c r="D155" s="29"/>
      <c r="E155" s="30"/>
      <c r="F155" s="31" t="b">
        <v>1</v>
      </c>
      <c r="G155" s="28" t="b">
        <v>0</v>
      </c>
      <c r="H155" s="6"/>
      <c r="I155" s="6"/>
    </row>
    <row r="156">
      <c r="A156" s="6"/>
      <c r="B156" s="29"/>
      <c r="C156" s="29"/>
      <c r="D156" s="29"/>
      <c r="E156" s="30"/>
      <c r="F156" s="31" t="b">
        <v>1</v>
      </c>
      <c r="G156" s="28" t="b">
        <v>0</v>
      </c>
      <c r="H156" s="6"/>
      <c r="I156" s="6"/>
    </row>
    <row r="157">
      <c r="A157" s="6"/>
      <c r="B157" s="29"/>
      <c r="C157" s="29"/>
      <c r="D157" s="29"/>
      <c r="E157" s="30"/>
      <c r="F157" s="31" t="b">
        <v>1</v>
      </c>
      <c r="G157" s="28" t="b">
        <v>0</v>
      </c>
      <c r="H157" s="6"/>
      <c r="I157" s="6"/>
    </row>
    <row r="158">
      <c r="A158" s="6"/>
      <c r="B158" s="29"/>
      <c r="C158" s="29"/>
      <c r="D158" s="29"/>
      <c r="E158" s="30"/>
      <c r="F158" s="31" t="b">
        <v>1</v>
      </c>
      <c r="G158" s="28" t="b">
        <v>0</v>
      </c>
      <c r="H158" s="6"/>
      <c r="I158" s="6"/>
    </row>
    <row r="159">
      <c r="A159" s="6"/>
      <c r="B159" s="29"/>
      <c r="C159" s="29"/>
      <c r="D159" s="29"/>
      <c r="E159" s="30"/>
      <c r="F159" s="31" t="b">
        <v>1</v>
      </c>
      <c r="G159" s="28" t="b">
        <v>0</v>
      </c>
      <c r="H159" s="6"/>
      <c r="I159" s="6"/>
    </row>
    <row r="160">
      <c r="A160" s="6"/>
      <c r="B160" s="29"/>
      <c r="C160" s="29"/>
      <c r="D160" s="29"/>
      <c r="E160" s="30"/>
      <c r="F160" s="31" t="b">
        <v>1</v>
      </c>
      <c r="G160" s="28" t="b">
        <v>0</v>
      </c>
      <c r="H160" s="6"/>
      <c r="I160" s="6"/>
    </row>
    <row r="161">
      <c r="A161" s="6"/>
      <c r="B161" s="29"/>
      <c r="C161" s="29"/>
      <c r="D161" s="29"/>
      <c r="E161" s="30"/>
      <c r="F161" s="31" t="b">
        <v>1</v>
      </c>
      <c r="G161" s="28" t="b">
        <v>0</v>
      </c>
      <c r="H161" s="6"/>
      <c r="I161" s="6"/>
    </row>
    <row r="162">
      <c r="A162" s="6"/>
      <c r="B162" s="29"/>
      <c r="C162" s="29"/>
      <c r="D162" s="29"/>
      <c r="E162" s="30"/>
      <c r="F162" s="31" t="b">
        <v>1</v>
      </c>
      <c r="G162" s="28" t="b">
        <v>0</v>
      </c>
      <c r="H162" s="6"/>
      <c r="I162" s="6"/>
    </row>
    <row r="163">
      <c r="A163" s="6"/>
      <c r="B163" s="29"/>
      <c r="C163" s="29"/>
      <c r="D163" s="29"/>
      <c r="E163" s="30"/>
      <c r="F163" s="31" t="b">
        <v>1</v>
      </c>
      <c r="G163" s="28" t="b">
        <v>0</v>
      </c>
      <c r="H163" s="6"/>
      <c r="I163" s="6"/>
    </row>
    <row r="164">
      <c r="A164" s="6"/>
      <c r="B164" s="29"/>
      <c r="C164" s="29"/>
      <c r="D164" s="29"/>
      <c r="E164" s="30"/>
      <c r="F164" s="31" t="b">
        <v>1</v>
      </c>
      <c r="G164" s="28" t="b">
        <v>0</v>
      </c>
      <c r="H164" s="6"/>
      <c r="I164" s="6"/>
    </row>
    <row r="165">
      <c r="A165" s="6"/>
      <c r="B165" s="29"/>
      <c r="C165" s="29"/>
      <c r="D165" s="29"/>
      <c r="E165" s="30"/>
      <c r="F165" s="31" t="b">
        <v>1</v>
      </c>
      <c r="G165" s="28" t="b">
        <v>0</v>
      </c>
      <c r="H165" s="6"/>
      <c r="I165" s="6"/>
    </row>
    <row r="166">
      <c r="A166" s="6"/>
      <c r="B166" s="29"/>
      <c r="C166" s="29"/>
      <c r="D166" s="29"/>
      <c r="E166" s="30"/>
      <c r="F166" s="31" t="b">
        <v>1</v>
      </c>
      <c r="G166" s="28" t="b">
        <v>0</v>
      </c>
      <c r="H166" s="6"/>
      <c r="I166" s="6"/>
    </row>
    <row r="167">
      <c r="A167" s="6"/>
      <c r="B167" s="29"/>
      <c r="C167" s="29"/>
      <c r="D167" s="29"/>
      <c r="E167" s="30"/>
      <c r="F167" s="31" t="b">
        <v>1</v>
      </c>
      <c r="G167" s="28" t="b">
        <v>0</v>
      </c>
      <c r="H167" s="6"/>
      <c r="I167" s="6"/>
    </row>
    <row r="168">
      <c r="A168" s="6"/>
      <c r="B168" s="29"/>
      <c r="C168" s="29"/>
      <c r="D168" s="29"/>
      <c r="E168" s="30"/>
      <c r="F168" s="31" t="b">
        <v>1</v>
      </c>
      <c r="G168" s="28" t="b">
        <v>0</v>
      </c>
      <c r="H168" s="6"/>
      <c r="I168" s="6"/>
    </row>
    <row r="169">
      <c r="A169" s="6"/>
      <c r="B169" s="29"/>
      <c r="C169" s="29"/>
      <c r="D169" s="29"/>
      <c r="E169" s="30"/>
      <c r="F169" s="31" t="b">
        <v>1</v>
      </c>
      <c r="G169" s="28" t="b">
        <v>0</v>
      </c>
      <c r="H169" s="6"/>
      <c r="I169" s="6"/>
    </row>
    <row r="170">
      <c r="A170" s="6"/>
      <c r="B170" s="29"/>
      <c r="C170" s="29"/>
      <c r="D170" s="29"/>
      <c r="E170" s="30"/>
      <c r="F170" s="31" t="b">
        <v>1</v>
      </c>
      <c r="G170" s="28" t="b">
        <v>0</v>
      </c>
      <c r="H170" s="6"/>
      <c r="I170" s="6"/>
    </row>
    <row r="171">
      <c r="A171" s="6"/>
      <c r="B171" s="29"/>
      <c r="C171" s="29"/>
      <c r="D171" s="29"/>
      <c r="E171" s="30"/>
      <c r="F171" s="31" t="b">
        <v>1</v>
      </c>
      <c r="G171" s="28" t="b">
        <v>0</v>
      </c>
      <c r="H171" s="6"/>
      <c r="I171" s="6"/>
    </row>
    <row r="172">
      <c r="A172" s="6"/>
      <c r="B172" s="29"/>
      <c r="C172" s="29"/>
      <c r="D172" s="29"/>
      <c r="E172" s="30"/>
      <c r="F172" s="31" t="b">
        <v>1</v>
      </c>
      <c r="G172" s="28" t="b">
        <v>0</v>
      </c>
      <c r="H172" s="6"/>
      <c r="I172" s="6"/>
    </row>
    <row r="173">
      <c r="A173" s="6"/>
      <c r="B173" s="29"/>
      <c r="C173" s="29"/>
      <c r="D173" s="29"/>
      <c r="E173" s="30"/>
      <c r="F173" s="31" t="b">
        <v>1</v>
      </c>
      <c r="G173" s="28" t="b">
        <v>0</v>
      </c>
      <c r="H173" s="6"/>
      <c r="I173" s="6"/>
    </row>
    <row r="174">
      <c r="A174" s="6"/>
      <c r="B174" s="29"/>
      <c r="C174" s="29"/>
      <c r="D174" s="29"/>
      <c r="E174" s="30"/>
      <c r="F174" s="31" t="b">
        <v>1</v>
      </c>
      <c r="G174" s="28" t="b">
        <v>0</v>
      </c>
      <c r="H174" s="6"/>
      <c r="I174" s="6"/>
    </row>
    <row r="175">
      <c r="A175" s="6"/>
      <c r="B175" s="29"/>
      <c r="C175" s="29"/>
      <c r="D175" s="29"/>
      <c r="E175" s="30"/>
      <c r="F175" s="31" t="b">
        <v>1</v>
      </c>
      <c r="G175" s="28" t="b">
        <v>0</v>
      </c>
      <c r="H175" s="6"/>
      <c r="I175" s="6"/>
    </row>
    <row r="176">
      <c r="A176" s="6"/>
      <c r="B176" s="29"/>
      <c r="C176" s="29"/>
      <c r="D176" s="29"/>
      <c r="E176" s="30"/>
      <c r="F176" s="31" t="b">
        <v>1</v>
      </c>
      <c r="G176" s="28" t="b">
        <v>0</v>
      </c>
      <c r="H176" s="6"/>
      <c r="I176" s="6"/>
    </row>
    <row r="177">
      <c r="A177" s="6"/>
      <c r="B177" s="29"/>
      <c r="C177" s="29"/>
      <c r="D177" s="29"/>
      <c r="E177" s="30"/>
      <c r="F177" s="31" t="b">
        <v>1</v>
      </c>
      <c r="G177" s="28" t="b">
        <v>0</v>
      </c>
      <c r="H177" s="6"/>
      <c r="I177" s="6"/>
    </row>
    <row r="178">
      <c r="A178" s="6"/>
      <c r="B178" s="29"/>
      <c r="C178" s="29"/>
      <c r="D178" s="29"/>
      <c r="E178" s="30"/>
      <c r="F178" s="31" t="b">
        <v>1</v>
      </c>
      <c r="G178" s="28" t="b">
        <v>0</v>
      </c>
      <c r="H178" s="6"/>
      <c r="I178" s="6"/>
    </row>
    <row r="179">
      <c r="A179" s="6"/>
      <c r="B179" s="29"/>
      <c r="C179" s="29"/>
      <c r="D179" s="29"/>
      <c r="E179" s="30"/>
      <c r="F179" s="31" t="b">
        <v>1</v>
      </c>
      <c r="G179" s="28" t="b">
        <v>0</v>
      </c>
      <c r="H179" s="6"/>
      <c r="I179" s="6"/>
    </row>
    <row r="180">
      <c r="A180" s="6"/>
      <c r="B180" s="29"/>
      <c r="C180" s="29"/>
      <c r="D180" s="29"/>
      <c r="E180" s="30"/>
      <c r="F180" s="31" t="b">
        <v>1</v>
      </c>
      <c r="G180" s="28" t="b">
        <v>0</v>
      </c>
      <c r="H180" s="6"/>
      <c r="I180" s="6"/>
    </row>
    <row r="181">
      <c r="A181" s="6"/>
      <c r="B181" s="29"/>
      <c r="C181" s="29"/>
      <c r="D181" s="29"/>
      <c r="E181" s="30"/>
      <c r="F181" s="31" t="b">
        <v>1</v>
      </c>
      <c r="G181" s="28" t="b">
        <v>0</v>
      </c>
      <c r="H181" s="6"/>
      <c r="I181" s="6"/>
    </row>
    <row r="182">
      <c r="A182" s="6"/>
      <c r="B182" s="29"/>
      <c r="C182" s="29"/>
      <c r="D182" s="29"/>
      <c r="E182" s="30"/>
      <c r="F182" s="31" t="b">
        <v>1</v>
      </c>
      <c r="G182" s="28" t="b">
        <v>0</v>
      </c>
      <c r="H182" s="6"/>
      <c r="I182" s="6"/>
    </row>
    <row r="183">
      <c r="A183" s="6"/>
      <c r="B183" s="29"/>
      <c r="C183" s="29"/>
      <c r="D183" s="29"/>
      <c r="E183" s="30"/>
      <c r="F183" s="31" t="b">
        <v>1</v>
      </c>
      <c r="G183" s="28" t="b">
        <v>0</v>
      </c>
      <c r="H183" s="6"/>
      <c r="I183" s="6"/>
    </row>
    <row r="184">
      <c r="A184" s="6"/>
      <c r="B184" s="29"/>
      <c r="C184" s="29"/>
      <c r="D184" s="29"/>
      <c r="E184" s="30"/>
      <c r="F184" s="31" t="b">
        <v>1</v>
      </c>
      <c r="G184" s="28" t="b">
        <v>0</v>
      </c>
      <c r="H184" s="6"/>
      <c r="I184" s="6"/>
    </row>
    <row r="185">
      <c r="A185" s="6"/>
      <c r="B185" s="29"/>
      <c r="C185" s="29"/>
      <c r="D185" s="29"/>
      <c r="E185" s="30"/>
      <c r="F185" s="31" t="b">
        <v>1</v>
      </c>
      <c r="G185" s="28" t="b">
        <v>0</v>
      </c>
      <c r="H185" s="6"/>
      <c r="I185" s="6"/>
    </row>
    <row r="186">
      <c r="A186" s="6"/>
      <c r="B186" s="29"/>
      <c r="C186" s="29"/>
      <c r="D186" s="29"/>
      <c r="E186" s="30"/>
      <c r="F186" s="31" t="b">
        <v>1</v>
      </c>
      <c r="G186" s="28" t="b">
        <v>0</v>
      </c>
      <c r="H186" s="6"/>
      <c r="I186" s="6"/>
    </row>
    <row r="187">
      <c r="A187" s="6"/>
      <c r="B187" s="29"/>
      <c r="C187" s="29"/>
      <c r="D187" s="29"/>
      <c r="E187" s="30"/>
      <c r="F187" s="31" t="b">
        <v>1</v>
      </c>
      <c r="G187" s="28" t="b">
        <v>0</v>
      </c>
      <c r="H187" s="6"/>
      <c r="I187" s="6"/>
    </row>
    <row r="188">
      <c r="A188" s="6"/>
      <c r="B188" s="29"/>
      <c r="C188" s="29"/>
      <c r="D188" s="29"/>
      <c r="E188" s="30"/>
      <c r="F188" s="31" t="b">
        <v>1</v>
      </c>
      <c r="G188" s="28" t="b">
        <v>0</v>
      </c>
      <c r="H188" s="6"/>
      <c r="I188" s="6"/>
    </row>
    <row r="189">
      <c r="A189" s="6"/>
      <c r="B189" s="29"/>
      <c r="C189" s="29"/>
      <c r="D189" s="29"/>
      <c r="E189" s="30"/>
      <c r="F189" s="31" t="b">
        <v>1</v>
      </c>
      <c r="G189" s="28" t="b">
        <v>0</v>
      </c>
      <c r="H189" s="6"/>
      <c r="I189" s="6"/>
    </row>
    <row r="190">
      <c r="A190" s="6"/>
      <c r="B190" s="29"/>
      <c r="C190" s="29"/>
      <c r="D190" s="29"/>
      <c r="E190" s="30"/>
      <c r="F190" s="31" t="b">
        <v>1</v>
      </c>
      <c r="G190" s="28" t="b">
        <v>0</v>
      </c>
      <c r="H190" s="6"/>
      <c r="I190" s="6"/>
    </row>
    <row r="191">
      <c r="A191" s="6"/>
      <c r="B191" s="29"/>
      <c r="C191" s="29"/>
      <c r="D191" s="29"/>
      <c r="E191" s="30"/>
      <c r="F191" s="31" t="b">
        <v>1</v>
      </c>
      <c r="G191" s="28" t="b">
        <v>0</v>
      </c>
      <c r="H191" s="6"/>
      <c r="I191" s="6"/>
    </row>
    <row r="192">
      <c r="A192" s="6"/>
      <c r="B192" s="29"/>
      <c r="C192" s="29"/>
      <c r="D192" s="29"/>
      <c r="E192" s="30"/>
      <c r="F192" s="31" t="b">
        <v>1</v>
      </c>
      <c r="G192" s="28" t="b">
        <v>0</v>
      </c>
      <c r="H192" s="6"/>
      <c r="I192" s="6"/>
    </row>
    <row r="193">
      <c r="A193" s="6"/>
      <c r="B193" s="29"/>
      <c r="C193" s="29"/>
      <c r="D193" s="29"/>
      <c r="E193" s="30"/>
      <c r="F193" s="31" t="b">
        <v>1</v>
      </c>
      <c r="G193" s="28" t="b">
        <v>0</v>
      </c>
      <c r="H193" s="6"/>
      <c r="I193" s="6"/>
    </row>
    <row r="194">
      <c r="A194" s="6"/>
      <c r="B194" s="29"/>
      <c r="C194" s="29"/>
      <c r="D194" s="29"/>
      <c r="E194" s="30"/>
      <c r="F194" s="31" t="b">
        <v>1</v>
      </c>
      <c r="G194" s="28" t="b">
        <v>0</v>
      </c>
      <c r="H194" s="6"/>
      <c r="I194" s="6"/>
    </row>
    <row r="195">
      <c r="A195" s="6"/>
      <c r="B195" s="29"/>
      <c r="C195" s="29"/>
      <c r="D195" s="29"/>
      <c r="E195" s="30"/>
      <c r="F195" s="31" t="b">
        <v>1</v>
      </c>
      <c r="G195" s="28" t="b">
        <v>0</v>
      </c>
      <c r="H195" s="6"/>
      <c r="I195" s="6"/>
    </row>
    <row r="196">
      <c r="A196" s="6"/>
      <c r="B196" s="29"/>
      <c r="C196" s="29"/>
      <c r="D196" s="29"/>
      <c r="E196" s="30"/>
      <c r="F196" s="31" t="b">
        <v>1</v>
      </c>
      <c r="G196" s="28" t="b">
        <v>0</v>
      </c>
      <c r="H196" s="6"/>
      <c r="I196" s="6"/>
    </row>
    <row r="197">
      <c r="A197" s="6"/>
      <c r="B197" s="29"/>
      <c r="C197" s="29"/>
      <c r="D197" s="29"/>
      <c r="E197" s="30"/>
      <c r="F197" s="31" t="b">
        <v>1</v>
      </c>
      <c r="G197" s="28" t="b">
        <v>0</v>
      </c>
      <c r="H197" s="6"/>
      <c r="I197" s="6"/>
    </row>
    <row r="198">
      <c r="A198" s="6"/>
      <c r="B198" s="29"/>
      <c r="C198" s="29"/>
      <c r="D198" s="29"/>
      <c r="E198" s="30"/>
      <c r="F198" s="31" t="b">
        <v>1</v>
      </c>
      <c r="G198" s="28" t="b">
        <v>0</v>
      </c>
      <c r="H198" s="6"/>
      <c r="I198" s="6"/>
    </row>
    <row r="199">
      <c r="A199" s="6"/>
      <c r="B199" s="29"/>
      <c r="C199" s="29"/>
      <c r="D199" s="29"/>
      <c r="E199" s="30"/>
      <c r="F199" s="31" t="b">
        <v>1</v>
      </c>
      <c r="G199" s="28" t="b">
        <v>0</v>
      </c>
      <c r="H199" s="6"/>
      <c r="I199" s="6"/>
    </row>
    <row r="200">
      <c r="A200" s="6"/>
      <c r="B200" s="29"/>
      <c r="C200" s="29"/>
      <c r="D200" s="29"/>
      <c r="E200" s="30"/>
      <c r="F200" s="31" t="b">
        <v>1</v>
      </c>
      <c r="G200" s="28" t="b">
        <v>0</v>
      </c>
      <c r="H200" s="6"/>
      <c r="I200" s="6"/>
    </row>
    <row r="201">
      <c r="A201" s="6"/>
      <c r="B201" s="29"/>
      <c r="C201" s="29"/>
      <c r="D201" s="29"/>
      <c r="E201" s="30"/>
      <c r="F201" s="31" t="b">
        <v>1</v>
      </c>
      <c r="G201" s="28" t="b">
        <v>0</v>
      </c>
      <c r="H201" s="6"/>
      <c r="I201" s="6"/>
    </row>
    <row r="202">
      <c r="A202" s="6"/>
      <c r="B202" s="29"/>
      <c r="C202" s="29"/>
      <c r="D202" s="29"/>
      <c r="E202" s="30"/>
      <c r="F202" s="31" t="b">
        <v>1</v>
      </c>
      <c r="G202" s="28" t="b">
        <v>0</v>
      </c>
      <c r="H202" s="6"/>
      <c r="I202" s="6"/>
    </row>
    <row r="203">
      <c r="A203" s="6"/>
      <c r="B203" s="29"/>
      <c r="C203" s="29"/>
      <c r="D203" s="29"/>
      <c r="E203" s="30"/>
      <c r="F203" s="31" t="b">
        <v>1</v>
      </c>
      <c r="G203" s="28" t="b">
        <v>0</v>
      </c>
      <c r="H203" s="6"/>
      <c r="I203" s="6"/>
    </row>
    <row r="204">
      <c r="A204" s="6"/>
      <c r="B204" s="29"/>
      <c r="C204" s="29"/>
      <c r="D204" s="29"/>
      <c r="E204" s="30"/>
      <c r="F204" s="31" t="b">
        <v>1</v>
      </c>
      <c r="G204" s="28" t="b">
        <v>0</v>
      </c>
      <c r="H204" s="6"/>
      <c r="I204" s="6"/>
    </row>
    <row r="205">
      <c r="A205" s="6"/>
      <c r="B205" s="29"/>
      <c r="C205" s="29"/>
      <c r="D205" s="29"/>
      <c r="E205" s="30"/>
      <c r="F205" s="31" t="b">
        <v>1</v>
      </c>
      <c r="G205" s="28" t="b">
        <v>0</v>
      </c>
      <c r="H205" s="6"/>
      <c r="I205" s="6"/>
    </row>
    <row r="206">
      <c r="A206" s="6"/>
      <c r="B206" s="29"/>
      <c r="C206" s="29"/>
      <c r="D206" s="29"/>
      <c r="E206" s="30"/>
      <c r="F206" s="31" t="b">
        <v>1</v>
      </c>
      <c r="G206" s="28" t="b">
        <v>0</v>
      </c>
      <c r="H206" s="6"/>
      <c r="I206" s="6"/>
    </row>
    <row r="207">
      <c r="A207" s="6"/>
      <c r="B207" s="29"/>
      <c r="C207" s="29"/>
      <c r="D207" s="29"/>
      <c r="E207" s="30"/>
      <c r="F207" s="31" t="b">
        <v>1</v>
      </c>
      <c r="G207" s="28" t="b">
        <v>0</v>
      </c>
      <c r="H207" s="6"/>
      <c r="I207" s="6"/>
    </row>
    <row r="208">
      <c r="A208" s="6"/>
      <c r="B208" s="29"/>
      <c r="C208" s="29"/>
      <c r="D208" s="29"/>
      <c r="E208" s="30"/>
      <c r="F208" s="31" t="b">
        <v>1</v>
      </c>
      <c r="G208" s="28" t="b">
        <v>0</v>
      </c>
      <c r="H208" s="6"/>
      <c r="I208" s="6"/>
    </row>
    <row r="209">
      <c r="A209" s="6"/>
      <c r="B209" s="29"/>
      <c r="C209" s="29"/>
      <c r="D209" s="29"/>
      <c r="E209" s="30"/>
      <c r="F209" s="31" t="b">
        <v>1</v>
      </c>
      <c r="G209" s="28" t="b">
        <v>0</v>
      </c>
      <c r="H209" s="6"/>
      <c r="I209" s="6"/>
    </row>
    <row r="210">
      <c r="A210" s="6"/>
      <c r="B210" s="29"/>
      <c r="C210" s="29"/>
      <c r="D210" s="29"/>
      <c r="E210" s="30"/>
      <c r="F210" s="31" t="b">
        <v>1</v>
      </c>
      <c r="G210" s="28" t="b">
        <v>0</v>
      </c>
      <c r="H210" s="6"/>
      <c r="I210" s="6"/>
    </row>
    <row r="211">
      <c r="A211" s="6"/>
      <c r="B211" s="29"/>
      <c r="C211" s="29"/>
      <c r="D211" s="29"/>
      <c r="E211" s="30"/>
      <c r="F211" s="31" t="b">
        <v>1</v>
      </c>
      <c r="G211" s="28" t="b">
        <v>0</v>
      </c>
      <c r="H211" s="6"/>
      <c r="I211" s="6"/>
    </row>
    <row r="212">
      <c r="A212" s="6"/>
      <c r="B212" s="29"/>
      <c r="C212" s="29"/>
      <c r="D212" s="29"/>
      <c r="E212" s="30"/>
      <c r="F212" s="31" t="b">
        <v>1</v>
      </c>
      <c r="G212" s="28" t="b">
        <v>0</v>
      </c>
      <c r="H212" s="6"/>
      <c r="I212" s="6"/>
    </row>
    <row r="213">
      <c r="A213" s="6"/>
      <c r="B213" s="29"/>
      <c r="C213" s="29"/>
      <c r="D213" s="29"/>
      <c r="E213" s="30"/>
      <c r="F213" s="31" t="b">
        <v>1</v>
      </c>
      <c r="G213" s="28" t="b">
        <v>0</v>
      </c>
      <c r="H213" s="6"/>
      <c r="I213" s="6"/>
    </row>
    <row r="214">
      <c r="A214" s="6"/>
      <c r="B214" s="29"/>
      <c r="C214" s="29"/>
      <c r="D214" s="29"/>
      <c r="E214" s="30"/>
      <c r="F214" s="31" t="b">
        <v>1</v>
      </c>
      <c r="G214" s="28" t="b">
        <v>0</v>
      </c>
      <c r="H214" s="6"/>
      <c r="I214" s="6"/>
    </row>
    <row r="215">
      <c r="A215" s="6"/>
      <c r="B215" s="29"/>
      <c r="C215" s="29"/>
      <c r="D215" s="29"/>
      <c r="E215" s="30"/>
      <c r="F215" s="31" t="b">
        <v>1</v>
      </c>
      <c r="G215" s="28" t="b">
        <v>0</v>
      </c>
      <c r="H215" s="6"/>
      <c r="I215" s="6"/>
    </row>
    <row r="216">
      <c r="A216" s="6"/>
      <c r="B216" s="29"/>
      <c r="C216" s="29"/>
      <c r="D216" s="29"/>
      <c r="E216" s="30"/>
      <c r="F216" s="31" t="b">
        <v>1</v>
      </c>
      <c r="G216" s="28" t="b">
        <v>0</v>
      </c>
      <c r="H216" s="6"/>
      <c r="I216" s="6"/>
    </row>
    <row r="217">
      <c r="A217" s="6"/>
      <c r="B217" s="29"/>
      <c r="C217" s="29"/>
      <c r="D217" s="29"/>
      <c r="E217" s="30"/>
      <c r="F217" s="31" t="b">
        <v>1</v>
      </c>
      <c r="G217" s="28" t="b">
        <v>0</v>
      </c>
      <c r="H217" s="6"/>
      <c r="I217" s="6"/>
    </row>
    <row r="218">
      <c r="A218" s="6"/>
      <c r="B218" s="29"/>
      <c r="C218" s="29"/>
      <c r="D218" s="29"/>
      <c r="E218" s="30"/>
      <c r="F218" s="31" t="b">
        <v>1</v>
      </c>
      <c r="G218" s="28" t="b">
        <v>0</v>
      </c>
      <c r="H218" s="6"/>
      <c r="I218" s="6"/>
    </row>
    <row r="219">
      <c r="A219" s="6"/>
      <c r="B219" s="29"/>
      <c r="C219" s="29"/>
      <c r="D219" s="29"/>
      <c r="E219" s="30"/>
      <c r="F219" s="31" t="b">
        <v>1</v>
      </c>
      <c r="G219" s="28" t="b">
        <v>0</v>
      </c>
      <c r="H219" s="6"/>
      <c r="I219" s="6"/>
    </row>
    <row r="220">
      <c r="A220" s="6"/>
      <c r="B220" s="29"/>
      <c r="C220" s="29"/>
      <c r="D220" s="29"/>
      <c r="E220" s="30"/>
      <c r="F220" s="31" t="b">
        <v>1</v>
      </c>
      <c r="G220" s="28" t="b">
        <v>0</v>
      </c>
      <c r="H220" s="6"/>
      <c r="I220" s="6"/>
    </row>
    <row r="221">
      <c r="A221" s="6"/>
      <c r="B221" s="29"/>
      <c r="C221" s="29"/>
      <c r="D221" s="29"/>
      <c r="E221" s="30"/>
      <c r="F221" s="31" t="b">
        <v>1</v>
      </c>
      <c r="G221" s="28" t="b">
        <v>0</v>
      </c>
      <c r="H221" s="6"/>
      <c r="I221" s="6"/>
    </row>
    <row r="222">
      <c r="A222" s="6"/>
      <c r="B222" s="29"/>
      <c r="C222" s="29"/>
      <c r="D222" s="29"/>
      <c r="E222" s="30"/>
      <c r="F222" s="31" t="b">
        <v>1</v>
      </c>
      <c r="G222" s="28" t="b">
        <v>0</v>
      </c>
      <c r="H222" s="6"/>
      <c r="I222" s="6"/>
    </row>
    <row r="223">
      <c r="A223" s="6"/>
      <c r="B223" s="29"/>
      <c r="C223" s="29"/>
      <c r="D223" s="29"/>
      <c r="E223" s="30"/>
      <c r="F223" s="31" t="b">
        <v>1</v>
      </c>
      <c r="G223" s="28" t="b">
        <v>0</v>
      </c>
      <c r="H223" s="6"/>
      <c r="I223" s="6"/>
    </row>
    <row r="224">
      <c r="A224" s="6"/>
      <c r="B224" s="29"/>
      <c r="C224" s="29"/>
      <c r="D224" s="29"/>
      <c r="E224" s="30"/>
      <c r="F224" s="31" t="b">
        <v>1</v>
      </c>
      <c r="G224" s="28" t="b">
        <v>0</v>
      </c>
      <c r="H224" s="6"/>
      <c r="I224" s="6"/>
    </row>
    <row r="225">
      <c r="A225" s="6"/>
      <c r="B225" s="29"/>
      <c r="C225" s="29"/>
      <c r="D225" s="29"/>
      <c r="E225" s="30"/>
      <c r="F225" s="31" t="b">
        <v>1</v>
      </c>
      <c r="G225" s="28" t="b">
        <v>0</v>
      </c>
      <c r="H225" s="6"/>
      <c r="I225" s="6"/>
    </row>
    <row r="226">
      <c r="A226" s="6"/>
      <c r="B226" s="29"/>
      <c r="C226" s="29"/>
      <c r="D226" s="29"/>
      <c r="E226" s="30"/>
      <c r="F226" s="31" t="b">
        <v>1</v>
      </c>
      <c r="G226" s="28" t="b">
        <v>0</v>
      </c>
      <c r="H226" s="6"/>
      <c r="I226" s="6"/>
    </row>
    <row r="227">
      <c r="A227" s="6"/>
      <c r="B227" s="29"/>
      <c r="C227" s="29"/>
      <c r="D227" s="29"/>
      <c r="E227" s="30"/>
      <c r="F227" s="31" t="b">
        <v>1</v>
      </c>
      <c r="G227" s="28" t="b">
        <v>0</v>
      </c>
      <c r="H227" s="6"/>
      <c r="I227" s="6"/>
    </row>
    <row r="228">
      <c r="A228" s="6"/>
      <c r="B228" s="29"/>
      <c r="C228" s="29"/>
      <c r="D228" s="29"/>
      <c r="E228" s="30"/>
      <c r="F228" s="31" t="b">
        <v>1</v>
      </c>
      <c r="G228" s="28" t="b">
        <v>0</v>
      </c>
      <c r="H228" s="6"/>
      <c r="I228" s="6"/>
    </row>
    <row r="229">
      <c r="A229" s="6"/>
      <c r="B229" s="29"/>
      <c r="C229" s="29"/>
      <c r="D229" s="29"/>
      <c r="E229" s="30"/>
      <c r="F229" s="31" t="b">
        <v>1</v>
      </c>
      <c r="G229" s="28" t="b">
        <v>0</v>
      </c>
      <c r="H229" s="6"/>
      <c r="I229" s="6"/>
    </row>
    <row r="230">
      <c r="A230" s="6"/>
      <c r="B230" s="29"/>
      <c r="C230" s="29"/>
      <c r="D230" s="29"/>
      <c r="E230" s="30"/>
      <c r="F230" s="31" t="b">
        <v>1</v>
      </c>
      <c r="G230" s="28" t="b">
        <v>0</v>
      </c>
      <c r="H230" s="6"/>
      <c r="I230" s="6"/>
    </row>
    <row r="231">
      <c r="A231" s="6"/>
      <c r="B231" s="29"/>
      <c r="C231" s="29"/>
      <c r="D231" s="29"/>
      <c r="E231" s="30"/>
      <c r="F231" s="31" t="b">
        <v>1</v>
      </c>
      <c r="G231" s="28" t="b">
        <v>0</v>
      </c>
      <c r="H231" s="6"/>
      <c r="I231" s="6"/>
    </row>
    <row r="232">
      <c r="A232" s="6"/>
      <c r="B232" s="29"/>
      <c r="C232" s="29"/>
      <c r="D232" s="29"/>
      <c r="E232" s="30"/>
      <c r="F232" s="31" t="b">
        <v>1</v>
      </c>
      <c r="G232" s="28" t="b">
        <v>0</v>
      </c>
      <c r="H232" s="6"/>
      <c r="I232" s="6"/>
    </row>
    <row r="233">
      <c r="A233" s="6"/>
      <c r="B233" s="29"/>
      <c r="C233" s="29"/>
      <c r="D233" s="29"/>
      <c r="E233" s="30"/>
      <c r="F233" s="31" t="b">
        <v>1</v>
      </c>
      <c r="G233" s="28" t="b">
        <v>0</v>
      </c>
      <c r="H233" s="6"/>
      <c r="I233" s="6"/>
    </row>
    <row r="234">
      <c r="A234" s="6"/>
      <c r="B234" s="29"/>
      <c r="C234" s="29"/>
      <c r="D234" s="29"/>
      <c r="E234" s="30"/>
      <c r="F234" s="31" t="b">
        <v>1</v>
      </c>
      <c r="G234" s="28" t="b">
        <v>0</v>
      </c>
      <c r="H234" s="6"/>
      <c r="I234" s="6"/>
    </row>
    <row r="235">
      <c r="A235" s="6"/>
      <c r="B235" s="29"/>
      <c r="C235" s="29"/>
      <c r="D235" s="29"/>
      <c r="E235" s="30"/>
      <c r="F235" s="31" t="b">
        <v>1</v>
      </c>
      <c r="G235" s="28" t="b">
        <v>0</v>
      </c>
      <c r="H235" s="6"/>
      <c r="I235" s="6"/>
    </row>
    <row r="236">
      <c r="A236" s="6"/>
      <c r="B236" s="29"/>
      <c r="C236" s="29"/>
      <c r="D236" s="29"/>
      <c r="E236" s="30"/>
      <c r="F236" s="31" t="b">
        <v>1</v>
      </c>
      <c r="G236" s="6"/>
      <c r="H236" s="6"/>
      <c r="I236" s="6"/>
    </row>
    <row r="237">
      <c r="A237" s="6"/>
      <c r="B237" s="29"/>
      <c r="C237" s="29"/>
      <c r="D237" s="29"/>
      <c r="E237" s="30"/>
      <c r="F237" s="31" t="b">
        <v>1</v>
      </c>
      <c r="G237" s="6"/>
      <c r="H237" s="6"/>
      <c r="I237" s="6"/>
    </row>
    <row r="238">
      <c r="A238" s="6"/>
      <c r="B238" s="29"/>
      <c r="C238" s="29"/>
      <c r="D238" s="29"/>
      <c r="E238" s="30"/>
      <c r="F238" s="31" t="b">
        <v>1</v>
      </c>
      <c r="G238" s="6"/>
      <c r="H238" s="6"/>
      <c r="I238" s="6"/>
    </row>
    <row r="239">
      <c r="A239" s="6"/>
      <c r="B239" s="29"/>
      <c r="C239" s="29"/>
      <c r="D239" s="29"/>
      <c r="E239" s="30"/>
      <c r="F239" s="31" t="b">
        <v>1</v>
      </c>
      <c r="G239" s="6"/>
      <c r="H239" s="6"/>
      <c r="I239" s="6"/>
    </row>
    <row r="240">
      <c r="A240" s="6"/>
      <c r="B240" s="29"/>
      <c r="C240" s="29"/>
      <c r="D240" s="29"/>
      <c r="E240" s="30"/>
      <c r="F240" s="31" t="b">
        <v>1</v>
      </c>
      <c r="G240" s="6"/>
      <c r="H240" s="6"/>
      <c r="I240" s="6"/>
    </row>
    <row r="241">
      <c r="A241" s="6"/>
      <c r="B241" s="29"/>
      <c r="C241" s="29"/>
      <c r="D241" s="29"/>
      <c r="E241" s="30"/>
      <c r="F241" s="31" t="b">
        <v>1</v>
      </c>
      <c r="G241" s="6"/>
      <c r="H241" s="6"/>
      <c r="I241" s="6"/>
    </row>
    <row r="242">
      <c r="A242" s="6"/>
      <c r="B242" s="29"/>
      <c r="C242" s="29"/>
      <c r="D242" s="29"/>
      <c r="E242" s="30"/>
      <c r="F242" s="31" t="b">
        <v>1</v>
      </c>
      <c r="G242" s="6"/>
      <c r="H242" s="6"/>
      <c r="I242" s="6"/>
    </row>
    <row r="243">
      <c r="A243" s="6"/>
      <c r="B243" s="29"/>
      <c r="C243" s="29"/>
      <c r="D243" s="29"/>
      <c r="E243" s="30"/>
      <c r="F243" s="31" t="b">
        <v>1</v>
      </c>
      <c r="G243" s="6"/>
      <c r="H243" s="6"/>
      <c r="I243" s="6"/>
    </row>
    <row r="244">
      <c r="A244" s="6"/>
      <c r="B244" s="29"/>
      <c r="C244" s="29"/>
      <c r="D244" s="29"/>
      <c r="E244" s="30"/>
      <c r="F244" s="31" t="b">
        <v>1</v>
      </c>
      <c r="G244" s="6"/>
      <c r="H244" s="6"/>
      <c r="I244" s="6"/>
    </row>
    <row r="245">
      <c r="A245" s="6"/>
      <c r="B245" s="29"/>
      <c r="C245" s="29"/>
      <c r="D245" s="29"/>
      <c r="E245" s="30"/>
      <c r="F245" s="31" t="b">
        <v>1</v>
      </c>
      <c r="G245" s="6"/>
      <c r="H245" s="6"/>
      <c r="I245" s="6"/>
    </row>
    <row r="246">
      <c r="A246" s="6"/>
      <c r="B246" s="29"/>
      <c r="C246" s="29"/>
      <c r="D246" s="29"/>
      <c r="E246" s="30"/>
      <c r="F246" s="31" t="b">
        <v>1</v>
      </c>
      <c r="G246" s="6"/>
      <c r="H246" s="6"/>
      <c r="I246" s="6"/>
    </row>
    <row r="247">
      <c r="A247" s="6"/>
      <c r="B247" s="29"/>
      <c r="C247" s="29"/>
      <c r="D247" s="29"/>
      <c r="E247" s="30"/>
      <c r="F247" s="31" t="b">
        <v>1</v>
      </c>
      <c r="G247" s="6"/>
      <c r="H247" s="6"/>
      <c r="I247" s="6"/>
    </row>
    <row r="248">
      <c r="A248" s="6"/>
      <c r="B248" s="29"/>
      <c r="C248" s="29"/>
      <c r="D248" s="29"/>
      <c r="E248" s="30"/>
      <c r="F248" s="31" t="b">
        <v>1</v>
      </c>
      <c r="G248" s="6"/>
      <c r="H248" s="6"/>
      <c r="I248" s="6"/>
    </row>
    <row r="249">
      <c r="A249" s="6"/>
      <c r="B249" s="29"/>
      <c r="C249" s="29"/>
      <c r="D249" s="29"/>
      <c r="E249" s="30"/>
      <c r="F249" s="31" t="b">
        <v>1</v>
      </c>
      <c r="G249" s="6"/>
      <c r="H249" s="6"/>
      <c r="I249" s="6"/>
    </row>
    <row r="250">
      <c r="A250" s="6"/>
      <c r="B250" s="29"/>
      <c r="C250" s="29"/>
      <c r="D250" s="29"/>
      <c r="E250" s="30"/>
      <c r="F250" s="31" t="b">
        <v>1</v>
      </c>
      <c r="G250" s="6"/>
      <c r="H250" s="6"/>
      <c r="I250" s="6"/>
    </row>
    <row r="251">
      <c r="A251" s="6"/>
      <c r="B251" s="29"/>
      <c r="C251" s="29"/>
      <c r="D251" s="29"/>
      <c r="E251" s="30"/>
      <c r="F251" s="31" t="b">
        <v>1</v>
      </c>
      <c r="G251" s="6"/>
      <c r="H251" s="6"/>
      <c r="I251" s="6"/>
    </row>
    <row r="252">
      <c r="A252" s="6"/>
      <c r="B252" s="29"/>
      <c r="C252" s="29"/>
      <c r="D252" s="29"/>
      <c r="E252" s="30"/>
      <c r="F252" s="31" t="b">
        <v>1</v>
      </c>
      <c r="G252" s="6"/>
      <c r="H252" s="6"/>
      <c r="I252" s="6"/>
    </row>
    <row r="253">
      <c r="A253" s="6"/>
      <c r="B253" s="29"/>
      <c r="C253" s="29"/>
      <c r="D253" s="29"/>
      <c r="E253" s="30"/>
      <c r="F253" s="31" t="b">
        <v>1</v>
      </c>
      <c r="G253" s="6"/>
      <c r="H253" s="6"/>
      <c r="I253" s="6"/>
    </row>
    <row r="254">
      <c r="A254" s="6"/>
      <c r="B254" s="29"/>
      <c r="C254" s="29"/>
      <c r="D254" s="29"/>
      <c r="E254" s="30"/>
      <c r="F254" s="31" t="b">
        <v>1</v>
      </c>
      <c r="G254" s="6"/>
      <c r="H254" s="6"/>
      <c r="I254" s="6"/>
    </row>
    <row r="255">
      <c r="A255" s="6"/>
      <c r="B255" s="29"/>
      <c r="C255" s="29"/>
      <c r="D255" s="29"/>
      <c r="E255" s="30"/>
      <c r="F255" s="31" t="b">
        <v>1</v>
      </c>
      <c r="G255" s="6"/>
      <c r="H255" s="6"/>
      <c r="I255" s="6"/>
    </row>
    <row r="256">
      <c r="A256" s="6"/>
      <c r="B256" s="29"/>
      <c r="C256" s="29"/>
      <c r="D256" s="29"/>
      <c r="E256" s="30"/>
      <c r="F256" s="31" t="b">
        <v>1</v>
      </c>
      <c r="G256" s="6"/>
      <c r="H256" s="6"/>
      <c r="I256" s="6"/>
    </row>
    <row r="257">
      <c r="A257" s="6"/>
      <c r="B257" s="29"/>
      <c r="C257" s="29"/>
      <c r="D257" s="29"/>
      <c r="E257" s="30"/>
      <c r="F257" s="31" t="b">
        <v>1</v>
      </c>
      <c r="G257" s="6"/>
      <c r="H257" s="6"/>
      <c r="I257" s="6"/>
    </row>
    <row r="258">
      <c r="A258" s="6"/>
      <c r="B258" s="29"/>
      <c r="C258" s="29"/>
      <c r="D258" s="29"/>
      <c r="E258" s="30"/>
      <c r="F258" s="31" t="b">
        <v>1</v>
      </c>
      <c r="G258" s="6"/>
      <c r="H258" s="6"/>
      <c r="I258" s="6"/>
    </row>
    <row r="259">
      <c r="A259" s="6"/>
      <c r="B259" s="29"/>
      <c r="C259" s="29"/>
      <c r="D259" s="29"/>
      <c r="E259" s="30"/>
      <c r="F259" s="31" t="b">
        <v>1</v>
      </c>
      <c r="G259" s="6"/>
      <c r="H259" s="6"/>
      <c r="I259" s="6"/>
    </row>
    <row r="260">
      <c r="A260" s="6"/>
      <c r="B260" s="29"/>
      <c r="C260" s="29"/>
      <c r="D260" s="29"/>
      <c r="E260" s="30"/>
      <c r="F260" s="31" t="b">
        <v>1</v>
      </c>
      <c r="G260" s="6"/>
      <c r="H260" s="6"/>
      <c r="I260" s="6"/>
    </row>
    <row r="261">
      <c r="A261" s="6"/>
      <c r="B261" s="29"/>
      <c r="C261" s="29"/>
      <c r="D261" s="29"/>
      <c r="E261" s="30"/>
      <c r="F261" s="31" t="b">
        <v>1</v>
      </c>
      <c r="G261" s="6"/>
      <c r="H261" s="6"/>
      <c r="I261" s="6"/>
    </row>
    <row r="262">
      <c r="A262" s="6"/>
      <c r="B262" s="29"/>
      <c r="C262" s="29"/>
      <c r="D262" s="29"/>
      <c r="E262" s="30"/>
      <c r="F262" s="31" t="b">
        <v>1</v>
      </c>
      <c r="G262" s="6"/>
      <c r="H262" s="6"/>
      <c r="I262" s="6"/>
    </row>
    <row r="263">
      <c r="A263" s="6"/>
      <c r="B263" s="29"/>
      <c r="C263" s="29"/>
      <c r="D263" s="29"/>
      <c r="E263" s="30"/>
      <c r="F263" s="31" t="b">
        <v>1</v>
      </c>
      <c r="G263" s="6"/>
      <c r="H263" s="6"/>
      <c r="I263" s="6"/>
    </row>
    <row r="264">
      <c r="A264" s="6"/>
      <c r="B264" s="29"/>
      <c r="C264" s="29"/>
      <c r="D264" s="29"/>
      <c r="E264" s="30"/>
      <c r="F264" s="31" t="b">
        <v>1</v>
      </c>
      <c r="G264" s="6"/>
      <c r="H264" s="6"/>
      <c r="I264" s="6"/>
    </row>
    <row r="265">
      <c r="A265" s="6"/>
      <c r="B265" s="29"/>
      <c r="C265" s="29"/>
      <c r="D265" s="29"/>
      <c r="E265" s="30"/>
      <c r="F265" s="31" t="b">
        <v>1</v>
      </c>
      <c r="G265" s="6"/>
      <c r="H265" s="6"/>
      <c r="I265" s="6"/>
    </row>
    <row r="266">
      <c r="A266" s="6"/>
      <c r="B266" s="29"/>
      <c r="C266" s="29"/>
      <c r="D266" s="29"/>
      <c r="E266" s="30"/>
      <c r="F266" s="31" t="b">
        <v>1</v>
      </c>
      <c r="G266" s="6"/>
      <c r="H266" s="6"/>
      <c r="I266" s="6"/>
    </row>
    <row r="267">
      <c r="A267" s="6"/>
      <c r="B267" s="29"/>
      <c r="C267" s="29"/>
      <c r="D267" s="29"/>
      <c r="E267" s="30"/>
      <c r="F267" s="31" t="b">
        <v>1</v>
      </c>
      <c r="G267" s="6"/>
      <c r="H267" s="6"/>
      <c r="I267" s="6"/>
    </row>
    <row r="268">
      <c r="A268" s="6"/>
      <c r="B268" s="29"/>
      <c r="C268" s="29"/>
      <c r="D268" s="29"/>
      <c r="E268" s="30"/>
      <c r="F268" s="31" t="b">
        <v>1</v>
      </c>
      <c r="G268" s="6"/>
      <c r="H268" s="6"/>
      <c r="I268" s="6"/>
    </row>
    <row r="269">
      <c r="A269" s="6"/>
      <c r="B269" s="29"/>
      <c r="C269" s="29"/>
      <c r="D269" s="29"/>
      <c r="E269" s="30"/>
      <c r="F269" s="31" t="b">
        <v>1</v>
      </c>
      <c r="G269" s="6"/>
      <c r="H269" s="6"/>
      <c r="I269" s="6"/>
    </row>
    <row r="270">
      <c r="A270" s="6"/>
      <c r="B270" s="29"/>
      <c r="C270" s="29"/>
      <c r="D270" s="29"/>
      <c r="E270" s="30"/>
      <c r="F270" s="31" t="b">
        <v>1</v>
      </c>
      <c r="G270" s="6"/>
      <c r="H270" s="6"/>
      <c r="I270" s="6"/>
    </row>
    <row r="271">
      <c r="A271" s="6"/>
      <c r="B271" s="29"/>
      <c r="C271" s="29"/>
      <c r="D271" s="29"/>
      <c r="E271" s="30"/>
      <c r="F271" s="31" t="b">
        <v>1</v>
      </c>
      <c r="G271" s="6"/>
      <c r="H271" s="6"/>
      <c r="I271" s="6"/>
    </row>
    <row r="272">
      <c r="A272" s="6"/>
      <c r="B272" s="29"/>
      <c r="C272" s="29"/>
      <c r="D272" s="29"/>
      <c r="E272" s="30"/>
      <c r="F272" s="31" t="b">
        <v>1</v>
      </c>
      <c r="G272" s="6"/>
      <c r="H272" s="6"/>
      <c r="I272" s="6"/>
    </row>
    <row r="273">
      <c r="A273" s="6"/>
      <c r="B273" s="29"/>
      <c r="C273" s="29"/>
      <c r="D273" s="29"/>
      <c r="E273" s="30"/>
      <c r="F273" s="31" t="b">
        <v>1</v>
      </c>
      <c r="G273" s="6"/>
      <c r="H273" s="6"/>
      <c r="I273" s="6"/>
    </row>
    <row r="274">
      <c r="A274" s="6"/>
      <c r="B274" s="29"/>
      <c r="C274" s="29"/>
      <c r="D274" s="29"/>
      <c r="E274" s="30"/>
      <c r="F274" s="31" t="b">
        <v>1</v>
      </c>
      <c r="G274" s="6"/>
      <c r="H274" s="6"/>
      <c r="I274" s="6"/>
    </row>
    <row r="275">
      <c r="A275" s="6"/>
      <c r="B275" s="29"/>
      <c r="C275" s="29"/>
      <c r="D275" s="29"/>
      <c r="E275" s="30"/>
      <c r="F275" s="31" t="b">
        <v>1</v>
      </c>
      <c r="G275" s="6"/>
      <c r="H275" s="6"/>
      <c r="I275" s="6"/>
    </row>
    <row r="276">
      <c r="A276" s="6"/>
      <c r="B276" s="29"/>
      <c r="C276" s="29"/>
      <c r="D276" s="29"/>
      <c r="E276" s="30"/>
      <c r="F276" s="31" t="b">
        <v>1</v>
      </c>
      <c r="G276" s="6"/>
      <c r="H276" s="6"/>
      <c r="I276" s="6"/>
    </row>
    <row r="277">
      <c r="A277" s="6"/>
      <c r="B277" s="29"/>
      <c r="C277" s="29"/>
      <c r="D277" s="29"/>
      <c r="E277" s="30"/>
      <c r="F277" s="31" t="b">
        <v>1</v>
      </c>
      <c r="G277" s="6"/>
      <c r="H277" s="6"/>
      <c r="I277" s="6"/>
    </row>
    <row r="278">
      <c r="A278" s="6"/>
      <c r="B278" s="29"/>
      <c r="C278" s="29"/>
      <c r="D278" s="29"/>
      <c r="E278" s="30"/>
      <c r="F278" s="31" t="b">
        <v>1</v>
      </c>
      <c r="G278" s="6"/>
      <c r="H278" s="6"/>
      <c r="I278" s="6"/>
    </row>
    <row r="279">
      <c r="A279" s="6"/>
      <c r="B279" s="29"/>
      <c r="C279" s="29"/>
      <c r="D279" s="29"/>
      <c r="E279" s="30"/>
      <c r="F279" s="31" t="b">
        <v>1</v>
      </c>
      <c r="G279" s="6"/>
      <c r="H279" s="6"/>
      <c r="I279" s="6"/>
    </row>
    <row r="280">
      <c r="A280" s="6"/>
      <c r="B280" s="29"/>
      <c r="C280" s="29"/>
      <c r="D280" s="29"/>
      <c r="E280" s="30"/>
      <c r="F280" s="31" t="b">
        <v>1</v>
      </c>
      <c r="G280" s="6"/>
      <c r="H280" s="6"/>
      <c r="I280" s="6"/>
    </row>
    <row r="281">
      <c r="A281" s="6"/>
      <c r="B281" s="29"/>
      <c r="C281" s="29"/>
      <c r="D281" s="29"/>
      <c r="E281" s="30"/>
      <c r="F281" s="31" t="b">
        <v>1</v>
      </c>
      <c r="G281" s="6"/>
      <c r="H281" s="6"/>
      <c r="I281" s="6"/>
    </row>
    <row r="282">
      <c r="A282" s="6"/>
      <c r="B282" s="29"/>
      <c r="C282" s="29"/>
      <c r="D282" s="29"/>
      <c r="E282" s="30"/>
      <c r="F282" s="31" t="b">
        <v>1</v>
      </c>
      <c r="G282" s="6"/>
      <c r="H282" s="6"/>
      <c r="I282" s="6"/>
    </row>
    <row r="283">
      <c r="A283" s="6"/>
      <c r="B283" s="29"/>
      <c r="C283" s="29"/>
      <c r="D283" s="29"/>
      <c r="E283" s="30"/>
      <c r="F283" s="31" t="b">
        <v>1</v>
      </c>
      <c r="G283" s="6"/>
      <c r="H283" s="6"/>
      <c r="I283" s="6"/>
    </row>
    <row r="284">
      <c r="A284" s="6"/>
      <c r="B284" s="29"/>
      <c r="C284" s="29"/>
      <c r="D284" s="29"/>
      <c r="E284" s="30"/>
      <c r="F284" s="31" t="b">
        <v>1</v>
      </c>
      <c r="G284" s="6"/>
      <c r="H284" s="6"/>
      <c r="I284" s="6"/>
    </row>
    <row r="285">
      <c r="A285" s="6"/>
      <c r="B285" s="29"/>
      <c r="C285" s="29"/>
      <c r="D285" s="29"/>
      <c r="E285" s="30"/>
      <c r="F285" s="31" t="b">
        <v>1</v>
      </c>
      <c r="G285" s="6"/>
      <c r="H285" s="6"/>
      <c r="I285" s="6"/>
    </row>
    <row r="286">
      <c r="A286" s="6"/>
      <c r="B286" s="29"/>
      <c r="C286" s="29"/>
      <c r="D286" s="29"/>
      <c r="E286" s="30"/>
      <c r="F286" s="31" t="b">
        <v>1</v>
      </c>
      <c r="G286" s="6"/>
      <c r="H286" s="6"/>
      <c r="I286" s="6"/>
    </row>
    <row r="287">
      <c r="A287" s="6"/>
      <c r="B287" s="29"/>
      <c r="C287" s="29"/>
      <c r="D287" s="29"/>
      <c r="E287" s="30"/>
      <c r="F287" s="31" t="b">
        <v>1</v>
      </c>
      <c r="G287" s="6"/>
      <c r="H287" s="6"/>
      <c r="I287" s="6"/>
    </row>
    <row r="288">
      <c r="A288" s="6"/>
      <c r="B288" s="29"/>
      <c r="C288" s="29"/>
      <c r="D288" s="29"/>
      <c r="E288" s="30"/>
      <c r="F288" s="31" t="b">
        <v>1</v>
      </c>
      <c r="G288" s="6"/>
      <c r="H288" s="6"/>
      <c r="I288" s="6"/>
    </row>
    <row r="289">
      <c r="A289" s="6"/>
      <c r="B289" s="29"/>
      <c r="C289" s="29"/>
      <c r="D289" s="29"/>
      <c r="E289" s="30"/>
      <c r="F289" s="31" t="b">
        <v>1</v>
      </c>
      <c r="G289" s="6"/>
      <c r="H289" s="6"/>
      <c r="I289" s="6"/>
    </row>
    <row r="290">
      <c r="A290" s="6"/>
      <c r="B290" s="29"/>
      <c r="C290" s="29"/>
      <c r="D290" s="29"/>
      <c r="E290" s="30"/>
      <c r="F290" s="31" t="b">
        <v>1</v>
      </c>
      <c r="G290" s="6"/>
      <c r="H290" s="6"/>
      <c r="I290" s="6"/>
    </row>
    <row r="291">
      <c r="A291" s="6"/>
      <c r="B291" s="29"/>
      <c r="C291" s="29"/>
      <c r="D291" s="29"/>
      <c r="E291" s="30"/>
      <c r="F291" s="31" t="b">
        <v>1</v>
      </c>
      <c r="G291" s="6"/>
      <c r="H291" s="6"/>
      <c r="I291" s="6"/>
    </row>
    <row r="292">
      <c r="A292" s="6"/>
      <c r="B292" s="29"/>
      <c r="C292" s="29"/>
      <c r="D292" s="29"/>
      <c r="E292" s="30"/>
      <c r="F292" s="31" t="b">
        <v>1</v>
      </c>
      <c r="G292" s="6"/>
      <c r="H292" s="6"/>
      <c r="I292" s="6"/>
    </row>
    <row r="293">
      <c r="A293" s="6"/>
      <c r="B293" s="29"/>
      <c r="C293" s="29"/>
      <c r="D293" s="29"/>
      <c r="E293" s="30"/>
      <c r="F293" s="31" t="b">
        <v>1</v>
      </c>
      <c r="G293" s="6"/>
      <c r="H293" s="6"/>
      <c r="I293" s="6"/>
    </row>
    <row r="294">
      <c r="A294" s="6"/>
      <c r="B294" s="29"/>
      <c r="C294" s="29"/>
      <c r="D294" s="29"/>
      <c r="E294" s="30"/>
      <c r="F294" s="31" t="b">
        <v>1</v>
      </c>
      <c r="G294" s="6"/>
      <c r="H294" s="6"/>
      <c r="I294" s="6"/>
    </row>
    <row r="295">
      <c r="A295" s="6"/>
      <c r="B295" s="29"/>
      <c r="C295" s="29"/>
      <c r="D295" s="29"/>
      <c r="E295" s="30"/>
      <c r="F295" s="31" t="b">
        <v>1</v>
      </c>
      <c r="G295" s="6"/>
      <c r="H295" s="6"/>
      <c r="I295" s="6"/>
    </row>
    <row r="296">
      <c r="A296" s="6"/>
      <c r="B296" s="29"/>
      <c r="C296" s="29"/>
      <c r="D296" s="29"/>
      <c r="E296" s="30"/>
      <c r="F296" s="31" t="b">
        <v>1</v>
      </c>
      <c r="G296" s="6"/>
      <c r="H296" s="6"/>
      <c r="I296" s="6"/>
    </row>
    <row r="297">
      <c r="A297" s="6"/>
      <c r="B297" s="29"/>
      <c r="C297" s="29"/>
      <c r="D297" s="29"/>
      <c r="E297" s="30"/>
      <c r="F297" s="31" t="b">
        <v>1</v>
      </c>
      <c r="G297" s="6"/>
      <c r="H297" s="6"/>
      <c r="I297" s="6"/>
    </row>
    <row r="298">
      <c r="A298" s="6"/>
      <c r="B298" s="29"/>
      <c r="C298" s="29"/>
      <c r="D298" s="29"/>
      <c r="E298" s="30"/>
      <c r="F298" s="31" t="b">
        <v>1</v>
      </c>
      <c r="G298" s="6"/>
      <c r="H298" s="6"/>
      <c r="I298" s="6"/>
    </row>
    <row r="299">
      <c r="A299" s="6"/>
      <c r="B299" s="29"/>
      <c r="C299" s="29"/>
      <c r="D299" s="29"/>
      <c r="E299" s="30"/>
      <c r="F299" s="31" t="b">
        <v>1</v>
      </c>
      <c r="G299" s="6"/>
      <c r="H299" s="6"/>
      <c r="I299" s="6"/>
    </row>
    <row r="300">
      <c r="A300" s="6"/>
      <c r="B300" s="29"/>
      <c r="C300" s="29"/>
      <c r="D300" s="29"/>
      <c r="E300" s="30"/>
      <c r="F300" s="31" t="b">
        <v>1</v>
      </c>
      <c r="G300" s="6"/>
      <c r="H300" s="6"/>
      <c r="I300" s="6"/>
    </row>
    <row r="301">
      <c r="A301" s="6"/>
      <c r="B301" s="29"/>
      <c r="C301" s="29"/>
      <c r="D301" s="29"/>
      <c r="E301" s="30"/>
      <c r="F301" s="31" t="b">
        <v>1</v>
      </c>
      <c r="G301" s="6"/>
      <c r="H301" s="6"/>
      <c r="I301" s="6"/>
    </row>
    <row r="302">
      <c r="A302" s="6"/>
      <c r="B302" s="29"/>
      <c r="C302" s="29"/>
      <c r="D302" s="29"/>
      <c r="E302" s="30"/>
      <c r="F302" s="31" t="b">
        <v>1</v>
      </c>
      <c r="G302" s="6"/>
      <c r="H302" s="6"/>
      <c r="I302" s="6"/>
    </row>
    <row r="303">
      <c r="A303" s="6"/>
      <c r="B303" s="29"/>
      <c r="C303" s="29"/>
      <c r="D303" s="29"/>
      <c r="E303" s="30"/>
      <c r="F303" s="31" t="b">
        <v>1</v>
      </c>
      <c r="G303" s="6"/>
      <c r="H303" s="6"/>
      <c r="I303" s="6"/>
    </row>
    <row r="304">
      <c r="A304" s="6"/>
      <c r="B304" s="29"/>
      <c r="C304" s="29"/>
      <c r="D304" s="29"/>
      <c r="E304" s="30"/>
      <c r="F304" s="31" t="b">
        <v>1</v>
      </c>
      <c r="G304" s="6"/>
      <c r="H304" s="6"/>
      <c r="I304" s="6"/>
    </row>
    <row r="305">
      <c r="A305" s="6"/>
      <c r="B305" s="29"/>
      <c r="C305" s="29"/>
      <c r="D305" s="29"/>
      <c r="E305" s="30"/>
      <c r="F305" s="31" t="b">
        <v>1</v>
      </c>
      <c r="G305" s="6"/>
      <c r="H305" s="6"/>
      <c r="I305" s="6"/>
    </row>
    <row r="306">
      <c r="A306" s="6"/>
      <c r="B306" s="29"/>
      <c r="C306" s="29"/>
      <c r="D306" s="29"/>
      <c r="E306" s="30"/>
      <c r="F306" s="31" t="b">
        <v>1</v>
      </c>
      <c r="G306" s="6"/>
      <c r="H306" s="6"/>
      <c r="I306" s="6"/>
    </row>
    <row r="307">
      <c r="A307" s="6"/>
      <c r="B307" s="29"/>
      <c r="C307" s="29"/>
      <c r="D307" s="29"/>
      <c r="E307" s="30"/>
      <c r="F307" s="31" t="b">
        <v>1</v>
      </c>
      <c r="G307" s="6"/>
      <c r="H307" s="6"/>
      <c r="I307" s="6"/>
    </row>
    <row r="308">
      <c r="A308" s="6"/>
      <c r="B308" s="29"/>
      <c r="C308" s="29"/>
      <c r="D308" s="29"/>
      <c r="E308" s="30"/>
      <c r="F308" s="31" t="b">
        <v>1</v>
      </c>
      <c r="G308" s="6"/>
      <c r="H308" s="6"/>
      <c r="I308" s="6"/>
    </row>
    <row r="309">
      <c r="A309" s="6"/>
      <c r="B309" s="29"/>
      <c r="C309" s="29"/>
      <c r="D309" s="29"/>
      <c r="E309" s="30"/>
      <c r="F309" s="31" t="b">
        <v>1</v>
      </c>
      <c r="G309" s="6"/>
      <c r="H309" s="6"/>
      <c r="I309" s="6"/>
    </row>
    <row r="310">
      <c r="A310" s="6"/>
      <c r="B310" s="29"/>
      <c r="C310" s="29"/>
      <c r="D310" s="29"/>
      <c r="E310" s="30"/>
      <c r="F310" s="31" t="b">
        <v>1</v>
      </c>
      <c r="G310" s="6"/>
      <c r="H310" s="6"/>
      <c r="I310" s="6"/>
    </row>
    <row r="311">
      <c r="A311" s="6"/>
      <c r="B311" s="29"/>
      <c r="C311" s="29"/>
      <c r="D311" s="29"/>
      <c r="E311" s="30"/>
      <c r="F311" s="31" t="b">
        <v>1</v>
      </c>
      <c r="G311" s="6"/>
      <c r="H311" s="6"/>
      <c r="I311" s="6"/>
    </row>
    <row r="312">
      <c r="A312" s="6"/>
      <c r="B312" s="29"/>
      <c r="C312" s="29"/>
      <c r="D312" s="29"/>
      <c r="E312" s="30"/>
      <c r="F312" s="31" t="b">
        <v>1</v>
      </c>
      <c r="G312" s="6"/>
      <c r="H312" s="6"/>
      <c r="I312" s="6"/>
    </row>
    <row r="313">
      <c r="A313" s="6"/>
      <c r="B313" s="29"/>
      <c r="C313" s="29"/>
      <c r="D313" s="29"/>
      <c r="E313" s="30"/>
      <c r="F313" s="31" t="b">
        <v>1</v>
      </c>
      <c r="G313" s="6"/>
      <c r="H313" s="6"/>
      <c r="I313" s="6"/>
    </row>
    <row r="314">
      <c r="A314" s="6"/>
      <c r="B314" s="29"/>
      <c r="C314" s="29"/>
      <c r="D314" s="29"/>
      <c r="E314" s="30"/>
      <c r="F314" s="31" t="b">
        <v>1</v>
      </c>
      <c r="G314" s="6"/>
      <c r="H314" s="6"/>
      <c r="I314" s="6"/>
    </row>
    <row r="315">
      <c r="A315" s="6"/>
      <c r="B315" s="29"/>
      <c r="C315" s="29"/>
      <c r="D315" s="29"/>
      <c r="E315" s="30"/>
      <c r="F315" s="31" t="b">
        <v>1</v>
      </c>
      <c r="G315" s="6"/>
      <c r="H315" s="6"/>
      <c r="I315" s="6"/>
    </row>
    <row r="316">
      <c r="A316" s="6"/>
      <c r="B316" s="29"/>
      <c r="C316" s="29"/>
      <c r="D316" s="29"/>
      <c r="E316" s="30"/>
      <c r="F316" s="31" t="b">
        <v>1</v>
      </c>
      <c r="G316" s="6"/>
      <c r="H316" s="6"/>
      <c r="I316" s="6"/>
    </row>
    <row r="317">
      <c r="A317" s="6"/>
      <c r="B317" s="29"/>
      <c r="C317" s="29"/>
      <c r="D317" s="29"/>
      <c r="E317" s="30"/>
      <c r="F317" s="31" t="b">
        <v>1</v>
      </c>
      <c r="G317" s="6"/>
      <c r="H317" s="6"/>
      <c r="I317" s="6"/>
    </row>
    <row r="318">
      <c r="A318" s="6"/>
      <c r="B318" s="29"/>
      <c r="C318" s="29"/>
      <c r="D318" s="29"/>
      <c r="E318" s="30"/>
      <c r="F318" s="31" t="b">
        <v>1</v>
      </c>
      <c r="G318" s="6"/>
      <c r="H318" s="6"/>
      <c r="I318" s="6"/>
    </row>
    <row r="319">
      <c r="A319" s="6"/>
      <c r="B319" s="29"/>
      <c r="C319" s="29"/>
      <c r="D319" s="29"/>
      <c r="E319" s="30"/>
      <c r="F319" s="31" t="b">
        <v>1</v>
      </c>
      <c r="G319" s="6"/>
      <c r="H319" s="6"/>
      <c r="I319" s="6"/>
    </row>
    <row r="320">
      <c r="A320" s="6"/>
      <c r="B320" s="29"/>
      <c r="C320" s="29"/>
      <c r="D320" s="29"/>
      <c r="E320" s="30"/>
      <c r="F320" s="31" t="b">
        <v>1</v>
      </c>
      <c r="G320" s="6"/>
      <c r="H320" s="6"/>
      <c r="I320" s="6"/>
    </row>
    <row r="321">
      <c r="A321" s="6"/>
      <c r="B321" s="29"/>
      <c r="C321" s="29"/>
      <c r="D321" s="29"/>
      <c r="E321" s="30"/>
      <c r="F321" s="31" t="b">
        <v>1</v>
      </c>
      <c r="G321" s="6"/>
      <c r="H321" s="6"/>
      <c r="I321" s="6"/>
    </row>
    <row r="322">
      <c r="A322" s="6"/>
      <c r="B322" s="29"/>
      <c r="C322" s="29"/>
      <c r="D322" s="29"/>
      <c r="E322" s="30"/>
      <c r="F322" s="31" t="b">
        <v>1</v>
      </c>
      <c r="G322" s="6"/>
      <c r="H322" s="6"/>
      <c r="I322" s="6"/>
    </row>
    <row r="323">
      <c r="A323" s="6"/>
      <c r="B323" s="29"/>
      <c r="C323" s="29"/>
      <c r="D323" s="29"/>
      <c r="E323" s="30"/>
      <c r="F323" s="31" t="b">
        <v>1</v>
      </c>
      <c r="G323" s="6"/>
      <c r="H323" s="6"/>
      <c r="I323" s="6"/>
    </row>
    <row r="324">
      <c r="A324" s="6"/>
      <c r="B324" s="29"/>
      <c r="C324" s="29"/>
      <c r="D324" s="29"/>
      <c r="E324" s="30"/>
      <c r="F324" s="31" t="b">
        <v>1</v>
      </c>
      <c r="G324" s="6"/>
      <c r="H324" s="6"/>
      <c r="I324" s="6"/>
    </row>
    <row r="325">
      <c r="A325" s="6"/>
      <c r="B325" s="29"/>
      <c r="C325" s="29"/>
      <c r="D325" s="29"/>
      <c r="E325" s="30"/>
      <c r="F325" s="31" t="b">
        <v>1</v>
      </c>
      <c r="G325" s="6"/>
      <c r="H325" s="6"/>
      <c r="I325" s="6"/>
    </row>
    <row r="326">
      <c r="A326" s="6"/>
      <c r="B326" s="29"/>
      <c r="C326" s="29"/>
      <c r="D326" s="29"/>
      <c r="E326" s="30"/>
      <c r="F326" s="31" t="b">
        <v>1</v>
      </c>
      <c r="G326" s="6"/>
      <c r="H326" s="6"/>
      <c r="I326" s="6"/>
    </row>
    <row r="327">
      <c r="A327" s="6"/>
      <c r="B327" s="29"/>
      <c r="C327" s="29"/>
      <c r="D327" s="29"/>
      <c r="E327" s="30"/>
      <c r="F327" s="31" t="b">
        <v>1</v>
      </c>
      <c r="G327" s="6"/>
      <c r="H327" s="6"/>
      <c r="I327" s="6"/>
    </row>
    <row r="328">
      <c r="A328" s="6"/>
      <c r="B328" s="29"/>
      <c r="C328" s="29"/>
      <c r="D328" s="29"/>
      <c r="E328" s="30"/>
      <c r="F328" s="31" t="b">
        <v>1</v>
      </c>
      <c r="G328" s="6"/>
      <c r="H328" s="6"/>
      <c r="I328" s="6"/>
    </row>
    <row r="329">
      <c r="A329" s="6"/>
      <c r="B329" s="29"/>
      <c r="C329" s="29"/>
      <c r="D329" s="29"/>
      <c r="E329" s="30"/>
      <c r="F329" s="31" t="b">
        <v>1</v>
      </c>
      <c r="G329" s="6"/>
      <c r="H329" s="6"/>
      <c r="I329" s="6"/>
    </row>
    <row r="330">
      <c r="A330" s="6"/>
      <c r="B330" s="29"/>
      <c r="C330" s="29"/>
      <c r="D330" s="29"/>
      <c r="E330" s="30"/>
      <c r="F330" s="31" t="b">
        <v>1</v>
      </c>
      <c r="G330" s="6"/>
      <c r="H330" s="6"/>
      <c r="I330" s="6"/>
    </row>
    <row r="331">
      <c r="A331" s="6"/>
      <c r="B331" s="29"/>
      <c r="C331" s="29"/>
      <c r="D331" s="29"/>
      <c r="E331" s="30"/>
      <c r="F331" s="31" t="b">
        <v>1</v>
      </c>
      <c r="G331" s="6"/>
      <c r="H331" s="6"/>
      <c r="I331" s="6"/>
    </row>
    <row r="332">
      <c r="A332" s="6"/>
      <c r="B332" s="29"/>
      <c r="C332" s="29"/>
      <c r="D332" s="29"/>
      <c r="E332" s="30"/>
      <c r="F332" s="31" t="b">
        <v>1</v>
      </c>
      <c r="G332" s="6"/>
      <c r="H332" s="6"/>
      <c r="I332" s="6"/>
    </row>
    <row r="333">
      <c r="A333" s="6"/>
      <c r="B333" s="29"/>
      <c r="C333" s="29"/>
      <c r="D333" s="29"/>
      <c r="E333" s="30"/>
      <c r="F333" s="31" t="b">
        <v>1</v>
      </c>
      <c r="G333" s="6"/>
      <c r="H333" s="6"/>
      <c r="I333" s="6"/>
    </row>
    <row r="334">
      <c r="A334" s="6"/>
      <c r="B334" s="29"/>
      <c r="C334" s="29"/>
      <c r="D334" s="29"/>
      <c r="E334" s="30"/>
      <c r="F334" s="31" t="b">
        <v>1</v>
      </c>
      <c r="G334" s="6"/>
      <c r="H334" s="6"/>
      <c r="I334" s="6"/>
    </row>
    <row r="335">
      <c r="A335" s="6"/>
      <c r="B335" s="29"/>
      <c r="C335" s="29"/>
      <c r="D335" s="29"/>
      <c r="E335" s="30"/>
      <c r="F335" s="31" t="b">
        <v>1</v>
      </c>
      <c r="G335" s="6"/>
      <c r="H335" s="6"/>
      <c r="I335" s="6"/>
    </row>
    <row r="336">
      <c r="A336" s="6"/>
      <c r="B336" s="29"/>
      <c r="C336" s="29"/>
      <c r="D336" s="29"/>
      <c r="E336" s="30"/>
      <c r="F336" s="31" t="b">
        <v>1</v>
      </c>
      <c r="G336" s="6"/>
      <c r="H336" s="6"/>
      <c r="I336" s="6"/>
    </row>
    <row r="337">
      <c r="A337" s="6"/>
      <c r="B337" s="29"/>
      <c r="C337" s="29"/>
      <c r="D337" s="29"/>
      <c r="E337" s="30"/>
      <c r="F337" s="31" t="b">
        <v>1</v>
      </c>
      <c r="G337" s="6"/>
      <c r="H337" s="6"/>
      <c r="I337" s="6"/>
    </row>
    <row r="338">
      <c r="A338" s="6"/>
      <c r="B338" s="29"/>
      <c r="C338" s="29"/>
      <c r="D338" s="29"/>
      <c r="E338" s="30"/>
      <c r="F338" s="31" t="b">
        <v>1</v>
      </c>
      <c r="G338" s="6"/>
      <c r="H338" s="6"/>
      <c r="I338" s="6"/>
    </row>
    <row r="339">
      <c r="A339" s="6"/>
      <c r="B339" s="29"/>
      <c r="C339" s="29"/>
      <c r="D339" s="29"/>
      <c r="E339" s="30"/>
      <c r="F339" s="31" t="b">
        <v>1</v>
      </c>
      <c r="G339" s="6"/>
      <c r="H339" s="6"/>
      <c r="I339" s="6"/>
    </row>
    <row r="340">
      <c r="A340" s="6"/>
      <c r="B340" s="29"/>
      <c r="C340" s="29"/>
      <c r="D340" s="29"/>
      <c r="E340" s="30"/>
      <c r="F340" s="31" t="b">
        <v>1</v>
      </c>
      <c r="G340" s="6"/>
      <c r="H340" s="6"/>
      <c r="I340" s="6"/>
    </row>
    <row r="341">
      <c r="A341" s="6"/>
      <c r="B341" s="29"/>
      <c r="C341" s="29"/>
      <c r="D341" s="29"/>
      <c r="E341" s="30"/>
      <c r="F341" s="31" t="b">
        <v>1</v>
      </c>
      <c r="G341" s="6"/>
      <c r="H341" s="6"/>
      <c r="I341" s="6"/>
    </row>
    <row r="342">
      <c r="A342" s="6"/>
      <c r="B342" s="29"/>
      <c r="C342" s="29"/>
      <c r="D342" s="29"/>
      <c r="E342" s="30"/>
      <c r="F342" s="31" t="b">
        <v>1</v>
      </c>
      <c r="G342" s="6"/>
      <c r="H342" s="6"/>
      <c r="I342" s="6"/>
    </row>
    <row r="343">
      <c r="A343" s="6"/>
      <c r="B343" s="29"/>
      <c r="C343" s="29"/>
      <c r="D343" s="29"/>
      <c r="E343" s="30"/>
      <c r="F343" s="31" t="b">
        <v>1</v>
      </c>
      <c r="G343" s="6"/>
      <c r="H343" s="6"/>
      <c r="I343" s="6"/>
    </row>
    <row r="344">
      <c r="A344" s="6"/>
      <c r="B344" s="29"/>
      <c r="C344" s="29"/>
      <c r="D344" s="29"/>
      <c r="E344" s="30"/>
      <c r="F344" s="31" t="b">
        <v>1</v>
      </c>
      <c r="G344" s="6"/>
      <c r="H344" s="6"/>
      <c r="I344" s="6"/>
    </row>
    <row r="345">
      <c r="A345" s="6"/>
      <c r="B345" s="29"/>
      <c r="C345" s="29"/>
      <c r="D345" s="29"/>
      <c r="E345" s="30"/>
      <c r="F345" s="31" t="b">
        <v>1</v>
      </c>
      <c r="G345" s="6"/>
      <c r="H345" s="6"/>
      <c r="I345" s="6"/>
    </row>
    <row r="346">
      <c r="A346" s="6"/>
      <c r="B346" s="29"/>
      <c r="C346" s="29"/>
      <c r="D346" s="29"/>
      <c r="E346" s="30"/>
      <c r="F346" s="31" t="b">
        <v>1</v>
      </c>
      <c r="G346" s="6"/>
      <c r="H346" s="6"/>
      <c r="I346" s="6"/>
    </row>
    <row r="347">
      <c r="A347" s="6"/>
      <c r="B347" s="29"/>
      <c r="C347" s="29"/>
      <c r="D347" s="29"/>
      <c r="E347" s="30"/>
      <c r="F347" s="31" t="b">
        <v>1</v>
      </c>
      <c r="G347" s="6"/>
      <c r="H347" s="6"/>
      <c r="I347" s="6"/>
    </row>
    <row r="348">
      <c r="A348" s="6"/>
      <c r="B348" s="29"/>
      <c r="C348" s="29"/>
      <c r="D348" s="29"/>
      <c r="E348" s="30"/>
      <c r="F348" s="31" t="b">
        <v>1</v>
      </c>
      <c r="G348" s="6"/>
      <c r="H348" s="6"/>
      <c r="I348" s="6"/>
    </row>
    <row r="349">
      <c r="A349" s="6"/>
      <c r="B349" s="29"/>
      <c r="C349" s="29"/>
      <c r="D349" s="29"/>
      <c r="E349" s="30"/>
      <c r="F349" s="31" t="b">
        <v>1</v>
      </c>
      <c r="G349" s="6"/>
      <c r="H349" s="6"/>
      <c r="I349" s="6"/>
    </row>
    <row r="350">
      <c r="A350" s="6"/>
      <c r="B350" s="29"/>
      <c r="C350" s="29"/>
      <c r="D350" s="29"/>
      <c r="E350" s="30"/>
      <c r="F350" s="31" t="b">
        <v>1</v>
      </c>
      <c r="G350" s="6"/>
      <c r="H350" s="6"/>
      <c r="I350" s="6"/>
    </row>
    <row r="351">
      <c r="A351" s="6"/>
      <c r="B351" s="29"/>
      <c r="C351" s="29"/>
      <c r="D351" s="29"/>
      <c r="E351" s="30"/>
      <c r="F351" s="31" t="b">
        <v>1</v>
      </c>
      <c r="G351" s="6"/>
      <c r="H351" s="6"/>
      <c r="I351" s="6"/>
    </row>
    <row r="352">
      <c r="A352" s="6"/>
      <c r="B352" s="29"/>
      <c r="C352" s="29"/>
      <c r="D352" s="29"/>
      <c r="E352" s="30"/>
      <c r="F352" s="31" t="b">
        <v>1</v>
      </c>
      <c r="G352" s="6"/>
      <c r="H352" s="6"/>
      <c r="I352" s="6"/>
    </row>
    <row r="353">
      <c r="A353" s="6"/>
      <c r="B353" s="29"/>
      <c r="C353" s="29"/>
      <c r="D353" s="29"/>
      <c r="E353" s="30"/>
      <c r="F353" s="31" t="b">
        <v>1</v>
      </c>
      <c r="G353" s="6"/>
      <c r="H353" s="6"/>
      <c r="I353" s="6"/>
    </row>
    <row r="354">
      <c r="A354" s="6"/>
      <c r="B354" s="29"/>
      <c r="C354" s="29"/>
      <c r="D354" s="29"/>
      <c r="E354" s="30"/>
      <c r="F354" s="31" t="b">
        <v>1</v>
      </c>
      <c r="G354" s="6"/>
      <c r="H354" s="6"/>
      <c r="I354" s="6"/>
    </row>
    <row r="355">
      <c r="A355" s="6"/>
      <c r="B355" s="29"/>
      <c r="C355" s="29"/>
      <c r="D355" s="29"/>
      <c r="E355" s="30"/>
      <c r="F355" s="31" t="b">
        <v>1</v>
      </c>
      <c r="G355" s="6"/>
      <c r="H355" s="6"/>
      <c r="I355" s="6"/>
    </row>
    <row r="356">
      <c r="A356" s="6"/>
      <c r="B356" s="29"/>
      <c r="C356" s="29"/>
      <c r="D356" s="29"/>
      <c r="E356" s="30"/>
      <c r="F356" s="31" t="b">
        <v>1</v>
      </c>
      <c r="G356" s="6"/>
      <c r="H356" s="6"/>
      <c r="I356" s="6"/>
    </row>
    <row r="357">
      <c r="A357" s="6"/>
      <c r="B357" s="29"/>
      <c r="C357" s="29"/>
      <c r="D357" s="29"/>
      <c r="E357" s="30"/>
      <c r="F357" s="31" t="b">
        <v>1</v>
      </c>
      <c r="G357" s="6"/>
      <c r="H357" s="6"/>
      <c r="I357" s="6"/>
    </row>
    <row r="358">
      <c r="A358" s="6"/>
      <c r="B358" s="29"/>
      <c r="C358" s="29"/>
      <c r="D358" s="29"/>
      <c r="E358" s="30"/>
      <c r="F358" s="31" t="b">
        <v>1</v>
      </c>
      <c r="G358" s="6"/>
      <c r="H358" s="6"/>
      <c r="I358" s="6"/>
    </row>
    <row r="359">
      <c r="A359" s="6"/>
      <c r="B359" s="29"/>
      <c r="C359" s="29"/>
      <c r="D359" s="29"/>
      <c r="E359" s="30"/>
      <c r="F359" s="31" t="b">
        <v>1</v>
      </c>
      <c r="G359" s="6"/>
      <c r="H359" s="6"/>
      <c r="I359" s="6"/>
    </row>
    <row r="360">
      <c r="A360" s="6"/>
      <c r="B360" s="29"/>
      <c r="C360" s="29"/>
      <c r="D360" s="29"/>
      <c r="E360" s="30"/>
      <c r="F360" s="31" t="b">
        <v>1</v>
      </c>
      <c r="G360" s="6"/>
      <c r="H360" s="6"/>
      <c r="I360" s="6"/>
    </row>
    <row r="361">
      <c r="A361" s="6"/>
      <c r="B361" s="29"/>
      <c r="C361" s="29"/>
      <c r="D361" s="29"/>
      <c r="E361" s="30"/>
      <c r="F361" s="31" t="b">
        <v>1</v>
      </c>
      <c r="G361" s="6"/>
      <c r="H361" s="6"/>
      <c r="I361" s="6"/>
    </row>
    <row r="362">
      <c r="A362" s="6"/>
      <c r="B362" s="29"/>
      <c r="C362" s="29"/>
      <c r="D362" s="29"/>
      <c r="E362" s="30"/>
      <c r="F362" s="31" t="b">
        <v>1</v>
      </c>
      <c r="G362" s="6"/>
      <c r="H362" s="6"/>
      <c r="I362" s="6"/>
    </row>
    <row r="363">
      <c r="A363" s="6"/>
      <c r="B363" s="29"/>
      <c r="C363" s="29"/>
      <c r="D363" s="29"/>
      <c r="E363" s="30"/>
      <c r="F363" s="31" t="b">
        <v>1</v>
      </c>
      <c r="G363" s="6"/>
      <c r="H363" s="6"/>
      <c r="I363" s="6"/>
    </row>
    <row r="364">
      <c r="A364" s="6"/>
      <c r="B364" s="29"/>
      <c r="C364" s="29"/>
      <c r="D364" s="29"/>
      <c r="E364" s="30"/>
      <c r="F364" s="31" t="b">
        <v>1</v>
      </c>
      <c r="G364" s="6"/>
      <c r="H364" s="6"/>
      <c r="I364" s="6"/>
    </row>
    <row r="365">
      <c r="A365" s="6"/>
      <c r="B365" s="29"/>
      <c r="C365" s="29"/>
      <c r="D365" s="29"/>
      <c r="E365" s="30"/>
      <c r="F365" s="31" t="b">
        <v>1</v>
      </c>
      <c r="G365" s="6"/>
      <c r="H365" s="6"/>
      <c r="I365" s="6"/>
    </row>
    <row r="366">
      <c r="A366" s="6"/>
      <c r="B366" s="29"/>
      <c r="C366" s="29"/>
      <c r="D366" s="29"/>
      <c r="E366" s="30"/>
      <c r="F366" s="31" t="b">
        <v>1</v>
      </c>
      <c r="G366" s="6"/>
      <c r="H366" s="6"/>
      <c r="I366" s="6"/>
    </row>
    <row r="367">
      <c r="A367" s="6"/>
      <c r="B367" s="29"/>
      <c r="C367" s="29"/>
      <c r="D367" s="29"/>
      <c r="E367" s="30"/>
      <c r="F367" s="31" t="b">
        <v>1</v>
      </c>
      <c r="G367" s="6"/>
      <c r="H367" s="6"/>
      <c r="I367" s="6"/>
    </row>
    <row r="368">
      <c r="A368" s="6"/>
      <c r="B368" s="29"/>
      <c r="C368" s="29"/>
      <c r="D368" s="29"/>
      <c r="E368" s="30"/>
      <c r="F368" s="31" t="b">
        <v>1</v>
      </c>
      <c r="G368" s="6"/>
      <c r="H368" s="6"/>
      <c r="I368" s="6"/>
    </row>
    <row r="369">
      <c r="A369" s="6"/>
      <c r="B369" s="29"/>
      <c r="C369" s="29"/>
      <c r="D369" s="29"/>
      <c r="E369" s="30"/>
      <c r="F369" s="31" t="b">
        <v>1</v>
      </c>
      <c r="G369" s="6"/>
      <c r="H369" s="6"/>
      <c r="I369" s="6"/>
    </row>
    <row r="370">
      <c r="A370" s="6"/>
      <c r="B370" s="29"/>
      <c r="C370" s="29"/>
      <c r="D370" s="29"/>
      <c r="E370" s="30"/>
      <c r="F370" s="31" t="b">
        <v>1</v>
      </c>
      <c r="G370" s="6"/>
      <c r="H370" s="6"/>
      <c r="I370" s="6"/>
    </row>
    <row r="371">
      <c r="A371" s="6"/>
      <c r="B371" s="29"/>
      <c r="C371" s="29"/>
      <c r="D371" s="29"/>
      <c r="E371" s="30"/>
      <c r="F371" s="31" t="b">
        <v>1</v>
      </c>
      <c r="G371" s="6"/>
      <c r="H371" s="6"/>
      <c r="I371" s="6"/>
    </row>
    <row r="372">
      <c r="A372" s="6"/>
      <c r="B372" s="29"/>
      <c r="C372" s="29"/>
      <c r="D372" s="29"/>
      <c r="E372" s="30"/>
      <c r="F372" s="31" t="b">
        <v>1</v>
      </c>
      <c r="G372" s="6"/>
      <c r="H372" s="6"/>
      <c r="I372" s="6"/>
    </row>
    <row r="373">
      <c r="A373" s="6"/>
      <c r="B373" s="29"/>
      <c r="C373" s="29"/>
      <c r="D373" s="29"/>
      <c r="E373" s="30"/>
      <c r="F373" s="31" t="b">
        <v>1</v>
      </c>
      <c r="G373" s="6"/>
      <c r="H373" s="6"/>
      <c r="I373" s="6"/>
    </row>
    <row r="374">
      <c r="A374" s="6"/>
      <c r="B374" s="29"/>
      <c r="C374" s="29"/>
      <c r="D374" s="29"/>
      <c r="E374" s="30"/>
      <c r="F374" s="31" t="b">
        <v>1</v>
      </c>
      <c r="G374" s="6"/>
      <c r="H374" s="6"/>
      <c r="I374" s="6"/>
    </row>
    <row r="375">
      <c r="A375" s="6"/>
      <c r="B375" s="29"/>
      <c r="C375" s="29"/>
      <c r="D375" s="29"/>
      <c r="E375" s="30"/>
      <c r="F375" s="31" t="b">
        <v>1</v>
      </c>
      <c r="G375" s="6"/>
      <c r="H375" s="6"/>
      <c r="I375" s="6"/>
    </row>
    <row r="376">
      <c r="A376" s="6"/>
      <c r="B376" s="29"/>
      <c r="C376" s="29"/>
      <c r="D376" s="29"/>
      <c r="E376" s="30"/>
      <c r="F376" s="31" t="b">
        <v>1</v>
      </c>
      <c r="G376" s="6"/>
      <c r="H376" s="6"/>
      <c r="I376" s="6"/>
    </row>
    <row r="377">
      <c r="A377" s="6"/>
      <c r="B377" s="29"/>
      <c r="C377" s="29"/>
      <c r="D377" s="29"/>
      <c r="E377" s="30"/>
      <c r="F377" s="31" t="b">
        <v>1</v>
      </c>
      <c r="G377" s="6"/>
      <c r="H377" s="6"/>
      <c r="I377" s="6"/>
    </row>
    <row r="378">
      <c r="A378" s="6"/>
      <c r="B378" s="29"/>
      <c r="C378" s="29"/>
      <c r="D378" s="29"/>
      <c r="E378" s="30"/>
      <c r="F378" s="31" t="b">
        <v>1</v>
      </c>
      <c r="G378" s="6"/>
      <c r="H378" s="6"/>
      <c r="I378" s="6"/>
    </row>
    <row r="379">
      <c r="A379" s="6"/>
      <c r="B379" s="29"/>
      <c r="C379" s="29"/>
      <c r="D379" s="29"/>
      <c r="E379" s="30"/>
      <c r="F379" s="31" t="b">
        <v>1</v>
      </c>
      <c r="G379" s="6"/>
      <c r="H379" s="6"/>
      <c r="I379" s="6"/>
    </row>
    <row r="380">
      <c r="A380" s="6"/>
      <c r="B380" s="29"/>
      <c r="C380" s="29"/>
      <c r="D380" s="29"/>
      <c r="E380" s="30"/>
      <c r="F380" s="31" t="b">
        <v>1</v>
      </c>
      <c r="G380" s="6"/>
      <c r="H380" s="6"/>
      <c r="I380" s="6"/>
    </row>
    <row r="381">
      <c r="A381" s="6"/>
      <c r="B381" s="29"/>
      <c r="C381" s="29"/>
      <c r="D381" s="29"/>
      <c r="E381" s="30"/>
      <c r="F381" s="31" t="b">
        <v>1</v>
      </c>
      <c r="G381" s="6"/>
      <c r="H381" s="6"/>
      <c r="I381" s="6"/>
    </row>
    <row r="382">
      <c r="A382" s="6"/>
      <c r="B382" s="29"/>
      <c r="C382" s="29"/>
      <c r="D382" s="29"/>
      <c r="E382" s="30"/>
      <c r="F382" s="31" t="b">
        <v>1</v>
      </c>
      <c r="G382" s="6"/>
      <c r="H382" s="6"/>
      <c r="I382" s="6"/>
    </row>
    <row r="383">
      <c r="A383" s="6"/>
      <c r="B383" s="29"/>
      <c r="C383" s="29"/>
      <c r="D383" s="29"/>
      <c r="E383" s="30"/>
      <c r="F383" s="31" t="b">
        <v>1</v>
      </c>
      <c r="G383" s="6"/>
      <c r="H383" s="6"/>
      <c r="I383" s="6"/>
    </row>
    <row r="384">
      <c r="A384" s="6"/>
      <c r="B384" s="29"/>
      <c r="C384" s="29"/>
      <c r="D384" s="29"/>
      <c r="E384" s="30"/>
      <c r="F384" s="31" t="b">
        <v>1</v>
      </c>
      <c r="G384" s="6"/>
      <c r="H384" s="6"/>
      <c r="I384" s="6"/>
    </row>
    <row r="385">
      <c r="A385" s="6"/>
      <c r="B385" s="29"/>
      <c r="C385" s="29"/>
      <c r="D385" s="29"/>
      <c r="E385" s="30"/>
      <c r="F385" s="31" t="b">
        <v>1</v>
      </c>
      <c r="G385" s="6"/>
      <c r="H385" s="6"/>
      <c r="I385" s="6"/>
    </row>
    <row r="386">
      <c r="A386" s="6"/>
      <c r="B386" s="29"/>
      <c r="C386" s="29"/>
      <c r="D386" s="29"/>
      <c r="E386" s="30"/>
      <c r="F386" s="31" t="b">
        <v>1</v>
      </c>
      <c r="G386" s="6"/>
      <c r="H386" s="6"/>
      <c r="I386" s="6"/>
    </row>
    <row r="387">
      <c r="A387" s="6"/>
      <c r="B387" s="29"/>
      <c r="C387" s="29"/>
      <c r="D387" s="29"/>
      <c r="E387" s="30"/>
      <c r="F387" s="31" t="b">
        <v>1</v>
      </c>
      <c r="G387" s="6"/>
      <c r="H387" s="6"/>
      <c r="I387" s="6"/>
    </row>
    <row r="388">
      <c r="A388" s="6"/>
      <c r="B388" s="29"/>
      <c r="C388" s="29"/>
      <c r="D388" s="29"/>
      <c r="E388" s="30"/>
      <c r="F388" s="31" t="b">
        <v>1</v>
      </c>
      <c r="G388" s="6"/>
      <c r="H388" s="6"/>
      <c r="I388" s="6"/>
    </row>
    <row r="389">
      <c r="A389" s="6"/>
      <c r="B389" s="29"/>
      <c r="C389" s="29"/>
      <c r="D389" s="29"/>
      <c r="E389" s="30"/>
      <c r="F389" s="31" t="b">
        <v>1</v>
      </c>
      <c r="G389" s="6"/>
      <c r="H389" s="6"/>
      <c r="I389" s="6"/>
    </row>
    <row r="390">
      <c r="A390" s="6"/>
      <c r="B390" s="29"/>
      <c r="C390" s="29"/>
      <c r="D390" s="29"/>
      <c r="E390" s="30"/>
      <c r="F390" s="31" t="b">
        <v>1</v>
      </c>
      <c r="G390" s="6"/>
      <c r="H390" s="6"/>
      <c r="I390" s="6"/>
    </row>
    <row r="391">
      <c r="A391" s="6"/>
      <c r="B391" s="29"/>
      <c r="C391" s="29"/>
      <c r="D391" s="29"/>
      <c r="E391" s="30"/>
      <c r="F391" s="31" t="b">
        <v>1</v>
      </c>
      <c r="G391" s="6"/>
      <c r="H391" s="6"/>
      <c r="I391" s="6"/>
    </row>
    <row r="392">
      <c r="A392" s="6"/>
      <c r="B392" s="29"/>
      <c r="C392" s="29"/>
      <c r="D392" s="29"/>
      <c r="E392" s="30"/>
      <c r="F392" s="31" t="b">
        <v>1</v>
      </c>
      <c r="G392" s="6"/>
      <c r="H392" s="6"/>
      <c r="I392" s="6"/>
    </row>
    <row r="393">
      <c r="A393" s="6"/>
      <c r="B393" s="29"/>
      <c r="C393" s="29"/>
      <c r="D393" s="29"/>
      <c r="E393" s="30"/>
      <c r="F393" s="31" t="b">
        <v>1</v>
      </c>
      <c r="G393" s="6"/>
      <c r="H393" s="6"/>
      <c r="I393" s="6"/>
    </row>
    <row r="394">
      <c r="A394" s="6"/>
      <c r="B394" s="29"/>
      <c r="C394" s="29"/>
      <c r="D394" s="29"/>
      <c r="E394" s="30"/>
      <c r="F394" s="31" t="b">
        <v>1</v>
      </c>
      <c r="G394" s="6"/>
      <c r="H394" s="6"/>
      <c r="I394" s="6"/>
    </row>
    <row r="395">
      <c r="A395" s="6"/>
      <c r="B395" s="29"/>
      <c r="C395" s="29"/>
      <c r="D395" s="29"/>
      <c r="E395" s="30"/>
      <c r="F395" s="31" t="b">
        <v>1</v>
      </c>
      <c r="G395" s="6"/>
      <c r="H395" s="6"/>
      <c r="I395" s="6"/>
    </row>
    <row r="396">
      <c r="A396" s="6"/>
      <c r="B396" s="29"/>
      <c r="C396" s="29"/>
      <c r="D396" s="29"/>
      <c r="E396" s="30"/>
      <c r="F396" s="31" t="b">
        <v>1</v>
      </c>
      <c r="G396" s="6"/>
      <c r="H396" s="6"/>
      <c r="I396" s="6"/>
    </row>
    <row r="397">
      <c r="A397" s="6"/>
      <c r="B397" s="29"/>
      <c r="C397" s="29"/>
      <c r="D397" s="29"/>
      <c r="E397" s="30"/>
      <c r="F397" s="31" t="b">
        <v>1</v>
      </c>
      <c r="G397" s="6"/>
      <c r="H397" s="6"/>
      <c r="I397" s="6"/>
    </row>
    <row r="398">
      <c r="A398" s="6"/>
      <c r="B398" s="29"/>
      <c r="C398" s="29"/>
      <c r="D398" s="29"/>
      <c r="E398" s="30"/>
      <c r="F398" s="31" t="b">
        <v>1</v>
      </c>
      <c r="G398" s="6"/>
      <c r="H398" s="6"/>
      <c r="I398" s="6"/>
    </row>
    <row r="399">
      <c r="A399" s="6"/>
      <c r="B399" s="29"/>
      <c r="C399" s="29"/>
      <c r="D399" s="29"/>
      <c r="E399" s="30"/>
      <c r="F399" s="31" t="b">
        <v>1</v>
      </c>
      <c r="G399" s="6"/>
      <c r="H399" s="6"/>
      <c r="I399" s="6"/>
    </row>
    <row r="400">
      <c r="A400" s="6"/>
      <c r="B400" s="29"/>
      <c r="C400" s="29"/>
      <c r="D400" s="29"/>
      <c r="E400" s="30"/>
      <c r="F400" s="31" t="b">
        <v>1</v>
      </c>
      <c r="G400" s="6"/>
      <c r="H400" s="6"/>
      <c r="I400" s="6"/>
    </row>
    <row r="401">
      <c r="A401" s="6"/>
      <c r="B401" s="29"/>
      <c r="C401" s="29"/>
      <c r="D401" s="29"/>
      <c r="E401" s="30"/>
      <c r="F401" s="31" t="b">
        <v>1</v>
      </c>
      <c r="G401" s="6"/>
      <c r="H401" s="6"/>
      <c r="I401" s="6"/>
    </row>
    <row r="402">
      <c r="A402" s="6"/>
      <c r="B402" s="29"/>
      <c r="C402" s="29"/>
      <c r="D402" s="29"/>
      <c r="E402" s="30"/>
      <c r="F402" s="31" t="b">
        <v>1</v>
      </c>
      <c r="G402" s="6"/>
      <c r="H402" s="6"/>
      <c r="I402" s="6"/>
    </row>
    <row r="403">
      <c r="A403" s="6"/>
      <c r="B403" s="29"/>
      <c r="C403" s="29"/>
      <c r="D403" s="29"/>
      <c r="E403" s="30"/>
      <c r="F403" s="31" t="b">
        <v>1</v>
      </c>
      <c r="G403" s="6"/>
      <c r="H403" s="6"/>
      <c r="I403" s="6"/>
    </row>
    <row r="404">
      <c r="A404" s="6"/>
      <c r="B404" s="29"/>
      <c r="C404" s="29"/>
      <c r="D404" s="29"/>
      <c r="E404" s="30"/>
      <c r="F404" s="31" t="b">
        <v>1</v>
      </c>
      <c r="G404" s="6"/>
      <c r="H404" s="6"/>
      <c r="I404" s="6"/>
    </row>
    <row r="405">
      <c r="A405" s="6"/>
      <c r="B405" s="29"/>
      <c r="C405" s="29"/>
      <c r="D405" s="29"/>
      <c r="E405" s="30"/>
      <c r="F405" s="31" t="b">
        <v>1</v>
      </c>
      <c r="G405" s="6"/>
      <c r="H405" s="6"/>
      <c r="I405" s="6"/>
    </row>
    <row r="406">
      <c r="A406" s="6"/>
      <c r="B406" s="29"/>
      <c r="C406" s="29"/>
      <c r="D406" s="29"/>
      <c r="E406" s="30"/>
      <c r="F406" s="31" t="b">
        <v>1</v>
      </c>
      <c r="G406" s="6"/>
      <c r="H406" s="6"/>
      <c r="I406" s="6"/>
    </row>
    <row r="407">
      <c r="A407" s="6"/>
      <c r="B407" s="29"/>
      <c r="C407" s="29"/>
      <c r="D407" s="29"/>
      <c r="E407" s="30"/>
      <c r="F407" s="31" t="b">
        <v>1</v>
      </c>
      <c r="G407" s="6"/>
      <c r="H407" s="6"/>
      <c r="I407" s="6"/>
    </row>
    <row r="408">
      <c r="A408" s="6"/>
      <c r="B408" s="29"/>
      <c r="C408" s="29"/>
      <c r="D408" s="29"/>
      <c r="E408" s="30"/>
      <c r="F408" s="31" t="b">
        <v>1</v>
      </c>
      <c r="G408" s="6"/>
      <c r="H408" s="6"/>
      <c r="I408" s="6"/>
    </row>
    <row r="409">
      <c r="A409" s="6"/>
      <c r="B409" s="29"/>
      <c r="C409" s="29"/>
      <c r="D409" s="29"/>
      <c r="E409" s="30"/>
      <c r="F409" s="31" t="b">
        <v>1</v>
      </c>
      <c r="G409" s="6"/>
      <c r="H409" s="6"/>
      <c r="I409" s="6"/>
    </row>
    <row r="410">
      <c r="A410" s="6"/>
      <c r="B410" s="29"/>
      <c r="C410" s="29"/>
      <c r="D410" s="29"/>
      <c r="E410" s="30"/>
      <c r="F410" s="31" t="b">
        <v>1</v>
      </c>
      <c r="G410" s="6"/>
      <c r="H410" s="6"/>
      <c r="I410" s="6"/>
    </row>
    <row r="411">
      <c r="A411" s="6"/>
      <c r="B411" s="29"/>
      <c r="C411" s="29"/>
      <c r="D411" s="29"/>
      <c r="E411" s="30"/>
      <c r="F411" s="31" t="b">
        <v>1</v>
      </c>
      <c r="G411" s="6"/>
      <c r="H411" s="6"/>
      <c r="I411" s="6"/>
    </row>
    <row r="412">
      <c r="A412" s="6"/>
      <c r="B412" s="29"/>
      <c r="C412" s="29"/>
      <c r="D412" s="29"/>
      <c r="E412" s="30"/>
      <c r="F412" s="31" t="b">
        <v>1</v>
      </c>
      <c r="G412" s="6"/>
      <c r="H412" s="6"/>
      <c r="I412" s="6"/>
    </row>
    <row r="413">
      <c r="A413" s="6"/>
      <c r="B413" s="29"/>
      <c r="C413" s="29"/>
      <c r="D413" s="29"/>
      <c r="E413" s="30"/>
      <c r="F413" s="31" t="b">
        <v>1</v>
      </c>
      <c r="G413" s="6"/>
      <c r="H413" s="6"/>
      <c r="I413" s="6"/>
    </row>
    <row r="414">
      <c r="A414" s="6"/>
      <c r="B414" s="29"/>
      <c r="C414" s="29"/>
      <c r="D414" s="29"/>
      <c r="E414" s="30"/>
      <c r="F414" s="31" t="b">
        <v>1</v>
      </c>
      <c r="G414" s="6"/>
      <c r="H414" s="6"/>
      <c r="I414" s="6"/>
    </row>
    <row r="415">
      <c r="A415" s="6"/>
      <c r="B415" s="29"/>
      <c r="C415" s="29"/>
      <c r="D415" s="29"/>
      <c r="E415" s="30"/>
      <c r="F415" s="31" t="b">
        <v>1</v>
      </c>
      <c r="G415" s="6"/>
      <c r="H415" s="6"/>
      <c r="I415" s="6"/>
    </row>
    <row r="416">
      <c r="A416" s="6"/>
      <c r="B416" s="29"/>
      <c r="C416" s="29"/>
      <c r="D416" s="29"/>
      <c r="E416" s="30"/>
      <c r="F416" s="31" t="b">
        <v>1</v>
      </c>
      <c r="G416" s="6"/>
      <c r="H416" s="6"/>
      <c r="I416" s="6"/>
    </row>
    <row r="417">
      <c r="A417" s="6"/>
      <c r="B417" s="29"/>
      <c r="C417" s="29"/>
      <c r="D417" s="29"/>
      <c r="E417" s="30"/>
      <c r="F417" s="31" t="b">
        <v>1</v>
      </c>
      <c r="G417" s="6"/>
      <c r="H417" s="6"/>
      <c r="I417" s="6"/>
    </row>
    <row r="418">
      <c r="A418" s="6"/>
      <c r="B418" s="29"/>
      <c r="C418" s="29"/>
      <c r="D418" s="29"/>
      <c r="E418" s="30"/>
      <c r="F418" s="31" t="b">
        <v>1</v>
      </c>
      <c r="G418" s="6"/>
      <c r="H418" s="6"/>
      <c r="I418" s="6"/>
    </row>
    <row r="419">
      <c r="A419" s="6"/>
      <c r="B419" s="29"/>
      <c r="C419" s="29"/>
      <c r="D419" s="29"/>
      <c r="E419" s="30"/>
      <c r="F419" s="31" t="b">
        <v>1</v>
      </c>
      <c r="G419" s="6"/>
      <c r="H419" s="6"/>
      <c r="I419" s="6"/>
    </row>
    <row r="420">
      <c r="A420" s="6"/>
      <c r="B420" s="29"/>
      <c r="C420" s="29"/>
      <c r="D420" s="29"/>
      <c r="E420" s="30"/>
      <c r="F420" s="31" t="b">
        <v>1</v>
      </c>
      <c r="G420" s="6"/>
      <c r="H420" s="6"/>
      <c r="I420" s="6"/>
    </row>
    <row r="421">
      <c r="A421" s="6"/>
      <c r="B421" s="29"/>
      <c r="C421" s="29"/>
      <c r="D421" s="29"/>
      <c r="E421" s="30"/>
      <c r="F421" s="31" t="b">
        <v>1</v>
      </c>
      <c r="G421" s="6"/>
      <c r="H421" s="6"/>
      <c r="I421" s="6"/>
    </row>
    <row r="422">
      <c r="A422" s="6"/>
      <c r="B422" s="29"/>
      <c r="C422" s="29"/>
      <c r="D422" s="29"/>
      <c r="E422" s="30"/>
      <c r="F422" s="31" t="b">
        <v>1</v>
      </c>
      <c r="G422" s="6"/>
      <c r="H422" s="6"/>
      <c r="I422" s="6"/>
    </row>
    <row r="423">
      <c r="A423" s="6"/>
      <c r="B423" s="29"/>
      <c r="C423" s="29"/>
      <c r="D423" s="29"/>
      <c r="E423" s="30"/>
      <c r="F423" s="31" t="b">
        <v>1</v>
      </c>
      <c r="G423" s="6"/>
      <c r="H423" s="6"/>
      <c r="I423" s="6"/>
    </row>
    <row r="424">
      <c r="A424" s="6"/>
      <c r="B424" s="29"/>
      <c r="C424" s="29"/>
      <c r="D424" s="29"/>
      <c r="E424" s="30"/>
      <c r="F424" s="31" t="b">
        <v>1</v>
      </c>
      <c r="G424" s="6"/>
      <c r="H424" s="6"/>
      <c r="I424" s="6"/>
    </row>
    <row r="425">
      <c r="A425" s="6"/>
      <c r="B425" s="29"/>
      <c r="C425" s="29"/>
      <c r="D425" s="29"/>
      <c r="E425" s="30"/>
      <c r="F425" s="31" t="b">
        <v>1</v>
      </c>
      <c r="G425" s="6"/>
      <c r="H425" s="6"/>
      <c r="I425" s="6"/>
    </row>
    <row r="426">
      <c r="A426" s="6"/>
      <c r="B426" s="29"/>
      <c r="C426" s="29"/>
      <c r="D426" s="29"/>
      <c r="E426" s="30"/>
      <c r="F426" s="31" t="b">
        <v>1</v>
      </c>
      <c r="G426" s="6"/>
      <c r="H426" s="6"/>
      <c r="I426" s="6"/>
    </row>
    <row r="427">
      <c r="A427" s="6"/>
      <c r="B427" s="29"/>
      <c r="C427" s="29"/>
      <c r="D427" s="29"/>
      <c r="E427" s="30"/>
      <c r="F427" s="31" t="b">
        <v>1</v>
      </c>
      <c r="G427" s="6"/>
      <c r="H427" s="6"/>
      <c r="I427" s="6"/>
    </row>
    <row r="428">
      <c r="A428" s="6"/>
      <c r="B428" s="29"/>
      <c r="C428" s="29"/>
      <c r="D428" s="29"/>
      <c r="E428" s="30"/>
      <c r="F428" s="31" t="b">
        <v>1</v>
      </c>
      <c r="G428" s="6"/>
      <c r="H428" s="6"/>
      <c r="I428" s="6"/>
    </row>
    <row r="429">
      <c r="A429" s="6"/>
      <c r="B429" s="29"/>
      <c r="C429" s="29"/>
      <c r="D429" s="29"/>
      <c r="E429" s="30"/>
      <c r="F429" s="31" t="b">
        <v>1</v>
      </c>
      <c r="G429" s="6"/>
      <c r="H429" s="6"/>
      <c r="I429" s="6"/>
    </row>
    <row r="430">
      <c r="A430" s="6"/>
      <c r="B430" s="29"/>
      <c r="C430" s="29"/>
      <c r="D430" s="29"/>
      <c r="E430" s="30"/>
      <c r="F430" s="31" t="b">
        <v>1</v>
      </c>
      <c r="G430" s="6"/>
      <c r="H430" s="6"/>
      <c r="I430" s="6"/>
    </row>
    <row r="431">
      <c r="A431" s="6"/>
      <c r="B431" s="29"/>
      <c r="C431" s="29"/>
      <c r="D431" s="29"/>
      <c r="E431" s="30"/>
      <c r="F431" s="31" t="b">
        <v>1</v>
      </c>
      <c r="G431" s="6"/>
      <c r="H431" s="6"/>
      <c r="I431" s="6"/>
    </row>
    <row r="432">
      <c r="A432" s="6"/>
      <c r="B432" s="29"/>
      <c r="C432" s="29"/>
      <c r="D432" s="29"/>
      <c r="E432" s="30"/>
      <c r="F432" s="31" t="b">
        <v>1</v>
      </c>
      <c r="G432" s="6"/>
      <c r="H432" s="6"/>
      <c r="I432" s="6"/>
    </row>
    <row r="433">
      <c r="A433" s="6"/>
      <c r="B433" s="29"/>
      <c r="C433" s="29"/>
      <c r="D433" s="29"/>
      <c r="E433" s="30"/>
      <c r="F433" s="31" t="b">
        <v>1</v>
      </c>
      <c r="G433" s="6"/>
      <c r="H433" s="6"/>
      <c r="I433" s="6"/>
    </row>
    <row r="434">
      <c r="A434" s="6"/>
      <c r="B434" s="29"/>
      <c r="C434" s="29"/>
      <c r="D434" s="29"/>
      <c r="E434" s="30"/>
      <c r="F434" s="31" t="b">
        <v>1</v>
      </c>
      <c r="G434" s="6"/>
      <c r="H434" s="6"/>
      <c r="I434" s="6"/>
    </row>
    <row r="435">
      <c r="A435" s="6"/>
      <c r="B435" s="29"/>
      <c r="C435" s="29"/>
      <c r="D435" s="29"/>
      <c r="E435" s="30"/>
      <c r="F435" s="31" t="b">
        <v>1</v>
      </c>
      <c r="G435" s="6"/>
      <c r="H435" s="6"/>
      <c r="I435" s="6"/>
    </row>
    <row r="436">
      <c r="A436" s="6"/>
      <c r="B436" s="29"/>
      <c r="C436" s="29"/>
      <c r="D436" s="29"/>
      <c r="E436" s="30"/>
      <c r="F436" s="31" t="b">
        <v>1</v>
      </c>
      <c r="G436" s="6"/>
      <c r="H436" s="6"/>
      <c r="I436" s="6"/>
    </row>
    <row r="437">
      <c r="A437" s="6"/>
      <c r="B437" s="29"/>
      <c r="C437" s="29"/>
      <c r="D437" s="29"/>
      <c r="E437" s="30"/>
      <c r="F437" s="31" t="b">
        <v>1</v>
      </c>
      <c r="G437" s="6"/>
      <c r="H437" s="6"/>
      <c r="I437" s="6"/>
    </row>
    <row r="438">
      <c r="A438" s="6"/>
      <c r="B438" s="29"/>
      <c r="C438" s="29"/>
      <c r="D438" s="29"/>
      <c r="E438" s="30"/>
      <c r="F438" s="31" t="b">
        <v>1</v>
      </c>
      <c r="G438" s="6"/>
      <c r="H438" s="6"/>
      <c r="I438" s="6"/>
    </row>
    <row r="439">
      <c r="A439" s="6"/>
      <c r="B439" s="29"/>
      <c r="C439" s="29"/>
      <c r="D439" s="29"/>
      <c r="E439" s="30"/>
      <c r="F439" s="31" t="b">
        <v>1</v>
      </c>
      <c r="G439" s="6"/>
      <c r="H439" s="6"/>
      <c r="I439" s="6"/>
    </row>
    <row r="440">
      <c r="A440" s="6"/>
      <c r="B440" s="29"/>
      <c r="C440" s="29"/>
      <c r="D440" s="29"/>
      <c r="E440" s="30"/>
      <c r="F440" s="31" t="b">
        <v>1</v>
      </c>
      <c r="G440" s="6"/>
      <c r="H440" s="6"/>
      <c r="I440" s="6"/>
    </row>
    <row r="441">
      <c r="A441" s="6"/>
      <c r="B441" s="29"/>
      <c r="C441" s="29"/>
      <c r="D441" s="29"/>
      <c r="E441" s="30"/>
      <c r="F441" s="31" t="b">
        <v>1</v>
      </c>
      <c r="G441" s="6"/>
      <c r="H441" s="6"/>
      <c r="I441" s="6"/>
    </row>
    <row r="442">
      <c r="A442" s="6"/>
      <c r="B442" s="29"/>
      <c r="C442" s="29"/>
      <c r="D442" s="29"/>
      <c r="E442" s="30"/>
      <c r="F442" s="31" t="b">
        <v>1</v>
      </c>
      <c r="G442" s="6"/>
      <c r="H442" s="6"/>
      <c r="I442" s="6"/>
    </row>
    <row r="443">
      <c r="A443" s="6"/>
      <c r="B443" s="29"/>
      <c r="C443" s="29"/>
      <c r="D443" s="29"/>
      <c r="E443" s="30"/>
      <c r="F443" s="31" t="b">
        <v>1</v>
      </c>
      <c r="G443" s="6"/>
      <c r="H443" s="6"/>
      <c r="I443" s="6"/>
    </row>
    <row r="444">
      <c r="A444" s="6"/>
      <c r="B444" s="29"/>
      <c r="C444" s="29"/>
      <c r="D444" s="29"/>
      <c r="E444" s="30"/>
      <c r="F444" s="31" t="b">
        <v>1</v>
      </c>
      <c r="G444" s="6"/>
      <c r="H444" s="6"/>
      <c r="I444" s="6"/>
    </row>
    <row r="445">
      <c r="A445" s="6"/>
      <c r="B445" s="29"/>
      <c r="C445" s="29"/>
      <c r="D445" s="29"/>
      <c r="E445" s="30"/>
      <c r="F445" s="31" t="b">
        <v>1</v>
      </c>
      <c r="G445" s="6"/>
      <c r="H445" s="6"/>
      <c r="I445" s="6"/>
    </row>
    <row r="446">
      <c r="A446" s="6"/>
      <c r="B446" s="29"/>
      <c r="C446" s="29"/>
      <c r="D446" s="29"/>
      <c r="E446" s="30"/>
      <c r="F446" s="31" t="b">
        <v>1</v>
      </c>
      <c r="G446" s="6"/>
      <c r="H446" s="6"/>
      <c r="I446" s="6"/>
    </row>
    <row r="447">
      <c r="A447" s="6"/>
      <c r="B447" s="29"/>
      <c r="C447" s="29"/>
      <c r="D447" s="29"/>
      <c r="E447" s="30"/>
      <c r="F447" s="31" t="b">
        <v>1</v>
      </c>
      <c r="G447" s="6"/>
      <c r="H447" s="6"/>
      <c r="I447" s="6"/>
    </row>
    <row r="448">
      <c r="A448" s="6"/>
      <c r="B448" s="29"/>
      <c r="C448" s="29"/>
      <c r="D448" s="29"/>
      <c r="E448" s="30"/>
      <c r="F448" s="31" t="b">
        <v>1</v>
      </c>
      <c r="G448" s="6"/>
      <c r="H448" s="6"/>
      <c r="I448" s="6"/>
    </row>
    <row r="449">
      <c r="A449" s="6"/>
      <c r="B449" s="29"/>
      <c r="C449" s="29"/>
      <c r="D449" s="29"/>
      <c r="E449" s="30"/>
      <c r="F449" s="31" t="b">
        <v>1</v>
      </c>
      <c r="G449" s="6"/>
      <c r="H449" s="6"/>
      <c r="I449" s="6"/>
    </row>
    <row r="450">
      <c r="A450" s="6"/>
      <c r="B450" s="29"/>
      <c r="C450" s="29"/>
      <c r="D450" s="29"/>
      <c r="E450" s="30"/>
      <c r="F450" s="31" t="b">
        <v>1</v>
      </c>
      <c r="G450" s="6"/>
      <c r="H450" s="6"/>
      <c r="I450" s="6"/>
    </row>
    <row r="451">
      <c r="A451" s="6"/>
      <c r="B451" s="29"/>
      <c r="C451" s="29"/>
      <c r="D451" s="29"/>
      <c r="E451" s="30"/>
      <c r="F451" s="31" t="b">
        <v>1</v>
      </c>
      <c r="G451" s="6"/>
      <c r="H451" s="6"/>
      <c r="I451" s="6"/>
    </row>
    <row r="452">
      <c r="A452" s="6"/>
      <c r="B452" s="29"/>
      <c r="C452" s="29"/>
      <c r="D452" s="29"/>
      <c r="E452" s="30"/>
      <c r="F452" s="31" t="b">
        <v>1</v>
      </c>
      <c r="G452" s="6"/>
      <c r="H452" s="6"/>
      <c r="I452" s="6"/>
    </row>
    <row r="453">
      <c r="A453" s="6"/>
      <c r="B453" s="29"/>
      <c r="C453" s="29"/>
      <c r="D453" s="29"/>
      <c r="E453" s="30"/>
      <c r="F453" s="31" t="b">
        <v>1</v>
      </c>
      <c r="G453" s="6"/>
      <c r="H453" s="6"/>
      <c r="I453" s="6"/>
    </row>
    <row r="454">
      <c r="A454" s="6"/>
      <c r="B454" s="29"/>
      <c r="C454" s="29"/>
      <c r="D454" s="29"/>
      <c r="E454" s="30"/>
      <c r="F454" s="31" t="b">
        <v>1</v>
      </c>
      <c r="G454" s="6"/>
      <c r="H454" s="6"/>
      <c r="I454" s="6"/>
    </row>
    <row r="455">
      <c r="A455" s="6"/>
      <c r="B455" s="29"/>
      <c r="C455" s="29"/>
      <c r="D455" s="29"/>
      <c r="E455" s="30"/>
      <c r="F455" s="31" t="b">
        <v>1</v>
      </c>
      <c r="G455" s="6"/>
      <c r="H455" s="6"/>
      <c r="I455" s="6"/>
    </row>
    <row r="456">
      <c r="A456" s="6"/>
      <c r="B456" s="29"/>
      <c r="C456" s="29"/>
      <c r="D456" s="29"/>
      <c r="E456" s="30"/>
      <c r="F456" s="31" t="b">
        <v>1</v>
      </c>
      <c r="G456" s="6"/>
      <c r="H456" s="6"/>
      <c r="I456" s="6"/>
    </row>
    <row r="457">
      <c r="A457" s="6"/>
      <c r="B457" s="29"/>
      <c r="C457" s="29"/>
      <c r="D457" s="29"/>
      <c r="E457" s="30"/>
      <c r="F457" s="31" t="b">
        <v>1</v>
      </c>
      <c r="G457" s="6"/>
      <c r="H457" s="6"/>
      <c r="I457" s="6"/>
    </row>
    <row r="458">
      <c r="A458" s="6"/>
      <c r="B458" s="29"/>
      <c r="C458" s="29"/>
      <c r="D458" s="29"/>
      <c r="E458" s="30"/>
      <c r="F458" s="31" t="b">
        <v>1</v>
      </c>
      <c r="G458" s="6"/>
      <c r="H458" s="6"/>
      <c r="I458" s="6"/>
    </row>
    <row r="459">
      <c r="A459" s="6"/>
      <c r="B459" s="29"/>
      <c r="C459" s="29"/>
      <c r="D459" s="29"/>
      <c r="E459" s="30"/>
      <c r="F459" s="31" t="b">
        <v>1</v>
      </c>
      <c r="G459" s="6"/>
      <c r="H459" s="6"/>
      <c r="I459" s="6"/>
    </row>
    <row r="460">
      <c r="A460" s="6"/>
      <c r="B460" s="29"/>
      <c r="C460" s="29"/>
      <c r="D460" s="29"/>
      <c r="E460" s="30"/>
      <c r="F460" s="31" t="b">
        <v>1</v>
      </c>
      <c r="G460" s="6"/>
      <c r="H460" s="6"/>
      <c r="I460" s="6"/>
    </row>
    <row r="461">
      <c r="A461" s="6"/>
      <c r="B461" s="29"/>
      <c r="C461" s="29"/>
      <c r="D461" s="29"/>
      <c r="E461" s="30"/>
      <c r="F461" s="31" t="b">
        <v>1</v>
      </c>
      <c r="G461" s="6"/>
      <c r="H461" s="6"/>
      <c r="I461" s="6"/>
    </row>
    <row r="462">
      <c r="A462" s="6"/>
      <c r="B462" s="29"/>
      <c r="C462" s="29"/>
      <c r="D462" s="29"/>
      <c r="E462" s="30"/>
      <c r="F462" s="31" t="b">
        <v>1</v>
      </c>
      <c r="G462" s="6"/>
      <c r="H462" s="6"/>
      <c r="I462" s="6"/>
    </row>
    <row r="463">
      <c r="A463" s="6"/>
      <c r="B463" s="29"/>
      <c r="C463" s="29"/>
      <c r="D463" s="29"/>
      <c r="E463" s="30"/>
      <c r="F463" s="31" t="b">
        <v>1</v>
      </c>
      <c r="G463" s="6"/>
      <c r="H463" s="6"/>
      <c r="I463" s="6"/>
    </row>
    <row r="464">
      <c r="A464" s="6"/>
      <c r="B464" s="29"/>
      <c r="C464" s="29"/>
      <c r="D464" s="29"/>
      <c r="E464" s="30"/>
      <c r="F464" s="31" t="b">
        <v>1</v>
      </c>
      <c r="G464" s="6"/>
      <c r="H464" s="6"/>
      <c r="I464" s="6"/>
    </row>
    <row r="465">
      <c r="A465" s="6"/>
      <c r="B465" s="29"/>
      <c r="C465" s="29"/>
      <c r="D465" s="29"/>
      <c r="E465" s="30"/>
      <c r="F465" s="31" t="b">
        <v>1</v>
      </c>
      <c r="G465" s="6"/>
      <c r="H465" s="6"/>
      <c r="I465" s="6"/>
    </row>
    <row r="466">
      <c r="A466" s="6"/>
      <c r="B466" s="29"/>
      <c r="C466" s="29"/>
      <c r="D466" s="29"/>
      <c r="E466" s="30"/>
      <c r="F466" s="31" t="b">
        <v>1</v>
      </c>
      <c r="G466" s="6"/>
      <c r="H466" s="6"/>
      <c r="I466" s="6"/>
    </row>
    <row r="467">
      <c r="A467" s="6"/>
      <c r="B467" s="29"/>
      <c r="C467" s="29"/>
      <c r="D467" s="29"/>
      <c r="E467" s="30"/>
      <c r="F467" s="31" t="b">
        <v>1</v>
      </c>
      <c r="G467" s="6"/>
      <c r="H467" s="6"/>
      <c r="I467" s="6"/>
    </row>
    <row r="468">
      <c r="A468" s="6"/>
      <c r="B468" s="29"/>
      <c r="C468" s="29"/>
      <c r="D468" s="29"/>
      <c r="E468" s="30"/>
      <c r="F468" s="31" t="b">
        <v>1</v>
      </c>
      <c r="G468" s="6"/>
      <c r="H468" s="6"/>
      <c r="I468" s="6"/>
    </row>
    <row r="469">
      <c r="A469" s="6"/>
      <c r="B469" s="29"/>
      <c r="C469" s="29"/>
      <c r="D469" s="29"/>
      <c r="E469" s="30"/>
      <c r="F469" s="31" t="b">
        <v>1</v>
      </c>
      <c r="G469" s="6"/>
      <c r="H469" s="6"/>
      <c r="I469" s="6"/>
    </row>
    <row r="470">
      <c r="A470" s="6"/>
      <c r="B470" s="29"/>
      <c r="C470" s="29"/>
      <c r="D470" s="29"/>
      <c r="E470" s="30"/>
      <c r="F470" s="31" t="b">
        <v>1</v>
      </c>
      <c r="G470" s="6"/>
      <c r="H470" s="6"/>
      <c r="I470" s="6"/>
    </row>
    <row r="471">
      <c r="A471" s="6"/>
      <c r="B471" s="29"/>
      <c r="C471" s="29"/>
      <c r="D471" s="29"/>
      <c r="E471" s="30"/>
      <c r="F471" s="31" t="b">
        <v>1</v>
      </c>
      <c r="G471" s="6"/>
      <c r="H471" s="6"/>
      <c r="I471" s="6"/>
    </row>
    <row r="472">
      <c r="A472" s="6"/>
      <c r="B472" s="29"/>
      <c r="C472" s="29"/>
      <c r="D472" s="29"/>
      <c r="E472" s="30"/>
      <c r="F472" s="31" t="b">
        <v>1</v>
      </c>
      <c r="G472" s="6"/>
      <c r="H472" s="6"/>
      <c r="I472" s="6"/>
    </row>
    <row r="473">
      <c r="A473" s="6"/>
      <c r="B473" s="29"/>
      <c r="C473" s="29"/>
      <c r="D473" s="29"/>
      <c r="E473" s="30"/>
      <c r="F473" s="31" t="b">
        <v>1</v>
      </c>
      <c r="G473" s="6"/>
      <c r="H473" s="6"/>
      <c r="I473" s="6"/>
    </row>
    <row r="474">
      <c r="A474" s="6"/>
      <c r="B474" s="29"/>
      <c r="C474" s="29"/>
      <c r="D474" s="29"/>
      <c r="E474" s="30"/>
      <c r="F474" s="31" t="b">
        <v>1</v>
      </c>
      <c r="G474" s="6"/>
      <c r="H474" s="6"/>
      <c r="I474" s="6"/>
    </row>
    <row r="475">
      <c r="A475" s="6"/>
      <c r="B475" s="29"/>
      <c r="C475" s="29"/>
      <c r="D475" s="29"/>
      <c r="E475" s="30"/>
      <c r="F475" s="31" t="b">
        <v>1</v>
      </c>
      <c r="G475" s="6"/>
      <c r="H475" s="6"/>
      <c r="I475" s="6"/>
    </row>
    <row r="476">
      <c r="A476" s="6"/>
      <c r="B476" s="29"/>
      <c r="C476" s="29"/>
      <c r="D476" s="29"/>
      <c r="E476" s="30"/>
      <c r="F476" s="31" t="b">
        <v>1</v>
      </c>
      <c r="G476" s="6"/>
      <c r="H476" s="6"/>
      <c r="I476" s="6"/>
    </row>
    <row r="477">
      <c r="A477" s="6"/>
      <c r="B477" s="29"/>
      <c r="C477" s="29"/>
      <c r="D477" s="29"/>
      <c r="E477" s="30"/>
      <c r="F477" s="31" t="b">
        <v>1</v>
      </c>
      <c r="G477" s="6"/>
      <c r="H477" s="6"/>
      <c r="I477" s="6"/>
    </row>
    <row r="478">
      <c r="A478" s="6"/>
      <c r="B478" s="29"/>
      <c r="C478" s="29"/>
      <c r="D478" s="29"/>
      <c r="E478" s="30"/>
      <c r="F478" s="31" t="b">
        <v>1</v>
      </c>
      <c r="G478" s="6"/>
      <c r="H478" s="6"/>
      <c r="I478" s="6"/>
    </row>
    <row r="479">
      <c r="A479" s="6"/>
      <c r="B479" s="29"/>
      <c r="C479" s="29"/>
      <c r="D479" s="29"/>
      <c r="E479" s="30"/>
      <c r="F479" s="31" t="b">
        <v>1</v>
      </c>
      <c r="G479" s="6"/>
      <c r="H479" s="6"/>
      <c r="I479" s="6"/>
    </row>
    <row r="480">
      <c r="A480" s="6"/>
      <c r="B480" s="29"/>
      <c r="C480" s="29"/>
      <c r="D480" s="29"/>
      <c r="E480" s="30"/>
      <c r="F480" s="31" t="b">
        <v>1</v>
      </c>
      <c r="G480" s="6"/>
      <c r="H480" s="6"/>
      <c r="I480" s="6"/>
    </row>
    <row r="481">
      <c r="A481" s="6"/>
      <c r="B481" s="29"/>
      <c r="C481" s="29"/>
      <c r="D481" s="29"/>
      <c r="E481" s="30"/>
      <c r="F481" s="31" t="b">
        <v>1</v>
      </c>
      <c r="G481" s="6"/>
      <c r="H481" s="6"/>
      <c r="I481" s="6"/>
    </row>
    <row r="482">
      <c r="A482" s="6"/>
      <c r="B482" s="29"/>
      <c r="C482" s="29"/>
      <c r="D482" s="29"/>
      <c r="E482" s="30"/>
      <c r="F482" s="31" t="b">
        <v>1</v>
      </c>
      <c r="G482" s="6"/>
      <c r="H482" s="6"/>
      <c r="I482" s="6"/>
    </row>
    <row r="483">
      <c r="A483" s="6"/>
      <c r="B483" s="29"/>
      <c r="C483" s="29"/>
      <c r="D483" s="29"/>
      <c r="E483" s="30"/>
      <c r="F483" s="31" t="b">
        <v>1</v>
      </c>
      <c r="G483" s="6"/>
      <c r="H483" s="6"/>
      <c r="I483" s="6"/>
    </row>
    <row r="484">
      <c r="A484" s="6"/>
      <c r="B484" s="29"/>
      <c r="C484" s="29"/>
      <c r="D484" s="29"/>
      <c r="E484" s="30"/>
      <c r="F484" s="31" t="b">
        <v>1</v>
      </c>
      <c r="G484" s="6"/>
      <c r="H484" s="6"/>
      <c r="I484" s="6"/>
    </row>
    <row r="485">
      <c r="A485" s="6"/>
      <c r="B485" s="29"/>
      <c r="C485" s="29"/>
      <c r="D485" s="29"/>
      <c r="E485" s="30"/>
      <c r="F485" s="31" t="b">
        <v>1</v>
      </c>
      <c r="G485" s="6"/>
      <c r="H485" s="6"/>
      <c r="I485" s="6"/>
    </row>
    <row r="486">
      <c r="A486" s="6"/>
      <c r="B486" s="29"/>
      <c r="C486" s="29"/>
      <c r="D486" s="29"/>
      <c r="E486" s="30"/>
      <c r="F486" s="31" t="b">
        <v>1</v>
      </c>
      <c r="G486" s="6"/>
      <c r="H486" s="6"/>
      <c r="I486" s="6"/>
    </row>
    <row r="487">
      <c r="A487" s="6"/>
      <c r="B487" s="29"/>
      <c r="C487" s="29"/>
      <c r="D487" s="29"/>
      <c r="E487" s="30"/>
      <c r="F487" s="31" t="b">
        <v>1</v>
      </c>
      <c r="G487" s="6"/>
      <c r="H487" s="6"/>
      <c r="I487" s="6"/>
    </row>
    <row r="488">
      <c r="A488" s="6"/>
      <c r="B488" s="29"/>
      <c r="C488" s="29"/>
      <c r="D488" s="29"/>
      <c r="E488" s="30"/>
      <c r="F488" s="31" t="b">
        <v>1</v>
      </c>
      <c r="G488" s="6"/>
      <c r="H488" s="6"/>
      <c r="I488" s="6"/>
    </row>
    <row r="489">
      <c r="A489" s="6"/>
      <c r="B489" s="29"/>
      <c r="C489" s="29"/>
      <c r="D489" s="29"/>
      <c r="E489" s="30"/>
      <c r="F489" s="31" t="b">
        <v>1</v>
      </c>
      <c r="G489" s="6"/>
      <c r="H489" s="6"/>
      <c r="I489" s="6"/>
    </row>
    <row r="490">
      <c r="A490" s="6"/>
      <c r="B490" s="29"/>
      <c r="C490" s="29"/>
      <c r="D490" s="29"/>
      <c r="E490" s="30"/>
      <c r="F490" s="31" t="b">
        <v>1</v>
      </c>
      <c r="G490" s="6"/>
      <c r="H490" s="6"/>
      <c r="I490" s="6"/>
    </row>
    <row r="491">
      <c r="A491" s="6"/>
      <c r="B491" s="29"/>
      <c r="C491" s="29"/>
      <c r="D491" s="29"/>
      <c r="E491" s="30"/>
      <c r="F491" s="31" t="b">
        <v>1</v>
      </c>
      <c r="G491" s="6"/>
      <c r="H491" s="6"/>
      <c r="I491" s="6"/>
    </row>
    <row r="492">
      <c r="A492" s="6"/>
      <c r="B492" s="29"/>
      <c r="C492" s="29"/>
      <c r="D492" s="29"/>
      <c r="E492" s="30"/>
      <c r="F492" s="31" t="b">
        <v>1</v>
      </c>
      <c r="G492" s="6"/>
      <c r="H492" s="6"/>
      <c r="I492" s="6"/>
    </row>
    <row r="493">
      <c r="A493" s="6"/>
      <c r="B493" s="29"/>
      <c r="C493" s="29"/>
      <c r="D493" s="29"/>
      <c r="E493" s="30"/>
      <c r="F493" s="31" t="b">
        <v>1</v>
      </c>
      <c r="G493" s="6"/>
      <c r="H493" s="6"/>
      <c r="I493" s="6"/>
    </row>
    <row r="494">
      <c r="A494" s="6"/>
      <c r="B494" s="29"/>
      <c r="C494" s="29"/>
      <c r="D494" s="29"/>
      <c r="E494" s="30"/>
      <c r="F494" s="31" t="b">
        <v>1</v>
      </c>
      <c r="G494" s="6"/>
      <c r="H494" s="6"/>
      <c r="I494" s="6"/>
    </row>
    <row r="495">
      <c r="A495" s="6"/>
      <c r="B495" s="29"/>
      <c r="C495" s="29"/>
      <c r="D495" s="29"/>
      <c r="E495" s="30"/>
      <c r="F495" s="31" t="b">
        <v>1</v>
      </c>
      <c r="G495" s="6"/>
      <c r="H495" s="6"/>
      <c r="I495" s="6"/>
    </row>
    <row r="496">
      <c r="A496" s="6"/>
      <c r="B496" s="29"/>
      <c r="C496" s="29"/>
      <c r="D496" s="29"/>
      <c r="E496" s="30"/>
      <c r="F496" s="31" t="b">
        <v>1</v>
      </c>
      <c r="G496" s="6"/>
      <c r="H496" s="6"/>
      <c r="I496" s="6"/>
    </row>
    <row r="497">
      <c r="A497" s="6"/>
      <c r="B497" s="29"/>
      <c r="C497" s="29"/>
      <c r="D497" s="29"/>
      <c r="E497" s="30"/>
      <c r="F497" s="31" t="b">
        <v>1</v>
      </c>
      <c r="G497" s="6"/>
      <c r="H497" s="6"/>
      <c r="I497" s="6"/>
    </row>
    <row r="498">
      <c r="A498" s="6"/>
      <c r="B498" s="29"/>
      <c r="C498" s="29"/>
      <c r="D498" s="29"/>
      <c r="E498" s="30"/>
      <c r="F498" s="31" t="b">
        <v>1</v>
      </c>
      <c r="G498" s="6"/>
      <c r="H498" s="6"/>
      <c r="I498" s="6"/>
    </row>
    <row r="499">
      <c r="A499" s="6"/>
      <c r="B499" s="29"/>
      <c r="C499" s="29"/>
      <c r="D499" s="29"/>
      <c r="E499" s="30"/>
      <c r="F499" s="31" t="b">
        <v>1</v>
      </c>
      <c r="G499" s="6"/>
      <c r="H499" s="6"/>
      <c r="I499" s="6"/>
    </row>
    <row r="500">
      <c r="A500" s="6"/>
      <c r="B500" s="29"/>
      <c r="C500" s="29"/>
      <c r="D500" s="29"/>
      <c r="E500" s="30"/>
      <c r="F500" s="31" t="b">
        <v>1</v>
      </c>
      <c r="G500" s="6"/>
      <c r="H500" s="6"/>
      <c r="I500" s="6"/>
    </row>
    <row r="501">
      <c r="A501" s="6"/>
      <c r="B501" s="29"/>
      <c r="C501" s="29"/>
      <c r="D501" s="29"/>
      <c r="E501" s="30"/>
      <c r="F501" s="31" t="b">
        <v>1</v>
      </c>
      <c r="G501" s="6"/>
      <c r="H501" s="6"/>
      <c r="I501" s="6"/>
    </row>
    <row r="502">
      <c r="A502" s="6"/>
      <c r="B502" s="29"/>
      <c r="C502" s="29"/>
      <c r="D502" s="29"/>
      <c r="E502" s="30"/>
      <c r="F502" s="31" t="b">
        <v>1</v>
      </c>
      <c r="G502" s="6"/>
      <c r="H502" s="6"/>
      <c r="I502" s="6"/>
    </row>
    <row r="503">
      <c r="A503" s="6"/>
      <c r="B503" s="29"/>
      <c r="C503" s="29"/>
      <c r="D503" s="29"/>
      <c r="E503" s="30"/>
      <c r="F503" s="31" t="b">
        <v>1</v>
      </c>
      <c r="G503" s="6"/>
      <c r="H503" s="6"/>
      <c r="I503" s="6"/>
    </row>
    <row r="504">
      <c r="A504" s="6"/>
      <c r="B504" s="29"/>
      <c r="C504" s="29"/>
      <c r="D504" s="29"/>
      <c r="E504" s="30"/>
      <c r="F504" s="31" t="b">
        <v>1</v>
      </c>
      <c r="G504" s="6"/>
      <c r="H504" s="6"/>
      <c r="I504" s="6"/>
    </row>
    <row r="505">
      <c r="A505" s="6"/>
      <c r="B505" s="29"/>
      <c r="C505" s="29"/>
      <c r="D505" s="29"/>
      <c r="E505" s="30"/>
      <c r="F505" s="31" t="b">
        <v>1</v>
      </c>
      <c r="G505" s="6"/>
      <c r="H505" s="6"/>
      <c r="I505" s="6"/>
    </row>
    <row r="506">
      <c r="A506" s="6"/>
      <c r="B506" s="29"/>
      <c r="C506" s="29"/>
      <c r="D506" s="29"/>
      <c r="E506" s="30"/>
      <c r="F506" s="31" t="b">
        <v>1</v>
      </c>
      <c r="G506" s="6"/>
      <c r="H506" s="6"/>
      <c r="I506" s="6"/>
    </row>
    <row r="507">
      <c r="A507" s="6"/>
      <c r="B507" s="29"/>
      <c r="C507" s="29"/>
      <c r="D507" s="29"/>
      <c r="E507" s="30"/>
      <c r="F507" s="31" t="b">
        <v>1</v>
      </c>
      <c r="G507" s="6"/>
      <c r="H507" s="6"/>
      <c r="I507" s="6"/>
    </row>
    <row r="508">
      <c r="A508" s="6"/>
      <c r="B508" s="29"/>
      <c r="C508" s="29"/>
      <c r="D508" s="29"/>
      <c r="E508" s="30"/>
      <c r="F508" s="31" t="b">
        <v>1</v>
      </c>
      <c r="G508" s="6"/>
      <c r="H508" s="6"/>
      <c r="I508" s="6"/>
    </row>
    <row r="509">
      <c r="A509" s="6"/>
      <c r="B509" s="29"/>
      <c r="C509" s="29"/>
      <c r="D509" s="29"/>
      <c r="E509" s="30"/>
      <c r="F509" s="31" t="b">
        <v>1</v>
      </c>
      <c r="G509" s="6"/>
      <c r="H509" s="6"/>
      <c r="I509" s="6"/>
    </row>
    <row r="510">
      <c r="A510" s="6"/>
      <c r="B510" s="29"/>
      <c r="C510" s="29"/>
      <c r="D510" s="29"/>
      <c r="E510" s="30"/>
      <c r="F510" s="31" t="b">
        <v>1</v>
      </c>
      <c r="G510" s="6"/>
      <c r="H510" s="6"/>
      <c r="I510" s="6"/>
    </row>
    <row r="511">
      <c r="A511" s="6"/>
      <c r="B511" s="29"/>
      <c r="C511" s="29"/>
      <c r="D511" s="29"/>
      <c r="E511" s="30"/>
      <c r="F511" s="31" t="b">
        <v>1</v>
      </c>
      <c r="G511" s="6"/>
      <c r="H511" s="6"/>
      <c r="I511" s="6"/>
    </row>
    <row r="512">
      <c r="A512" s="6"/>
      <c r="B512" s="29"/>
      <c r="C512" s="29"/>
      <c r="D512" s="29"/>
      <c r="E512" s="30"/>
      <c r="F512" s="31" t="b">
        <v>1</v>
      </c>
      <c r="G512" s="6"/>
      <c r="H512" s="6"/>
      <c r="I512" s="6"/>
    </row>
    <row r="513">
      <c r="A513" s="6"/>
      <c r="B513" s="29"/>
      <c r="C513" s="29"/>
      <c r="D513" s="29"/>
      <c r="E513" s="30"/>
      <c r="F513" s="31" t="b">
        <v>1</v>
      </c>
      <c r="G513" s="6"/>
      <c r="H513" s="6"/>
      <c r="I513" s="6"/>
    </row>
    <row r="514">
      <c r="A514" s="6"/>
      <c r="B514" s="29"/>
      <c r="C514" s="29"/>
      <c r="D514" s="29"/>
      <c r="E514" s="30"/>
      <c r="F514" s="31" t="b">
        <v>1</v>
      </c>
      <c r="G514" s="6"/>
      <c r="H514" s="6"/>
      <c r="I514" s="6"/>
    </row>
    <row r="515">
      <c r="A515" s="6"/>
      <c r="B515" s="29"/>
      <c r="C515" s="29"/>
      <c r="D515" s="29"/>
      <c r="E515" s="30"/>
      <c r="F515" s="31" t="b">
        <v>1</v>
      </c>
      <c r="G515" s="6"/>
      <c r="H515" s="6"/>
      <c r="I515" s="6"/>
    </row>
    <row r="516">
      <c r="A516" s="6"/>
      <c r="B516" s="29"/>
      <c r="C516" s="29"/>
      <c r="D516" s="29"/>
      <c r="E516" s="30"/>
      <c r="F516" s="31" t="b">
        <v>1</v>
      </c>
      <c r="G516" s="6"/>
      <c r="H516" s="6"/>
      <c r="I516" s="6"/>
    </row>
    <row r="517">
      <c r="A517" s="6"/>
      <c r="B517" s="29"/>
      <c r="C517" s="29"/>
      <c r="D517" s="29"/>
      <c r="E517" s="30"/>
      <c r="F517" s="31" t="b">
        <v>1</v>
      </c>
      <c r="G517" s="6"/>
      <c r="H517" s="6"/>
      <c r="I517" s="6"/>
    </row>
    <row r="518">
      <c r="A518" s="6"/>
      <c r="B518" s="29"/>
      <c r="C518" s="29"/>
      <c r="D518" s="29"/>
      <c r="E518" s="30"/>
      <c r="F518" s="31" t="b">
        <v>1</v>
      </c>
      <c r="G518" s="6"/>
      <c r="H518" s="6"/>
      <c r="I518" s="6"/>
    </row>
    <row r="519">
      <c r="A519" s="6"/>
      <c r="B519" s="29"/>
      <c r="C519" s="29"/>
      <c r="D519" s="29"/>
      <c r="E519" s="30"/>
      <c r="F519" s="31" t="b">
        <v>1</v>
      </c>
      <c r="G519" s="6"/>
      <c r="H519" s="6"/>
      <c r="I519" s="6"/>
    </row>
    <row r="520">
      <c r="A520" s="6"/>
      <c r="B520" s="29"/>
      <c r="C520" s="29"/>
      <c r="D520" s="29"/>
      <c r="E520" s="30"/>
      <c r="F520" s="31" t="b">
        <v>1</v>
      </c>
      <c r="G520" s="6"/>
      <c r="H520" s="6"/>
      <c r="I520" s="6"/>
    </row>
    <row r="521">
      <c r="A521" s="6"/>
      <c r="B521" s="29"/>
      <c r="C521" s="29"/>
      <c r="D521" s="29"/>
      <c r="E521" s="30"/>
      <c r="F521" s="31" t="b">
        <v>1</v>
      </c>
      <c r="G521" s="6"/>
      <c r="H521" s="6"/>
      <c r="I521" s="6"/>
    </row>
    <row r="522">
      <c r="A522" s="6"/>
      <c r="B522" s="29"/>
      <c r="C522" s="29"/>
      <c r="D522" s="29"/>
      <c r="E522" s="30"/>
      <c r="F522" s="31" t="b">
        <v>1</v>
      </c>
      <c r="G522" s="6"/>
      <c r="H522" s="6"/>
      <c r="I522" s="6"/>
    </row>
    <row r="523">
      <c r="A523" s="6"/>
      <c r="B523" s="29"/>
      <c r="C523" s="29"/>
      <c r="D523" s="29"/>
      <c r="E523" s="30"/>
      <c r="F523" s="31" t="b">
        <v>1</v>
      </c>
      <c r="G523" s="6"/>
      <c r="H523" s="6"/>
      <c r="I523" s="6"/>
    </row>
    <row r="524">
      <c r="A524" s="6"/>
      <c r="B524" s="29"/>
      <c r="C524" s="29"/>
      <c r="D524" s="29"/>
      <c r="E524" s="30"/>
      <c r="F524" s="31" t="b">
        <v>1</v>
      </c>
      <c r="G524" s="6"/>
      <c r="H524" s="6"/>
      <c r="I524" s="6"/>
    </row>
    <row r="525">
      <c r="A525" s="6"/>
      <c r="B525" s="29"/>
      <c r="C525" s="29"/>
      <c r="D525" s="29"/>
      <c r="E525" s="30"/>
      <c r="F525" s="31" t="b">
        <v>1</v>
      </c>
      <c r="G525" s="6"/>
      <c r="H525" s="6"/>
      <c r="I525" s="6"/>
    </row>
    <row r="526">
      <c r="A526" s="6"/>
      <c r="B526" s="29"/>
      <c r="C526" s="29"/>
      <c r="D526" s="29"/>
      <c r="E526" s="30"/>
      <c r="F526" s="31" t="b">
        <v>1</v>
      </c>
      <c r="G526" s="6"/>
      <c r="H526" s="6"/>
      <c r="I526" s="6"/>
    </row>
    <row r="527">
      <c r="A527" s="6"/>
      <c r="B527" s="29"/>
      <c r="C527" s="29"/>
      <c r="D527" s="29"/>
      <c r="E527" s="30"/>
      <c r="F527" s="31" t="b">
        <v>1</v>
      </c>
      <c r="G527" s="6"/>
      <c r="H527" s="6"/>
      <c r="I527" s="6"/>
    </row>
    <row r="528">
      <c r="A528" s="6"/>
      <c r="B528" s="29"/>
      <c r="C528" s="29"/>
      <c r="D528" s="29"/>
      <c r="E528" s="30"/>
      <c r="F528" s="31" t="b">
        <v>1</v>
      </c>
      <c r="G528" s="6"/>
      <c r="H528" s="6"/>
      <c r="I528" s="6"/>
    </row>
    <row r="529">
      <c r="A529" s="6"/>
      <c r="B529" s="29"/>
      <c r="C529" s="29"/>
      <c r="D529" s="29"/>
      <c r="E529" s="30"/>
      <c r="F529" s="31" t="b">
        <v>1</v>
      </c>
      <c r="G529" s="6"/>
      <c r="H529" s="6"/>
      <c r="I529" s="6"/>
    </row>
    <row r="530">
      <c r="A530" s="6"/>
      <c r="B530" s="29"/>
      <c r="C530" s="29"/>
      <c r="D530" s="29"/>
      <c r="E530" s="30"/>
      <c r="F530" s="31" t="b">
        <v>1</v>
      </c>
      <c r="G530" s="6"/>
      <c r="H530" s="6"/>
      <c r="I530" s="6"/>
    </row>
    <row r="531">
      <c r="A531" s="6"/>
      <c r="B531" s="29"/>
      <c r="C531" s="29"/>
      <c r="D531" s="29"/>
      <c r="E531" s="30"/>
      <c r="F531" s="31" t="b">
        <v>1</v>
      </c>
      <c r="G531" s="6"/>
      <c r="H531" s="6"/>
      <c r="I531" s="6"/>
    </row>
    <row r="532">
      <c r="A532" s="6"/>
      <c r="B532" s="29"/>
      <c r="C532" s="29"/>
      <c r="D532" s="29"/>
      <c r="E532" s="30"/>
      <c r="F532" s="31" t="b">
        <v>1</v>
      </c>
      <c r="G532" s="6"/>
      <c r="H532" s="6"/>
      <c r="I532" s="6"/>
    </row>
    <row r="533">
      <c r="A533" s="6"/>
      <c r="B533" s="29"/>
      <c r="C533" s="29"/>
      <c r="D533" s="29"/>
      <c r="E533" s="30"/>
      <c r="F533" s="31" t="b">
        <v>1</v>
      </c>
      <c r="G533" s="6"/>
      <c r="H533" s="6"/>
      <c r="I533" s="6"/>
    </row>
    <row r="534">
      <c r="A534" s="6"/>
      <c r="B534" s="29"/>
      <c r="C534" s="29"/>
      <c r="D534" s="29"/>
      <c r="E534" s="30"/>
      <c r="F534" s="31" t="b">
        <v>1</v>
      </c>
      <c r="G534" s="6"/>
      <c r="H534" s="6"/>
      <c r="I534" s="6"/>
    </row>
    <row r="535">
      <c r="A535" s="6"/>
      <c r="B535" s="29"/>
      <c r="C535" s="29"/>
      <c r="D535" s="29"/>
      <c r="E535" s="30"/>
      <c r="F535" s="31" t="b">
        <v>1</v>
      </c>
      <c r="G535" s="6"/>
      <c r="H535" s="6"/>
      <c r="I535" s="6"/>
    </row>
    <row r="536">
      <c r="A536" s="6"/>
      <c r="B536" s="29"/>
      <c r="C536" s="29"/>
      <c r="D536" s="29"/>
      <c r="E536" s="30"/>
      <c r="F536" s="31" t="b">
        <v>1</v>
      </c>
      <c r="G536" s="6"/>
      <c r="H536" s="6"/>
      <c r="I536" s="6"/>
    </row>
    <row r="537">
      <c r="A537" s="6"/>
      <c r="B537" s="29"/>
      <c r="C537" s="29"/>
      <c r="D537" s="29"/>
      <c r="E537" s="30"/>
      <c r="F537" s="31" t="b">
        <v>1</v>
      </c>
      <c r="G537" s="6"/>
      <c r="H537" s="6"/>
      <c r="I537" s="6"/>
    </row>
    <row r="538">
      <c r="A538" s="6"/>
      <c r="B538" s="29"/>
      <c r="C538" s="29"/>
      <c r="D538" s="29"/>
      <c r="E538" s="30"/>
      <c r="F538" s="31" t="b">
        <v>1</v>
      </c>
      <c r="G538" s="6"/>
      <c r="H538" s="6"/>
      <c r="I538" s="6"/>
    </row>
    <row r="539">
      <c r="A539" s="6"/>
      <c r="B539" s="29"/>
      <c r="C539" s="29"/>
      <c r="D539" s="29"/>
      <c r="E539" s="30"/>
      <c r="F539" s="31" t="b">
        <v>1</v>
      </c>
      <c r="G539" s="6"/>
      <c r="H539" s="6"/>
      <c r="I539" s="6"/>
    </row>
    <row r="540">
      <c r="A540" s="6"/>
      <c r="B540" s="29"/>
      <c r="C540" s="29"/>
      <c r="D540" s="29"/>
      <c r="E540" s="30"/>
      <c r="F540" s="31" t="b">
        <v>1</v>
      </c>
      <c r="G540" s="6"/>
      <c r="H540" s="6"/>
      <c r="I540" s="6"/>
    </row>
    <row r="541">
      <c r="A541" s="6"/>
      <c r="B541" s="29"/>
      <c r="C541" s="29"/>
      <c r="D541" s="29"/>
      <c r="E541" s="30"/>
      <c r="F541" s="31" t="b">
        <v>1</v>
      </c>
      <c r="G541" s="6"/>
      <c r="H541" s="6"/>
      <c r="I541" s="6"/>
    </row>
    <row r="542">
      <c r="A542" s="6"/>
      <c r="B542" s="29"/>
      <c r="C542" s="29"/>
      <c r="D542" s="29"/>
      <c r="E542" s="30"/>
      <c r="F542" s="31" t="b">
        <v>1</v>
      </c>
      <c r="G542" s="6"/>
      <c r="H542" s="6"/>
      <c r="I542" s="6"/>
    </row>
    <row r="543">
      <c r="A543" s="6"/>
      <c r="B543" s="29"/>
      <c r="C543" s="29"/>
      <c r="D543" s="29"/>
      <c r="E543" s="30"/>
      <c r="F543" s="31" t="b">
        <v>1</v>
      </c>
      <c r="G543" s="6"/>
      <c r="H543" s="6"/>
      <c r="I543" s="6"/>
    </row>
    <row r="544">
      <c r="A544" s="6"/>
      <c r="B544" s="29"/>
      <c r="C544" s="29"/>
      <c r="D544" s="29"/>
      <c r="E544" s="30"/>
      <c r="F544" s="31" t="b">
        <v>1</v>
      </c>
      <c r="G544" s="6"/>
      <c r="H544" s="6"/>
      <c r="I544" s="6"/>
    </row>
    <row r="545">
      <c r="A545" s="6"/>
      <c r="B545" s="29"/>
      <c r="C545" s="29"/>
      <c r="D545" s="29"/>
      <c r="E545" s="30"/>
      <c r="F545" s="31" t="b">
        <v>1</v>
      </c>
      <c r="G545" s="6"/>
      <c r="H545" s="6"/>
      <c r="I545" s="6"/>
    </row>
    <row r="546">
      <c r="A546" s="6"/>
      <c r="B546" s="29"/>
      <c r="C546" s="29"/>
      <c r="D546" s="29"/>
      <c r="E546" s="30"/>
      <c r="F546" s="31" t="b">
        <v>1</v>
      </c>
      <c r="G546" s="6"/>
      <c r="H546" s="6"/>
      <c r="I546" s="6"/>
    </row>
    <row r="547">
      <c r="A547" s="6"/>
      <c r="B547" s="29"/>
      <c r="C547" s="29"/>
      <c r="D547" s="29"/>
      <c r="E547" s="30"/>
      <c r="F547" s="31" t="b">
        <v>1</v>
      </c>
      <c r="G547" s="6"/>
      <c r="H547" s="6"/>
      <c r="I547" s="6"/>
    </row>
    <row r="548">
      <c r="A548" s="6"/>
      <c r="B548" s="29"/>
      <c r="C548" s="29"/>
      <c r="D548" s="29"/>
      <c r="E548" s="30"/>
      <c r="F548" s="31" t="b">
        <v>1</v>
      </c>
      <c r="G548" s="6"/>
      <c r="H548" s="6"/>
      <c r="I548" s="6"/>
    </row>
    <row r="549">
      <c r="A549" s="6"/>
      <c r="B549" s="29"/>
      <c r="C549" s="29"/>
      <c r="D549" s="29"/>
      <c r="E549" s="30"/>
      <c r="F549" s="31" t="b">
        <v>1</v>
      </c>
      <c r="G549" s="6"/>
      <c r="H549" s="6"/>
      <c r="I549" s="6"/>
    </row>
    <row r="550">
      <c r="A550" s="6"/>
      <c r="B550" s="29"/>
      <c r="C550" s="29"/>
      <c r="D550" s="29"/>
      <c r="E550" s="30"/>
      <c r="F550" s="31" t="b">
        <v>1</v>
      </c>
      <c r="G550" s="6"/>
      <c r="H550" s="6"/>
      <c r="I550" s="6"/>
    </row>
    <row r="551">
      <c r="A551" s="6"/>
      <c r="B551" s="29"/>
      <c r="C551" s="29"/>
      <c r="D551" s="29"/>
      <c r="E551" s="30"/>
      <c r="F551" s="31" t="b">
        <v>1</v>
      </c>
      <c r="G551" s="6"/>
      <c r="H551" s="6"/>
      <c r="I551" s="6"/>
    </row>
    <row r="552">
      <c r="A552" s="6"/>
      <c r="B552" s="29"/>
      <c r="C552" s="29"/>
      <c r="D552" s="29"/>
      <c r="E552" s="30"/>
      <c r="F552" s="31" t="b">
        <v>1</v>
      </c>
      <c r="G552" s="6"/>
      <c r="H552" s="6"/>
      <c r="I552" s="6"/>
    </row>
    <row r="553">
      <c r="A553" s="6"/>
      <c r="B553" s="29"/>
      <c r="C553" s="29"/>
      <c r="D553" s="29"/>
      <c r="E553" s="30"/>
      <c r="F553" s="31" t="b">
        <v>1</v>
      </c>
      <c r="G553" s="6"/>
      <c r="H553" s="6"/>
      <c r="I553" s="6"/>
    </row>
    <row r="554">
      <c r="A554" s="6"/>
      <c r="B554" s="29"/>
      <c r="C554" s="29"/>
      <c r="D554" s="29"/>
      <c r="E554" s="30"/>
      <c r="F554" s="31" t="b">
        <v>1</v>
      </c>
      <c r="G554" s="6"/>
      <c r="H554" s="6"/>
      <c r="I554" s="6"/>
    </row>
    <row r="555">
      <c r="A555" s="6"/>
      <c r="B555" s="29"/>
      <c r="C555" s="29"/>
      <c r="D555" s="29"/>
      <c r="E555" s="30"/>
      <c r="F555" s="31" t="b">
        <v>1</v>
      </c>
      <c r="G555" s="6"/>
      <c r="H555" s="6"/>
      <c r="I555" s="6"/>
    </row>
    <row r="556">
      <c r="A556" s="6"/>
      <c r="B556" s="29"/>
      <c r="C556" s="29"/>
      <c r="D556" s="29"/>
      <c r="E556" s="30"/>
      <c r="F556" s="31" t="b">
        <v>1</v>
      </c>
      <c r="G556" s="6"/>
      <c r="H556" s="6"/>
      <c r="I556" s="6"/>
    </row>
    <row r="557">
      <c r="A557" s="6"/>
      <c r="B557" s="29"/>
      <c r="C557" s="29"/>
      <c r="D557" s="29"/>
      <c r="E557" s="30"/>
      <c r="F557" s="31" t="b">
        <v>1</v>
      </c>
      <c r="G557" s="6"/>
      <c r="H557" s="6"/>
      <c r="I557" s="6"/>
    </row>
    <row r="558">
      <c r="A558" s="6"/>
      <c r="B558" s="29"/>
      <c r="C558" s="29"/>
      <c r="D558" s="29"/>
      <c r="E558" s="30"/>
      <c r="F558" s="31" t="b">
        <v>1</v>
      </c>
      <c r="G558" s="6"/>
      <c r="H558" s="6"/>
      <c r="I558" s="6"/>
    </row>
    <row r="559">
      <c r="A559" s="6"/>
      <c r="B559" s="29"/>
      <c r="C559" s="29"/>
      <c r="D559" s="29"/>
      <c r="E559" s="30"/>
      <c r="F559" s="31" t="b">
        <v>1</v>
      </c>
      <c r="G559" s="6"/>
      <c r="H559" s="6"/>
      <c r="I559" s="6"/>
    </row>
    <row r="560">
      <c r="A560" s="6"/>
      <c r="B560" s="29"/>
      <c r="C560" s="29"/>
      <c r="D560" s="29"/>
      <c r="E560" s="30"/>
      <c r="F560" s="31" t="b">
        <v>1</v>
      </c>
      <c r="G560" s="6"/>
      <c r="H560" s="6"/>
      <c r="I560" s="6"/>
    </row>
    <row r="561">
      <c r="A561" s="6"/>
      <c r="B561" s="29"/>
      <c r="C561" s="29"/>
      <c r="D561" s="29"/>
      <c r="E561" s="30"/>
      <c r="F561" s="31" t="b">
        <v>1</v>
      </c>
      <c r="G561" s="6"/>
      <c r="H561" s="6"/>
      <c r="I561" s="6"/>
    </row>
    <row r="562">
      <c r="A562" s="6"/>
      <c r="B562" s="29"/>
      <c r="C562" s="29"/>
      <c r="D562" s="29"/>
      <c r="E562" s="30"/>
      <c r="F562" s="31" t="b">
        <v>1</v>
      </c>
      <c r="G562" s="6"/>
      <c r="H562" s="6"/>
      <c r="I562" s="6"/>
    </row>
    <row r="563">
      <c r="A563" s="6"/>
      <c r="B563" s="29"/>
      <c r="C563" s="29"/>
      <c r="D563" s="29"/>
      <c r="E563" s="30"/>
      <c r="F563" s="31" t="b">
        <v>1</v>
      </c>
      <c r="G563" s="6"/>
      <c r="H563" s="6"/>
      <c r="I563" s="6"/>
    </row>
    <row r="564">
      <c r="A564" s="6"/>
      <c r="B564" s="29"/>
      <c r="C564" s="29"/>
      <c r="D564" s="29"/>
      <c r="E564" s="30"/>
      <c r="F564" s="31" t="b">
        <v>1</v>
      </c>
      <c r="G564" s="6"/>
      <c r="H564" s="6"/>
      <c r="I564" s="6"/>
    </row>
    <row r="565">
      <c r="A565" s="6"/>
      <c r="B565" s="29"/>
      <c r="C565" s="29"/>
      <c r="D565" s="29"/>
      <c r="E565" s="30"/>
      <c r="F565" s="31" t="b">
        <v>1</v>
      </c>
      <c r="G565" s="6"/>
      <c r="H565" s="6"/>
      <c r="I565" s="6"/>
    </row>
    <row r="566">
      <c r="A566" s="6"/>
      <c r="B566" s="29"/>
      <c r="C566" s="29"/>
      <c r="D566" s="29"/>
      <c r="E566" s="30"/>
      <c r="F566" s="31" t="b">
        <v>1</v>
      </c>
      <c r="G566" s="6"/>
      <c r="H566" s="6"/>
      <c r="I566" s="6"/>
    </row>
    <row r="567">
      <c r="A567" s="6"/>
      <c r="B567" s="29"/>
      <c r="C567" s="29"/>
      <c r="D567" s="29"/>
      <c r="E567" s="30"/>
      <c r="F567" s="31" t="b">
        <v>1</v>
      </c>
      <c r="G567" s="6"/>
      <c r="H567" s="6"/>
      <c r="I567" s="6"/>
    </row>
    <row r="568">
      <c r="A568" s="6"/>
      <c r="B568" s="29"/>
      <c r="C568" s="29"/>
      <c r="D568" s="29"/>
      <c r="E568" s="30"/>
      <c r="F568" s="31" t="b">
        <v>1</v>
      </c>
      <c r="G568" s="6"/>
      <c r="H568" s="6"/>
      <c r="I568" s="6"/>
    </row>
    <row r="569">
      <c r="A569" s="6"/>
      <c r="B569" s="29"/>
      <c r="C569" s="29"/>
      <c r="D569" s="29"/>
      <c r="E569" s="30"/>
      <c r="F569" s="31" t="b">
        <v>1</v>
      </c>
      <c r="G569" s="6"/>
      <c r="H569" s="6"/>
      <c r="I569" s="6"/>
    </row>
    <row r="570">
      <c r="A570" s="6"/>
      <c r="B570" s="29"/>
      <c r="C570" s="29"/>
      <c r="D570" s="29"/>
      <c r="E570" s="30"/>
      <c r="F570" s="31" t="b">
        <v>1</v>
      </c>
      <c r="G570" s="6"/>
      <c r="H570" s="6"/>
      <c r="I570" s="6"/>
    </row>
    <row r="571">
      <c r="A571" s="6"/>
      <c r="B571" s="29"/>
      <c r="C571" s="29"/>
      <c r="D571" s="29"/>
      <c r="E571" s="30"/>
      <c r="F571" s="31" t="b">
        <v>1</v>
      </c>
      <c r="G571" s="6"/>
      <c r="H571" s="6"/>
      <c r="I571" s="6"/>
    </row>
    <row r="572">
      <c r="A572" s="6"/>
      <c r="B572" s="29"/>
      <c r="C572" s="29"/>
      <c r="D572" s="29"/>
      <c r="E572" s="30"/>
      <c r="F572" s="31" t="b">
        <v>1</v>
      </c>
      <c r="G572" s="6"/>
      <c r="H572" s="6"/>
      <c r="I572" s="6"/>
    </row>
    <row r="573">
      <c r="A573" s="6"/>
      <c r="B573" s="29"/>
      <c r="C573" s="29"/>
      <c r="D573" s="29"/>
      <c r="E573" s="30"/>
      <c r="F573" s="31" t="b">
        <v>1</v>
      </c>
      <c r="G573" s="6"/>
      <c r="H573" s="6"/>
      <c r="I573" s="6"/>
    </row>
    <row r="574">
      <c r="A574" s="6"/>
      <c r="B574" s="29"/>
      <c r="C574" s="29"/>
      <c r="D574" s="29"/>
      <c r="E574" s="30"/>
      <c r="F574" s="31" t="b">
        <v>1</v>
      </c>
      <c r="G574" s="6"/>
      <c r="H574" s="6"/>
      <c r="I574" s="6"/>
    </row>
    <row r="575">
      <c r="A575" s="6"/>
      <c r="B575" s="29"/>
      <c r="C575" s="29"/>
      <c r="D575" s="29"/>
      <c r="E575" s="30"/>
      <c r="F575" s="31" t="b">
        <v>1</v>
      </c>
      <c r="G575" s="6"/>
      <c r="H575" s="6"/>
      <c r="I575" s="6"/>
    </row>
    <row r="576">
      <c r="A576" s="6"/>
      <c r="B576" s="29"/>
      <c r="C576" s="29"/>
      <c r="D576" s="29"/>
      <c r="E576" s="30"/>
      <c r="F576" s="31" t="b">
        <v>1</v>
      </c>
      <c r="G576" s="6"/>
      <c r="H576" s="6"/>
      <c r="I576" s="6"/>
    </row>
    <row r="577">
      <c r="A577" s="6"/>
      <c r="B577" s="29"/>
      <c r="C577" s="29"/>
      <c r="D577" s="29"/>
      <c r="E577" s="30"/>
      <c r="F577" s="31" t="b">
        <v>1</v>
      </c>
      <c r="G577" s="6"/>
      <c r="H577" s="6"/>
      <c r="I577" s="6"/>
    </row>
    <row r="578">
      <c r="A578" s="6"/>
      <c r="B578" s="29"/>
      <c r="C578" s="29"/>
      <c r="D578" s="29"/>
      <c r="E578" s="30"/>
      <c r="F578" s="31" t="b">
        <v>1</v>
      </c>
      <c r="G578" s="6"/>
      <c r="H578" s="6"/>
      <c r="I578" s="6"/>
    </row>
    <row r="579">
      <c r="A579" s="6"/>
      <c r="B579" s="29"/>
      <c r="C579" s="29"/>
      <c r="D579" s="29"/>
      <c r="E579" s="30"/>
      <c r="F579" s="31" t="b">
        <v>1</v>
      </c>
      <c r="G579" s="6"/>
      <c r="H579" s="6"/>
      <c r="I579" s="6"/>
    </row>
    <row r="580">
      <c r="A580" s="6"/>
      <c r="B580" s="29"/>
      <c r="C580" s="29"/>
      <c r="D580" s="29"/>
      <c r="E580" s="30"/>
      <c r="F580" s="31" t="b">
        <v>1</v>
      </c>
      <c r="G580" s="6"/>
      <c r="H580" s="6"/>
      <c r="I580" s="6"/>
    </row>
    <row r="581">
      <c r="A581" s="6"/>
      <c r="B581" s="29"/>
      <c r="C581" s="29"/>
      <c r="D581" s="29"/>
      <c r="E581" s="30"/>
      <c r="F581" s="31" t="b">
        <v>1</v>
      </c>
      <c r="G581" s="6"/>
      <c r="H581" s="6"/>
      <c r="I581" s="6"/>
    </row>
    <row r="582">
      <c r="A582" s="6"/>
      <c r="B582" s="29"/>
      <c r="C582" s="29"/>
      <c r="D582" s="29"/>
      <c r="E582" s="30"/>
      <c r="F582" s="31" t="b">
        <v>1</v>
      </c>
      <c r="G582" s="6"/>
      <c r="H582" s="6"/>
      <c r="I582" s="6"/>
    </row>
    <row r="583">
      <c r="A583" s="6"/>
      <c r="B583" s="29"/>
      <c r="C583" s="29"/>
      <c r="D583" s="29"/>
      <c r="E583" s="30"/>
      <c r="F583" s="31" t="b">
        <v>1</v>
      </c>
      <c r="G583" s="6"/>
      <c r="H583" s="6"/>
      <c r="I583" s="6"/>
    </row>
    <row r="584">
      <c r="A584" s="6"/>
      <c r="B584" s="29"/>
      <c r="C584" s="29"/>
      <c r="D584" s="29"/>
      <c r="E584" s="30"/>
      <c r="F584" s="31" t="b">
        <v>1</v>
      </c>
      <c r="G584" s="6"/>
      <c r="H584" s="6"/>
      <c r="I584" s="6"/>
    </row>
    <row r="585">
      <c r="A585" s="6"/>
      <c r="B585" s="29"/>
      <c r="C585" s="29"/>
      <c r="D585" s="29"/>
      <c r="E585" s="30"/>
      <c r="F585" s="31" t="b">
        <v>1</v>
      </c>
      <c r="G585" s="6"/>
      <c r="H585" s="6"/>
      <c r="I585" s="6"/>
    </row>
    <row r="586">
      <c r="A586" s="6"/>
      <c r="B586" s="29"/>
      <c r="C586" s="29"/>
      <c r="D586" s="29"/>
      <c r="E586" s="30"/>
      <c r="F586" s="31" t="b">
        <v>1</v>
      </c>
      <c r="G586" s="6"/>
      <c r="H586" s="6"/>
      <c r="I586" s="6"/>
    </row>
    <row r="587">
      <c r="A587" s="6"/>
      <c r="B587" s="29"/>
      <c r="C587" s="29"/>
      <c r="D587" s="29"/>
      <c r="E587" s="30"/>
      <c r="F587" s="31" t="b">
        <v>1</v>
      </c>
      <c r="G587" s="6"/>
      <c r="H587" s="6"/>
      <c r="I587" s="6"/>
    </row>
    <row r="588">
      <c r="A588" s="6"/>
      <c r="B588" s="29"/>
      <c r="C588" s="29"/>
      <c r="D588" s="29"/>
      <c r="E588" s="30"/>
      <c r="F588" s="31" t="b">
        <v>1</v>
      </c>
      <c r="G588" s="6"/>
      <c r="H588" s="6"/>
      <c r="I588" s="6"/>
    </row>
    <row r="589">
      <c r="A589" s="6"/>
      <c r="B589" s="29"/>
      <c r="C589" s="29"/>
      <c r="D589" s="29"/>
      <c r="E589" s="30"/>
      <c r="F589" s="31" t="b">
        <v>1</v>
      </c>
      <c r="G589" s="6"/>
      <c r="H589" s="6"/>
      <c r="I589" s="6"/>
    </row>
    <row r="590">
      <c r="A590" s="6"/>
      <c r="B590" s="29"/>
      <c r="C590" s="29"/>
      <c r="D590" s="29"/>
      <c r="E590" s="30"/>
      <c r="F590" s="31" t="b">
        <v>1</v>
      </c>
      <c r="G590" s="6"/>
      <c r="H590" s="6"/>
      <c r="I590" s="6"/>
    </row>
    <row r="591">
      <c r="A591" s="6"/>
      <c r="B591" s="29"/>
      <c r="C591" s="29"/>
      <c r="D591" s="29"/>
      <c r="E591" s="30"/>
      <c r="F591" s="31" t="b">
        <v>1</v>
      </c>
      <c r="G591" s="6"/>
      <c r="H591" s="6"/>
      <c r="I591" s="6"/>
    </row>
    <row r="592">
      <c r="A592" s="6"/>
      <c r="B592" s="29"/>
      <c r="C592" s="29"/>
      <c r="D592" s="29"/>
      <c r="E592" s="30"/>
      <c r="F592" s="31" t="b">
        <v>1</v>
      </c>
      <c r="G592" s="6"/>
      <c r="H592" s="6"/>
      <c r="I592" s="6"/>
    </row>
    <row r="593">
      <c r="A593" s="6"/>
      <c r="B593" s="29"/>
      <c r="C593" s="29"/>
      <c r="D593" s="29"/>
      <c r="E593" s="30"/>
      <c r="F593" s="31" t="b">
        <v>1</v>
      </c>
      <c r="G593" s="6"/>
      <c r="H593" s="6"/>
      <c r="I593" s="6"/>
    </row>
    <row r="594">
      <c r="A594" s="6"/>
      <c r="B594" s="29"/>
      <c r="C594" s="29"/>
      <c r="D594" s="29"/>
      <c r="E594" s="30"/>
      <c r="F594" s="31" t="b">
        <v>1</v>
      </c>
      <c r="G594" s="6"/>
      <c r="H594" s="6"/>
      <c r="I594" s="6"/>
    </row>
    <row r="595">
      <c r="A595" s="6"/>
      <c r="B595" s="29"/>
      <c r="C595" s="29"/>
      <c r="D595" s="29"/>
      <c r="E595" s="30"/>
      <c r="F595" s="31" t="b">
        <v>1</v>
      </c>
      <c r="G595" s="6"/>
      <c r="H595" s="6"/>
      <c r="I595" s="6"/>
    </row>
    <row r="596">
      <c r="A596" s="6"/>
      <c r="B596" s="29"/>
      <c r="C596" s="29"/>
      <c r="D596" s="29"/>
      <c r="E596" s="30"/>
      <c r="F596" s="31" t="b">
        <v>1</v>
      </c>
      <c r="G596" s="6"/>
      <c r="H596" s="6"/>
      <c r="I596" s="6"/>
    </row>
    <row r="597">
      <c r="A597" s="6"/>
      <c r="B597" s="29"/>
      <c r="C597" s="29"/>
      <c r="D597" s="29"/>
      <c r="E597" s="30"/>
      <c r="F597" s="31" t="b">
        <v>1</v>
      </c>
      <c r="G597" s="6"/>
      <c r="H597" s="6"/>
      <c r="I597" s="6"/>
    </row>
    <row r="598">
      <c r="A598" s="6"/>
      <c r="B598" s="29"/>
      <c r="C598" s="29"/>
      <c r="D598" s="29"/>
      <c r="E598" s="30"/>
      <c r="F598" s="31" t="b">
        <v>1</v>
      </c>
      <c r="G598" s="6"/>
      <c r="H598" s="6"/>
      <c r="I598" s="6"/>
    </row>
    <row r="599">
      <c r="A599" s="6"/>
      <c r="B599" s="29"/>
      <c r="C599" s="29"/>
      <c r="D599" s="29"/>
      <c r="E599" s="30"/>
      <c r="F599" s="31" t="b">
        <v>1</v>
      </c>
      <c r="G599" s="6"/>
      <c r="H599" s="6"/>
      <c r="I599" s="6"/>
    </row>
    <row r="600">
      <c r="A600" s="6"/>
      <c r="B600" s="29"/>
      <c r="C600" s="29"/>
      <c r="D600" s="29"/>
      <c r="E600" s="30"/>
      <c r="F600" s="31" t="b">
        <v>1</v>
      </c>
      <c r="G600" s="6"/>
      <c r="H600" s="6"/>
      <c r="I600" s="6"/>
    </row>
    <row r="601">
      <c r="A601" s="6"/>
      <c r="B601" s="29"/>
      <c r="C601" s="29"/>
      <c r="D601" s="29"/>
      <c r="E601" s="30"/>
      <c r="F601" s="31" t="b">
        <v>1</v>
      </c>
      <c r="G601" s="6"/>
      <c r="H601" s="6"/>
      <c r="I601" s="6"/>
    </row>
    <row r="602">
      <c r="A602" s="6"/>
      <c r="B602" s="29"/>
      <c r="C602" s="29"/>
      <c r="D602" s="29"/>
      <c r="E602" s="30"/>
      <c r="F602" s="31" t="b">
        <v>1</v>
      </c>
      <c r="G602" s="6"/>
      <c r="H602" s="6"/>
      <c r="I602" s="6"/>
    </row>
    <row r="603">
      <c r="A603" s="6"/>
      <c r="B603" s="29"/>
      <c r="C603" s="29"/>
      <c r="D603" s="29"/>
      <c r="E603" s="30"/>
      <c r="F603" s="31" t="b">
        <v>1</v>
      </c>
      <c r="G603" s="6"/>
      <c r="H603" s="6"/>
      <c r="I603" s="6"/>
    </row>
    <row r="604">
      <c r="A604" s="6"/>
      <c r="B604" s="29"/>
      <c r="C604" s="29"/>
      <c r="D604" s="29"/>
      <c r="E604" s="30"/>
      <c r="F604" s="31" t="b">
        <v>1</v>
      </c>
      <c r="G604" s="6"/>
      <c r="H604" s="6"/>
      <c r="I604" s="6"/>
    </row>
    <row r="605">
      <c r="A605" s="6"/>
      <c r="B605" s="29"/>
      <c r="C605" s="29"/>
      <c r="D605" s="29"/>
      <c r="E605" s="30"/>
      <c r="F605" s="31" t="b">
        <v>1</v>
      </c>
      <c r="G605" s="6"/>
      <c r="H605" s="6"/>
      <c r="I605" s="6"/>
    </row>
    <row r="606">
      <c r="A606" s="6"/>
      <c r="B606" s="29"/>
      <c r="C606" s="29"/>
      <c r="D606" s="29"/>
      <c r="E606" s="30"/>
      <c r="F606" s="31" t="b">
        <v>1</v>
      </c>
      <c r="G606" s="6"/>
      <c r="H606" s="6"/>
      <c r="I606" s="6"/>
    </row>
    <row r="607">
      <c r="A607" s="6"/>
      <c r="B607" s="29"/>
      <c r="C607" s="29"/>
      <c r="D607" s="29"/>
      <c r="E607" s="30"/>
      <c r="F607" s="31" t="b">
        <v>1</v>
      </c>
      <c r="G607" s="6"/>
      <c r="H607" s="6"/>
      <c r="I607" s="6"/>
    </row>
    <row r="608">
      <c r="A608" s="6"/>
      <c r="B608" s="29"/>
      <c r="C608" s="29"/>
      <c r="D608" s="29"/>
      <c r="E608" s="30"/>
      <c r="F608" s="31" t="b">
        <v>1</v>
      </c>
      <c r="G608" s="6"/>
      <c r="H608" s="6"/>
      <c r="I608" s="6"/>
    </row>
    <row r="609">
      <c r="A609" s="6"/>
      <c r="B609" s="29"/>
      <c r="C609" s="29"/>
      <c r="D609" s="29"/>
      <c r="E609" s="30"/>
      <c r="F609" s="31" t="b">
        <v>1</v>
      </c>
      <c r="G609" s="6"/>
      <c r="H609" s="6"/>
      <c r="I609" s="6"/>
    </row>
    <row r="610">
      <c r="A610" s="6"/>
      <c r="B610" s="29"/>
      <c r="C610" s="29"/>
      <c r="D610" s="29"/>
      <c r="E610" s="30"/>
      <c r="F610" s="31" t="b">
        <v>1</v>
      </c>
      <c r="G610" s="6"/>
      <c r="H610" s="6"/>
      <c r="I610" s="6"/>
    </row>
    <row r="611">
      <c r="A611" s="6"/>
      <c r="B611" s="29"/>
      <c r="C611" s="29"/>
      <c r="D611" s="29"/>
      <c r="E611" s="30"/>
      <c r="F611" s="31" t="b">
        <v>1</v>
      </c>
      <c r="G611" s="6"/>
      <c r="H611" s="6"/>
      <c r="I611" s="6"/>
    </row>
    <row r="612">
      <c r="A612" s="6"/>
      <c r="B612" s="29"/>
      <c r="C612" s="29"/>
      <c r="D612" s="29"/>
      <c r="E612" s="30"/>
      <c r="F612" s="31" t="b">
        <v>1</v>
      </c>
      <c r="G612" s="6"/>
      <c r="H612" s="6"/>
      <c r="I612" s="6"/>
    </row>
    <row r="613">
      <c r="A613" s="6"/>
      <c r="B613" s="29"/>
      <c r="C613" s="29"/>
      <c r="D613" s="29"/>
      <c r="E613" s="30"/>
      <c r="F613" s="31" t="b">
        <v>1</v>
      </c>
      <c r="G613" s="6"/>
      <c r="H613" s="6"/>
      <c r="I613" s="6"/>
    </row>
    <row r="614">
      <c r="A614" s="6"/>
      <c r="B614" s="29"/>
      <c r="C614" s="29"/>
      <c r="D614" s="29"/>
      <c r="E614" s="30"/>
      <c r="F614" s="31" t="b">
        <v>1</v>
      </c>
      <c r="G614" s="6"/>
      <c r="H614" s="6"/>
      <c r="I614" s="6"/>
    </row>
    <row r="615">
      <c r="A615" s="6"/>
      <c r="B615" s="29"/>
      <c r="C615" s="29"/>
      <c r="D615" s="29"/>
      <c r="E615" s="30"/>
      <c r="F615" s="31" t="b">
        <v>1</v>
      </c>
      <c r="G615" s="6"/>
      <c r="H615" s="6"/>
      <c r="I615" s="6"/>
    </row>
    <row r="616">
      <c r="A616" s="6"/>
      <c r="B616" s="29"/>
      <c r="C616" s="29"/>
      <c r="D616" s="29"/>
      <c r="E616" s="30"/>
      <c r="F616" s="31" t="b">
        <v>1</v>
      </c>
      <c r="G616" s="6"/>
      <c r="H616" s="6"/>
      <c r="I616" s="6"/>
    </row>
    <row r="617">
      <c r="A617" s="6"/>
      <c r="B617" s="29"/>
      <c r="C617" s="29"/>
      <c r="D617" s="29"/>
      <c r="E617" s="30"/>
      <c r="F617" s="31" t="b">
        <v>1</v>
      </c>
      <c r="G617" s="6"/>
      <c r="H617" s="6"/>
      <c r="I617" s="6"/>
    </row>
    <row r="618">
      <c r="A618" s="6"/>
      <c r="B618" s="29"/>
      <c r="C618" s="29"/>
      <c r="D618" s="29"/>
      <c r="E618" s="30"/>
      <c r="F618" s="31" t="b">
        <v>1</v>
      </c>
      <c r="G618" s="6"/>
      <c r="H618" s="6"/>
      <c r="I618" s="6"/>
    </row>
    <row r="619">
      <c r="A619" s="6"/>
      <c r="B619" s="29"/>
      <c r="C619" s="29"/>
      <c r="D619" s="29"/>
      <c r="E619" s="30"/>
      <c r="F619" s="31" t="b">
        <v>1</v>
      </c>
      <c r="G619" s="6"/>
      <c r="H619" s="6"/>
      <c r="I619" s="6"/>
    </row>
    <row r="620">
      <c r="A620" s="6"/>
      <c r="B620" s="29"/>
      <c r="C620" s="29"/>
      <c r="D620" s="29"/>
      <c r="E620" s="30"/>
      <c r="F620" s="31" t="b">
        <v>1</v>
      </c>
      <c r="G620" s="6"/>
      <c r="H620" s="6"/>
      <c r="I620" s="6"/>
    </row>
    <row r="621">
      <c r="A621" s="6"/>
      <c r="B621" s="29"/>
      <c r="C621" s="29"/>
      <c r="D621" s="29"/>
      <c r="E621" s="30"/>
      <c r="F621" s="31" t="b">
        <v>1</v>
      </c>
      <c r="G621" s="6"/>
      <c r="H621" s="6"/>
      <c r="I621" s="6"/>
    </row>
    <row r="622">
      <c r="A622" s="6"/>
      <c r="B622" s="29"/>
      <c r="C622" s="29"/>
      <c r="D622" s="29"/>
      <c r="E622" s="30"/>
      <c r="F622" s="31" t="b">
        <v>1</v>
      </c>
      <c r="G622" s="6"/>
      <c r="H622" s="6"/>
      <c r="I622" s="6"/>
    </row>
    <row r="623">
      <c r="A623" s="6"/>
      <c r="B623" s="29"/>
      <c r="C623" s="29"/>
      <c r="D623" s="29"/>
      <c r="E623" s="30"/>
      <c r="F623" s="31" t="b">
        <v>1</v>
      </c>
      <c r="G623" s="6"/>
      <c r="H623" s="6"/>
      <c r="I623" s="6"/>
    </row>
    <row r="624">
      <c r="A624" s="6"/>
      <c r="B624" s="29"/>
      <c r="C624" s="29"/>
      <c r="D624" s="29"/>
      <c r="E624" s="30"/>
      <c r="F624" s="31" t="b">
        <v>1</v>
      </c>
      <c r="G624" s="6"/>
      <c r="H624" s="6"/>
      <c r="I624" s="6"/>
    </row>
    <row r="625">
      <c r="A625" s="6"/>
      <c r="B625" s="29"/>
      <c r="C625" s="29"/>
      <c r="D625" s="29"/>
      <c r="E625" s="30"/>
      <c r="F625" s="31" t="b">
        <v>1</v>
      </c>
      <c r="G625" s="6"/>
      <c r="H625" s="6"/>
      <c r="I625" s="6"/>
    </row>
    <row r="626">
      <c r="A626" s="6"/>
      <c r="B626" s="29"/>
      <c r="C626" s="29"/>
      <c r="D626" s="29"/>
      <c r="E626" s="30"/>
      <c r="F626" s="31" t="b">
        <v>1</v>
      </c>
      <c r="G626" s="6"/>
      <c r="H626" s="6"/>
      <c r="I626" s="6"/>
    </row>
    <row r="627">
      <c r="A627" s="6"/>
      <c r="B627" s="29"/>
      <c r="C627" s="29"/>
      <c r="D627" s="29"/>
      <c r="E627" s="30"/>
      <c r="F627" s="31" t="b">
        <v>1</v>
      </c>
      <c r="G627" s="6"/>
      <c r="H627" s="6"/>
      <c r="I627" s="6"/>
    </row>
    <row r="628">
      <c r="A628" s="6"/>
      <c r="B628" s="29"/>
      <c r="C628" s="29"/>
      <c r="D628" s="29"/>
      <c r="E628" s="30"/>
      <c r="F628" s="31" t="b">
        <v>1</v>
      </c>
      <c r="G628" s="6"/>
      <c r="H628" s="6"/>
      <c r="I628" s="6"/>
    </row>
    <row r="629">
      <c r="A629" s="6"/>
      <c r="B629" s="29"/>
      <c r="C629" s="29"/>
      <c r="D629" s="29"/>
      <c r="E629" s="30"/>
      <c r="F629" s="31" t="b">
        <v>1</v>
      </c>
      <c r="G629" s="6"/>
      <c r="H629" s="6"/>
      <c r="I629" s="6"/>
    </row>
    <row r="630">
      <c r="A630" s="6"/>
      <c r="B630" s="29"/>
      <c r="C630" s="29"/>
      <c r="D630" s="29"/>
      <c r="E630" s="30"/>
      <c r="F630" s="31" t="b">
        <v>1</v>
      </c>
      <c r="G630" s="6"/>
      <c r="H630" s="6"/>
      <c r="I630" s="6"/>
    </row>
    <row r="631">
      <c r="A631" s="6"/>
      <c r="B631" s="29"/>
      <c r="C631" s="29"/>
      <c r="D631" s="29"/>
      <c r="E631" s="30"/>
      <c r="F631" s="31" t="b">
        <v>1</v>
      </c>
      <c r="G631" s="6"/>
      <c r="H631" s="6"/>
      <c r="I631" s="6"/>
    </row>
    <row r="632">
      <c r="A632" s="6"/>
      <c r="B632" s="29"/>
      <c r="C632" s="29"/>
      <c r="D632" s="29"/>
      <c r="E632" s="30"/>
      <c r="F632" s="31" t="b">
        <v>1</v>
      </c>
      <c r="G632" s="6"/>
      <c r="H632" s="6"/>
      <c r="I632" s="6"/>
    </row>
    <row r="633">
      <c r="A633" s="6"/>
      <c r="B633" s="29"/>
      <c r="C633" s="29"/>
      <c r="D633" s="29"/>
      <c r="E633" s="30"/>
      <c r="F633" s="31" t="b">
        <v>1</v>
      </c>
      <c r="G633" s="6"/>
      <c r="H633" s="6"/>
      <c r="I633" s="6"/>
    </row>
    <row r="634">
      <c r="A634" s="6"/>
      <c r="B634" s="29"/>
      <c r="C634" s="29"/>
      <c r="D634" s="29"/>
      <c r="E634" s="30"/>
      <c r="F634" s="31" t="b">
        <v>1</v>
      </c>
      <c r="G634" s="6"/>
      <c r="H634" s="6"/>
      <c r="I634" s="6"/>
    </row>
    <row r="635">
      <c r="A635" s="6"/>
      <c r="B635" s="29"/>
      <c r="C635" s="29"/>
      <c r="D635" s="29"/>
      <c r="E635" s="30"/>
      <c r="F635" s="31" t="b">
        <v>1</v>
      </c>
      <c r="G635" s="6"/>
      <c r="H635" s="6"/>
      <c r="I635" s="6"/>
    </row>
    <row r="636">
      <c r="A636" s="6"/>
      <c r="B636" s="29"/>
      <c r="C636" s="29"/>
      <c r="D636" s="29"/>
      <c r="E636" s="30"/>
      <c r="F636" s="31" t="b">
        <v>1</v>
      </c>
      <c r="G636" s="6"/>
      <c r="H636" s="6"/>
      <c r="I636" s="6"/>
    </row>
    <row r="637">
      <c r="A637" s="6"/>
      <c r="B637" s="29"/>
      <c r="C637" s="29"/>
      <c r="D637" s="29"/>
      <c r="E637" s="30"/>
      <c r="F637" s="31" t="b">
        <v>1</v>
      </c>
      <c r="G637" s="6"/>
      <c r="H637" s="6"/>
      <c r="I637" s="6"/>
    </row>
    <row r="638">
      <c r="A638" s="6"/>
      <c r="B638" s="29"/>
      <c r="C638" s="29"/>
      <c r="D638" s="29"/>
      <c r="E638" s="30"/>
      <c r="F638" s="31" t="b">
        <v>1</v>
      </c>
      <c r="G638" s="6"/>
      <c r="H638" s="6"/>
      <c r="I638" s="6"/>
    </row>
    <row r="639">
      <c r="A639" s="6"/>
      <c r="B639" s="29"/>
      <c r="C639" s="29"/>
      <c r="D639" s="29"/>
      <c r="E639" s="30"/>
      <c r="F639" s="31" t="b">
        <v>1</v>
      </c>
      <c r="G639" s="6"/>
      <c r="H639" s="6"/>
      <c r="I639" s="6"/>
    </row>
    <row r="640">
      <c r="A640" s="6"/>
      <c r="B640" s="29"/>
      <c r="C640" s="29"/>
      <c r="D640" s="29"/>
      <c r="E640" s="30"/>
      <c r="F640" s="31" t="b">
        <v>1</v>
      </c>
      <c r="G640" s="6"/>
      <c r="H640" s="6"/>
      <c r="I640" s="6"/>
    </row>
    <row r="641">
      <c r="A641" s="6"/>
      <c r="B641" s="29"/>
      <c r="C641" s="29"/>
      <c r="D641" s="29"/>
      <c r="E641" s="30"/>
      <c r="F641" s="31" t="b">
        <v>1</v>
      </c>
      <c r="G641" s="6"/>
      <c r="H641" s="6"/>
      <c r="I641" s="6"/>
    </row>
    <row r="642">
      <c r="A642" s="6"/>
      <c r="B642" s="29"/>
      <c r="C642" s="29"/>
      <c r="D642" s="29"/>
      <c r="E642" s="30"/>
      <c r="F642" s="31" t="b">
        <v>1</v>
      </c>
      <c r="G642" s="6"/>
      <c r="H642" s="6"/>
      <c r="I642" s="6"/>
    </row>
    <row r="643">
      <c r="A643" s="6"/>
      <c r="B643" s="29"/>
      <c r="C643" s="29"/>
      <c r="D643" s="29"/>
      <c r="E643" s="30"/>
      <c r="F643" s="31" t="b">
        <v>1</v>
      </c>
      <c r="G643" s="6"/>
      <c r="H643" s="6"/>
      <c r="I643" s="6"/>
    </row>
    <row r="644">
      <c r="A644" s="6"/>
      <c r="B644" s="29"/>
      <c r="C644" s="29"/>
      <c r="D644" s="29"/>
      <c r="E644" s="30"/>
      <c r="F644" s="31" t="b">
        <v>1</v>
      </c>
      <c r="G644" s="6"/>
      <c r="H644" s="6"/>
      <c r="I644" s="6"/>
    </row>
    <row r="645">
      <c r="A645" s="6"/>
      <c r="B645" s="29"/>
      <c r="C645" s="29"/>
      <c r="D645" s="29"/>
      <c r="E645" s="30"/>
      <c r="F645" s="31" t="b">
        <v>1</v>
      </c>
      <c r="G645" s="6"/>
      <c r="H645" s="6"/>
      <c r="I645" s="6"/>
    </row>
    <row r="646">
      <c r="A646" s="6"/>
      <c r="B646" s="29"/>
      <c r="C646" s="29"/>
      <c r="D646" s="29"/>
      <c r="E646" s="30"/>
      <c r="F646" s="31" t="b">
        <v>1</v>
      </c>
      <c r="G646" s="6"/>
      <c r="H646" s="6"/>
      <c r="I646" s="6"/>
    </row>
    <row r="647">
      <c r="A647" s="6"/>
      <c r="B647" s="29"/>
      <c r="C647" s="29"/>
      <c r="D647" s="29"/>
      <c r="E647" s="30"/>
      <c r="F647" s="31" t="b">
        <v>1</v>
      </c>
      <c r="G647" s="6"/>
      <c r="H647" s="6"/>
      <c r="I647" s="6"/>
    </row>
    <row r="648">
      <c r="A648" s="6"/>
      <c r="B648" s="29"/>
      <c r="C648" s="29"/>
      <c r="D648" s="29"/>
      <c r="E648" s="30"/>
      <c r="F648" s="31" t="b">
        <v>1</v>
      </c>
      <c r="G648" s="6"/>
      <c r="H648" s="6"/>
      <c r="I648" s="6"/>
    </row>
    <row r="649">
      <c r="A649" s="6"/>
      <c r="B649" s="29"/>
      <c r="C649" s="29"/>
      <c r="D649" s="29"/>
      <c r="E649" s="30"/>
      <c r="F649" s="31" t="b">
        <v>1</v>
      </c>
      <c r="G649" s="6"/>
      <c r="H649" s="6"/>
      <c r="I649" s="6"/>
    </row>
    <row r="650">
      <c r="A650" s="6"/>
      <c r="B650" s="29"/>
      <c r="C650" s="29"/>
      <c r="D650" s="29"/>
      <c r="E650" s="30"/>
      <c r="F650" s="31" t="b">
        <v>1</v>
      </c>
      <c r="G650" s="6"/>
      <c r="H650" s="6"/>
      <c r="I650" s="6"/>
    </row>
    <row r="651">
      <c r="A651" s="6"/>
      <c r="B651" s="29"/>
      <c r="C651" s="29"/>
      <c r="D651" s="29"/>
      <c r="E651" s="30"/>
      <c r="F651" s="31" t="b">
        <v>1</v>
      </c>
      <c r="G651" s="6"/>
      <c r="H651" s="6"/>
      <c r="I651" s="6"/>
    </row>
    <row r="652">
      <c r="A652" s="6"/>
      <c r="B652" s="29"/>
      <c r="C652" s="29"/>
      <c r="D652" s="29"/>
      <c r="E652" s="30"/>
      <c r="F652" s="31" t="b">
        <v>1</v>
      </c>
      <c r="G652" s="6"/>
      <c r="H652" s="6"/>
      <c r="I652" s="6"/>
    </row>
    <row r="653">
      <c r="A653" s="6"/>
      <c r="B653" s="29"/>
      <c r="C653" s="29"/>
      <c r="D653" s="29"/>
      <c r="E653" s="30"/>
      <c r="F653" s="31" t="b">
        <v>1</v>
      </c>
      <c r="G653" s="6"/>
      <c r="H653" s="6"/>
      <c r="I653" s="6"/>
    </row>
    <row r="654">
      <c r="A654" s="6"/>
      <c r="B654" s="29"/>
      <c r="C654" s="29"/>
      <c r="D654" s="29"/>
      <c r="E654" s="30"/>
      <c r="F654" s="31" t="b">
        <v>1</v>
      </c>
      <c r="G654" s="6"/>
      <c r="H654" s="6"/>
      <c r="I654" s="6"/>
    </row>
    <row r="655">
      <c r="A655" s="6"/>
      <c r="B655" s="29"/>
      <c r="C655" s="29"/>
      <c r="D655" s="29"/>
      <c r="E655" s="30"/>
      <c r="F655" s="31" t="b">
        <v>1</v>
      </c>
      <c r="G655" s="6"/>
      <c r="H655" s="6"/>
      <c r="I655" s="6"/>
    </row>
    <row r="656">
      <c r="A656" s="6"/>
      <c r="B656" s="29"/>
      <c r="C656" s="29"/>
      <c r="D656" s="29"/>
      <c r="E656" s="30"/>
      <c r="F656" s="31" t="b">
        <v>1</v>
      </c>
      <c r="G656" s="6"/>
      <c r="H656" s="6"/>
      <c r="I656" s="6"/>
    </row>
    <row r="657">
      <c r="A657" s="6"/>
      <c r="B657" s="29"/>
      <c r="C657" s="29"/>
      <c r="D657" s="29"/>
      <c r="E657" s="30"/>
      <c r="F657" s="31" t="b">
        <v>1</v>
      </c>
      <c r="G657" s="6"/>
      <c r="H657" s="6"/>
      <c r="I657" s="6"/>
    </row>
    <row r="658">
      <c r="A658" s="6"/>
      <c r="B658" s="29"/>
      <c r="C658" s="29"/>
      <c r="D658" s="29"/>
      <c r="E658" s="30"/>
      <c r="F658" s="31" t="b">
        <v>1</v>
      </c>
      <c r="G658" s="6"/>
      <c r="H658" s="6"/>
      <c r="I658" s="6"/>
    </row>
    <row r="659">
      <c r="A659" s="6"/>
      <c r="B659" s="29"/>
      <c r="C659" s="29"/>
      <c r="D659" s="29"/>
      <c r="E659" s="30"/>
      <c r="F659" s="31" t="b">
        <v>1</v>
      </c>
      <c r="G659" s="6"/>
      <c r="H659" s="6"/>
      <c r="I659" s="6"/>
    </row>
    <row r="660">
      <c r="A660" s="6"/>
      <c r="B660" s="29"/>
      <c r="C660" s="29"/>
      <c r="D660" s="29"/>
      <c r="E660" s="30"/>
      <c r="F660" s="31" t="b">
        <v>1</v>
      </c>
      <c r="G660" s="6"/>
      <c r="H660" s="6"/>
      <c r="I660" s="6"/>
    </row>
    <row r="661">
      <c r="A661" s="6"/>
      <c r="B661" s="29"/>
      <c r="C661" s="29"/>
      <c r="D661" s="29"/>
      <c r="E661" s="30"/>
      <c r="F661" s="31" t="b">
        <v>1</v>
      </c>
      <c r="G661" s="6"/>
      <c r="H661" s="6"/>
      <c r="I661" s="6"/>
    </row>
    <row r="662">
      <c r="A662" s="6"/>
      <c r="B662" s="29"/>
      <c r="C662" s="29"/>
      <c r="D662" s="29"/>
      <c r="E662" s="30"/>
      <c r="F662" s="31" t="b">
        <v>1</v>
      </c>
      <c r="G662" s="6"/>
      <c r="H662" s="6"/>
      <c r="I662" s="6"/>
    </row>
    <row r="663">
      <c r="A663" s="6"/>
      <c r="B663" s="29"/>
      <c r="C663" s="29"/>
      <c r="D663" s="29"/>
      <c r="E663" s="30"/>
      <c r="F663" s="31" t="b">
        <v>1</v>
      </c>
      <c r="G663" s="6"/>
      <c r="H663" s="6"/>
      <c r="I663" s="6"/>
    </row>
    <row r="664">
      <c r="A664" s="6"/>
      <c r="B664" s="29"/>
      <c r="C664" s="29"/>
      <c r="D664" s="29"/>
      <c r="E664" s="30"/>
      <c r="F664" s="31" t="b">
        <v>1</v>
      </c>
      <c r="G664" s="6"/>
      <c r="H664" s="6"/>
      <c r="I664" s="6"/>
    </row>
    <row r="665">
      <c r="A665" s="6"/>
      <c r="B665" s="29"/>
      <c r="C665" s="29"/>
      <c r="D665" s="29"/>
      <c r="E665" s="30"/>
      <c r="F665" s="31" t="b">
        <v>1</v>
      </c>
      <c r="G665" s="6"/>
      <c r="H665" s="6"/>
      <c r="I665" s="6"/>
    </row>
    <row r="666">
      <c r="A666" s="6"/>
      <c r="B666" s="29"/>
      <c r="C666" s="29"/>
      <c r="D666" s="29"/>
      <c r="E666" s="30"/>
      <c r="F666" s="31" t="b">
        <v>1</v>
      </c>
      <c r="G666" s="6"/>
      <c r="H666" s="6"/>
      <c r="I666" s="6"/>
    </row>
    <row r="667">
      <c r="A667" s="6"/>
      <c r="B667" s="29"/>
      <c r="C667" s="29"/>
      <c r="D667" s="29"/>
      <c r="E667" s="30"/>
      <c r="F667" s="31" t="b">
        <v>1</v>
      </c>
      <c r="G667" s="6"/>
      <c r="H667" s="6"/>
      <c r="I667" s="6"/>
    </row>
    <row r="668">
      <c r="A668" s="6"/>
      <c r="B668" s="29"/>
      <c r="C668" s="29"/>
      <c r="D668" s="29"/>
      <c r="E668" s="30"/>
      <c r="F668" s="31" t="b">
        <v>1</v>
      </c>
      <c r="G668" s="6"/>
      <c r="H668" s="6"/>
      <c r="I668" s="6"/>
    </row>
    <row r="669">
      <c r="A669" s="6"/>
      <c r="B669" s="29"/>
      <c r="C669" s="29"/>
      <c r="D669" s="29"/>
      <c r="E669" s="30"/>
      <c r="F669" s="31" t="b">
        <v>1</v>
      </c>
      <c r="G669" s="6"/>
      <c r="H669" s="6"/>
      <c r="I669" s="6"/>
    </row>
    <row r="670">
      <c r="A670" s="6"/>
      <c r="B670" s="29"/>
      <c r="C670" s="29"/>
      <c r="D670" s="29"/>
      <c r="E670" s="30"/>
      <c r="F670" s="31" t="b">
        <v>1</v>
      </c>
      <c r="G670" s="6"/>
      <c r="H670" s="6"/>
      <c r="I670" s="6"/>
    </row>
    <row r="671">
      <c r="A671" s="6"/>
      <c r="B671" s="29"/>
      <c r="C671" s="29"/>
      <c r="D671" s="29"/>
      <c r="E671" s="30"/>
      <c r="F671" s="31" t="b">
        <v>1</v>
      </c>
      <c r="G671" s="6"/>
      <c r="H671" s="6"/>
      <c r="I671" s="6"/>
    </row>
    <row r="672">
      <c r="A672" s="6"/>
      <c r="B672" s="29"/>
      <c r="C672" s="29"/>
      <c r="D672" s="29"/>
      <c r="E672" s="30"/>
      <c r="F672" s="31" t="b">
        <v>1</v>
      </c>
      <c r="G672" s="6"/>
      <c r="H672" s="6"/>
      <c r="I672" s="6"/>
    </row>
    <row r="673">
      <c r="A673" s="6"/>
      <c r="B673" s="29"/>
      <c r="C673" s="29"/>
      <c r="D673" s="29"/>
      <c r="E673" s="30"/>
      <c r="F673" s="31" t="b">
        <v>1</v>
      </c>
      <c r="G673" s="6"/>
      <c r="H673" s="6"/>
      <c r="I673" s="6"/>
    </row>
    <row r="674">
      <c r="A674" s="6"/>
      <c r="B674" s="29"/>
      <c r="C674" s="29"/>
      <c r="D674" s="29"/>
      <c r="E674" s="30"/>
      <c r="F674" s="31" t="b">
        <v>1</v>
      </c>
      <c r="G674" s="6"/>
      <c r="H674" s="6"/>
      <c r="I674" s="6"/>
    </row>
    <row r="675">
      <c r="A675" s="6"/>
      <c r="B675" s="29"/>
      <c r="C675" s="29"/>
      <c r="D675" s="29"/>
      <c r="E675" s="30"/>
      <c r="F675" s="31" t="b">
        <v>1</v>
      </c>
      <c r="G675" s="6"/>
      <c r="H675" s="6"/>
      <c r="I675" s="6"/>
    </row>
    <row r="676">
      <c r="A676" s="6"/>
      <c r="B676" s="29"/>
      <c r="C676" s="29"/>
      <c r="D676" s="29"/>
      <c r="E676" s="30"/>
      <c r="F676" s="31" t="b">
        <v>1</v>
      </c>
      <c r="G676" s="6"/>
      <c r="H676" s="6"/>
      <c r="I676" s="6"/>
    </row>
    <row r="677">
      <c r="A677" s="6"/>
      <c r="B677" s="29"/>
      <c r="C677" s="29"/>
      <c r="D677" s="29"/>
      <c r="E677" s="30"/>
      <c r="F677" s="31" t="b">
        <v>1</v>
      </c>
      <c r="G677" s="6"/>
      <c r="H677" s="6"/>
      <c r="I677" s="6"/>
    </row>
    <row r="678">
      <c r="A678" s="6"/>
      <c r="B678" s="29"/>
      <c r="C678" s="29"/>
      <c r="D678" s="29"/>
      <c r="E678" s="30"/>
      <c r="F678" s="31" t="b">
        <v>1</v>
      </c>
      <c r="G678" s="6"/>
      <c r="H678" s="6"/>
      <c r="I678" s="6"/>
    </row>
    <row r="679">
      <c r="A679" s="6"/>
      <c r="B679" s="29"/>
      <c r="C679" s="29"/>
      <c r="D679" s="29"/>
      <c r="E679" s="30"/>
      <c r="F679" s="31" t="b">
        <v>1</v>
      </c>
      <c r="G679" s="6"/>
      <c r="H679" s="6"/>
      <c r="I679" s="6"/>
    </row>
    <row r="680">
      <c r="A680" s="6"/>
      <c r="B680" s="29"/>
      <c r="C680" s="29"/>
      <c r="D680" s="29"/>
      <c r="E680" s="30"/>
      <c r="F680" s="31" t="b">
        <v>1</v>
      </c>
      <c r="G680" s="6"/>
      <c r="H680" s="6"/>
      <c r="I680" s="6"/>
    </row>
    <row r="681">
      <c r="A681" s="6"/>
      <c r="B681" s="29"/>
      <c r="C681" s="29"/>
      <c r="D681" s="29"/>
      <c r="E681" s="30"/>
      <c r="F681" s="31" t="b">
        <v>1</v>
      </c>
      <c r="G681" s="6"/>
      <c r="H681" s="6"/>
      <c r="I681" s="6"/>
    </row>
    <row r="682">
      <c r="A682" s="6"/>
      <c r="B682" s="29"/>
      <c r="C682" s="29"/>
      <c r="D682" s="29"/>
      <c r="E682" s="30"/>
      <c r="F682" s="31" t="b">
        <v>1</v>
      </c>
      <c r="G682" s="6"/>
      <c r="H682" s="6"/>
      <c r="I682" s="6"/>
    </row>
    <row r="683">
      <c r="A683" s="6"/>
      <c r="B683" s="29"/>
      <c r="C683" s="29"/>
      <c r="D683" s="29"/>
      <c r="E683" s="30"/>
      <c r="F683" s="31" t="b">
        <v>1</v>
      </c>
      <c r="G683" s="6"/>
      <c r="H683" s="6"/>
      <c r="I683" s="6"/>
    </row>
    <row r="684">
      <c r="A684" s="6"/>
      <c r="B684" s="29"/>
      <c r="C684" s="29"/>
      <c r="D684" s="29"/>
      <c r="E684" s="30"/>
      <c r="F684" s="31" t="b">
        <v>1</v>
      </c>
      <c r="G684" s="6"/>
      <c r="H684" s="6"/>
      <c r="I684" s="6"/>
    </row>
    <row r="685">
      <c r="A685" s="6"/>
      <c r="B685" s="29"/>
      <c r="C685" s="29"/>
      <c r="D685" s="29"/>
      <c r="E685" s="30"/>
      <c r="F685" s="31" t="b">
        <v>1</v>
      </c>
      <c r="G685" s="6"/>
      <c r="H685" s="6"/>
      <c r="I685" s="6"/>
    </row>
    <row r="686">
      <c r="A686" s="6"/>
      <c r="B686" s="29"/>
      <c r="C686" s="29"/>
      <c r="D686" s="29"/>
      <c r="E686" s="30"/>
      <c r="F686" s="31" t="b">
        <v>1</v>
      </c>
      <c r="G686" s="6"/>
      <c r="H686" s="6"/>
      <c r="I686" s="6"/>
    </row>
    <row r="687">
      <c r="A687" s="6"/>
      <c r="B687" s="29"/>
      <c r="C687" s="29"/>
      <c r="D687" s="29"/>
      <c r="E687" s="30"/>
      <c r="F687" s="31" t="b">
        <v>1</v>
      </c>
      <c r="G687" s="6"/>
      <c r="H687" s="6"/>
      <c r="I687" s="6"/>
    </row>
    <row r="688">
      <c r="A688" s="6"/>
      <c r="B688" s="29"/>
      <c r="C688" s="29"/>
      <c r="D688" s="29"/>
      <c r="E688" s="30"/>
      <c r="F688" s="31" t="b">
        <v>1</v>
      </c>
      <c r="G688" s="6"/>
      <c r="H688" s="6"/>
      <c r="I688" s="6"/>
    </row>
    <row r="689">
      <c r="A689" s="6"/>
      <c r="B689" s="29"/>
      <c r="C689" s="29"/>
      <c r="D689" s="29"/>
      <c r="E689" s="30"/>
      <c r="F689" s="31" t="b">
        <v>1</v>
      </c>
      <c r="G689" s="6"/>
      <c r="H689" s="6"/>
      <c r="I689" s="6"/>
    </row>
    <row r="690">
      <c r="A690" s="6"/>
      <c r="B690" s="29"/>
      <c r="C690" s="29"/>
      <c r="D690" s="29"/>
      <c r="E690" s="30"/>
      <c r="F690" s="31" t="b">
        <v>1</v>
      </c>
      <c r="G690" s="6"/>
      <c r="H690" s="6"/>
      <c r="I690" s="6"/>
    </row>
    <row r="691">
      <c r="A691" s="6"/>
      <c r="B691" s="29"/>
      <c r="C691" s="29"/>
      <c r="D691" s="29"/>
      <c r="E691" s="30"/>
      <c r="F691" s="31" t="b">
        <v>1</v>
      </c>
      <c r="G691" s="6"/>
      <c r="H691" s="6"/>
      <c r="I691" s="6"/>
    </row>
    <row r="692">
      <c r="A692" s="6"/>
      <c r="B692" s="29"/>
      <c r="C692" s="29"/>
      <c r="D692" s="29"/>
      <c r="E692" s="30"/>
      <c r="F692" s="31" t="b">
        <v>1</v>
      </c>
      <c r="G692" s="6"/>
      <c r="H692" s="6"/>
      <c r="I692" s="6"/>
    </row>
    <row r="693">
      <c r="A693" s="6"/>
      <c r="B693" s="29"/>
      <c r="C693" s="29"/>
      <c r="D693" s="29"/>
      <c r="E693" s="30"/>
      <c r="F693" s="31" t="b">
        <v>1</v>
      </c>
      <c r="G693" s="6"/>
      <c r="H693" s="6"/>
      <c r="I693" s="6"/>
    </row>
    <row r="694">
      <c r="A694" s="6"/>
      <c r="B694" s="29"/>
      <c r="C694" s="29"/>
      <c r="D694" s="29"/>
      <c r="E694" s="30"/>
      <c r="F694" s="31" t="b">
        <v>1</v>
      </c>
      <c r="G694" s="6"/>
      <c r="H694" s="6"/>
      <c r="I694" s="6"/>
    </row>
    <row r="695">
      <c r="A695" s="6"/>
      <c r="B695" s="29"/>
      <c r="C695" s="29"/>
      <c r="D695" s="29"/>
      <c r="E695" s="30"/>
      <c r="F695" s="31" t="b">
        <v>1</v>
      </c>
      <c r="G695" s="6"/>
      <c r="H695" s="6"/>
      <c r="I695" s="6"/>
    </row>
    <row r="696">
      <c r="A696" s="6"/>
      <c r="B696" s="29"/>
      <c r="C696" s="29"/>
      <c r="D696" s="29"/>
      <c r="E696" s="30"/>
      <c r="F696" s="31" t="b">
        <v>1</v>
      </c>
      <c r="G696" s="6"/>
      <c r="H696" s="6"/>
      <c r="I696" s="6"/>
    </row>
    <row r="697">
      <c r="A697" s="6"/>
      <c r="B697" s="29"/>
      <c r="C697" s="29"/>
      <c r="D697" s="29"/>
      <c r="E697" s="30"/>
      <c r="F697" s="31" t="b">
        <v>1</v>
      </c>
      <c r="G697" s="6"/>
      <c r="H697" s="6"/>
      <c r="I697" s="6"/>
    </row>
    <row r="698">
      <c r="A698" s="6"/>
      <c r="B698" s="29"/>
      <c r="C698" s="29"/>
      <c r="D698" s="29"/>
      <c r="E698" s="30"/>
      <c r="F698" s="31" t="b">
        <v>1</v>
      </c>
      <c r="G698" s="6"/>
      <c r="H698" s="6"/>
      <c r="I698" s="6"/>
    </row>
    <row r="699">
      <c r="A699" s="6"/>
      <c r="B699" s="29"/>
      <c r="C699" s="29"/>
      <c r="D699" s="29"/>
      <c r="E699" s="30"/>
      <c r="F699" s="31" t="b">
        <v>1</v>
      </c>
      <c r="G699" s="6"/>
      <c r="H699" s="6"/>
      <c r="I699" s="6"/>
    </row>
    <row r="700">
      <c r="A700" s="6"/>
      <c r="B700" s="29"/>
      <c r="C700" s="29"/>
      <c r="D700" s="29"/>
      <c r="E700" s="30"/>
      <c r="F700" s="31" t="b">
        <v>1</v>
      </c>
      <c r="G700" s="6"/>
      <c r="H700" s="6"/>
      <c r="I700" s="6"/>
    </row>
    <row r="701">
      <c r="A701" s="6"/>
      <c r="B701" s="29"/>
      <c r="C701" s="29"/>
      <c r="D701" s="29"/>
      <c r="E701" s="30"/>
      <c r="F701" s="31" t="b">
        <v>1</v>
      </c>
      <c r="G701" s="6"/>
      <c r="H701" s="6"/>
      <c r="I701" s="6"/>
    </row>
    <row r="702">
      <c r="A702" s="6"/>
      <c r="B702" s="29"/>
      <c r="C702" s="29"/>
      <c r="D702" s="29"/>
      <c r="E702" s="30"/>
      <c r="F702" s="31" t="b">
        <v>1</v>
      </c>
      <c r="G702" s="6"/>
      <c r="H702" s="6"/>
      <c r="I702" s="6"/>
    </row>
    <row r="703">
      <c r="A703" s="6"/>
      <c r="B703" s="29"/>
      <c r="C703" s="29"/>
      <c r="D703" s="29"/>
      <c r="E703" s="30"/>
      <c r="F703" s="31" t="b">
        <v>1</v>
      </c>
      <c r="G703" s="6"/>
      <c r="H703" s="6"/>
      <c r="I703" s="6"/>
    </row>
    <row r="704">
      <c r="A704" s="6"/>
      <c r="B704" s="29"/>
      <c r="C704" s="29"/>
      <c r="D704" s="29"/>
      <c r="E704" s="30"/>
      <c r="F704" s="31" t="b">
        <v>1</v>
      </c>
      <c r="G704" s="6"/>
      <c r="H704" s="6"/>
      <c r="I704" s="6"/>
    </row>
    <row r="705">
      <c r="A705" s="6"/>
      <c r="B705" s="29"/>
      <c r="C705" s="29"/>
      <c r="D705" s="29"/>
      <c r="E705" s="30"/>
      <c r="F705" s="31" t="b">
        <v>1</v>
      </c>
      <c r="G705" s="6"/>
      <c r="H705" s="6"/>
      <c r="I705" s="6"/>
    </row>
    <row r="706">
      <c r="A706" s="6"/>
      <c r="B706" s="29"/>
      <c r="C706" s="29"/>
      <c r="D706" s="29"/>
      <c r="E706" s="30"/>
      <c r="F706" s="31" t="b">
        <v>1</v>
      </c>
      <c r="G706" s="6"/>
      <c r="H706" s="6"/>
      <c r="I706" s="6"/>
    </row>
    <row r="707">
      <c r="A707" s="6"/>
      <c r="B707" s="29"/>
      <c r="C707" s="29"/>
      <c r="D707" s="29"/>
      <c r="E707" s="30"/>
      <c r="F707" s="31" t="b">
        <v>1</v>
      </c>
      <c r="G707" s="6"/>
      <c r="H707" s="6"/>
      <c r="I707" s="6"/>
    </row>
    <row r="708">
      <c r="A708" s="6"/>
      <c r="B708" s="29"/>
      <c r="C708" s="29"/>
      <c r="D708" s="29"/>
      <c r="E708" s="30"/>
      <c r="F708" s="31" t="b">
        <v>1</v>
      </c>
      <c r="G708" s="6"/>
      <c r="H708" s="6"/>
      <c r="I708" s="6"/>
    </row>
    <row r="709">
      <c r="A709" s="6"/>
      <c r="B709" s="29"/>
      <c r="C709" s="29"/>
      <c r="D709" s="29"/>
      <c r="E709" s="30"/>
      <c r="F709" s="31" t="b">
        <v>1</v>
      </c>
      <c r="G709" s="6"/>
      <c r="H709" s="6"/>
      <c r="I709" s="6"/>
    </row>
    <row r="710">
      <c r="A710" s="6"/>
      <c r="B710" s="29"/>
      <c r="C710" s="29"/>
      <c r="D710" s="29"/>
      <c r="E710" s="30"/>
      <c r="F710" s="31" t="b">
        <v>1</v>
      </c>
      <c r="G710" s="6"/>
      <c r="H710" s="6"/>
      <c r="I710" s="6"/>
    </row>
    <row r="711">
      <c r="A711" s="6"/>
      <c r="B711" s="29"/>
      <c r="C711" s="29"/>
      <c r="D711" s="29"/>
      <c r="E711" s="30"/>
      <c r="F711" s="31" t="b">
        <v>1</v>
      </c>
      <c r="G711" s="6"/>
      <c r="H711" s="6"/>
      <c r="I711" s="6"/>
    </row>
    <row r="712">
      <c r="A712" s="6"/>
      <c r="B712" s="29"/>
      <c r="C712" s="29"/>
      <c r="D712" s="29"/>
      <c r="E712" s="30"/>
      <c r="F712" s="31" t="b">
        <v>1</v>
      </c>
      <c r="G712" s="6"/>
      <c r="H712" s="6"/>
      <c r="I712" s="6"/>
    </row>
    <row r="713">
      <c r="A713" s="6"/>
      <c r="B713" s="29"/>
      <c r="C713" s="29"/>
      <c r="D713" s="29"/>
      <c r="E713" s="30"/>
      <c r="F713" s="31" t="b">
        <v>1</v>
      </c>
      <c r="G713" s="6"/>
      <c r="H713" s="6"/>
      <c r="I713" s="6"/>
    </row>
    <row r="714">
      <c r="A714" s="6"/>
      <c r="B714" s="29"/>
      <c r="C714" s="29"/>
      <c r="D714" s="29"/>
      <c r="E714" s="30"/>
      <c r="F714" s="31" t="b">
        <v>1</v>
      </c>
      <c r="G714" s="6"/>
      <c r="H714" s="6"/>
      <c r="I714" s="6"/>
    </row>
    <row r="715">
      <c r="A715" s="6"/>
      <c r="B715" s="29"/>
      <c r="C715" s="29"/>
      <c r="D715" s="29"/>
      <c r="E715" s="30"/>
      <c r="F715" s="31" t="b">
        <v>1</v>
      </c>
      <c r="G715" s="6"/>
      <c r="H715" s="6"/>
      <c r="I715" s="6"/>
    </row>
    <row r="716">
      <c r="A716" s="6"/>
      <c r="B716" s="29"/>
      <c r="C716" s="29"/>
      <c r="D716" s="29"/>
      <c r="E716" s="30"/>
      <c r="F716" s="31" t="b">
        <v>1</v>
      </c>
      <c r="G716" s="6"/>
      <c r="H716" s="6"/>
      <c r="I716" s="6"/>
    </row>
    <row r="717">
      <c r="A717" s="6"/>
      <c r="B717" s="29"/>
      <c r="C717" s="29"/>
      <c r="D717" s="29"/>
      <c r="E717" s="30"/>
      <c r="F717" s="31" t="b">
        <v>1</v>
      </c>
      <c r="G717" s="6"/>
      <c r="H717" s="6"/>
      <c r="I717" s="6"/>
    </row>
    <row r="718">
      <c r="A718" s="6"/>
      <c r="B718" s="29"/>
      <c r="C718" s="29"/>
      <c r="D718" s="29"/>
      <c r="E718" s="30"/>
      <c r="F718" s="31" t="b">
        <v>1</v>
      </c>
      <c r="G718" s="6"/>
      <c r="H718" s="6"/>
      <c r="I718" s="6"/>
    </row>
    <row r="719">
      <c r="A719" s="6"/>
      <c r="B719" s="29"/>
      <c r="C719" s="29"/>
      <c r="D719" s="29"/>
      <c r="E719" s="30"/>
      <c r="F719" s="31" t="b">
        <v>1</v>
      </c>
      <c r="G719" s="6"/>
      <c r="H719" s="6"/>
      <c r="I719" s="6"/>
    </row>
    <row r="720">
      <c r="A720" s="6"/>
      <c r="B720" s="29"/>
      <c r="C720" s="29"/>
      <c r="D720" s="29"/>
      <c r="E720" s="30"/>
      <c r="F720" s="31" t="b">
        <v>1</v>
      </c>
      <c r="G720" s="6"/>
      <c r="H720" s="6"/>
      <c r="I720" s="6"/>
    </row>
    <row r="721">
      <c r="A721" s="6"/>
      <c r="B721" s="29"/>
      <c r="C721" s="29"/>
      <c r="D721" s="29"/>
      <c r="E721" s="30"/>
      <c r="F721" s="31" t="b">
        <v>1</v>
      </c>
      <c r="G721" s="6"/>
      <c r="H721" s="6"/>
      <c r="I721" s="6"/>
    </row>
    <row r="722">
      <c r="A722" s="6"/>
      <c r="B722" s="29"/>
      <c r="C722" s="29"/>
      <c r="D722" s="29"/>
      <c r="E722" s="30"/>
      <c r="F722" s="31" t="b">
        <v>1</v>
      </c>
      <c r="G722" s="6"/>
      <c r="H722" s="6"/>
      <c r="I722" s="6"/>
    </row>
    <row r="723">
      <c r="A723" s="6"/>
      <c r="B723" s="29"/>
      <c r="C723" s="29"/>
      <c r="D723" s="29"/>
      <c r="E723" s="30"/>
      <c r="F723" s="31" t="b">
        <v>1</v>
      </c>
      <c r="G723" s="6"/>
      <c r="H723" s="6"/>
      <c r="I723" s="6"/>
    </row>
    <row r="724">
      <c r="A724" s="6"/>
      <c r="B724" s="29"/>
      <c r="C724" s="29"/>
      <c r="D724" s="29"/>
      <c r="E724" s="30"/>
      <c r="F724" s="31" t="b">
        <v>1</v>
      </c>
      <c r="G724" s="6"/>
      <c r="H724" s="6"/>
      <c r="I724" s="6"/>
    </row>
    <row r="725">
      <c r="A725" s="6"/>
      <c r="B725" s="29"/>
      <c r="C725" s="29"/>
      <c r="D725" s="29"/>
      <c r="E725" s="30"/>
      <c r="F725" s="31" t="b">
        <v>1</v>
      </c>
      <c r="G725" s="6"/>
      <c r="H725" s="6"/>
      <c r="I725" s="6"/>
    </row>
    <row r="726">
      <c r="A726" s="6"/>
      <c r="B726" s="29"/>
      <c r="C726" s="29"/>
      <c r="D726" s="29"/>
      <c r="E726" s="30"/>
      <c r="F726" s="31" t="b">
        <v>1</v>
      </c>
      <c r="G726" s="6"/>
      <c r="H726" s="6"/>
      <c r="I726" s="6"/>
    </row>
    <row r="727">
      <c r="A727" s="6"/>
      <c r="B727" s="29"/>
      <c r="C727" s="29"/>
      <c r="D727" s="29"/>
      <c r="E727" s="30"/>
      <c r="F727" s="31" t="b">
        <v>1</v>
      </c>
      <c r="G727" s="6"/>
      <c r="H727" s="6"/>
      <c r="I727" s="6"/>
    </row>
    <row r="728">
      <c r="A728" s="6"/>
      <c r="B728" s="29"/>
      <c r="C728" s="29"/>
      <c r="D728" s="29"/>
      <c r="E728" s="30"/>
      <c r="F728" s="31" t="b">
        <v>1</v>
      </c>
      <c r="G728" s="6"/>
      <c r="H728" s="6"/>
      <c r="I728" s="6"/>
    </row>
    <row r="729">
      <c r="A729" s="6"/>
      <c r="B729" s="29"/>
      <c r="C729" s="29"/>
      <c r="D729" s="29"/>
      <c r="E729" s="30"/>
      <c r="F729" s="31" t="b">
        <v>1</v>
      </c>
      <c r="G729" s="6"/>
      <c r="H729" s="6"/>
      <c r="I729" s="6"/>
    </row>
    <row r="730">
      <c r="A730" s="6"/>
      <c r="B730" s="29"/>
      <c r="C730" s="29"/>
      <c r="D730" s="29"/>
      <c r="E730" s="30"/>
      <c r="F730" s="31" t="b">
        <v>1</v>
      </c>
      <c r="G730" s="6"/>
      <c r="H730" s="6"/>
      <c r="I730" s="6"/>
    </row>
    <row r="731">
      <c r="A731" s="6"/>
      <c r="B731" s="29"/>
      <c r="C731" s="29"/>
      <c r="D731" s="29"/>
      <c r="E731" s="30"/>
      <c r="F731" s="31" t="b">
        <v>1</v>
      </c>
      <c r="G731" s="6"/>
      <c r="H731" s="6"/>
      <c r="I731" s="6"/>
    </row>
    <row r="732">
      <c r="A732" s="6"/>
      <c r="B732" s="29"/>
      <c r="C732" s="29"/>
      <c r="D732" s="29"/>
      <c r="E732" s="30"/>
      <c r="F732" s="31" t="b">
        <v>1</v>
      </c>
      <c r="G732" s="6"/>
      <c r="H732" s="6"/>
      <c r="I732" s="6"/>
    </row>
    <row r="733">
      <c r="A733" s="6"/>
      <c r="B733" s="29"/>
      <c r="C733" s="29"/>
      <c r="D733" s="29"/>
      <c r="E733" s="30"/>
      <c r="F733" s="31" t="b">
        <v>1</v>
      </c>
      <c r="G733" s="6"/>
      <c r="H733" s="6"/>
      <c r="I733" s="6"/>
    </row>
    <row r="734">
      <c r="A734" s="6"/>
      <c r="B734" s="29"/>
      <c r="C734" s="29"/>
      <c r="D734" s="29"/>
      <c r="E734" s="30"/>
      <c r="F734" s="31" t="b">
        <v>1</v>
      </c>
      <c r="G734" s="6"/>
      <c r="H734" s="6"/>
      <c r="I734" s="6"/>
    </row>
    <row r="735">
      <c r="A735" s="6"/>
      <c r="B735" s="29"/>
      <c r="C735" s="29"/>
      <c r="D735" s="29"/>
      <c r="E735" s="30"/>
      <c r="F735" s="31" t="b">
        <v>1</v>
      </c>
      <c r="G735" s="6"/>
      <c r="H735" s="6"/>
      <c r="I735" s="6"/>
    </row>
    <row r="736">
      <c r="A736" s="6"/>
      <c r="B736" s="29"/>
      <c r="C736" s="29"/>
      <c r="D736" s="29"/>
      <c r="E736" s="30"/>
      <c r="F736" s="31" t="b">
        <v>1</v>
      </c>
      <c r="G736" s="6"/>
      <c r="H736" s="6"/>
      <c r="I736" s="6"/>
    </row>
    <row r="737">
      <c r="A737" s="6"/>
      <c r="B737" s="29"/>
      <c r="C737" s="29"/>
      <c r="D737" s="29"/>
      <c r="E737" s="30"/>
      <c r="F737" s="31" t="b">
        <v>1</v>
      </c>
      <c r="G737" s="6"/>
      <c r="H737" s="6"/>
      <c r="I737" s="6"/>
    </row>
    <row r="738">
      <c r="A738" s="6"/>
      <c r="B738" s="29"/>
      <c r="C738" s="29"/>
      <c r="D738" s="29"/>
      <c r="E738" s="30"/>
      <c r="F738" s="31" t="b">
        <v>1</v>
      </c>
      <c r="G738" s="6"/>
      <c r="H738" s="6"/>
      <c r="I738" s="6"/>
    </row>
    <row r="739">
      <c r="A739" s="6"/>
      <c r="B739" s="29"/>
      <c r="C739" s="29"/>
      <c r="D739" s="29"/>
      <c r="E739" s="30"/>
      <c r="F739" s="31" t="b">
        <v>1</v>
      </c>
      <c r="G739" s="6"/>
      <c r="H739" s="6"/>
      <c r="I739" s="6"/>
    </row>
    <row r="740">
      <c r="A740" s="6"/>
      <c r="B740" s="29"/>
      <c r="C740" s="29"/>
      <c r="D740" s="29"/>
      <c r="E740" s="30"/>
      <c r="F740" s="31" t="b">
        <v>1</v>
      </c>
      <c r="G740" s="6"/>
      <c r="H740" s="6"/>
      <c r="I740" s="6"/>
    </row>
    <row r="741">
      <c r="A741" s="6"/>
      <c r="B741" s="29"/>
      <c r="C741" s="29"/>
      <c r="D741" s="29"/>
      <c r="E741" s="30"/>
      <c r="F741" s="31" t="b">
        <v>1</v>
      </c>
      <c r="G741" s="6"/>
      <c r="H741" s="6"/>
      <c r="I741" s="6"/>
    </row>
    <row r="742">
      <c r="A742" s="6"/>
      <c r="B742" s="29"/>
      <c r="C742" s="29"/>
      <c r="D742" s="29"/>
      <c r="E742" s="30"/>
      <c r="F742" s="31" t="b">
        <v>1</v>
      </c>
      <c r="G742" s="6"/>
      <c r="H742" s="6"/>
      <c r="I742" s="6"/>
    </row>
    <row r="743">
      <c r="A743" s="6"/>
      <c r="B743" s="29"/>
      <c r="C743" s="29"/>
      <c r="D743" s="29"/>
      <c r="E743" s="30"/>
      <c r="F743" s="31" t="b">
        <v>1</v>
      </c>
      <c r="G743" s="6"/>
      <c r="H743" s="6"/>
      <c r="I743" s="6"/>
    </row>
    <row r="744">
      <c r="A744" s="6"/>
      <c r="B744" s="29"/>
      <c r="C744" s="29"/>
      <c r="D744" s="29"/>
      <c r="E744" s="30"/>
      <c r="F744" s="31" t="b">
        <v>1</v>
      </c>
      <c r="G744" s="6"/>
      <c r="H744" s="6"/>
      <c r="I744" s="6"/>
    </row>
    <row r="745">
      <c r="A745" s="6"/>
      <c r="B745" s="29"/>
      <c r="C745" s="29"/>
      <c r="D745" s="29"/>
      <c r="E745" s="30"/>
      <c r="F745" s="31" t="b">
        <v>1</v>
      </c>
      <c r="G745" s="6"/>
      <c r="H745" s="6"/>
      <c r="I745" s="6"/>
    </row>
    <row r="746">
      <c r="A746" s="6"/>
      <c r="B746" s="29"/>
      <c r="C746" s="29"/>
      <c r="D746" s="29"/>
      <c r="E746" s="30"/>
      <c r="F746" s="31" t="b">
        <v>1</v>
      </c>
      <c r="G746" s="6"/>
      <c r="H746" s="6"/>
      <c r="I746" s="6"/>
    </row>
    <row r="747">
      <c r="A747" s="6"/>
      <c r="B747" s="29"/>
      <c r="C747" s="29"/>
      <c r="D747" s="29"/>
      <c r="E747" s="30"/>
      <c r="F747" s="31" t="b">
        <v>1</v>
      </c>
      <c r="G747" s="6"/>
      <c r="H747" s="6"/>
      <c r="I747" s="6"/>
    </row>
    <row r="748">
      <c r="A748" s="6"/>
      <c r="B748" s="29"/>
      <c r="C748" s="29"/>
      <c r="D748" s="29"/>
      <c r="E748" s="30"/>
      <c r="F748" s="31" t="b">
        <v>1</v>
      </c>
      <c r="G748" s="6"/>
      <c r="H748" s="6"/>
      <c r="I748" s="6"/>
    </row>
    <row r="749">
      <c r="A749" s="6"/>
      <c r="B749" s="29"/>
      <c r="C749" s="29"/>
      <c r="D749" s="29"/>
      <c r="E749" s="30"/>
      <c r="F749" s="31" t="b">
        <v>1</v>
      </c>
      <c r="G749" s="6"/>
      <c r="H749" s="6"/>
      <c r="I749" s="6"/>
    </row>
    <row r="750">
      <c r="A750" s="6"/>
      <c r="B750" s="29"/>
      <c r="C750" s="29"/>
      <c r="D750" s="29"/>
      <c r="E750" s="30"/>
      <c r="F750" s="31" t="b">
        <v>1</v>
      </c>
      <c r="G750" s="6"/>
      <c r="H750" s="6"/>
      <c r="I750" s="6"/>
    </row>
    <row r="751">
      <c r="A751" s="6"/>
      <c r="B751" s="29"/>
      <c r="C751" s="29"/>
      <c r="D751" s="29"/>
      <c r="E751" s="30"/>
      <c r="F751" s="31" t="b">
        <v>1</v>
      </c>
      <c r="G751" s="6"/>
      <c r="H751" s="6"/>
      <c r="I751" s="6"/>
    </row>
    <row r="752">
      <c r="A752" s="6"/>
      <c r="B752" s="29"/>
      <c r="C752" s="29"/>
      <c r="D752" s="29"/>
      <c r="E752" s="30"/>
      <c r="F752" s="31" t="b">
        <v>1</v>
      </c>
      <c r="G752" s="6"/>
      <c r="H752" s="6"/>
      <c r="I752" s="6"/>
    </row>
    <row r="753">
      <c r="A753" s="6"/>
      <c r="B753" s="29"/>
      <c r="C753" s="29"/>
      <c r="D753" s="29"/>
      <c r="E753" s="30"/>
      <c r="F753" s="31" t="b">
        <v>1</v>
      </c>
      <c r="G753" s="6"/>
      <c r="H753" s="6"/>
      <c r="I753" s="6"/>
    </row>
    <row r="754">
      <c r="A754" s="6"/>
      <c r="B754" s="29"/>
      <c r="C754" s="29"/>
      <c r="D754" s="29"/>
      <c r="E754" s="30"/>
      <c r="F754" s="31" t="b">
        <v>1</v>
      </c>
      <c r="G754" s="6"/>
      <c r="H754" s="6"/>
      <c r="I754" s="6"/>
    </row>
    <row r="755">
      <c r="A755" s="6"/>
      <c r="B755" s="29"/>
      <c r="C755" s="29"/>
      <c r="D755" s="29"/>
      <c r="E755" s="30"/>
      <c r="F755" s="31" t="b">
        <v>1</v>
      </c>
      <c r="G755" s="6"/>
      <c r="H755" s="6"/>
      <c r="I755" s="6"/>
    </row>
    <row r="756">
      <c r="A756" s="6"/>
      <c r="B756" s="29"/>
      <c r="C756" s="29"/>
      <c r="D756" s="29"/>
      <c r="E756" s="30"/>
      <c r="F756" s="31" t="b">
        <v>1</v>
      </c>
      <c r="G756" s="6"/>
      <c r="H756" s="6"/>
      <c r="I756" s="6"/>
    </row>
    <row r="757">
      <c r="A757" s="6"/>
      <c r="B757" s="29"/>
      <c r="C757" s="29"/>
      <c r="D757" s="29"/>
      <c r="E757" s="30"/>
      <c r="F757" s="31" t="b">
        <v>1</v>
      </c>
      <c r="G757" s="6"/>
      <c r="H757" s="6"/>
      <c r="I757" s="6"/>
    </row>
    <row r="758">
      <c r="A758" s="6"/>
      <c r="B758" s="29"/>
      <c r="C758" s="29"/>
      <c r="D758" s="29"/>
      <c r="E758" s="30"/>
      <c r="F758" s="31" t="b">
        <v>1</v>
      </c>
      <c r="G758" s="6"/>
      <c r="H758" s="6"/>
      <c r="I758" s="6"/>
    </row>
    <row r="759">
      <c r="A759" s="6"/>
      <c r="B759" s="29"/>
      <c r="C759" s="29"/>
      <c r="D759" s="29"/>
      <c r="E759" s="30"/>
      <c r="F759" s="31" t="b">
        <v>1</v>
      </c>
      <c r="G759" s="6"/>
      <c r="H759" s="6"/>
      <c r="I759" s="6"/>
    </row>
    <row r="760">
      <c r="A760" s="6"/>
      <c r="B760" s="29"/>
      <c r="C760" s="29"/>
      <c r="D760" s="29"/>
      <c r="E760" s="30"/>
      <c r="F760" s="31" t="b">
        <v>1</v>
      </c>
      <c r="G760" s="6"/>
      <c r="H760" s="6"/>
      <c r="I760" s="6"/>
    </row>
    <row r="761">
      <c r="A761" s="6"/>
      <c r="B761" s="29"/>
      <c r="C761" s="29"/>
      <c r="D761" s="29"/>
      <c r="E761" s="30"/>
      <c r="F761" s="31" t="b">
        <v>1</v>
      </c>
      <c r="G761" s="6"/>
      <c r="H761" s="6"/>
      <c r="I761" s="6"/>
    </row>
    <row r="762">
      <c r="A762" s="6"/>
      <c r="B762" s="29"/>
      <c r="C762" s="29"/>
      <c r="D762" s="29"/>
      <c r="E762" s="30"/>
      <c r="F762" s="31" t="b">
        <v>1</v>
      </c>
      <c r="G762" s="6"/>
      <c r="H762" s="6"/>
      <c r="I762" s="6"/>
    </row>
    <row r="763">
      <c r="A763" s="6"/>
      <c r="B763" s="29"/>
      <c r="C763" s="29"/>
      <c r="D763" s="29"/>
      <c r="E763" s="30"/>
      <c r="F763" s="31" t="b">
        <v>1</v>
      </c>
      <c r="G763" s="6"/>
      <c r="H763" s="6"/>
      <c r="I763" s="6"/>
    </row>
    <row r="764">
      <c r="A764" s="6"/>
      <c r="B764" s="29"/>
      <c r="C764" s="29"/>
      <c r="D764" s="29"/>
      <c r="E764" s="30"/>
      <c r="F764" s="31" t="b">
        <v>1</v>
      </c>
      <c r="G764" s="6"/>
      <c r="H764" s="6"/>
      <c r="I764" s="6"/>
    </row>
    <row r="765">
      <c r="A765" s="6"/>
      <c r="B765" s="29"/>
      <c r="C765" s="29"/>
      <c r="D765" s="29"/>
      <c r="E765" s="30"/>
      <c r="F765" s="31" t="b">
        <v>1</v>
      </c>
      <c r="G765" s="6"/>
      <c r="H765" s="6"/>
      <c r="I765" s="6"/>
    </row>
    <row r="766">
      <c r="A766" s="6"/>
      <c r="B766" s="29"/>
      <c r="C766" s="29"/>
      <c r="D766" s="29"/>
      <c r="E766" s="30"/>
      <c r="F766" s="31" t="b">
        <v>1</v>
      </c>
      <c r="G766" s="6"/>
      <c r="H766" s="6"/>
      <c r="I766" s="6"/>
    </row>
    <row r="767">
      <c r="A767" s="6"/>
      <c r="B767" s="29"/>
      <c r="C767" s="29"/>
      <c r="D767" s="29"/>
      <c r="E767" s="30"/>
      <c r="F767" s="31" t="b">
        <v>1</v>
      </c>
      <c r="G767" s="6"/>
      <c r="H767" s="6"/>
      <c r="I767" s="6"/>
    </row>
    <row r="768">
      <c r="A768" s="6"/>
      <c r="B768" s="29"/>
      <c r="C768" s="29"/>
      <c r="D768" s="29"/>
      <c r="E768" s="30"/>
      <c r="F768" s="31" t="b">
        <v>1</v>
      </c>
      <c r="G768" s="6"/>
      <c r="H768" s="6"/>
      <c r="I768" s="6"/>
    </row>
    <row r="769">
      <c r="A769" s="6"/>
      <c r="B769" s="29"/>
      <c r="C769" s="29"/>
      <c r="D769" s="29"/>
      <c r="E769" s="30"/>
      <c r="F769" s="31" t="b">
        <v>1</v>
      </c>
      <c r="G769" s="6"/>
      <c r="H769" s="6"/>
      <c r="I769" s="6"/>
    </row>
    <row r="770">
      <c r="A770" s="6"/>
      <c r="B770" s="29"/>
      <c r="C770" s="29"/>
      <c r="D770" s="29"/>
      <c r="E770" s="30"/>
      <c r="F770" s="31" t="b">
        <v>1</v>
      </c>
      <c r="G770" s="6"/>
      <c r="H770" s="6"/>
      <c r="I770" s="6"/>
    </row>
    <row r="771">
      <c r="A771" s="6"/>
      <c r="B771" s="29"/>
      <c r="C771" s="29"/>
      <c r="D771" s="29"/>
      <c r="E771" s="30"/>
      <c r="F771" s="31" t="b">
        <v>1</v>
      </c>
      <c r="G771" s="6"/>
      <c r="H771" s="6"/>
      <c r="I771" s="6"/>
    </row>
    <row r="772">
      <c r="A772" s="6"/>
      <c r="B772" s="29"/>
      <c r="C772" s="29"/>
      <c r="D772" s="29"/>
      <c r="E772" s="30"/>
      <c r="F772" s="31" t="b">
        <v>1</v>
      </c>
      <c r="G772" s="6"/>
      <c r="H772" s="6"/>
      <c r="I772" s="6"/>
    </row>
    <row r="773">
      <c r="A773" s="6"/>
      <c r="B773" s="29"/>
      <c r="C773" s="29"/>
      <c r="D773" s="29"/>
      <c r="E773" s="30"/>
      <c r="F773" s="31" t="b">
        <v>1</v>
      </c>
      <c r="G773" s="6"/>
      <c r="H773" s="6"/>
      <c r="I773" s="6"/>
    </row>
    <row r="774">
      <c r="A774" s="6"/>
      <c r="B774" s="29"/>
      <c r="C774" s="29"/>
      <c r="D774" s="29"/>
      <c r="E774" s="30"/>
      <c r="F774" s="31" t="b">
        <v>1</v>
      </c>
      <c r="G774" s="6"/>
      <c r="H774" s="6"/>
      <c r="I774" s="6"/>
    </row>
    <row r="775">
      <c r="A775" s="6"/>
      <c r="B775" s="29"/>
      <c r="C775" s="29"/>
      <c r="D775" s="29"/>
      <c r="E775" s="30"/>
      <c r="F775" s="31" t="b">
        <v>1</v>
      </c>
      <c r="G775" s="6"/>
      <c r="H775" s="6"/>
      <c r="I775" s="6"/>
    </row>
    <row r="776">
      <c r="A776" s="6"/>
      <c r="B776" s="29"/>
      <c r="C776" s="29"/>
      <c r="D776" s="29"/>
      <c r="E776" s="30"/>
      <c r="F776" s="31" t="b">
        <v>1</v>
      </c>
      <c r="G776" s="6"/>
      <c r="H776" s="6"/>
      <c r="I776" s="6"/>
    </row>
    <row r="777">
      <c r="A777" s="6"/>
      <c r="B777" s="29"/>
      <c r="C777" s="29"/>
      <c r="D777" s="29"/>
      <c r="E777" s="30"/>
      <c r="F777" s="31" t="b">
        <v>1</v>
      </c>
      <c r="G777" s="6"/>
      <c r="H777" s="6"/>
      <c r="I777" s="6"/>
    </row>
    <row r="778">
      <c r="A778" s="6"/>
      <c r="B778" s="29"/>
      <c r="C778" s="29"/>
      <c r="D778" s="29"/>
      <c r="E778" s="30"/>
      <c r="F778" s="31" t="b">
        <v>1</v>
      </c>
      <c r="G778" s="6"/>
      <c r="H778" s="6"/>
      <c r="I778" s="6"/>
    </row>
    <row r="779">
      <c r="A779" s="6"/>
      <c r="B779" s="29"/>
      <c r="C779" s="29"/>
      <c r="D779" s="29"/>
      <c r="E779" s="30"/>
      <c r="F779" s="31" t="b">
        <v>1</v>
      </c>
      <c r="G779" s="6"/>
      <c r="H779" s="6"/>
      <c r="I779" s="6"/>
    </row>
    <row r="780">
      <c r="A780" s="6"/>
      <c r="B780" s="29"/>
      <c r="C780" s="29"/>
      <c r="D780" s="29"/>
      <c r="E780" s="30"/>
      <c r="F780" s="31" t="b">
        <v>1</v>
      </c>
      <c r="G780" s="6"/>
      <c r="H780" s="6"/>
      <c r="I780" s="6"/>
    </row>
    <row r="781">
      <c r="A781" s="6"/>
      <c r="B781" s="29"/>
      <c r="C781" s="29"/>
      <c r="D781" s="29"/>
      <c r="E781" s="30"/>
      <c r="F781" s="31" t="b">
        <v>1</v>
      </c>
      <c r="G781" s="6"/>
      <c r="H781" s="6"/>
      <c r="I781" s="6"/>
    </row>
    <row r="782">
      <c r="A782" s="6"/>
      <c r="B782" s="29"/>
      <c r="C782" s="29"/>
      <c r="D782" s="29"/>
      <c r="E782" s="30"/>
      <c r="F782" s="31" t="b">
        <v>1</v>
      </c>
      <c r="G782" s="6"/>
      <c r="H782" s="6"/>
      <c r="I782" s="6"/>
    </row>
    <row r="783">
      <c r="A783" s="6"/>
      <c r="B783" s="29"/>
      <c r="C783" s="29"/>
      <c r="D783" s="29"/>
      <c r="E783" s="30"/>
      <c r="F783" s="31" t="b">
        <v>1</v>
      </c>
      <c r="G783" s="6"/>
      <c r="H783" s="6"/>
      <c r="I783" s="6"/>
    </row>
    <row r="784">
      <c r="A784" s="6"/>
      <c r="B784" s="29"/>
      <c r="C784" s="29"/>
      <c r="D784" s="29"/>
      <c r="E784" s="30"/>
      <c r="F784" s="31" t="b">
        <v>1</v>
      </c>
      <c r="G784" s="6"/>
      <c r="H784" s="6"/>
      <c r="I784" s="6"/>
    </row>
    <row r="785">
      <c r="A785" s="6"/>
      <c r="B785" s="29"/>
      <c r="C785" s="29"/>
      <c r="D785" s="29"/>
      <c r="E785" s="30"/>
      <c r="F785" s="31" t="b">
        <v>1</v>
      </c>
      <c r="G785" s="6"/>
      <c r="H785" s="6"/>
      <c r="I785" s="6"/>
    </row>
    <row r="786">
      <c r="A786" s="6"/>
      <c r="B786" s="29"/>
      <c r="C786" s="29"/>
      <c r="D786" s="29"/>
      <c r="E786" s="30"/>
      <c r="F786" s="31" t="b">
        <v>1</v>
      </c>
      <c r="G786" s="6"/>
      <c r="H786" s="6"/>
      <c r="I786" s="6"/>
    </row>
    <row r="787">
      <c r="A787" s="6"/>
      <c r="B787" s="29"/>
      <c r="C787" s="29"/>
      <c r="D787" s="29"/>
      <c r="E787" s="30"/>
      <c r="F787" s="31" t="b">
        <v>1</v>
      </c>
      <c r="G787" s="6"/>
      <c r="H787" s="6"/>
      <c r="I787" s="6"/>
    </row>
    <row r="788">
      <c r="A788" s="6"/>
      <c r="B788" s="29"/>
      <c r="C788" s="29"/>
      <c r="D788" s="29"/>
      <c r="E788" s="30"/>
      <c r="F788" s="31" t="b">
        <v>1</v>
      </c>
      <c r="G788" s="6"/>
      <c r="H788" s="6"/>
      <c r="I788" s="6"/>
    </row>
    <row r="789">
      <c r="A789" s="6"/>
      <c r="B789" s="29"/>
      <c r="C789" s="29"/>
      <c r="D789" s="29"/>
      <c r="E789" s="30"/>
      <c r="F789" s="31" t="b">
        <v>1</v>
      </c>
      <c r="G789" s="6"/>
      <c r="H789" s="6"/>
      <c r="I789" s="6"/>
    </row>
    <row r="790">
      <c r="A790" s="6"/>
      <c r="B790" s="29"/>
      <c r="C790" s="29"/>
      <c r="D790" s="29"/>
      <c r="E790" s="30"/>
      <c r="F790" s="31" t="b">
        <v>1</v>
      </c>
      <c r="G790" s="6"/>
      <c r="H790" s="6"/>
      <c r="I790" s="6"/>
    </row>
    <row r="791">
      <c r="A791" s="6"/>
      <c r="B791" s="29"/>
      <c r="C791" s="29"/>
      <c r="D791" s="29"/>
      <c r="E791" s="30"/>
      <c r="F791" s="31" t="b">
        <v>1</v>
      </c>
      <c r="G791" s="6"/>
      <c r="H791" s="6"/>
      <c r="I791" s="6"/>
    </row>
    <row r="792">
      <c r="A792" s="6"/>
      <c r="B792" s="29"/>
      <c r="C792" s="29"/>
      <c r="D792" s="29"/>
      <c r="E792" s="30"/>
      <c r="F792" s="31" t="b">
        <v>1</v>
      </c>
      <c r="G792" s="6"/>
      <c r="H792" s="6"/>
      <c r="I792" s="6"/>
    </row>
    <row r="793">
      <c r="A793" s="6"/>
      <c r="B793" s="29"/>
      <c r="C793" s="29"/>
      <c r="D793" s="29"/>
      <c r="E793" s="30"/>
      <c r="F793" s="31" t="b">
        <v>1</v>
      </c>
      <c r="G793" s="6"/>
      <c r="H793" s="6"/>
      <c r="I793" s="6"/>
    </row>
    <row r="794">
      <c r="A794" s="6"/>
      <c r="B794" s="29"/>
      <c r="C794" s="29"/>
      <c r="D794" s="29"/>
      <c r="E794" s="30"/>
      <c r="F794" s="31" t="b">
        <v>1</v>
      </c>
      <c r="G794" s="6"/>
      <c r="H794" s="6"/>
      <c r="I794" s="6"/>
    </row>
    <row r="795">
      <c r="A795" s="6"/>
      <c r="B795" s="29"/>
      <c r="C795" s="29"/>
      <c r="D795" s="29"/>
      <c r="E795" s="30"/>
      <c r="F795" s="31" t="b">
        <v>1</v>
      </c>
      <c r="G795" s="6"/>
      <c r="H795" s="6"/>
      <c r="I795" s="6"/>
    </row>
    <row r="796">
      <c r="A796" s="6"/>
      <c r="B796" s="29"/>
      <c r="C796" s="29"/>
      <c r="D796" s="29"/>
      <c r="E796" s="30"/>
      <c r="F796" s="31" t="b">
        <v>1</v>
      </c>
      <c r="G796" s="6"/>
      <c r="H796" s="6"/>
      <c r="I796" s="6"/>
    </row>
    <row r="797">
      <c r="A797" s="6"/>
      <c r="B797" s="29"/>
      <c r="C797" s="29"/>
      <c r="D797" s="29"/>
      <c r="E797" s="30"/>
      <c r="F797" s="31" t="b">
        <v>1</v>
      </c>
      <c r="G797" s="6"/>
      <c r="H797" s="6"/>
      <c r="I797" s="6"/>
    </row>
    <row r="798">
      <c r="A798" s="6"/>
      <c r="B798" s="29"/>
      <c r="C798" s="29"/>
      <c r="D798" s="29"/>
      <c r="E798" s="30"/>
      <c r="F798" s="31" t="b">
        <v>1</v>
      </c>
      <c r="G798" s="6"/>
      <c r="H798" s="6"/>
      <c r="I798" s="6"/>
    </row>
    <row r="799">
      <c r="A799" s="6"/>
      <c r="B799" s="29"/>
      <c r="C799" s="29"/>
      <c r="D799" s="29"/>
      <c r="E799" s="30"/>
      <c r="F799" s="31" t="b">
        <v>1</v>
      </c>
      <c r="G799" s="6"/>
      <c r="H799" s="6"/>
      <c r="I799" s="6"/>
    </row>
    <row r="800">
      <c r="A800" s="6"/>
      <c r="B800" s="29"/>
      <c r="C800" s="29"/>
      <c r="D800" s="29"/>
      <c r="E800" s="30"/>
      <c r="F800" s="31" t="b">
        <v>1</v>
      </c>
      <c r="G800" s="6"/>
      <c r="H800" s="6"/>
      <c r="I800" s="6"/>
    </row>
    <row r="801">
      <c r="A801" s="6"/>
      <c r="B801" s="29"/>
      <c r="C801" s="29"/>
      <c r="D801" s="29"/>
      <c r="E801" s="30"/>
      <c r="F801" s="31" t="b">
        <v>1</v>
      </c>
      <c r="G801" s="6"/>
      <c r="H801" s="6"/>
      <c r="I801" s="6"/>
    </row>
    <row r="802">
      <c r="A802" s="6"/>
      <c r="B802" s="29"/>
      <c r="C802" s="29"/>
      <c r="D802" s="29"/>
      <c r="E802" s="30"/>
      <c r="F802" s="31" t="b">
        <v>1</v>
      </c>
      <c r="G802" s="6"/>
      <c r="H802" s="6"/>
      <c r="I802" s="6"/>
    </row>
    <row r="803">
      <c r="A803" s="6"/>
      <c r="B803" s="29"/>
      <c r="C803" s="29"/>
      <c r="D803" s="29"/>
      <c r="E803" s="30"/>
      <c r="F803" s="31" t="b">
        <v>1</v>
      </c>
      <c r="G803" s="6"/>
      <c r="H803" s="6"/>
      <c r="I803" s="6"/>
    </row>
    <row r="804">
      <c r="A804" s="6"/>
      <c r="B804" s="29"/>
      <c r="C804" s="29"/>
      <c r="D804" s="29"/>
      <c r="E804" s="30"/>
      <c r="F804" s="31" t="b">
        <v>1</v>
      </c>
      <c r="G804" s="6"/>
      <c r="H804" s="6"/>
      <c r="I804" s="6"/>
    </row>
    <row r="805">
      <c r="A805" s="6"/>
      <c r="B805" s="29"/>
      <c r="C805" s="29"/>
      <c r="D805" s="29"/>
      <c r="E805" s="30"/>
      <c r="F805" s="31" t="b">
        <v>1</v>
      </c>
      <c r="G805" s="6"/>
      <c r="H805" s="6"/>
      <c r="I805" s="6"/>
    </row>
    <row r="806">
      <c r="A806" s="6"/>
      <c r="B806" s="29"/>
      <c r="C806" s="29"/>
      <c r="D806" s="29"/>
      <c r="E806" s="30"/>
      <c r="F806" s="31" t="b">
        <v>1</v>
      </c>
      <c r="G806" s="6"/>
      <c r="H806" s="6"/>
      <c r="I806" s="6"/>
    </row>
    <row r="807">
      <c r="A807" s="6"/>
      <c r="B807" s="29"/>
      <c r="C807" s="29"/>
      <c r="D807" s="29"/>
      <c r="E807" s="30"/>
      <c r="F807" s="31" t="b">
        <v>1</v>
      </c>
      <c r="G807" s="6"/>
      <c r="H807" s="6"/>
      <c r="I807" s="6"/>
    </row>
    <row r="808">
      <c r="A808" s="6"/>
      <c r="B808" s="29"/>
      <c r="C808" s="29"/>
      <c r="D808" s="29"/>
      <c r="E808" s="30"/>
      <c r="F808" s="31" t="b">
        <v>1</v>
      </c>
      <c r="G808" s="6"/>
      <c r="H808" s="6"/>
      <c r="I808" s="6"/>
    </row>
    <row r="809">
      <c r="A809" s="6"/>
      <c r="B809" s="29"/>
      <c r="C809" s="29"/>
      <c r="D809" s="29"/>
      <c r="E809" s="30"/>
      <c r="F809" s="31" t="b">
        <v>1</v>
      </c>
      <c r="G809" s="6"/>
      <c r="H809" s="6"/>
      <c r="I809" s="6"/>
    </row>
    <row r="810">
      <c r="A810" s="6"/>
      <c r="B810" s="29"/>
      <c r="C810" s="29"/>
      <c r="D810" s="29"/>
      <c r="E810" s="30"/>
      <c r="F810" s="31" t="b">
        <v>1</v>
      </c>
      <c r="G810" s="6"/>
      <c r="H810" s="6"/>
      <c r="I810" s="6"/>
    </row>
    <row r="811">
      <c r="A811" s="6"/>
      <c r="B811" s="29"/>
      <c r="C811" s="29"/>
      <c r="D811" s="29"/>
      <c r="E811" s="30"/>
      <c r="F811" s="31" t="b">
        <v>1</v>
      </c>
      <c r="G811" s="6"/>
      <c r="H811" s="6"/>
      <c r="I811" s="6"/>
    </row>
    <row r="812">
      <c r="A812" s="6"/>
      <c r="B812" s="29"/>
      <c r="C812" s="29"/>
      <c r="D812" s="29"/>
      <c r="E812" s="30"/>
      <c r="F812" s="31" t="b">
        <v>1</v>
      </c>
      <c r="G812" s="6"/>
      <c r="H812" s="6"/>
      <c r="I812" s="6"/>
    </row>
    <row r="813">
      <c r="A813" s="6"/>
      <c r="B813" s="29"/>
      <c r="C813" s="29"/>
      <c r="D813" s="29"/>
      <c r="E813" s="30"/>
      <c r="F813" s="31" t="b">
        <v>1</v>
      </c>
      <c r="G813" s="6"/>
      <c r="H813" s="6"/>
      <c r="I813" s="6"/>
    </row>
    <row r="814">
      <c r="A814" s="6"/>
      <c r="B814" s="29"/>
      <c r="C814" s="29"/>
      <c r="D814" s="29"/>
      <c r="E814" s="30"/>
      <c r="F814" s="31" t="b">
        <v>1</v>
      </c>
      <c r="G814" s="6"/>
      <c r="H814" s="6"/>
      <c r="I814" s="6"/>
    </row>
    <row r="815">
      <c r="A815" s="6"/>
      <c r="B815" s="29"/>
      <c r="C815" s="29"/>
      <c r="D815" s="29"/>
      <c r="E815" s="30"/>
      <c r="F815" s="31" t="b">
        <v>1</v>
      </c>
      <c r="G815" s="6"/>
      <c r="H815" s="6"/>
      <c r="I815" s="6"/>
    </row>
    <row r="816">
      <c r="A816" s="6"/>
      <c r="B816" s="29"/>
      <c r="C816" s="29"/>
      <c r="D816" s="29"/>
      <c r="E816" s="30"/>
      <c r="F816" s="31" t="b">
        <v>1</v>
      </c>
      <c r="G816" s="6"/>
      <c r="H816" s="6"/>
      <c r="I816" s="6"/>
    </row>
    <row r="817">
      <c r="A817" s="6"/>
      <c r="B817" s="29"/>
      <c r="C817" s="29"/>
      <c r="D817" s="29"/>
      <c r="E817" s="30"/>
      <c r="F817" s="31" t="b">
        <v>1</v>
      </c>
      <c r="G817" s="6"/>
      <c r="H817" s="6"/>
      <c r="I817" s="6"/>
    </row>
    <row r="818">
      <c r="A818" s="6"/>
      <c r="B818" s="29"/>
      <c r="C818" s="29"/>
      <c r="D818" s="29"/>
      <c r="E818" s="30"/>
      <c r="F818" s="31" t="b">
        <v>1</v>
      </c>
      <c r="G818" s="6"/>
      <c r="H818" s="6"/>
      <c r="I818" s="6"/>
    </row>
    <row r="819">
      <c r="A819" s="6"/>
      <c r="B819" s="29"/>
      <c r="C819" s="29"/>
      <c r="D819" s="29"/>
      <c r="E819" s="30"/>
      <c r="F819" s="31" t="b">
        <v>1</v>
      </c>
      <c r="G819" s="6"/>
      <c r="H819" s="6"/>
      <c r="I819" s="6"/>
    </row>
    <row r="820">
      <c r="A820" s="6"/>
      <c r="B820" s="29"/>
      <c r="C820" s="29"/>
      <c r="D820" s="29"/>
      <c r="E820" s="30"/>
      <c r="F820" s="31" t="b">
        <v>1</v>
      </c>
      <c r="G820" s="6"/>
      <c r="H820" s="6"/>
      <c r="I820" s="6"/>
    </row>
    <row r="821">
      <c r="A821" s="6"/>
      <c r="B821" s="29"/>
      <c r="C821" s="29"/>
      <c r="D821" s="29"/>
      <c r="E821" s="30"/>
      <c r="F821" s="31" t="b">
        <v>1</v>
      </c>
      <c r="G821" s="6"/>
      <c r="H821" s="6"/>
      <c r="I821" s="6"/>
    </row>
    <row r="822">
      <c r="A822" s="6"/>
      <c r="B822" s="29"/>
      <c r="C822" s="29"/>
      <c r="D822" s="29"/>
      <c r="E822" s="30"/>
      <c r="F822" s="31" t="b">
        <v>1</v>
      </c>
      <c r="G822" s="6"/>
      <c r="H822" s="6"/>
      <c r="I822" s="6"/>
    </row>
    <row r="823">
      <c r="A823" s="6"/>
      <c r="B823" s="29"/>
      <c r="C823" s="29"/>
      <c r="D823" s="29"/>
      <c r="E823" s="30"/>
      <c r="F823" s="31" t="b">
        <v>1</v>
      </c>
      <c r="G823" s="6"/>
      <c r="H823" s="6"/>
      <c r="I823" s="6"/>
    </row>
    <row r="824">
      <c r="A824" s="6"/>
      <c r="B824" s="29"/>
      <c r="C824" s="29"/>
      <c r="D824" s="29"/>
      <c r="E824" s="30"/>
      <c r="F824" s="31" t="b">
        <v>1</v>
      </c>
      <c r="G824" s="6"/>
      <c r="H824" s="6"/>
      <c r="I824" s="6"/>
    </row>
    <row r="825">
      <c r="A825" s="6"/>
      <c r="B825" s="29"/>
      <c r="C825" s="29"/>
      <c r="D825" s="29"/>
      <c r="E825" s="30"/>
      <c r="F825" s="31" t="b">
        <v>1</v>
      </c>
      <c r="G825" s="6"/>
      <c r="H825" s="6"/>
      <c r="I825" s="6"/>
    </row>
    <row r="826">
      <c r="A826" s="6"/>
      <c r="B826" s="29"/>
      <c r="C826" s="29"/>
      <c r="D826" s="29"/>
      <c r="E826" s="30"/>
      <c r="F826" s="31" t="b">
        <v>1</v>
      </c>
      <c r="G826" s="6"/>
      <c r="H826" s="6"/>
      <c r="I826" s="6"/>
    </row>
    <row r="827">
      <c r="A827" s="6"/>
      <c r="B827" s="29"/>
      <c r="C827" s="29"/>
      <c r="D827" s="29"/>
      <c r="E827" s="30"/>
      <c r="F827" s="31" t="b">
        <v>1</v>
      </c>
      <c r="G827" s="6"/>
      <c r="H827" s="6"/>
      <c r="I827" s="6"/>
    </row>
    <row r="828">
      <c r="A828" s="6"/>
      <c r="B828" s="29"/>
      <c r="C828" s="29"/>
      <c r="D828" s="29"/>
      <c r="E828" s="30"/>
      <c r="F828" s="31" t="b">
        <v>1</v>
      </c>
      <c r="G828" s="6"/>
      <c r="H828" s="6"/>
      <c r="I828" s="6"/>
    </row>
    <row r="829">
      <c r="A829" s="6"/>
      <c r="B829" s="29"/>
      <c r="C829" s="29"/>
      <c r="D829" s="29"/>
      <c r="E829" s="30"/>
      <c r="F829" s="31" t="b">
        <v>1</v>
      </c>
      <c r="G829" s="6"/>
      <c r="H829" s="6"/>
      <c r="I829" s="6"/>
    </row>
    <row r="830">
      <c r="A830" s="6"/>
      <c r="B830" s="29"/>
      <c r="C830" s="29"/>
      <c r="D830" s="29"/>
      <c r="E830" s="30"/>
      <c r="F830" s="31" t="b">
        <v>1</v>
      </c>
      <c r="G830" s="6"/>
      <c r="H830" s="6"/>
      <c r="I830" s="6"/>
    </row>
    <row r="831">
      <c r="A831" s="6"/>
      <c r="B831" s="29"/>
      <c r="C831" s="29"/>
      <c r="D831" s="29"/>
      <c r="E831" s="30"/>
      <c r="F831" s="31" t="b">
        <v>1</v>
      </c>
      <c r="G831" s="6"/>
      <c r="H831" s="6"/>
      <c r="I831" s="6"/>
    </row>
    <row r="832">
      <c r="A832" s="6"/>
      <c r="B832" s="29"/>
      <c r="C832" s="29"/>
      <c r="D832" s="29"/>
      <c r="E832" s="30"/>
      <c r="F832" s="31" t="b">
        <v>1</v>
      </c>
      <c r="G832" s="6"/>
      <c r="H832" s="6"/>
      <c r="I832" s="6"/>
    </row>
    <row r="833">
      <c r="A833" s="6"/>
      <c r="B833" s="29"/>
      <c r="C833" s="29"/>
      <c r="D833" s="29"/>
      <c r="E833" s="30"/>
      <c r="F833" s="31" t="b">
        <v>1</v>
      </c>
      <c r="G833" s="6"/>
      <c r="H833" s="6"/>
      <c r="I833" s="6"/>
    </row>
    <row r="834">
      <c r="A834" s="6"/>
      <c r="B834" s="29"/>
      <c r="C834" s="29"/>
      <c r="D834" s="29"/>
      <c r="E834" s="30"/>
      <c r="F834" s="31" t="b">
        <v>1</v>
      </c>
      <c r="G834" s="6"/>
      <c r="H834" s="6"/>
      <c r="I834" s="6"/>
    </row>
    <row r="835">
      <c r="A835" s="6"/>
      <c r="B835" s="29"/>
      <c r="C835" s="29"/>
      <c r="D835" s="29"/>
      <c r="E835" s="30"/>
      <c r="F835" s="31" t="b">
        <v>1</v>
      </c>
      <c r="G835" s="6"/>
      <c r="H835" s="6"/>
      <c r="I835" s="6"/>
    </row>
    <row r="836">
      <c r="A836" s="6"/>
      <c r="B836" s="29"/>
      <c r="C836" s="29"/>
      <c r="D836" s="29"/>
      <c r="E836" s="30"/>
      <c r="F836" s="31" t="b">
        <v>1</v>
      </c>
      <c r="G836" s="6"/>
      <c r="H836" s="6"/>
      <c r="I836" s="6"/>
    </row>
    <row r="837">
      <c r="A837" s="6"/>
      <c r="B837" s="29"/>
      <c r="C837" s="29"/>
      <c r="D837" s="29"/>
      <c r="E837" s="30"/>
      <c r="F837" s="31" t="b">
        <v>1</v>
      </c>
      <c r="G837" s="6"/>
      <c r="H837" s="6"/>
      <c r="I837" s="6"/>
    </row>
    <row r="838">
      <c r="A838" s="6"/>
      <c r="B838" s="29"/>
      <c r="C838" s="29"/>
      <c r="D838" s="29"/>
      <c r="E838" s="30"/>
      <c r="F838" s="31" t="b">
        <v>1</v>
      </c>
      <c r="G838" s="6"/>
      <c r="H838" s="6"/>
      <c r="I838" s="6"/>
    </row>
    <row r="839">
      <c r="A839" s="6"/>
      <c r="B839" s="29"/>
      <c r="C839" s="29"/>
      <c r="D839" s="29"/>
      <c r="E839" s="30"/>
      <c r="F839" s="31" t="b">
        <v>1</v>
      </c>
      <c r="G839" s="6"/>
      <c r="H839" s="6"/>
      <c r="I839" s="6"/>
    </row>
    <row r="840">
      <c r="A840" s="6"/>
      <c r="B840" s="29"/>
      <c r="C840" s="29"/>
      <c r="D840" s="29"/>
      <c r="E840" s="30"/>
      <c r="F840" s="31" t="b">
        <v>1</v>
      </c>
      <c r="G840" s="6"/>
      <c r="H840" s="6"/>
      <c r="I840" s="6"/>
    </row>
    <row r="841">
      <c r="A841" s="6"/>
      <c r="B841" s="29"/>
      <c r="C841" s="29"/>
      <c r="D841" s="29"/>
      <c r="E841" s="30"/>
      <c r="F841" s="31" t="b">
        <v>1</v>
      </c>
      <c r="G841" s="6"/>
      <c r="H841" s="6"/>
      <c r="I841" s="6"/>
    </row>
    <row r="842">
      <c r="A842" s="6"/>
      <c r="B842" s="29"/>
      <c r="C842" s="29"/>
      <c r="D842" s="29"/>
      <c r="E842" s="30"/>
      <c r="F842" s="31" t="b">
        <v>1</v>
      </c>
      <c r="G842" s="6"/>
      <c r="H842" s="6"/>
      <c r="I842" s="6"/>
    </row>
    <row r="843">
      <c r="A843" s="6"/>
      <c r="B843" s="29"/>
      <c r="C843" s="29"/>
      <c r="D843" s="29"/>
      <c r="E843" s="30"/>
      <c r="F843" s="31" t="b">
        <v>1</v>
      </c>
      <c r="G843" s="6"/>
      <c r="H843" s="6"/>
      <c r="I843" s="6"/>
    </row>
    <row r="844">
      <c r="A844" s="6"/>
      <c r="B844" s="29"/>
      <c r="C844" s="29"/>
      <c r="D844" s="29"/>
      <c r="E844" s="30"/>
      <c r="F844" s="31" t="b">
        <v>1</v>
      </c>
      <c r="G844" s="6"/>
      <c r="H844" s="6"/>
      <c r="I844" s="6"/>
    </row>
    <row r="845">
      <c r="A845" s="6"/>
      <c r="B845" s="29"/>
      <c r="C845" s="29"/>
      <c r="D845" s="29"/>
      <c r="E845" s="30"/>
      <c r="F845" s="31" t="b">
        <v>1</v>
      </c>
      <c r="G845" s="6"/>
      <c r="H845" s="6"/>
      <c r="I845" s="6"/>
    </row>
    <row r="846">
      <c r="A846" s="6"/>
      <c r="B846" s="29"/>
      <c r="C846" s="29"/>
      <c r="D846" s="29"/>
      <c r="E846" s="30"/>
      <c r="F846" s="31" t="b">
        <v>1</v>
      </c>
      <c r="G846" s="6"/>
      <c r="H846" s="6"/>
      <c r="I846" s="6"/>
    </row>
    <row r="847">
      <c r="A847" s="6"/>
      <c r="B847" s="29"/>
      <c r="C847" s="29"/>
      <c r="D847" s="29"/>
      <c r="E847" s="30"/>
      <c r="F847" s="31" t="b">
        <v>1</v>
      </c>
      <c r="G847" s="6"/>
      <c r="H847" s="6"/>
      <c r="I847" s="6"/>
    </row>
    <row r="848">
      <c r="A848" s="6"/>
      <c r="B848" s="29"/>
      <c r="C848" s="29"/>
      <c r="D848" s="29"/>
      <c r="E848" s="30"/>
      <c r="F848" s="31" t="b">
        <v>1</v>
      </c>
      <c r="G848" s="6"/>
      <c r="H848" s="6"/>
      <c r="I848" s="6"/>
    </row>
    <row r="849">
      <c r="A849" s="6"/>
      <c r="B849" s="29"/>
      <c r="C849" s="29"/>
      <c r="D849" s="29"/>
      <c r="E849" s="30"/>
      <c r="F849" s="31" t="b">
        <v>1</v>
      </c>
      <c r="G849" s="6"/>
      <c r="H849" s="6"/>
      <c r="I849" s="6"/>
    </row>
    <row r="850">
      <c r="A850" s="6"/>
      <c r="B850" s="29"/>
      <c r="C850" s="29"/>
      <c r="D850" s="29"/>
      <c r="E850" s="30"/>
      <c r="F850" s="31" t="b">
        <v>1</v>
      </c>
      <c r="G850" s="6"/>
      <c r="H850" s="6"/>
      <c r="I850" s="6"/>
    </row>
    <row r="851">
      <c r="A851" s="6"/>
      <c r="B851" s="29"/>
      <c r="C851" s="29"/>
      <c r="D851" s="29"/>
      <c r="E851" s="30"/>
      <c r="F851" s="31" t="b">
        <v>1</v>
      </c>
      <c r="G851" s="6"/>
      <c r="H851" s="6"/>
      <c r="I851" s="6"/>
    </row>
    <row r="852">
      <c r="A852" s="6"/>
      <c r="B852" s="29"/>
      <c r="C852" s="29"/>
      <c r="D852" s="29"/>
      <c r="E852" s="30"/>
      <c r="F852" s="31" t="b">
        <v>1</v>
      </c>
      <c r="G852" s="6"/>
      <c r="H852" s="6"/>
      <c r="I852" s="6"/>
    </row>
    <row r="853">
      <c r="A853" s="6"/>
      <c r="B853" s="29"/>
      <c r="C853" s="29"/>
      <c r="D853" s="29"/>
      <c r="E853" s="30"/>
      <c r="F853" s="31" t="b">
        <v>1</v>
      </c>
      <c r="G853" s="6"/>
      <c r="H853" s="6"/>
      <c r="I853" s="6"/>
    </row>
    <row r="854">
      <c r="A854" s="6"/>
      <c r="B854" s="29"/>
      <c r="C854" s="29"/>
      <c r="D854" s="29"/>
      <c r="E854" s="30"/>
      <c r="F854" s="31" t="b">
        <v>1</v>
      </c>
      <c r="G854" s="6"/>
      <c r="H854" s="6"/>
      <c r="I854" s="6"/>
    </row>
    <row r="855">
      <c r="A855" s="6"/>
      <c r="B855" s="29"/>
      <c r="C855" s="29"/>
      <c r="D855" s="29"/>
      <c r="E855" s="30"/>
      <c r="F855" s="31" t="b">
        <v>1</v>
      </c>
      <c r="G855" s="6"/>
      <c r="H855" s="6"/>
      <c r="I855" s="6"/>
    </row>
    <row r="856">
      <c r="A856" s="6"/>
      <c r="B856" s="29"/>
      <c r="C856" s="29"/>
      <c r="D856" s="29"/>
      <c r="E856" s="30"/>
      <c r="F856" s="31" t="b">
        <v>1</v>
      </c>
      <c r="G856" s="6"/>
      <c r="H856" s="6"/>
      <c r="I856" s="6"/>
    </row>
    <row r="857">
      <c r="A857" s="6"/>
      <c r="B857" s="29"/>
      <c r="C857" s="29"/>
      <c r="D857" s="29"/>
      <c r="E857" s="30"/>
      <c r="F857" s="31" t="b">
        <v>1</v>
      </c>
      <c r="G857" s="6"/>
      <c r="H857" s="6"/>
      <c r="I857" s="6"/>
    </row>
    <row r="858">
      <c r="A858" s="6"/>
      <c r="B858" s="29"/>
      <c r="C858" s="29"/>
      <c r="D858" s="29"/>
      <c r="E858" s="30"/>
      <c r="F858" s="31" t="b">
        <v>1</v>
      </c>
      <c r="G858" s="6"/>
      <c r="H858" s="6"/>
      <c r="I858" s="6"/>
    </row>
    <row r="859">
      <c r="A859" s="6"/>
      <c r="B859" s="29"/>
      <c r="C859" s="29"/>
      <c r="D859" s="29"/>
      <c r="E859" s="30"/>
      <c r="F859" s="31" t="b">
        <v>1</v>
      </c>
      <c r="G859" s="6"/>
      <c r="H859" s="6"/>
      <c r="I859" s="6"/>
    </row>
    <row r="860">
      <c r="A860" s="6"/>
      <c r="B860" s="29"/>
      <c r="C860" s="29"/>
      <c r="D860" s="29"/>
      <c r="E860" s="30"/>
      <c r="F860" s="31" t="b">
        <v>1</v>
      </c>
      <c r="G860" s="6"/>
      <c r="H860" s="6"/>
      <c r="I860" s="6"/>
    </row>
    <row r="861">
      <c r="A861" s="6"/>
      <c r="B861" s="29"/>
      <c r="C861" s="29"/>
      <c r="D861" s="29"/>
      <c r="E861" s="30"/>
      <c r="F861" s="31" t="b">
        <v>1</v>
      </c>
      <c r="G861" s="6"/>
      <c r="H861" s="6"/>
      <c r="I861" s="6"/>
    </row>
    <row r="862">
      <c r="A862" s="6"/>
      <c r="B862" s="29"/>
      <c r="C862" s="29"/>
      <c r="D862" s="29"/>
      <c r="E862" s="30"/>
      <c r="F862" s="31" t="b">
        <v>1</v>
      </c>
      <c r="G862" s="6"/>
      <c r="H862" s="6"/>
      <c r="I862" s="6"/>
    </row>
    <row r="863">
      <c r="A863" s="6"/>
      <c r="B863" s="29"/>
      <c r="C863" s="29"/>
      <c r="D863" s="29"/>
      <c r="E863" s="30"/>
      <c r="F863" s="31" t="b">
        <v>1</v>
      </c>
      <c r="G863" s="6"/>
      <c r="H863" s="6"/>
      <c r="I863" s="6"/>
    </row>
    <row r="864">
      <c r="A864" s="6"/>
      <c r="B864" s="29"/>
      <c r="C864" s="29"/>
      <c r="D864" s="29"/>
      <c r="E864" s="30"/>
      <c r="F864" s="31" t="b">
        <v>1</v>
      </c>
      <c r="G864" s="6"/>
      <c r="H864" s="6"/>
      <c r="I864" s="6"/>
    </row>
    <row r="865">
      <c r="A865" s="6"/>
      <c r="B865" s="29"/>
      <c r="C865" s="29"/>
      <c r="D865" s="29"/>
      <c r="E865" s="30"/>
      <c r="F865" s="31" t="b">
        <v>1</v>
      </c>
      <c r="G865" s="6"/>
      <c r="H865" s="6"/>
      <c r="I865" s="6"/>
    </row>
    <row r="866">
      <c r="A866" s="6"/>
      <c r="B866" s="29"/>
      <c r="C866" s="29"/>
      <c r="D866" s="29"/>
      <c r="E866" s="30"/>
      <c r="F866" s="31" t="b">
        <v>1</v>
      </c>
      <c r="G866" s="6"/>
      <c r="H866" s="6"/>
      <c r="I866" s="6"/>
    </row>
    <row r="867">
      <c r="A867" s="6"/>
      <c r="B867" s="29"/>
      <c r="C867" s="29"/>
      <c r="D867" s="29"/>
      <c r="E867" s="30"/>
      <c r="F867" s="31" t="b">
        <v>1</v>
      </c>
      <c r="G867" s="6"/>
      <c r="H867" s="6"/>
      <c r="I867" s="6"/>
    </row>
    <row r="868">
      <c r="A868" s="6"/>
      <c r="B868" s="29"/>
      <c r="C868" s="29"/>
      <c r="D868" s="29"/>
      <c r="E868" s="30"/>
      <c r="F868" s="31" t="b">
        <v>1</v>
      </c>
      <c r="G868" s="6"/>
      <c r="H868" s="6"/>
      <c r="I868" s="6"/>
    </row>
    <row r="869">
      <c r="A869" s="6"/>
      <c r="B869" s="29"/>
      <c r="C869" s="29"/>
      <c r="D869" s="29"/>
      <c r="E869" s="30"/>
      <c r="F869" s="31" t="b">
        <v>1</v>
      </c>
      <c r="G869" s="6"/>
      <c r="H869" s="6"/>
      <c r="I869" s="6"/>
    </row>
    <row r="870">
      <c r="A870" s="6"/>
      <c r="B870" s="29"/>
      <c r="C870" s="29"/>
      <c r="D870" s="29"/>
      <c r="E870" s="30"/>
      <c r="F870" s="31" t="b">
        <v>1</v>
      </c>
      <c r="G870" s="6"/>
      <c r="H870" s="6"/>
      <c r="I870" s="6"/>
    </row>
    <row r="871">
      <c r="A871" s="6"/>
      <c r="B871" s="29"/>
      <c r="C871" s="29"/>
      <c r="D871" s="29"/>
      <c r="E871" s="30"/>
      <c r="F871" s="31" t="b">
        <v>1</v>
      </c>
      <c r="G871" s="6"/>
      <c r="H871" s="6"/>
      <c r="I871" s="6"/>
    </row>
    <row r="872">
      <c r="A872" s="6"/>
      <c r="B872" s="29"/>
      <c r="C872" s="29"/>
      <c r="D872" s="29"/>
      <c r="E872" s="30"/>
      <c r="F872" s="31" t="b">
        <v>1</v>
      </c>
      <c r="G872" s="6"/>
      <c r="H872" s="6"/>
      <c r="I872" s="6"/>
    </row>
    <row r="873">
      <c r="A873" s="6"/>
      <c r="B873" s="29"/>
      <c r="C873" s="29"/>
      <c r="D873" s="29"/>
      <c r="E873" s="30"/>
      <c r="F873" s="31" t="b">
        <v>1</v>
      </c>
      <c r="G873" s="6"/>
      <c r="H873" s="6"/>
      <c r="I873" s="6"/>
    </row>
    <row r="874">
      <c r="A874" s="6"/>
      <c r="B874" s="29"/>
      <c r="C874" s="29"/>
      <c r="D874" s="29"/>
      <c r="E874" s="30"/>
      <c r="F874" s="31" t="b">
        <v>1</v>
      </c>
      <c r="G874" s="6"/>
      <c r="H874" s="6"/>
      <c r="I874" s="6"/>
    </row>
    <row r="875">
      <c r="A875" s="6"/>
      <c r="B875" s="29"/>
      <c r="C875" s="29"/>
      <c r="D875" s="29"/>
      <c r="E875" s="30"/>
      <c r="F875" s="31" t="b">
        <v>1</v>
      </c>
      <c r="G875" s="6"/>
      <c r="H875" s="6"/>
      <c r="I875" s="6"/>
    </row>
    <row r="876">
      <c r="A876" s="6"/>
      <c r="B876" s="29"/>
      <c r="C876" s="29"/>
      <c r="D876" s="29"/>
      <c r="E876" s="30"/>
      <c r="F876" s="31" t="b">
        <v>1</v>
      </c>
      <c r="G876" s="6"/>
      <c r="H876" s="6"/>
      <c r="I876" s="6"/>
    </row>
    <row r="877">
      <c r="A877" s="6"/>
      <c r="B877" s="29"/>
      <c r="C877" s="29"/>
      <c r="D877" s="29"/>
      <c r="E877" s="30"/>
      <c r="F877" s="31" t="b">
        <v>1</v>
      </c>
      <c r="G877" s="6"/>
      <c r="H877" s="6"/>
      <c r="I877" s="6"/>
    </row>
    <row r="878">
      <c r="A878" s="6"/>
      <c r="B878" s="29"/>
      <c r="C878" s="29"/>
      <c r="D878" s="29"/>
      <c r="E878" s="30"/>
      <c r="F878" s="31" t="b">
        <v>1</v>
      </c>
      <c r="G878" s="6"/>
      <c r="H878" s="6"/>
      <c r="I878" s="6"/>
    </row>
    <row r="879">
      <c r="A879" s="6"/>
      <c r="B879" s="29"/>
      <c r="C879" s="29"/>
      <c r="D879" s="29"/>
      <c r="E879" s="30"/>
      <c r="F879" s="31" t="b">
        <v>1</v>
      </c>
      <c r="G879" s="6"/>
      <c r="H879" s="6"/>
      <c r="I879" s="6"/>
    </row>
    <row r="880">
      <c r="A880" s="6"/>
      <c r="B880" s="29"/>
      <c r="C880" s="29"/>
      <c r="D880" s="29"/>
      <c r="E880" s="30"/>
      <c r="F880" s="31" t="b">
        <v>1</v>
      </c>
      <c r="G880" s="6"/>
      <c r="H880" s="6"/>
      <c r="I880" s="6"/>
    </row>
    <row r="881">
      <c r="A881" s="6"/>
      <c r="B881" s="29"/>
      <c r="C881" s="29"/>
      <c r="D881" s="29"/>
      <c r="E881" s="30"/>
      <c r="F881" s="31" t="b">
        <v>1</v>
      </c>
      <c r="G881" s="6"/>
      <c r="H881" s="6"/>
      <c r="I881" s="6"/>
    </row>
    <row r="882">
      <c r="A882" s="6"/>
      <c r="B882" s="29"/>
      <c r="C882" s="29"/>
      <c r="D882" s="29"/>
      <c r="E882" s="30"/>
      <c r="F882" s="31" t="b">
        <v>1</v>
      </c>
      <c r="G882" s="6"/>
      <c r="H882" s="6"/>
      <c r="I882" s="6"/>
    </row>
    <row r="883">
      <c r="A883" s="6"/>
      <c r="B883" s="29"/>
      <c r="C883" s="29"/>
      <c r="D883" s="29"/>
      <c r="E883" s="30"/>
      <c r="F883" s="31" t="b">
        <v>1</v>
      </c>
      <c r="G883" s="6"/>
      <c r="H883" s="6"/>
      <c r="I883" s="6"/>
    </row>
    <row r="884">
      <c r="A884" s="6"/>
      <c r="B884" s="29"/>
      <c r="C884" s="29"/>
      <c r="D884" s="29"/>
      <c r="E884" s="30"/>
      <c r="F884" s="31" t="b">
        <v>1</v>
      </c>
      <c r="G884" s="6"/>
      <c r="H884" s="6"/>
      <c r="I884" s="6"/>
    </row>
    <row r="885">
      <c r="A885" s="6"/>
      <c r="B885" s="29"/>
      <c r="C885" s="29"/>
      <c r="D885" s="29"/>
      <c r="E885" s="30"/>
      <c r="F885" s="31" t="b">
        <v>1</v>
      </c>
      <c r="G885" s="6"/>
      <c r="H885" s="6"/>
      <c r="I885" s="6"/>
    </row>
    <row r="886">
      <c r="A886" s="6"/>
      <c r="B886" s="29"/>
      <c r="C886" s="29"/>
      <c r="D886" s="29"/>
      <c r="E886" s="30"/>
      <c r="F886" s="31" t="b">
        <v>1</v>
      </c>
      <c r="G886" s="6"/>
      <c r="H886" s="6"/>
      <c r="I886" s="6"/>
    </row>
    <row r="887">
      <c r="A887" s="6"/>
      <c r="B887" s="29"/>
      <c r="C887" s="29"/>
      <c r="D887" s="29"/>
      <c r="E887" s="30"/>
      <c r="F887" s="31" t="b">
        <v>1</v>
      </c>
      <c r="G887" s="6"/>
      <c r="H887" s="6"/>
      <c r="I887" s="6"/>
    </row>
    <row r="888">
      <c r="A888" s="6"/>
      <c r="B888" s="29"/>
      <c r="C888" s="29"/>
      <c r="D888" s="29"/>
      <c r="E888" s="30"/>
      <c r="F888" s="31" t="b">
        <v>1</v>
      </c>
      <c r="G888" s="6"/>
      <c r="H888" s="6"/>
      <c r="I888" s="6"/>
    </row>
    <row r="889">
      <c r="A889" s="6"/>
      <c r="B889" s="29"/>
      <c r="C889" s="29"/>
      <c r="D889" s="29"/>
      <c r="E889" s="30"/>
      <c r="F889" s="31" t="b">
        <v>1</v>
      </c>
      <c r="G889" s="6"/>
      <c r="H889" s="6"/>
      <c r="I889" s="6"/>
    </row>
    <row r="890">
      <c r="A890" s="6"/>
      <c r="B890" s="29"/>
      <c r="C890" s="29"/>
      <c r="D890" s="29"/>
      <c r="E890" s="30"/>
      <c r="F890" s="31" t="b">
        <v>1</v>
      </c>
      <c r="G890" s="6"/>
      <c r="H890" s="6"/>
      <c r="I890" s="6"/>
    </row>
    <row r="891">
      <c r="A891" s="6"/>
      <c r="B891" s="29"/>
      <c r="C891" s="29"/>
      <c r="D891" s="29"/>
      <c r="E891" s="30"/>
      <c r="F891" s="31" t="b">
        <v>1</v>
      </c>
      <c r="G891" s="6"/>
      <c r="H891" s="6"/>
      <c r="I891" s="6"/>
    </row>
    <row r="892">
      <c r="A892" s="6"/>
      <c r="B892" s="29"/>
      <c r="C892" s="29"/>
      <c r="D892" s="29"/>
      <c r="E892" s="30"/>
      <c r="F892" s="31" t="b">
        <v>1</v>
      </c>
      <c r="G892" s="6"/>
      <c r="H892" s="6"/>
      <c r="I892" s="6"/>
    </row>
    <row r="893">
      <c r="A893" s="6"/>
      <c r="B893" s="29"/>
      <c r="C893" s="29"/>
      <c r="D893" s="29"/>
      <c r="E893" s="30"/>
      <c r="F893" s="31" t="b">
        <v>1</v>
      </c>
      <c r="G893" s="6"/>
      <c r="H893" s="6"/>
      <c r="I893" s="6"/>
    </row>
    <row r="894">
      <c r="A894" s="6"/>
      <c r="B894" s="29"/>
      <c r="C894" s="29"/>
      <c r="D894" s="29"/>
      <c r="E894" s="30"/>
      <c r="F894" s="31" t="b">
        <v>1</v>
      </c>
      <c r="G894" s="6"/>
      <c r="H894" s="6"/>
      <c r="I894" s="6"/>
    </row>
    <row r="895">
      <c r="A895" s="6"/>
      <c r="B895" s="29"/>
      <c r="C895" s="29"/>
      <c r="D895" s="29"/>
      <c r="E895" s="30"/>
      <c r="F895" s="31" t="b">
        <v>1</v>
      </c>
      <c r="G895" s="6"/>
      <c r="H895" s="6"/>
      <c r="I895" s="6"/>
    </row>
    <row r="896">
      <c r="A896" s="6"/>
      <c r="B896" s="29"/>
      <c r="C896" s="29"/>
      <c r="D896" s="29"/>
      <c r="E896" s="30"/>
      <c r="F896" s="31" t="b">
        <v>1</v>
      </c>
      <c r="G896" s="6"/>
      <c r="H896" s="6"/>
      <c r="I896" s="6"/>
    </row>
    <row r="897">
      <c r="A897" s="6"/>
      <c r="B897" s="29"/>
      <c r="C897" s="29"/>
      <c r="D897" s="29"/>
      <c r="E897" s="30"/>
      <c r="F897" s="31" t="b">
        <v>1</v>
      </c>
      <c r="G897" s="6"/>
      <c r="H897" s="6"/>
      <c r="I897" s="6"/>
    </row>
    <row r="898">
      <c r="A898" s="6"/>
      <c r="B898" s="29"/>
      <c r="C898" s="29"/>
      <c r="D898" s="29"/>
      <c r="E898" s="30"/>
      <c r="F898" s="31" t="b">
        <v>1</v>
      </c>
      <c r="G898" s="6"/>
      <c r="H898" s="6"/>
      <c r="I898" s="6"/>
    </row>
    <row r="899">
      <c r="A899" s="6"/>
      <c r="B899" s="29"/>
      <c r="C899" s="29"/>
      <c r="D899" s="29"/>
      <c r="E899" s="30"/>
      <c r="F899" s="31" t="b">
        <v>1</v>
      </c>
      <c r="G899" s="6"/>
      <c r="H899" s="6"/>
      <c r="I899" s="6"/>
    </row>
    <row r="900">
      <c r="A900" s="6"/>
      <c r="B900" s="29"/>
      <c r="C900" s="29"/>
      <c r="D900" s="29"/>
      <c r="E900" s="30"/>
      <c r="F900" s="31" t="b">
        <v>1</v>
      </c>
      <c r="G900" s="6"/>
      <c r="H900" s="6"/>
      <c r="I900" s="6"/>
    </row>
    <row r="901">
      <c r="A901" s="6"/>
      <c r="B901" s="29"/>
      <c r="C901" s="29"/>
      <c r="D901" s="29"/>
      <c r="E901" s="30"/>
      <c r="F901" s="31" t="b">
        <v>1</v>
      </c>
      <c r="G901" s="6"/>
      <c r="H901" s="6"/>
      <c r="I901" s="6"/>
    </row>
    <row r="902">
      <c r="A902" s="6"/>
      <c r="B902" s="29"/>
      <c r="C902" s="29"/>
      <c r="D902" s="29"/>
      <c r="E902" s="30"/>
      <c r="F902" s="31" t="b">
        <v>1</v>
      </c>
      <c r="G902" s="6"/>
      <c r="H902" s="6"/>
      <c r="I902" s="6"/>
    </row>
    <row r="903">
      <c r="A903" s="6"/>
      <c r="B903" s="29"/>
      <c r="C903" s="29"/>
      <c r="D903" s="29"/>
      <c r="E903" s="30"/>
      <c r="F903" s="31" t="b">
        <v>1</v>
      </c>
      <c r="G903" s="6"/>
      <c r="H903" s="6"/>
      <c r="I903" s="6"/>
    </row>
    <row r="904">
      <c r="A904" s="6"/>
      <c r="B904" s="29"/>
      <c r="C904" s="29"/>
      <c r="D904" s="29"/>
      <c r="E904" s="30"/>
      <c r="F904" s="31" t="b">
        <v>1</v>
      </c>
      <c r="G904" s="6"/>
      <c r="H904" s="6"/>
      <c r="I904" s="6"/>
    </row>
    <row r="905">
      <c r="A905" s="6"/>
      <c r="B905" s="29"/>
      <c r="C905" s="29"/>
      <c r="D905" s="29"/>
      <c r="E905" s="30"/>
      <c r="F905" s="31" t="b">
        <v>1</v>
      </c>
      <c r="G905" s="6"/>
      <c r="H905" s="6"/>
      <c r="I905" s="6"/>
    </row>
    <row r="906">
      <c r="A906" s="6"/>
      <c r="B906" s="29"/>
      <c r="C906" s="29"/>
      <c r="D906" s="29"/>
      <c r="E906" s="30"/>
      <c r="F906" s="31" t="b">
        <v>1</v>
      </c>
      <c r="G906" s="6"/>
      <c r="H906" s="6"/>
      <c r="I906" s="6"/>
    </row>
    <row r="907">
      <c r="A907" s="6"/>
      <c r="B907" s="29"/>
      <c r="C907" s="29"/>
      <c r="D907" s="29"/>
      <c r="E907" s="30"/>
      <c r="F907" s="31" t="b">
        <v>1</v>
      </c>
      <c r="G907" s="6"/>
      <c r="H907" s="6"/>
      <c r="I907" s="6"/>
    </row>
    <row r="908">
      <c r="A908" s="6"/>
      <c r="B908" s="29"/>
      <c r="C908" s="29"/>
      <c r="D908" s="29"/>
      <c r="E908" s="30"/>
      <c r="F908" s="31" t="b">
        <v>1</v>
      </c>
      <c r="G908" s="6"/>
      <c r="H908" s="6"/>
      <c r="I908" s="6"/>
    </row>
    <row r="909">
      <c r="A909" s="6"/>
      <c r="B909" s="29"/>
      <c r="C909" s="29"/>
      <c r="D909" s="29"/>
      <c r="E909" s="30"/>
      <c r="F909" s="31" t="b">
        <v>1</v>
      </c>
      <c r="G909" s="6"/>
      <c r="H909" s="6"/>
      <c r="I909" s="6"/>
    </row>
    <row r="910">
      <c r="A910" s="6"/>
      <c r="B910" s="29"/>
      <c r="C910" s="29"/>
      <c r="D910" s="29"/>
      <c r="E910" s="30"/>
      <c r="F910" s="31" t="b">
        <v>1</v>
      </c>
      <c r="G910" s="6"/>
      <c r="H910" s="6"/>
      <c r="I910" s="6"/>
    </row>
    <row r="911">
      <c r="A911" s="6"/>
      <c r="B911" s="29"/>
      <c r="C911" s="29"/>
      <c r="D911" s="29"/>
      <c r="E911" s="30"/>
      <c r="F911" s="31" t="b">
        <v>1</v>
      </c>
      <c r="G911" s="6"/>
      <c r="H911" s="6"/>
      <c r="I911" s="6"/>
    </row>
    <row r="912">
      <c r="A912" s="6"/>
      <c r="B912" s="29"/>
      <c r="C912" s="29"/>
      <c r="D912" s="29"/>
      <c r="E912" s="30"/>
      <c r="F912" s="31" t="b">
        <v>1</v>
      </c>
      <c r="G912" s="6"/>
      <c r="H912" s="6"/>
      <c r="I912" s="6"/>
    </row>
    <row r="913">
      <c r="A913" s="6"/>
      <c r="B913" s="29"/>
      <c r="C913" s="29"/>
      <c r="D913" s="29"/>
      <c r="E913" s="30"/>
      <c r="F913" s="31" t="b">
        <v>1</v>
      </c>
      <c r="G913" s="6"/>
      <c r="H913" s="6"/>
      <c r="I913" s="6"/>
    </row>
    <row r="914">
      <c r="A914" s="6"/>
      <c r="B914" s="29"/>
      <c r="C914" s="29"/>
      <c r="D914" s="29"/>
      <c r="E914" s="30"/>
      <c r="F914" s="31" t="b">
        <v>1</v>
      </c>
      <c r="G914" s="6"/>
      <c r="H914" s="6"/>
      <c r="I914" s="6"/>
    </row>
    <row r="915">
      <c r="A915" s="6"/>
      <c r="B915" s="29"/>
      <c r="C915" s="29"/>
      <c r="D915" s="29"/>
      <c r="E915" s="30"/>
      <c r="F915" s="31" t="b">
        <v>1</v>
      </c>
      <c r="G915" s="6"/>
      <c r="H915" s="6"/>
      <c r="I915" s="6"/>
    </row>
    <row r="916">
      <c r="A916" s="6"/>
      <c r="B916" s="29"/>
      <c r="C916" s="29"/>
      <c r="D916" s="29"/>
      <c r="E916" s="30"/>
      <c r="F916" s="31" t="b">
        <v>1</v>
      </c>
      <c r="G916" s="6"/>
      <c r="H916" s="6"/>
      <c r="I916" s="6"/>
    </row>
    <row r="917">
      <c r="A917" s="6"/>
      <c r="B917" s="29"/>
      <c r="C917" s="29"/>
      <c r="D917" s="29"/>
      <c r="E917" s="30"/>
      <c r="F917" s="31" t="b">
        <v>1</v>
      </c>
      <c r="G917" s="6"/>
      <c r="H917" s="6"/>
      <c r="I917" s="6"/>
    </row>
    <row r="918">
      <c r="A918" s="6"/>
      <c r="B918" s="29"/>
      <c r="C918" s="29"/>
      <c r="D918" s="29"/>
      <c r="E918" s="30"/>
      <c r="F918" s="31" t="b">
        <v>1</v>
      </c>
      <c r="G918" s="6"/>
      <c r="H918" s="6"/>
      <c r="I918" s="6"/>
    </row>
    <row r="919">
      <c r="A919" s="6"/>
      <c r="B919" s="29"/>
      <c r="C919" s="29"/>
      <c r="D919" s="29"/>
      <c r="E919" s="30"/>
      <c r="F919" s="31" t="b">
        <v>1</v>
      </c>
      <c r="G919" s="6"/>
      <c r="H919" s="6"/>
      <c r="I919" s="6"/>
    </row>
    <row r="920">
      <c r="A920" s="6"/>
      <c r="B920" s="29"/>
      <c r="C920" s="29"/>
      <c r="D920" s="29"/>
      <c r="E920" s="30"/>
      <c r="F920" s="31" t="b">
        <v>1</v>
      </c>
      <c r="G920" s="6"/>
      <c r="H920" s="6"/>
      <c r="I920" s="6"/>
    </row>
    <row r="921">
      <c r="A921" s="6"/>
      <c r="B921" s="29"/>
      <c r="C921" s="29"/>
      <c r="D921" s="29"/>
      <c r="E921" s="30"/>
      <c r="F921" s="31" t="b">
        <v>1</v>
      </c>
      <c r="G921" s="6"/>
      <c r="H921" s="6"/>
      <c r="I921" s="6"/>
    </row>
    <row r="922">
      <c r="A922" s="6"/>
      <c r="B922" s="29"/>
      <c r="C922" s="29"/>
      <c r="D922" s="29"/>
      <c r="E922" s="30"/>
      <c r="F922" s="31" t="b">
        <v>1</v>
      </c>
      <c r="G922" s="6"/>
      <c r="H922" s="6"/>
      <c r="I922" s="6"/>
    </row>
    <row r="923">
      <c r="A923" s="6"/>
      <c r="B923" s="29"/>
      <c r="C923" s="29"/>
      <c r="D923" s="29"/>
      <c r="E923" s="30"/>
      <c r="F923" s="31" t="b">
        <v>1</v>
      </c>
      <c r="G923" s="6"/>
      <c r="H923" s="6"/>
      <c r="I923" s="6"/>
    </row>
    <row r="924">
      <c r="A924" s="6"/>
      <c r="B924" s="29"/>
      <c r="C924" s="29"/>
      <c r="D924" s="29"/>
      <c r="E924" s="30"/>
      <c r="F924" s="31" t="b">
        <v>1</v>
      </c>
      <c r="G924" s="6"/>
      <c r="H924" s="6"/>
      <c r="I924" s="6"/>
    </row>
    <row r="925">
      <c r="A925" s="6"/>
      <c r="B925" s="29"/>
      <c r="C925" s="29"/>
      <c r="D925" s="29"/>
      <c r="E925" s="30"/>
      <c r="F925" s="31" t="b">
        <v>1</v>
      </c>
      <c r="G925" s="6"/>
      <c r="H925" s="6"/>
      <c r="I925" s="6"/>
    </row>
    <row r="926">
      <c r="A926" s="6"/>
      <c r="B926" s="29"/>
      <c r="C926" s="29"/>
      <c r="D926" s="29"/>
      <c r="E926" s="30"/>
      <c r="F926" s="31" t="b">
        <v>1</v>
      </c>
      <c r="G926" s="6"/>
      <c r="H926" s="6"/>
      <c r="I926" s="6"/>
    </row>
    <row r="927">
      <c r="A927" s="6"/>
      <c r="B927" s="29"/>
      <c r="C927" s="29"/>
      <c r="D927" s="29"/>
      <c r="E927" s="30"/>
      <c r="F927" s="31" t="b">
        <v>1</v>
      </c>
      <c r="G927" s="6"/>
      <c r="H927" s="6"/>
      <c r="I927" s="6"/>
    </row>
    <row r="928">
      <c r="A928" s="6"/>
      <c r="B928" s="29"/>
      <c r="C928" s="29"/>
      <c r="D928" s="29"/>
      <c r="E928" s="30"/>
      <c r="F928" s="31" t="b">
        <v>1</v>
      </c>
      <c r="G928" s="6"/>
      <c r="H928" s="6"/>
      <c r="I928" s="6"/>
    </row>
    <row r="929">
      <c r="A929" s="6"/>
      <c r="B929" s="29"/>
      <c r="C929" s="29"/>
      <c r="D929" s="29"/>
      <c r="E929" s="30"/>
      <c r="F929" s="31" t="b">
        <v>1</v>
      </c>
      <c r="G929" s="6"/>
      <c r="H929" s="6"/>
      <c r="I929" s="6"/>
    </row>
    <row r="930">
      <c r="A930" s="6"/>
      <c r="B930" s="29"/>
      <c r="C930" s="29"/>
      <c r="D930" s="29"/>
      <c r="E930" s="30"/>
      <c r="F930" s="31" t="b">
        <v>1</v>
      </c>
      <c r="G930" s="6"/>
      <c r="H930" s="6"/>
      <c r="I930" s="6"/>
    </row>
    <row r="931">
      <c r="A931" s="6"/>
      <c r="B931" s="29"/>
      <c r="C931" s="29"/>
      <c r="D931" s="29"/>
      <c r="E931" s="30"/>
      <c r="F931" s="31" t="b">
        <v>1</v>
      </c>
      <c r="G931" s="6"/>
      <c r="H931" s="6"/>
      <c r="I931" s="6"/>
    </row>
    <row r="932">
      <c r="A932" s="6"/>
      <c r="B932" s="29"/>
      <c r="C932" s="29"/>
      <c r="D932" s="29"/>
      <c r="E932" s="30"/>
      <c r="F932" s="31" t="b">
        <v>1</v>
      </c>
      <c r="G932" s="6"/>
      <c r="H932" s="6"/>
      <c r="I932" s="6"/>
    </row>
    <row r="933">
      <c r="A933" s="6"/>
      <c r="B933" s="29"/>
      <c r="C933" s="29"/>
      <c r="D933" s="29"/>
      <c r="E933" s="30"/>
      <c r="F933" s="31" t="b">
        <v>1</v>
      </c>
      <c r="G933" s="6"/>
      <c r="H933" s="6"/>
      <c r="I933" s="6"/>
    </row>
    <row r="934">
      <c r="A934" s="6"/>
      <c r="B934" s="29"/>
      <c r="C934" s="29"/>
      <c r="D934" s="29"/>
      <c r="E934" s="30"/>
      <c r="F934" s="31" t="b">
        <v>1</v>
      </c>
      <c r="G934" s="6"/>
      <c r="H934" s="6"/>
      <c r="I934" s="6"/>
    </row>
    <row r="935">
      <c r="A935" s="6"/>
      <c r="B935" s="29"/>
      <c r="C935" s="29"/>
      <c r="D935" s="29"/>
      <c r="E935" s="30"/>
      <c r="F935" s="31" t="b">
        <v>1</v>
      </c>
      <c r="G935" s="6"/>
      <c r="H935" s="6"/>
      <c r="I935" s="6"/>
    </row>
    <row r="936">
      <c r="A936" s="6"/>
      <c r="B936" s="29"/>
      <c r="C936" s="29"/>
      <c r="D936" s="29"/>
      <c r="E936" s="30"/>
      <c r="F936" s="31" t="b">
        <v>1</v>
      </c>
      <c r="G936" s="6"/>
      <c r="H936" s="6"/>
      <c r="I936" s="6"/>
    </row>
    <row r="937">
      <c r="A937" s="6"/>
      <c r="B937" s="29"/>
      <c r="C937" s="29"/>
      <c r="D937" s="29"/>
      <c r="E937" s="30"/>
      <c r="F937" s="31" t="b">
        <v>1</v>
      </c>
      <c r="G937" s="6"/>
      <c r="H937" s="6"/>
      <c r="I937" s="6"/>
    </row>
    <row r="938">
      <c r="A938" s="6"/>
      <c r="B938" s="29"/>
      <c r="C938" s="29"/>
      <c r="D938" s="29"/>
      <c r="E938" s="30"/>
      <c r="F938" s="31" t="b">
        <v>1</v>
      </c>
      <c r="G938" s="6"/>
      <c r="H938" s="6"/>
      <c r="I938" s="6"/>
    </row>
    <row r="939">
      <c r="A939" s="6"/>
      <c r="B939" s="29"/>
      <c r="C939" s="29"/>
      <c r="D939" s="29"/>
      <c r="E939" s="30"/>
      <c r="F939" s="31" t="b">
        <v>1</v>
      </c>
      <c r="G939" s="6"/>
      <c r="H939" s="6"/>
      <c r="I939" s="6"/>
    </row>
    <row r="940">
      <c r="A940" s="6"/>
      <c r="B940" s="29"/>
      <c r="C940" s="29"/>
      <c r="D940" s="29"/>
      <c r="E940" s="30"/>
      <c r="F940" s="31" t="b">
        <v>1</v>
      </c>
      <c r="G940" s="6"/>
      <c r="H940" s="6"/>
      <c r="I940" s="6"/>
    </row>
    <row r="941">
      <c r="A941" s="6"/>
      <c r="B941" s="29"/>
      <c r="C941" s="29"/>
      <c r="D941" s="29"/>
      <c r="E941" s="30"/>
      <c r="F941" s="31" t="b">
        <v>1</v>
      </c>
      <c r="G941" s="6"/>
      <c r="H941" s="6"/>
      <c r="I941" s="6"/>
    </row>
    <row r="942">
      <c r="A942" s="6"/>
      <c r="B942" s="29"/>
      <c r="C942" s="29"/>
      <c r="D942" s="29"/>
      <c r="E942" s="30"/>
      <c r="F942" s="31" t="b">
        <v>1</v>
      </c>
      <c r="G942" s="6"/>
      <c r="H942" s="6"/>
      <c r="I942" s="6"/>
    </row>
    <row r="943">
      <c r="A943" s="6"/>
      <c r="B943" s="29"/>
      <c r="C943" s="29"/>
      <c r="D943" s="29"/>
      <c r="E943" s="30"/>
      <c r="F943" s="31" t="b">
        <v>1</v>
      </c>
      <c r="G943" s="6"/>
      <c r="H943" s="6"/>
      <c r="I943" s="6"/>
    </row>
    <row r="944">
      <c r="A944" s="6"/>
      <c r="B944" s="29"/>
      <c r="C944" s="29"/>
      <c r="D944" s="29"/>
      <c r="E944" s="30"/>
      <c r="F944" s="31" t="b">
        <v>1</v>
      </c>
      <c r="G944" s="6"/>
      <c r="H944" s="6"/>
      <c r="I944" s="6"/>
    </row>
    <row r="945">
      <c r="A945" s="6"/>
      <c r="B945" s="29"/>
      <c r="C945" s="29"/>
      <c r="D945" s="29"/>
      <c r="E945" s="30"/>
      <c r="F945" s="31" t="b">
        <v>1</v>
      </c>
      <c r="G945" s="6"/>
      <c r="H945" s="6"/>
      <c r="I945" s="6"/>
    </row>
    <row r="946">
      <c r="A946" s="6"/>
      <c r="B946" s="29"/>
      <c r="C946" s="29"/>
      <c r="D946" s="29"/>
      <c r="E946" s="30"/>
      <c r="F946" s="31" t="b">
        <v>1</v>
      </c>
      <c r="G946" s="6"/>
      <c r="H946" s="6"/>
      <c r="I946" s="6"/>
    </row>
    <row r="947">
      <c r="A947" s="6"/>
      <c r="B947" s="29"/>
      <c r="C947" s="29"/>
      <c r="D947" s="29"/>
      <c r="E947" s="30"/>
      <c r="F947" s="31" t="b">
        <v>1</v>
      </c>
      <c r="G947" s="6"/>
      <c r="H947" s="6"/>
      <c r="I947" s="6"/>
    </row>
    <row r="948">
      <c r="A948" s="6"/>
      <c r="B948" s="29"/>
      <c r="C948" s="29"/>
      <c r="D948" s="29"/>
      <c r="E948" s="30"/>
      <c r="F948" s="31" t="b">
        <v>1</v>
      </c>
      <c r="G948" s="6"/>
      <c r="H948" s="6"/>
      <c r="I948" s="6"/>
    </row>
    <row r="949">
      <c r="A949" s="6"/>
      <c r="B949" s="29"/>
      <c r="C949" s="29"/>
      <c r="D949" s="29"/>
      <c r="E949" s="30"/>
      <c r="F949" s="31" t="b">
        <v>1</v>
      </c>
      <c r="G949" s="6"/>
      <c r="H949" s="6"/>
      <c r="I949" s="6"/>
    </row>
    <row r="950">
      <c r="A950" s="6"/>
      <c r="B950" s="29"/>
      <c r="C950" s="29"/>
      <c r="D950" s="29"/>
      <c r="E950" s="30"/>
      <c r="F950" s="31" t="b">
        <v>1</v>
      </c>
      <c r="G950" s="6"/>
      <c r="H950" s="6"/>
      <c r="I950" s="6"/>
    </row>
    <row r="951">
      <c r="A951" s="6"/>
      <c r="B951" s="29"/>
      <c r="C951" s="29"/>
      <c r="D951" s="29"/>
      <c r="E951" s="30"/>
      <c r="F951" s="31" t="b">
        <v>1</v>
      </c>
      <c r="G951" s="6"/>
      <c r="H951" s="6"/>
      <c r="I951" s="6"/>
    </row>
    <row r="952">
      <c r="A952" s="6"/>
      <c r="B952" s="29"/>
      <c r="C952" s="29"/>
      <c r="D952" s="29"/>
      <c r="E952" s="30"/>
      <c r="F952" s="31" t="b">
        <v>1</v>
      </c>
      <c r="G952" s="6"/>
      <c r="H952" s="6"/>
      <c r="I952" s="6"/>
    </row>
    <row r="953">
      <c r="A953" s="6"/>
      <c r="B953" s="29"/>
      <c r="C953" s="29"/>
      <c r="D953" s="29"/>
      <c r="E953" s="30"/>
      <c r="F953" s="31" t="b">
        <v>1</v>
      </c>
      <c r="G953" s="6"/>
      <c r="H953" s="6"/>
      <c r="I953" s="6"/>
    </row>
    <row r="954">
      <c r="A954" s="6"/>
      <c r="B954" s="29"/>
      <c r="C954" s="29"/>
      <c r="D954" s="29"/>
      <c r="E954" s="30"/>
      <c r="F954" s="31" t="b">
        <v>1</v>
      </c>
      <c r="G954" s="6"/>
      <c r="H954" s="6"/>
      <c r="I954" s="6"/>
    </row>
    <row r="955">
      <c r="A955" s="6"/>
      <c r="B955" s="29"/>
      <c r="C955" s="29"/>
      <c r="D955" s="29"/>
      <c r="E955" s="30"/>
      <c r="F955" s="31" t="b">
        <v>1</v>
      </c>
      <c r="G955" s="6"/>
      <c r="H955" s="6"/>
      <c r="I955" s="6"/>
    </row>
    <row r="956">
      <c r="A956" s="6"/>
      <c r="B956" s="29"/>
      <c r="C956" s="29"/>
      <c r="D956" s="29"/>
      <c r="E956" s="30"/>
      <c r="F956" s="31" t="b">
        <v>1</v>
      </c>
      <c r="G956" s="6"/>
      <c r="H956" s="6"/>
      <c r="I956" s="6"/>
    </row>
    <row r="957">
      <c r="A957" s="6"/>
      <c r="B957" s="29"/>
      <c r="C957" s="29"/>
      <c r="D957" s="29"/>
      <c r="E957" s="30"/>
      <c r="F957" s="31" t="b">
        <v>1</v>
      </c>
      <c r="G957" s="6"/>
      <c r="H957" s="6"/>
      <c r="I957" s="6"/>
    </row>
    <row r="958">
      <c r="A958" s="6"/>
      <c r="B958" s="29"/>
      <c r="C958" s="29"/>
      <c r="D958" s="29"/>
      <c r="E958" s="30"/>
      <c r="F958" s="31" t="b">
        <v>1</v>
      </c>
      <c r="G958" s="6"/>
      <c r="H958" s="6"/>
      <c r="I958" s="6"/>
    </row>
    <row r="959">
      <c r="A959" s="6"/>
      <c r="B959" s="29"/>
      <c r="C959" s="29"/>
      <c r="D959" s="29"/>
      <c r="E959" s="30"/>
      <c r="F959" s="31" t="b">
        <v>1</v>
      </c>
      <c r="G959" s="6"/>
      <c r="H959" s="6"/>
      <c r="I959" s="6"/>
    </row>
    <row r="960">
      <c r="A960" s="6"/>
      <c r="B960" s="29"/>
      <c r="C960" s="29"/>
      <c r="D960" s="29"/>
      <c r="E960" s="30"/>
      <c r="F960" s="31" t="b">
        <v>1</v>
      </c>
      <c r="G960" s="6"/>
      <c r="H960" s="6"/>
      <c r="I960" s="6"/>
    </row>
    <row r="961">
      <c r="A961" s="6"/>
      <c r="B961" s="29"/>
      <c r="C961" s="29"/>
      <c r="D961" s="29"/>
      <c r="E961" s="30"/>
      <c r="F961" s="31" t="b">
        <v>1</v>
      </c>
      <c r="G961" s="6"/>
      <c r="H961" s="6"/>
      <c r="I961" s="6"/>
    </row>
    <row r="962">
      <c r="A962" s="6"/>
      <c r="B962" s="29"/>
      <c r="C962" s="29"/>
      <c r="D962" s="29"/>
      <c r="E962" s="30"/>
      <c r="F962" s="31" t="b">
        <v>1</v>
      </c>
      <c r="G962" s="6"/>
      <c r="H962" s="6"/>
      <c r="I962" s="6"/>
    </row>
    <row r="963">
      <c r="A963" s="6"/>
      <c r="B963" s="29"/>
      <c r="C963" s="29"/>
      <c r="D963" s="29"/>
      <c r="E963" s="30"/>
      <c r="F963" s="31" t="b">
        <v>1</v>
      </c>
      <c r="G963" s="6"/>
      <c r="H963" s="6"/>
      <c r="I963" s="6"/>
    </row>
    <row r="964">
      <c r="A964" s="6"/>
      <c r="B964" s="29"/>
      <c r="C964" s="29"/>
      <c r="D964" s="29"/>
      <c r="E964" s="30"/>
      <c r="F964" s="31" t="b">
        <v>1</v>
      </c>
      <c r="G964" s="6"/>
      <c r="H964" s="6"/>
      <c r="I964" s="6"/>
    </row>
    <row r="965">
      <c r="A965" s="6"/>
      <c r="B965" s="29"/>
      <c r="C965" s="29"/>
      <c r="D965" s="29"/>
      <c r="E965" s="30"/>
      <c r="F965" s="31" t="b">
        <v>1</v>
      </c>
      <c r="G965" s="6"/>
      <c r="H965" s="6"/>
      <c r="I965" s="6"/>
    </row>
    <row r="966">
      <c r="A966" s="6"/>
      <c r="B966" s="29"/>
      <c r="C966" s="29"/>
      <c r="D966" s="29"/>
      <c r="E966" s="30"/>
      <c r="F966" s="31" t="b">
        <v>1</v>
      </c>
      <c r="G966" s="6"/>
      <c r="H966" s="6"/>
      <c r="I966" s="6"/>
    </row>
    <row r="967">
      <c r="A967" s="6"/>
      <c r="B967" s="29"/>
      <c r="C967" s="29"/>
      <c r="D967" s="29"/>
      <c r="E967" s="30"/>
      <c r="F967" s="31" t="b">
        <v>1</v>
      </c>
      <c r="G967" s="6"/>
      <c r="H967" s="6"/>
      <c r="I967" s="6"/>
    </row>
    <row r="968">
      <c r="A968" s="6"/>
      <c r="B968" s="29"/>
      <c r="C968" s="29"/>
      <c r="D968" s="29"/>
      <c r="E968" s="30"/>
      <c r="F968" s="31" t="b">
        <v>1</v>
      </c>
      <c r="G968" s="6"/>
      <c r="H968" s="6"/>
      <c r="I968" s="6"/>
    </row>
    <row r="969">
      <c r="A969" s="6"/>
      <c r="B969" s="29"/>
      <c r="C969" s="29"/>
      <c r="D969" s="29"/>
      <c r="E969" s="30"/>
      <c r="F969" s="31" t="b">
        <v>1</v>
      </c>
      <c r="G969" s="6"/>
      <c r="H969" s="6"/>
      <c r="I969" s="6"/>
    </row>
    <row r="970">
      <c r="A970" s="6"/>
      <c r="B970" s="29"/>
      <c r="C970" s="29"/>
      <c r="D970" s="29"/>
      <c r="E970" s="30"/>
      <c r="F970" s="31" t="b">
        <v>1</v>
      </c>
      <c r="G970" s="6"/>
      <c r="H970" s="6"/>
      <c r="I970" s="6"/>
    </row>
    <row r="971">
      <c r="A971" s="6"/>
      <c r="B971" s="29"/>
      <c r="C971" s="29"/>
      <c r="D971" s="29"/>
      <c r="E971" s="30"/>
      <c r="F971" s="31" t="b">
        <v>1</v>
      </c>
      <c r="G971" s="6"/>
      <c r="H971" s="6"/>
      <c r="I971" s="6"/>
    </row>
    <row r="972">
      <c r="A972" s="6"/>
      <c r="B972" s="29"/>
      <c r="C972" s="29"/>
      <c r="D972" s="29"/>
      <c r="E972" s="30"/>
      <c r="F972" s="31" t="b">
        <v>1</v>
      </c>
      <c r="G972" s="6"/>
      <c r="H972" s="6"/>
      <c r="I972" s="6"/>
    </row>
    <row r="973">
      <c r="A973" s="6"/>
      <c r="B973" s="29"/>
      <c r="C973" s="29"/>
      <c r="D973" s="29"/>
      <c r="E973" s="30"/>
      <c r="F973" s="31" t="b">
        <v>1</v>
      </c>
      <c r="G973" s="6"/>
      <c r="H973" s="6"/>
      <c r="I973" s="6"/>
    </row>
    <row r="974">
      <c r="A974" s="6"/>
      <c r="B974" s="29"/>
      <c r="C974" s="29"/>
      <c r="D974" s="29"/>
      <c r="E974" s="30"/>
      <c r="F974" s="31" t="b">
        <v>1</v>
      </c>
      <c r="G974" s="6"/>
      <c r="H974" s="6"/>
      <c r="I974" s="6"/>
    </row>
    <row r="975">
      <c r="A975" s="6"/>
      <c r="B975" s="29"/>
      <c r="C975" s="29"/>
      <c r="D975" s="29"/>
      <c r="E975" s="30"/>
      <c r="F975" s="31" t="b">
        <v>1</v>
      </c>
      <c r="G975" s="6"/>
      <c r="H975" s="6"/>
      <c r="I975" s="6"/>
    </row>
    <row r="976">
      <c r="A976" s="6"/>
      <c r="B976" s="29"/>
      <c r="C976" s="29"/>
      <c r="D976" s="29"/>
      <c r="E976" s="30"/>
      <c r="F976" s="31" t="b">
        <v>1</v>
      </c>
      <c r="G976" s="6"/>
      <c r="H976" s="6"/>
      <c r="I976" s="6"/>
    </row>
    <row r="977">
      <c r="A977" s="6"/>
      <c r="B977" s="29"/>
      <c r="C977" s="29"/>
      <c r="D977" s="29"/>
      <c r="E977" s="30"/>
      <c r="F977" s="31" t="b">
        <v>1</v>
      </c>
      <c r="G977" s="6"/>
      <c r="H977" s="6"/>
      <c r="I977" s="6"/>
    </row>
    <row r="978">
      <c r="A978" s="6"/>
      <c r="B978" s="29"/>
      <c r="C978" s="29"/>
      <c r="D978" s="29"/>
      <c r="E978" s="30"/>
      <c r="F978" s="31" t="b">
        <v>1</v>
      </c>
      <c r="G978" s="6"/>
      <c r="H978" s="6"/>
      <c r="I978" s="6"/>
    </row>
    <row r="979">
      <c r="A979" s="6"/>
      <c r="B979" s="29"/>
      <c r="C979" s="29"/>
      <c r="D979" s="29"/>
      <c r="E979" s="30"/>
      <c r="F979" s="31" t="b">
        <v>1</v>
      </c>
      <c r="G979" s="6"/>
      <c r="H979" s="6"/>
      <c r="I979" s="6"/>
    </row>
    <row r="980">
      <c r="A980" s="6"/>
      <c r="B980" s="29"/>
      <c r="C980" s="29"/>
      <c r="D980" s="29"/>
      <c r="E980" s="30"/>
      <c r="F980" s="31" t="b">
        <v>1</v>
      </c>
      <c r="G980" s="6"/>
      <c r="H980" s="6"/>
      <c r="I980" s="6"/>
    </row>
    <row r="981">
      <c r="A981" s="6"/>
      <c r="B981" s="29"/>
      <c r="C981" s="29"/>
      <c r="D981" s="29"/>
      <c r="E981" s="30"/>
      <c r="F981" s="31" t="b">
        <v>1</v>
      </c>
      <c r="G981" s="6"/>
      <c r="H981" s="6"/>
      <c r="I981" s="6"/>
    </row>
    <row r="982">
      <c r="A982" s="6"/>
      <c r="B982" s="29"/>
      <c r="C982" s="29"/>
      <c r="D982" s="29"/>
      <c r="E982" s="30"/>
      <c r="F982" s="31" t="b">
        <v>1</v>
      </c>
      <c r="G982" s="6"/>
      <c r="H982" s="6"/>
      <c r="I982" s="6"/>
    </row>
    <row r="983">
      <c r="A983" s="6"/>
      <c r="B983" s="29"/>
      <c r="C983" s="29"/>
      <c r="D983" s="29"/>
      <c r="E983" s="30"/>
      <c r="F983" s="31" t="b">
        <v>1</v>
      </c>
      <c r="G983" s="6"/>
      <c r="H983" s="6"/>
      <c r="I983" s="6"/>
    </row>
    <row r="984">
      <c r="A984" s="6"/>
      <c r="B984" s="29"/>
      <c r="C984" s="29"/>
      <c r="D984" s="29"/>
      <c r="E984" s="30"/>
      <c r="F984" s="31" t="b">
        <v>1</v>
      </c>
      <c r="G984" s="6"/>
      <c r="H984" s="6"/>
      <c r="I984" s="6"/>
    </row>
    <row r="985">
      <c r="A985" s="6"/>
      <c r="B985" s="29"/>
      <c r="C985" s="29"/>
      <c r="D985" s="29"/>
      <c r="E985" s="30"/>
      <c r="F985" s="31" t="b">
        <v>1</v>
      </c>
      <c r="G985" s="6"/>
      <c r="H985" s="6"/>
      <c r="I985" s="6"/>
    </row>
    <row r="986">
      <c r="A986" s="6"/>
      <c r="B986" s="29"/>
      <c r="C986" s="29"/>
      <c r="D986" s="29"/>
      <c r="E986" s="30"/>
      <c r="F986" s="31" t="b">
        <v>1</v>
      </c>
      <c r="G986" s="6"/>
      <c r="H986" s="6"/>
      <c r="I986" s="6"/>
    </row>
    <row r="987">
      <c r="A987" s="6"/>
      <c r="B987" s="29"/>
      <c r="C987" s="29"/>
      <c r="D987" s="29"/>
      <c r="E987" s="30"/>
      <c r="F987" s="31" t="b">
        <v>1</v>
      </c>
      <c r="G987" s="6"/>
      <c r="H987" s="6"/>
      <c r="I987" s="6"/>
    </row>
    <row r="988">
      <c r="A988" s="6"/>
      <c r="B988" s="29"/>
      <c r="C988" s="29"/>
      <c r="D988" s="29"/>
      <c r="E988" s="30"/>
      <c r="F988" s="31" t="b">
        <v>1</v>
      </c>
      <c r="G988" s="6"/>
      <c r="H988" s="6"/>
      <c r="I988" s="6"/>
    </row>
    <row r="989">
      <c r="A989" s="6"/>
      <c r="B989" s="29"/>
      <c r="C989" s="29"/>
      <c r="D989" s="29"/>
      <c r="E989" s="30"/>
      <c r="F989" s="31" t="b">
        <v>1</v>
      </c>
      <c r="G989" s="6"/>
      <c r="H989" s="6"/>
      <c r="I989" s="6"/>
    </row>
    <row r="990">
      <c r="A990" s="6"/>
      <c r="B990" s="29"/>
      <c r="C990" s="29"/>
      <c r="D990" s="29"/>
      <c r="E990" s="30"/>
      <c r="F990" s="31" t="b">
        <v>1</v>
      </c>
      <c r="G990" s="6"/>
      <c r="H990" s="6"/>
      <c r="I990" s="6"/>
    </row>
    <row r="991">
      <c r="A991" s="6"/>
      <c r="B991" s="29"/>
      <c r="C991" s="29"/>
      <c r="D991" s="29"/>
      <c r="E991" s="30"/>
      <c r="F991" s="31" t="b">
        <v>1</v>
      </c>
      <c r="G991" s="6"/>
      <c r="H991" s="6"/>
      <c r="I991" s="6"/>
    </row>
    <row r="992">
      <c r="A992" s="6"/>
      <c r="B992" s="29"/>
      <c r="C992" s="29"/>
      <c r="D992" s="29"/>
      <c r="E992" s="30"/>
      <c r="F992" s="31" t="b">
        <v>1</v>
      </c>
      <c r="G992" s="6"/>
      <c r="H992" s="6"/>
      <c r="I992" s="6"/>
    </row>
    <row r="993">
      <c r="A993" s="6"/>
      <c r="B993" s="29"/>
      <c r="C993" s="29"/>
      <c r="D993" s="29"/>
      <c r="E993" s="30"/>
      <c r="F993" s="31" t="b">
        <v>1</v>
      </c>
      <c r="G993" s="6"/>
      <c r="H993" s="6"/>
      <c r="I993" s="6"/>
    </row>
    <row r="994">
      <c r="A994" s="6"/>
      <c r="B994" s="29"/>
      <c r="C994" s="29"/>
      <c r="D994" s="29"/>
      <c r="E994" s="30"/>
      <c r="F994" s="31" t="b">
        <v>1</v>
      </c>
      <c r="G994" s="6"/>
      <c r="H994" s="6"/>
      <c r="I994" s="6"/>
    </row>
    <row r="995">
      <c r="A995" s="6"/>
      <c r="B995" s="29"/>
      <c r="C995" s="29"/>
      <c r="D995" s="29"/>
      <c r="E995" s="30"/>
      <c r="F995" s="31" t="b">
        <v>1</v>
      </c>
      <c r="G995" s="6"/>
      <c r="H995" s="6"/>
      <c r="I995" s="6"/>
    </row>
    <row r="996">
      <c r="A996" s="6"/>
      <c r="B996" s="29"/>
      <c r="C996" s="29"/>
      <c r="D996" s="29"/>
      <c r="E996" s="30"/>
      <c r="F996" s="31" t="b">
        <v>1</v>
      </c>
      <c r="G996" s="6"/>
      <c r="H996" s="6"/>
      <c r="I996" s="6"/>
    </row>
    <row r="997">
      <c r="A997" s="6"/>
      <c r="B997" s="29"/>
      <c r="C997" s="29"/>
      <c r="D997" s="29"/>
      <c r="E997" s="30"/>
      <c r="F997" s="31" t="b">
        <v>1</v>
      </c>
      <c r="G997" s="6"/>
      <c r="H997" s="6"/>
      <c r="I997" s="6"/>
    </row>
    <row r="998">
      <c r="A998" s="6"/>
      <c r="B998" s="29"/>
      <c r="C998" s="29"/>
      <c r="D998" s="29"/>
      <c r="E998" s="30"/>
      <c r="F998" s="31" t="b">
        <v>1</v>
      </c>
      <c r="G998" s="6"/>
      <c r="H998" s="6"/>
      <c r="I998" s="6"/>
    </row>
    <row r="999">
      <c r="A999" s="6"/>
      <c r="B999" s="29"/>
      <c r="C999" s="29"/>
      <c r="D999" s="29"/>
      <c r="E999" s="30"/>
      <c r="F999" s="31" t="b">
        <v>1</v>
      </c>
      <c r="G999" s="6"/>
      <c r="H999" s="6"/>
      <c r="I999" s="6"/>
    </row>
    <row r="1000">
      <c r="A1000" s="6"/>
      <c r="B1000" s="29"/>
      <c r="C1000" s="29"/>
      <c r="D1000" s="29"/>
      <c r="E1000" s="30"/>
      <c r="F1000" s="31" t="b">
        <v>1</v>
      </c>
      <c r="G1000" s="6"/>
      <c r="H1000" s="6"/>
      <c r="I1000" s="6"/>
    </row>
    <row r="1001">
      <c r="A1001" s="6"/>
      <c r="B1001" s="29"/>
      <c r="C1001" s="29"/>
      <c r="D1001" s="29"/>
      <c r="E1001" s="30"/>
      <c r="F1001" s="31" t="b">
        <v>1</v>
      </c>
      <c r="G1001" s="6"/>
      <c r="H1001" s="6"/>
      <c r="I1001" s="6"/>
    </row>
    <row r="1002">
      <c r="A1002" s="6"/>
      <c r="B1002" s="29"/>
      <c r="C1002" s="29"/>
      <c r="D1002" s="29"/>
      <c r="E1002" s="30"/>
      <c r="F1002" s="31" t="b">
        <v>1</v>
      </c>
      <c r="G1002" s="6"/>
      <c r="H1002" s="6"/>
      <c r="I1002" s="6"/>
    </row>
    <row r="1003">
      <c r="A1003" s="6"/>
      <c r="B1003" s="151"/>
      <c r="C1003" s="151"/>
      <c r="D1003" s="151"/>
      <c r="E1003" s="152"/>
      <c r="F1003" s="153" t="b">
        <v>1</v>
      </c>
      <c r="G1003" s="6"/>
      <c r="H1003" s="6"/>
      <c r="I1003" s="6"/>
    </row>
  </sheetData>
  <mergeCells count="3">
    <mergeCell ref="C4:F4"/>
    <mergeCell ref="C6:F6"/>
    <mergeCell ref="F7:G7"/>
  </mergeCells>
  <conditionalFormatting sqref="F9:G1003">
    <cfRule type="expression" dxfId="0" priority="1">
      <formula>AND($F9=TRUE, $G9=TRUE)</formula>
    </cfRule>
  </conditionalFormatting>
  <conditionalFormatting sqref="F9:F1003 G9:G235">
    <cfRule type="expression" dxfId="1" priority="2">
      <formula>len(B9)=0</formula>
    </cfRule>
  </conditionalFormatting>
  <conditionalFormatting sqref="B9:D1003">
    <cfRule type="notContainsBlanks" dxfId="2" priority="3">
      <formula>LEN(TRIM(B9))&gt;0</formula>
    </cfRule>
  </conditionalFormatting>
  <conditionalFormatting sqref="E9:E1003">
    <cfRule type="notContainsBlanks" dxfId="3" priority="4">
      <formula>LEN(TRIM(E9))&gt;0</formula>
    </cfRule>
  </conditionalFormatting>
  <conditionalFormatting sqref="H33">
    <cfRule type="notContainsBlanks" dxfId="4" priority="5">
      <formula>LEN(TRIM(H33))&gt;0</formula>
    </cfRule>
  </conditionalFormatting>
  <dataValidations>
    <dataValidation type="list" allowBlank="1" showErrorMessage="1" sqref="C4">
      <formula1>'1. Task Type &amp; Dimension Select'!$I$4:$I$11</formula1>
    </dataValidation>
    <dataValidation type="list" allowBlank="1" showErrorMessage="1" sqref="C6">
      <formula1>'1. Task Type &amp; Dimension Select'!$H$4:$H1003</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outlineLevelCol="1"/>
  <cols>
    <col customWidth="1" min="3" max="3" width="18.5"/>
    <col customWidth="1" min="4" max="4" width="8.75"/>
    <col customWidth="1" min="5" max="6" width="43.75"/>
    <col customWidth="1" min="7" max="7" width="43.75" outlineLevel="1"/>
    <col customWidth="1" min="8" max="8" width="43.75"/>
    <col customWidth="1" min="9" max="9" width="43.75" outlineLevel="1"/>
    <col customWidth="1" min="10" max="10" width="43.75"/>
    <col customWidth="1" min="11" max="11" width="43.75" outlineLevel="1"/>
    <col customWidth="1" min="13" max="13" width="4.75"/>
  </cols>
  <sheetData>
    <row r="1">
      <c r="A1" s="40" t="s">
        <v>34</v>
      </c>
      <c r="B1" s="40"/>
      <c r="C1" s="42"/>
      <c r="D1" s="42"/>
      <c r="E1" s="45" t="s">
        <v>36</v>
      </c>
      <c r="F1" s="47" t="s">
        <v>38</v>
      </c>
      <c r="G1" s="42"/>
      <c r="H1" s="42"/>
      <c r="I1" s="42"/>
      <c r="J1" s="42"/>
      <c r="K1" s="42"/>
      <c r="L1" s="42"/>
      <c r="M1" s="42"/>
    </row>
    <row r="2">
      <c r="A2" s="49" t="s">
        <v>2</v>
      </c>
      <c r="B2" s="50"/>
      <c r="C2" s="50"/>
      <c r="D2" s="50"/>
      <c r="E2" s="52"/>
      <c r="F2" s="50"/>
      <c r="G2" s="50"/>
      <c r="H2" s="50"/>
      <c r="I2" s="42"/>
      <c r="J2" s="42"/>
      <c r="K2" s="42"/>
      <c r="L2" s="42"/>
      <c r="M2" s="42"/>
    </row>
    <row r="3">
      <c r="A3" s="54"/>
      <c r="B3" s="55"/>
      <c r="C3" s="55"/>
      <c r="D3" s="55"/>
      <c r="E3" s="55"/>
      <c r="F3" s="55"/>
      <c r="G3" s="55"/>
      <c r="H3" s="55"/>
      <c r="I3" s="55"/>
      <c r="J3" s="55"/>
      <c r="K3" s="56"/>
      <c r="L3" s="56"/>
      <c r="M3" s="56"/>
    </row>
    <row r="4">
      <c r="A4" s="57" t="s">
        <v>39</v>
      </c>
      <c r="B4" s="58"/>
      <c r="C4" s="58"/>
      <c r="D4" s="59" t="s">
        <v>40</v>
      </c>
      <c r="E4" s="59" t="s">
        <v>41</v>
      </c>
      <c r="F4" s="59" t="s">
        <v>42</v>
      </c>
      <c r="G4" s="61" t="s">
        <v>43</v>
      </c>
      <c r="H4" s="59" t="s">
        <v>42</v>
      </c>
      <c r="I4" s="58"/>
      <c r="J4" s="59" t="s">
        <v>42</v>
      </c>
      <c r="K4" s="62"/>
      <c r="L4" s="62"/>
      <c r="M4" s="56"/>
    </row>
    <row r="5">
      <c r="A5" s="63" t="s">
        <v>13</v>
      </c>
      <c r="B5" s="63" t="s">
        <v>15</v>
      </c>
      <c r="C5" s="63" t="s">
        <v>16</v>
      </c>
      <c r="D5" s="64" t="s">
        <v>46</v>
      </c>
      <c r="E5" s="66" t="s">
        <v>47</v>
      </c>
      <c r="F5" s="68" t="s">
        <v>48</v>
      </c>
      <c r="G5" s="69" t="s">
        <v>49</v>
      </c>
      <c r="H5" s="70" t="s">
        <v>50</v>
      </c>
      <c r="I5" s="72" t="s">
        <v>51</v>
      </c>
      <c r="J5" s="73" t="s">
        <v>54</v>
      </c>
      <c r="K5" s="74" t="s">
        <v>56</v>
      </c>
      <c r="L5" s="76" t="s">
        <v>58</v>
      </c>
      <c r="M5" s="56"/>
    </row>
    <row r="6">
      <c r="A6" s="80" t="str">
        <f>IFERROR(__xludf.DUMMYFUNCTION("IFERROR(QUERY('1. Task Type &amp; Dimension Select'!B9:G1032, ""SELECT Col1, Col2, Col3 WHERE (Col5 = TRUE OR Col6 = TRUE) AND Col1 IS NOT NULL ORDER BY Col5 DESC, Col6 DESC"", 0), ""(no task type and/or dimensions selected in the previous step)"")
"),"All")</f>
        <v>All</v>
      </c>
      <c r="B6" s="80" t="str">
        <f>IFERROR(__xludf.DUMMYFUNCTION("""COMPUTED_VALUE"""),"Prompt")</f>
        <v>Prompt</v>
      </c>
      <c r="C6" s="80" t="str">
        <f>IFERROR(__xludf.DUMMYFUNCTION("""COMPUTED_VALUE"""),"Unique Ground Truth")</f>
        <v>Unique Ground Truth</v>
      </c>
      <c r="D6" s="82">
        <v>1.0</v>
      </c>
      <c r="E6" s="82"/>
      <c r="F6" s="80" t="str">
        <f t="array" ref="F6">iferror(index('A. Standard Dimensions &amp; Rating'!E:E,match(1,('A. Standard Dimensions &amp; Rating'!$B:$B=$A6)*('A. Standard Dimensions &amp; Rating'!$C:$C=$B6)*('A. Standard Dimensions &amp; Rating'!$D:$D=$C6),0)),"")</f>
        <v>Fail - Multiple Valid Answers] 
- The prompt can reasonably produce two or more different correct answers, and the prompt does not clearly indicate which answer is intended.</v>
      </c>
      <c r="G6" s="86"/>
      <c r="H6" s="88" t="s">
        <v>66</v>
      </c>
      <c r="I6" s="89"/>
      <c r="J6" s="91" t="str">
        <f t="array" ref="J6">iferror(index('A. Standard Dimensions &amp; Rating'!G:G,match(1,('A. Standard Dimensions &amp; Rating'!$B:$B=$A6)*('A. Standard Dimensions &amp; Rating'!$C:$C=$B6)*('A. Standard Dimensions &amp; Rating'!$D:$D=$C6),0)),"")</f>
        <v>- The prompt has a unique ground truth answer. All the experts on the subject would come to the same conclusion</v>
      </c>
      <c r="K6" s="93"/>
      <c r="L6" s="91" t="b">
        <f t="shared" ref="L6:L50" si="1">if(len(A6)&gt;0,if(len(CONCATENATE(G6,I6,K6))&gt;0,true,false),"")</f>
        <v>0</v>
      </c>
      <c r="M6" s="95"/>
    </row>
    <row r="7">
      <c r="A7" s="80" t="str">
        <f>IFERROR(__xludf.DUMMYFUNCTION("""COMPUTED_VALUE"""),"SFT")</f>
        <v>SFT</v>
      </c>
      <c r="B7" s="80" t="str">
        <f>IFERROR(__xludf.DUMMYFUNCTION("""COMPUTED_VALUE"""),"Prompt")</f>
        <v>Prompt</v>
      </c>
      <c r="C7" s="80" t="str">
        <f>IFERROR(__xludf.DUMMYFUNCTION("""COMPUTED_VALUE"""),"Prompt Clarity and Specificity")</f>
        <v>Prompt Clarity and Specificity</v>
      </c>
      <c r="D7" s="82">
        <v>1.0</v>
      </c>
      <c r="E7" s="82"/>
      <c r="F7" s="80" t="str">
        <f t="array" ref="F7">iferror(index('A. Standard Dimensions &amp; Rating'!E:E,match(1,('A. Standard Dimensions &amp; Rating'!$B:$B=$A7)*('A. Standard Dimensions &amp; Rating'!$C:$C=$B7)*('A. Standard Dimensions &amp; Rating'!$D:$D=$C7),0)),"")</f>
        <v>[Fail - Major Clarity / Specificity Issues]
- It's not clear what is being asked, the prompt is extremely difficult to follow, or is overly vague; the user intent cannot be reasonably understood from the prompt.
- Major details are missing that are needed to answer the prompt and cannot be reasonably assumed</v>
      </c>
      <c r="G7" s="89"/>
      <c r="H7" s="91" t="str">
        <f t="array" ref="H7">iferror(index('A. Standard Dimensions &amp; Rating'!F:F,match(1,('A. Standard Dimensions &amp; Rating'!$B:$B=$A7)*('A. Standard Dimensions &amp; Rating'!$C:$C=$B7)*('A. Standard Dimensions &amp; Rating'!$D:$D=$C7),0)),"")</f>
        <v>[Non-Fail Minor Clarity / Specificity Issues]
- It's mostly clear what is being asked but the request could reasonably be interpreted multiple ways 
</v>
      </c>
      <c r="I7" s="89"/>
      <c r="J7" s="91" t="str">
        <f t="array" ref="J7">iferror(index('A. Standard Dimensions &amp; Rating'!G:G,match(1,('A. Standard Dimensions &amp; Rating'!$B:$B=$A7)*('A. Standard Dimensions &amp; Rating'!$C:$C=$B7)*('A. Standard Dimensions &amp; Rating'!$D:$D=$C7),0)),"")</f>
        <v>- There is little to no room for misinterpretation of the specific request
- Prompt has a specific request that doesn't require more than one minor assumption to answer it</v>
      </c>
      <c r="K7" s="93"/>
      <c r="L7" s="91" t="b">
        <f t="shared" si="1"/>
        <v>0</v>
      </c>
      <c r="M7" s="95"/>
    </row>
    <row r="8">
      <c r="A8" s="80" t="str">
        <f>IFERROR(__xludf.DUMMYFUNCTION("""COMPUTED_VALUE"""),"SFT")</f>
        <v>SFT</v>
      </c>
      <c r="B8" s="80" t="str">
        <f>IFERROR(__xludf.DUMMYFUNCTION("""COMPUTED_VALUE"""),"Prompt")</f>
        <v>Prompt</v>
      </c>
      <c r="C8" s="80" t="str">
        <f>IFERROR(__xludf.DUMMYFUNCTION("""COMPUTED_VALUE"""),"Contrived / Unnatural Prompts")</f>
        <v>Contrived / Unnatural Prompts</v>
      </c>
      <c r="D8" s="82">
        <v>1.0</v>
      </c>
      <c r="E8" s="82" t="s">
        <v>68</v>
      </c>
      <c r="F8" s="80" t="str">
        <f t="array" ref="F8">iferror(index('A. Standard Dimensions &amp; Rating'!E:E,match(1,('A. Standard Dimensions &amp; Rating'!$B:$B=$A8)*('A. Standard Dimensions &amp; Rating'!$C:$C=$B8)*('A. Standard Dimensions &amp; Rating'!$D:$D=$C8),0)),"")</f>
        <v>[Fail - Contrived / Unnatural Prompt] 
- Prompt is contrived or otherwise unnatural
note: prompts such as riddles that are intentionally constraints/details laden should not be considered contrived. </v>
      </c>
      <c r="G8" s="93"/>
      <c r="H8" s="91" t="str">
        <f t="array" ref="H8">iferror(index('A. Standard Dimensions &amp; Rating'!F:F,match(1,('A. Standard Dimensions &amp; Rating'!$B:$B=$A8)*('A. Standard Dimensions &amp; Rating'!$C:$C=$B8)*('A. Standard Dimensions &amp; Rating'!$D:$D=$C8),0)),"")</f>
        <v>[Non-Fail - Somewhat Contrived / Unnatural Prompt]
 - Prompt is somewhat contrived or is somewhat unnatural
note: prompts such as riddles that are intentionally constraints/details laden should not be considered contrived. </v>
      </c>
      <c r="I8" s="93"/>
      <c r="J8" s="91" t="str">
        <f t="array" ref="J8">iferror(index('A. Standard Dimensions &amp; Rating'!G:G,match(1,('A. Standard Dimensions &amp; Rating'!$B:$B=$A8)*('A. Standard Dimensions &amp; Rating'!$C:$C=$B8)*('A. Standard Dimensions &amp; Rating'!$D:$D=$C8),0)),"")</f>
        <v>- The prompt is neither contrived or unnatural</v>
      </c>
      <c r="K8" s="93"/>
      <c r="L8" s="91" t="b">
        <f t="shared" si="1"/>
        <v>0</v>
      </c>
      <c r="M8" s="95"/>
    </row>
    <row r="9">
      <c r="A9" s="80" t="str">
        <f>IFERROR(__xludf.DUMMYFUNCTION("""COMPUTED_VALUE"""),"SFT")</f>
        <v>SFT</v>
      </c>
      <c r="B9" s="80" t="str">
        <f>IFERROR(__xludf.DUMMYFUNCTION("""COMPUTED_VALUE"""),"Prompt")</f>
        <v>Prompt</v>
      </c>
      <c r="C9" s="80" t="str">
        <f>IFERROR(__xludf.DUMMYFUNCTION("""COMPUTED_VALUE"""),"Truthfulness")</f>
        <v>Truthfulness</v>
      </c>
      <c r="D9" s="82">
        <v>1.0</v>
      </c>
      <c r="E9" s="80"/>
      <c r="F9" s="80" t="str">
        <f t="array" ref="F9">iferror(index('A. Standard Dimensions &amp; Rating'!E:E,match(1,('A. Standard Dimensions &amp; Rating'!$B:$B=$A9)*('A. Standard Dimensions &amp; Rating'!$C:$C=$B9)*('A. Standard Dimensions &amp; Rating'!$D:$D=$C9),0)),"")</f>
        <v>[Fail - Major Factual Errors] 
- The prompt contains 1 or more major factual errors
[Fail - Minor Factual Errors] 
- The prompt contains 2 or more minor factual errors (e.g., statements irrelevant to the fulfillment of the prompt's request)</v>
      </c>
      <c r="G9" s="89"/>
      <c r="H9" s="91" t="str">
        <f t="array" ref="H9">iferror(index('A. Standard Dimensions &amp; Rating'!F:F,match(1,('A. Standard Dimensions &amp; Rating'!$B:$B=$A9)*('A. Standard Dimensions &amp; Rating'!$C:$C=$B9)*('A. Standard Dimensions &amp; Rating'!$D:$D=$C9),0)),"")</f>
        <v>[Non-Fail - Minor Factual Errors] 
- The prompt contains 1 minor factual errors.</v>
      </c>
      <c r="I9" s="93"/>
      <c r="J9" s="91" t="str">
        <f t="array" ref="J9">iferror(index('A. Standard Dimensions &amp; Rating'!G:G,match(1,('A. Standard Dimensions &amp; Rating'!$B:$B=$A9)*('A. Standard Dimensions &amp; Rating'!$C:$C=$B9)*('A. Standard Dimensions &amp; Rating'!$D:$D=$C9),0)),"")</f>
        <v>- The prompt has no factual errors
- The prompt has no misleading statements</v>
      </c>
      <c r="K9" s="93"/>
      <c r="L9" s="91" t="b">
        <f t="shared" si="1"/>
        <v>0</v>
      </c>
      <c r="M9" s="95"/>
    </row>
    <row r="10">
      <c r="A10" s="80"/>
      <c r="B10" s="80"/>
      <c r="C10" s="80"/>
      <c r="D10" s="82">
        <v>1.0</v>
      </c>
      <c r="E10" s="80"/>
      <c r="F10" s="80" t="str">
        <f t="array" ref="F10">iferror(index('A. Standard Dimensions &amp; Rating'!E:E,match(1,('A. Standard Dimensions &amp; Rating'!$B:$B=$A10)*('A. Standard Dimensions &amp; Rating'!$C:$C=$B10)*('A. Standard Dimensions &amp; Rating'!$D:$D=$C10),0)),"")</f>
        <v/>
      </c>
      <c r="G10" s="89"/>
      <c r="H10" s="91" t="str">
        <f t="array" ref="H10">iferror(index('A. Standard Dimensions &amp; Rating'!F:F,match(1,('A. Standard Dimensions &amp; Rating'!$B:$B=$A10)*('A. Standard Dimensions &amp; Rating'!$C:$C=$B10)*('A. Standard Dimensions &amp; Rating'!$D:$D=$C10),0)),"")</f>
        <v/>
      </c>
      <c r="I10" s="89"/>
      <c r="J10" s="91" t="str">
        <f t="array" ref="J10">iferror(index('A. Standard Dimensions &amp; Rating'!G:G,match(1,('A. Standard Dimensions &amp; Rating'!$B:$B=$A10)*('A. Standard Dimensions &amp; Rating'!$C:$C=$B10)*('A. Standard Dimensions &amp; Rating'!$D:$D=$C10),0)),"")</f>
        <v/>
      </c>
      <c r="K10" s="93"/>
      <c r="L10" s="91" t="str">
        <f t="shared" si="1"/>
        <v/>
      </c>
      <c r="M10" s="95"/>
    </row>
    <row r="11">
      <c r="A11" s="80"/>
      <c r="B11" s="80"/>
      <c r="C11" s="80"/>
      <c r="D11" s="82">
        <v>1.0</v>
      </c>
      <c r="E11" s="80"/>
      <c r="F11" s="80" t="str">
        <f t="array" ref="F11">iferror(index('A. Standard Dimensions &amp; Rating'!E:E,match(1,('A. Standard Dimensions &amp; Rating'!$B:$B=$A11)*('A. Standard Dimensions &amp; Rating'!$C:$C=$B11)*('A. Standard Dimensions &amp; Rating'!$D:$D=$C11),0)),"")</f>
        <v/>
      </c>
      <c r="G11" s="93"/>
      <c r="H11" s="91" t="str">
        <f t="array" ref="H11">iferror(index('A. Standard Dimensions &amp; Rating'!F:F,match(1,('A. Standard Dimensions &amp; Rating'!$B:$B=$A11)*('A. Standard Dimensions &amp; Rating'!$C:$C=$B11)*('A. Standard Dimensions &amp; Rating'!$D:$D=$C11),0)),"")</f>
        <v/>
      </c>
      <c r="I11" s="93"/>
      <c r="J11" s="91" t="str">
        <f t="array" ref="J11">iferror(index('A. Standard Dimensions &amp; Rating'!G:G,match(1,('A. Standard Dimensions &amp; Rating'!$B:$B=$A11)*('A. Standard Dimensions &amp; Rating'!$C:$C=$B11)*('A. Standard Dimensions &amp; Rating'!$D:$D=$C11),0)),"")</f>
        <v/>
      </c>
      <c r="K11" s="93"/>
      <c r="L11" s="91" t="str">
        <f t="shared" si="1"/>
        <v/>
      </c>
      <c r="M11" s="95"/>
    </row>
    <row r="12">
      <c r="A12" s="80"/>
      <c r="B12" s="80"/>
      <c r="C12" s="80"/>
      <c r="D12" s="82">
        <v>2.0</v>
      </c>
      <c r="E12" s="80"/>
      <c r="F12" s="80" t="str">
        <f t="array" ref="F12">iferror(index('A. Standard Dimensions &amp; Rating'!E:E,match(1,('A. Standard Dimensions &amp; Rating'!$B:$B=$A12)*('A. Standard Dimensions &amp; Rating'!$C:$C=$B12)*('A. Standard Dimensions &amp; Rating'!$D:$D=$C12),0)),"")</f>
        <v/>
      </c>
      <c r="G12" s="93"/>
      <c r="H12" s="91" t="str">
        <f t="array" ref="H12">iferror(index('A. Standard Dimensions &amp; Rating'!F:F,match(1,('A. Standard Dimensions &amp; Rating'!$B:$B=$A12)*('A. Standard Dimensions &amp; Rating'!$C:$C=$B12)*('A. Standard Dimensions &amp; Rating'!$D:$D=$C12),0)),"")</f>
        <v/>
      </c>
      <c r="I12" s="93"/>
      <c r="J12" s="91" t="str">
        <f t="array" ref="J12">iferror(index('A. Standard Dimensions &amp; Rating'!G:G,match(1,('A. Standard Dimensions &amp; Rating'!$B:$B=$A12)*('A. Standard Dimensions &amp; Rating'!$C:$C=$B12)*('A. Standard Dimensions &amp; Rating'!$D:$D=$C12),0)),"")</f>
        <v/>
      </c>
      <c r="K12" s="93"/>
      <c r="L12" s="91" t="str">
        <f t="shared" si="1"/>
        <v/>
      </c>
      <c r="M12" s="95"/>
    </row>
    <row r="13">
      <c r="A13" s="80"/>
      <c r="B13" s="80"/>
      <c r="C13" s="80"/>
      <c r="D13" s="82">
        <v>2.0</v>
      </c>
      <c r="E13" s="80"/>
      <c r="F13" s="80" t="str">
        <f t="array" ref="F13">iferror(index('A. Standard Dimensions &amp; Rating'!E:E,match(1,('A. Standard Dimensions &amp; Rating'!$B:$B=$A13)*('A. Standard Dimensions &amp; Rating'!$C:$C=$B13)*('A. Standard Dimensions &amp; Rating'!$D:$D=$C13),0)),"")</f>
        <v/>
      </c>
      <c r="G13" s="93"/>
      <c r="H13" s="91" t="str">
        <f t="array" ref="H13">iferror(index('A. Standard Dimensions &amp; Rating'!F:F,match(1,('A. Standard Dimensions &amp; Rating'!$B:$B=$A13)*('A. Standard Dimensions &amp; Rating'!$C:$C=$B13)*('A. Standard Dimensions &amp; Rating'!$D:$D=$C13),0)),"")</f>
        <v/>
      </c>
      <c r="I13" s="93"/>
      <c r="J13" s="91" t="str">
        <f t="array" ref="J13">iferror(index('A. Standard Dimensions &amp; Rating'!G:G,match(1,('A. Standard Dimensions &amp; Rating'!$B:$B=$A13)*('A. Standard Dimensions &amp; Rating'!$C:$C=$B13)*('A. Standard Dimensions &amp; Rating'!$D:$D=$C13),0)),"")</f>
        <v/>
      </c>
      <c r="K13" s="93"/>
      <c r="L13" s="91" t="str">
        <f t="shared" si="1"/>
        <v/>
      </c>
      <c r="M13" s="95"/>
    </row>
    <row r="14">
      <c r="A14" s="80"/>
      <c r="B14" s="80"/>
      <c r="C14" s="80"/>
      <c r="D14" s="82">
        <v>2.0</v>
      </c>
      <c r="E14" s="80"/>
      <c r="F14" s="80" t="str">
        <f t="array" ref="F14">iferror(index('A. Standard Dimensions &amp; Rating'!E:E,match(1,('A. Standard Dimensions &amp; Rating'!$B:$B=$A14)*('A. Standard Dimensions &amp; Rating'!$C:$C=$B14)*('A. Standard Dimensions &amp; Rating'!$D:$D=$C14),0)),"")</f>
        <v/>
      </c>
      <c r="G14" s="89"/>
      <c r="H14" s="91" t="str">
        <f t="array" ref="H14">iferror(index('A. Standard Dimensions &amp; Rating'!F:F,match(1,('A. Standard Dimensions &amp; Rating'!$B:$B=$A14)*('A. Standard Dimensions &amp; Rating'!$C:$C=$B14)*('A. Standard Dimensions &amp; Rating'!$D:$D=$C14),0)),"")</f>
        <v/>
      </c>
      <c r="I14" s="93"/>
      <c r="J14" s="91" t="str">
        <f t="array" ref="J14">iferror(index('A. Standard Dimensions &amp; Rating'!G:G,match(1,('A. Standard Dimensions &amp; Rating'!$B:$B=$A14)*('A. Standard Dimensions &amp; Rating'!$C:$C=$B14)*('A. Standard Dimensions &amp; Rating'!$D:$D=$C14),0)),"")</f>
        <v/>
      </c>
      <c r="K14" s="93"/>
      <c r="L14" s="91" t="str">
        <f t="shared" si="1"/>
        <v/>
      </c>
      <c r="M14" s="95"/>
    </row>
    <row r="15">
      <c r="A15" s="80"/>
      <c r="B15" s="80"/>
      <c r="C15" s="80"/>
      <c r="D15" s="82">
        <v>3.0</v>
      </c>
      <c r="E15" s="80"/>
      <c r="F15" s="80" t="str">
        <f t="array" ref="F15">iferror(index('A. Standard Dimensions &amp; Rating'!E:E,match(1,('A. Standard Dimensions &amp; Rating'!$B:$B=$A15)*('A. Standard Dimensions &amp; Rating'!$C:$C=$B15)*('A. Standard Dimensions &amp; Rating'!$D:$D=$C15),0)),"")</f>
        <v/>
      </c>
      <c r="G15" s="93"/>
      <c r="H15" s="91" t="str">
        <f t="array" ref="H15">iferror(index('A. Standard Dimensions &amp; Rating'!F:F,match(1,('A. Standard Dimensions &amp; Rating'!$B:$B=$A15)*('A. Standard Dimensions &amp; Rating'!$C:$C=$B15)*('A. Standard Dimensions &amp; Rating'!$D:$D=$C15),0)),"")</f>
        <v/>
      </c>
      <c r="I15" s="93"/>
      <c r="J15" s="91" t="str">
        <f t="array" ref="J15">iferror(index('A. Standard Dimensions &amp; Rating'!G:G,match(1,('A. Standard Dimensions &amp; Rating'!$B:$B=$A15)*('A. Standard Dimensions &amp; Rating'!$C:$C=$B15)*('A. Standard Dimensions &amp; Rating'!$D:$D=$C15),0)),"")</f>
        <v/>
      </c>
      <c r="K15" s="93"/>
      <c r="L15" s="91" t="str">
        <f t="shared" si="1"/>
        <v/>
      </c>
      <c r="M15" s="95"/>
    </row>
    <row r="16">
      <c r="A16" s="80"/>
      <c r="B16" s="80"/>
      <c r="C16" s="80"/>
      <c r="D16" s="82">
        <v>3.0</v>
      </c>
      <c r="E16" s="80"/>
      <c r="F16" s="80" t="str">
        <f t="array" ref="F16">iferror(index('A. Standard Dimensions &amp; Rating'!E:E,match(1,('A. Standard Dimensions &amp; Rating'!$B:$B=$A16)*('A. Standard Dimensions &amp; Rating'!$C:$C=$B16)*('A. Standard Dimensions &amp; Rating'!$D:$D=$C16),0)),"")</f>
        <v/>
      </c>
      <c r="G16" s="93"/>
      <c r="H16" s="91" t="str">
        <f t="array" ref="H16">iferror(index('A. Standard Dimensions &amp; Rating'!F:F,match(1,('A. Standard Dimensions &amp; Rating'!$B:$B=$A16)*('A. Standard Dimensions &amp; Rating'!$C:$C=$B16)*('A. Standard Dimensions &amp; Rating'!$D:$D=$C16),0)),"")</f>
        <v/>
      </c>
      <c r="I16" s="93"/>
      <c r="J16" s="91" t="str">
        <f t="array" ref="J16">iferror(index('A. Standard Dimensions &amp; Rating'!G:G,match(1,('A. Standard Dimensions &amp; Rating'!$B:$B=$A16)*('A. Standard Dimensions &amp; Rating'!$C:$C=$B16)*('A. Standard Dimensions &amp; Rating'!$D:$D=$C16),0)),"")</f>
        <v/>
      </c>
      <c r="K16" s="93"/>
      <c r="L16" s="91" t="str">
        <f t="shared" si="1"/>
        <v/>
      </c>
      <c r="M16" s="95"/>
    </row>
    <row r="17">
      <c r="A17" s="80"/>
      <c r="B17" s="80"/>
      <c r="C17" s="80"/>
      <c r="D17" s="82">
        <v>3.0</v>
      </c>
      <c r="E17" s="80"/>
      <c r="F17" s="80" t="str">
        <f t="array" ref="F17">iferror(index('A. Standard Dimensions &amp; Rating'!E:E,match(1,('A. Standard Dimensions &amp; Rating'!$B:$B=$A17)*('A. Standard Dimensions &amp; Rating'!$C:$C=$B17)*('A. Standard Dimensions &amp; Rating'!$D:$D=$C17),0)),"")</f>
        <v/>
      </c>
      <c r="G17" s="93"/>
      <c r="H17" s="91" t="str">
        <f t="array" ref="H17">iferror(index('A. Standard Dimensions &amp; Rating'!F:F,match(1,('A. Standard Dimensions &amp; Rating'!$B:$B=$A17)*('A. Standard Dimensions &amp; Rating'!$C:$C=$B17)*('A. Standard Dimensions &amp; Rating'!$D:$D=$C17),0)),"")</f>
        <v/>
      </c>
      <c r="I17" s="93"/>
      <c r="J17" s="91" t="str">
        <f t="array" ref="J17">iferror(index('A. Standard Dimensions &amp; Rating'!G:G,match(1,('A. Standard Dimensions &amp; Rating'!$B:$B=$A17)*('A. Standard Dimensions &amp; Rating'!$C:$C=$B17)*('A. Standard Dimensions &amp; Rating'!$D:$D=$C17),0)),"")</f>
        <v/>
      </c>
      <c r="K17" s="93"/>
      <c r="L17" s="91" t="str">
        <f t="shared" si="1"/>
        <v/>
      </c>
      <c r="M17" s="95"/>
    </row>
    <row r="18">
      <c r="A18" s="80"/>
      <c r="B18" s="80"/>
      <c r="C18" s="80"/>
      <c r="D18" s="80"/>
      <c r="E18" s="80"/>
      <c r="F18" s="80" t="str">
        <f t="array" ref="F18">iferror(index('A. Standard Dimensions &amp; Rating'!E:E,match(1,('A. Standard Dimensions &amp; Rating'!$B:$B=$A18)*('A. Standard Dimensions &amp; Rating'!$C:$C=$B18)*('A. Standard Dimensions &amp; Rating'!$D:$D=$C18),0)),"")</f>
        <v/>
      </c>
      <c r="G18" s="93"/>
      <c r="H18" s="91" t="str">
        <f t="array" ref="H18">iferror(index('A. Standard Dimensions &amp; Rating'!F:F,match(1,('A. Standard Dimensions &amp; Rating'!$B:$B=$A18)*('A. Standard Dimensions &amp; Rating'!$C:$C=$B18)*('A. Standard Dimensions &amp; Rating'!$D:$D=$C18),0)),"")</f>
        <v/>
      </c>
      <c r="I18" s="93"/>
      <c r="J18" s="91" t="str">
        <f t="array" ref="J18">iferror(index('A. Standard Dimensions &amp; Rating'!G:G,match(1,('A. Standard Dimensions &amp; Rating'!$B:$B=$A18)*('A. Standard Dimensions &amp; Rating'!$C:$C=$B18)*('A. Standard Dimensions &amp; Rating'!$D:$D=$C18),0)),"")</f>
        <v/>
      </c>
      <c r="K18" s="93"/>
      <c r="L18" s="91" t="str">
        <f t="shared" si="1"/>
        <v/>
      </c>
      <c r="M18" s="95"/>
    </row>
    <row r="19">
      <c r="A19" s="80"/>
      <c r="B19" s="80"/>
      <c r="C19" s="80"/>
      <c r="D19" s="80"/>
      <c r="E19" s="80"/>
      <c r="F19" s="80" t="str">
        <f t="array" ref="F19">iferror(index('A. Standard Dimensions &amp; Rating'!E:E,match(1,('A. Standard Dimensions &amp; Rating'!$B:$B=$A19)*('A. Standard Dimensions &amp; Rating'!$C:$C=$B19)*('A. Standard Dimensions &amp; Rating'!$D:$D=$C19),0)),"")</f>
        <v/>
      </c>
      <c r="G19" s="89"/>
      <c r="H19" s="91" t="str">
        <f t="array" ref="H19">iferror(index('A. Standard Dimensions &amp; Rating'!F:F,match(1,('A. Standard Dimensions &amp; Rating'!$B:$B=$A19)*('A. Standard Dimensions &amp; Rating'!$C:$C=$B19)*('A. Standard Dimensions &amp; Rating'!$D:$D=$C19),0)),"")</f>
        <v/>
      </c>
      <c r="I19" s="93"/>
      <c r="J19" s="91" t="str">
        <f t="array" ref="J19">iferror(index('A. Standard Dimensions &amp; Rating'!G:G,match(1,('A. Standard Dimensions &amp; Rating'!$B:$B=$A19)*('A. Standard Dimensions &amp; Rating'!$C:$C=$B19)*('A. Standard Dimensions &amp; Rating'!$D:$D=$C19),0)),"")</f>
        <v/>
      </c>
      <c r="K19" s="93"/>
      <c r="L19" s="91" t="str">
        <f t="shared" si="1"/>
        <v/>
      </c>
      <c r="M19" s="95"/>
    </row>
    <row r="20">
      <c r="A20" s="80"/>
      <c r="B20" s="80"/>
      <c r="C20" s="80"/>
      <c r="D20" s="80"/>
      <c r="E20" s="80"/>
      <c r="F20" s="80" t="str">
        <f t="array" ref="F20">iferror(index('A. Standard Dimensions &amp; Rating'!E:E,match(1,('A. Standard Dimensions &amp; Rating'!$B:$B=$A20)*('A. Standard Dimensions &amp; Rating'!$C:$C=$B20)*('A. Standard Dimensions &amp; Rating'!$D:$D=$C20),0)),"")</f>
        <v/>
      </c>
      <c r="G20" s="93"/>
      <c r="H20" s="91" t="str">
        <f t="array" ref="H20">iferror(index('A. Standard Dimensions &amp; Rating'!F:F,match(1,('A. Standard Dimensions &amp; Rating'!$B:$B=$A20)*('A. Standard Dimensions &amp; Rating'!$C:$C=$B20)*('A. Standard Dimensions &amp; Rating'!$D:$D=$C20),0)),"")</f>
        <v/>
      </c>
      <c r="I20" s="93"/>
      <c r="J20" s="91" t="str">
        <f t="array" ref="J20">iferror(index('A. Standard Dimensions &amp; Rating'!G:G,match(1,('A. Standard Dimensions &amp; Rating'!$B:$B=$A20)*('A. Standard Dimensions &amp; Rating'!$C:$C=$B20)*('A. Standard Dimensions &amp; Rating'!$D:$D=$C20),0)),"")</f>
        <v/>
      </c>
      <c r="K20" s="93"/>
      <c r="L20" s="91" t="str">
        <f t="shared" si="1"/>
        <v/>
      </c>
      <c r="M20" s="95"/>
    </row>
    <row r="21">
      <c r="A21" s="80"/>
      <c r="B21" s="80"/>
      <c r="C21" s="80"/>
      <c r="D21" s="80"/>
      <c r="E21" s="80"/>
      <c r="F21" s="80" t="str">
        <f t="array" ref="F21">iferror(index('A. Standard Dimensions &amp; Rating'!E:E,match(1,('A. Standard Dimensions &amp; Rating'!$B:$B=$A21)*('A. Standard Dimensions &amp; Rating'!$C:$C=$B21)*('A. Standard Dimensions &amp; Rating'!$D:$D=$C21),0)),"")</f>
        <v/>
      </c>
      <c r="G21" s="93"/>
      <c r="H21" s="91" t="str">
        <f t="array" ref="H21">iferror(index('A. Standard Dimensions &amp; Rating'!F:F,match(1,('A. Standard Dimensions &amp; Rating'!$B:$B=$A21)*('A. Standard Dimensions &amp; Rating'!$C:$C=$B21)*('A. Standard Dimensions &amp; Rating'!$D:$D=$C21),0)),"")</f>
        <v/>
      </c>
      <c r="I21" s="93"/>
      <c r="J21" s="91" t="str">
        <f t="array" ref="J21">iferror(index('A. Standard Dimensions &amp; Rating'!G:G,match(1,('A. Standard Dimensions &amp; Rating'!$B:$B=$A21)*('A. Standard Dimensions &amp; Rating'!$C:$C=$B21)*('A. Standard Dimensions &amp; Rating'!$D:$D=$C21),0)),"")</f>
        <v/>
      </c>
      <c r="K21" s="93"/>
      <c r="L21" s="91" t="str">
        <f t="shared" si="1"/>
        <v/>
      </c>
      <c r="M21" s="95"/>
    </row>
    <row r="22">
      <c r="A22" s="80"/>
      <c r="B22" s="80"/>
      <c r="C22" s="80"/>
      <c r="D22" s="80"/>
      <c r="E22" s="80"/>
      <c r="F22" s="80" t="str">
        <f t="array" ref="F22">iferror(index('A. Standard Dimensions &amp; Rating'!E:E,match(1,('A. Standard Dimensions &amp; Rating'!$B:$B=$A22)*('A. Standard Dimensions &amp; Rating'!$C:$C=$B22)*('A. Standard Dimensions &amp; Rating'!$D:$D=$C22),0)),"")</f>
        <v/>
      </c>
      <c r="G22" s="93"/>
      <c r="H22" s="91" t="str">
        <f t="array" ref="H22">iferror(index('A. Standard Dimensions &amp; Rating'!F:F,match(1,('A. Standard Dimensions &amp; Rating'!$B:$B=$A22)*('A. Standard Dimensions &amp; Rating'!$C:$C=$B22)*('A. Standard Dimensions &amp; Rating'!$D:$D=$C22),0)),"")</f>
        <v/>
      </c>
      <c r="I22" s="93"/>
      <c r="J22" s="91" t="str">
        <f t="array" ref="J22">iferror(index('A. Standard Dimensions &amp; Rating'!G:G,match(1,('A. Standard Dimensions &amp; Rating'!$B:$B=$A22)*('A. Standard Dimensions &amp; Rating'!$C:$C=$B22)*('A. Standard Dimensions &amp; Rating'!$D:$D=$C22),0)),"")</f>
        <v/>
      </c>
      <c r="K22" s="93"/>
      <c r="L22" s="91" t="str">
        <f t="shared" si="1"/>
        <v/>
      </c>
      <c r="M22" s="95"/>
    </row>
    <row r="23">
      <c r="A23" s="80"/>
      <c r="B23" s="80"/>
      <c r="C23" s="80"/>
      <c r="D23" s="80"/>
      <c r="E23" s="80"/>
      <c r="F23" s="80" t="str">
        <f t="array" ref="F23">iferror(index('A. Standard Dimensions &amp; Rating'!E:E,match(1,('A. Standard Dimensions &amp; Rating'!$B:$B=$A23)*('A. Standard Dimensions &amp; Rating'!$C:$C=$B23)*('A. Standard Dimensions &amp; Rating'!$D:$D=$C23),0)),"")</f>
        <v/>
      </c>
      <c r="G23" s="93"/>
      <c r="H23" s="91" t="str">
        <f t="array" ref="H23">iferror(index('A. Standard Dimensions &amp; Rating'!F:F,match(1,('A. Standard Dimensions &amp; Rating'!$B:$B=$A23)*('A. Standard Dimensions &amp; Rating'!$C:$C=$B23)*('A. Standard Dimensions &amp; Rating'!$D:$D=$C23),0)),"")</f>
        <v/>
      </c>
      <c r="I23" s="93"/>
      <c r="J23" s="91" t="str">
        <f t="array" ref="J23">iferror(index('A. Standard Dimensions &amp; Rating'!G:G,match(1,('A. Standard Dimensions &amp; Rating'!$B:$B=$A23)*('A. Standard Dimensions &amp; Rating'!$C:$C=$B23)*('A. Standard Dimensions &amp; Rating'!$D:$D=$C23),0)),"")</f>
        <v/>
      </c>
      <c r="K23" s="93"/>
      <c r="L23" s="91" t="str">
        <f t="shared" si="1"/>
        <v/>
      </c>
      <c r="M23" s="95"/>
    </row>
    <row r="24">
      <c r="A24" s="80"/>
      <c r="B24" s="80"/>
      <c r="C24" s="80"/>
      <c r="D24" s="80"/>
      <c r="E24" s="80"/>
      <c r="F24" s="80" t="str">
        <f t="array" ref="F24">iferror(index('A. Standard Dimensions &amp; Rating'!E:E,match(1,('A. Standard Dimensions &amp; Rating'!$B:$B=$A24)*('A. Standard Dimensions &amp; Rating'!$C:$C=$B24)*('A. Standard Dimensions &amp; Rating'!$D:$D=$C24),0)),"")</f>
        <v/>
      </c>
      <c r="G24" s="93"/>
      <c r="H24" s="91" t="str">
        <f t="array" ref="H24">iferror(index('A. Standard Dimensions &amp; Rating'!F:F,match(1,('A. Standard Dimensions &amp; Rating'!$B:$B=$A24)*('A. Standard Dimensions &amp; Rating'!$C:$C=$B24)*('A. Standard Dimensions &amp; Rating'!$D:$D=$C24),0)),"")</f>
        <v/>
      </c>
      <c r="I24" s="93"/>
      <c r="J24" s="91" t="str">
        <f t="array" ref="J24">iferror(index('A. Standard Dimensions &amp; Rating'!G:G,match(1,('A. Standard Dimensions &amp; Rating'!$B:$B=$A24)*('A. Standard Dimensions &amp; Rating'!$C:$C=$B24)*('A. Standard Dimensions &amp; Rating'!$D:$D=$C24),0)),"")</f>
        <v/>
      </c>
      <c r="K24" s="93"/>
      <c r="L24" s="91" t="str">
        <f t="shared" si="1"/>
        <v/>
      </c>
      <c r="M24" s="95"/>
    </row>
    <row r="25">
      <c r="A25" s="80"/>
      <c r="B25" s="80"/>
      <c r="C25" s="80"/>
      <c r="D25" s="80"/>
      <c r="E25" s="80"/>
      <c r="F25" s="80" t="str">
        <f t="array" ref="F25">iferror(index('A. Standard Dimensions &amp; Rating'!E:E,match(1,('A. Standard Dimensions &amp; Rating'!$B:$B=$A25)*('A. Standard Dimensions &amp; Rating'!$C:$C=$B25)*('A. Standard Dimensions &amp; Rating'!$D:$D=$C25),0)),"")</f>
        <v/>
      </c>
      <c r="G25" s="89"/>
      <c r="H25" s="91" t="str">
        <f t="array" ref="H25">iferror(index('A. Standard Dimensions &amp; Rating'!F:F,match(1,('A. Standard Dimensions &amp; Rating'!$B:$B=$A25)*('A. Standard Dimensions &amp; Rating'!$C:$C=$B25)*('A. Standard Dimensions &amp; Rating'!$D:$D=$C25),0)),"")</f>
        <v/>
      </c>
      <c r="I25" s="93"/>
      <c r="J25" s="91" t="str">
        <f t="array" ref="J25">iferror(index('A. Standard Dimensions &amp; Rating'!G:G,match(1,('A. Standard Dimensions &amp; Rating'!$B:$B=$A25)*('A. Standard Dimensions &amp; Rating'!$C:$C=$B25)*('A. Standard Dimensions &amp; Rating'!$D:$D=$C25),0)),"")</f>
        <v/>
      </c>
      <c r="K25" s="93"/>
      <c r="L25" s="91" t="str">
        <f t="shared" si="1"/>
        <v/>
      </c>
      <c r="M25" s="95"/>
    </row>
    <row r="26">
      <c r="A26" s="80"/>
      <c r="B26" s="80"/>
      <c r="C26" s="80"/>
      <c r="D26" s="80"/>
      <c r="E26" s="80"/>
      <c r="F26" s="80" t="str">
        <f t="array" ref="F26">iferror(index('A. Standard Dimensions &amp; Rating'!E:E,match(1,('A. Standard Dimensions &amp; Rating'!$B:$B=$A26)*('A. Standard Dimensions &amp; Rating'!$C:$C=$B26)*('A. Standard Dimensions &amp; Rating'!$D:$D=$C26),0)),"")</f>
        <v/>
      </c>
      <c r="G26" s="89"/>
      <c r="H26" s="91" t="str">
        <f t="array" ref="H26">iferror(index('A. Standard Dimensions &amp; Rating'!F:F,match(1,('A. Standard Dimensions &amp; Rating'!$B:$B=$A26)*('A. Standard Dimensions &amp; Rating'!$C:$C=$B26)*('A. Standard Dimensions &amp; Rating'!$D:$D=$C26),0)),"")</f>
        <v/>
      </c>
      <c r="I26" s="93"/>
      <c r="J26" s="91" t="str">
        <f t="array" ref="J26">iferror(index('A. Standard Dimensions &amp; Rating'!G:G,match(1,('A. Standard Dimensions &amp; Rating'!$B:$B=$A26)*('A. Standard Dimensions &amp; Rating'!$C:$C=$B26)*('A. Standard Dimensions &amp; Rating'!$D:$D=$C26),0)),"")</f>
        <v/>
      </c>
      <c r="K26" s="93"/>
      <c r="L26" s="91" t="str">
        <f t="shared" si="1"/>
        <v/>
      </c>
      <c r="M26" s="95"/>
    </row>
    <row r="27">
      <c r="A27" s="80"/>
      <c r="B27" s="80"/>
      <c r="C27" s="80"/>
      <c r="D27" s="80"/>
      <c r="E27" s="80"/>
      <c r="F27" s="80" t="str">
        <f t="array" ref="F27">iferror(index('A. Standard Dimensions &amp; Rating'!E:E,match(1,('A. Standard Dimensions &amp; Rating'!$B:$B=$A27)*('A. Standard Dimensions &amp; Rating'!$C:$C=$B27)*('A. Standard Dimensions &amp; Rating'!$D:$D=$C27),0)),"")</f>
        <v/>
      </c>
      <c r="G27" s="93"/>
      <c r="H27" s="91" t="str">
        <f t="array" ref="H27">iferror(index('A. Standard Dimensions &amp; Rating'!F:F,match(1,('A. Standard Dimensions &amp; Rating'!$B:$B=$A27)*('A. Standard Dimensions &amp; Rating'!$C:$C=$B27)*('A. Standard Dimensions &amp; Rating'!$D:$D=$C27),0)),"")</f>
        <v/>
      </c>
      <c r="I27" s="93"/>
      <c r="J27" s="91" t="str">
        <f t="array" ref="J27">iferror(index('A. Standard Dimensions &amp; Rating'!G:G,match(1,('A. Standard Dimensions &amp; Rating'!$B:$B=$A27)*('A. Standard Dimensions &amp; Rating'!$C:$C=$B27)*('A. Standard Dimensions &amp; Rating'!$D:$D=$C27),0)),"")</f>
        <v/>
      </c>
      <c r="K27" s="93"/>
      <c r="L27" s="91" t="str">
        <f t="shared" si="1"/>
        <v/>
      </c>
      <c r="M27" s="95"/>
    </row>
    <row r="28">
      <c r="A28" s="80"/>
      <c r="B28" s="80"/>
      <c r="C28" s="80"/>
      <c r="D28" s="80"/>
      <c r="E28" s="80"/>
      <c r="F28" s="80" t="str">
        <f t="array" ref="F28">iferror(index('A. Standard Dimensions &amp; Rating'!E:E,match(1,('A. Standard Dimensions &amp; Rating'!$B:$B=$A28)*('A. Standard Dimensions &amp; Rating'!$C:$C=$B28)*('A. Standard Dimensions &amp; Rating'!$D:$D=$C28),0)),"")</f>
        <v/>
      </c>
      <c r="G28" s="89"/>
      <c r="H28" s="91" t="str">
        <f t="array" ref="H28">iferror(index('A. Standard Dimensions &amp; Rating'!F:F,match(1,('A. Standard Dimensions &amp; Rating'!$B:$B=$A28)*('A. Standard Dimensions &amp; Rating'!$C:$C=$B28)*('A. Standard Dimensions &amp; Rating'!$D:$D=$C28),0)),"")</f>
        <v/>
      </c>
      <c r="I28" s="93"/>
      <c r="J28" s="91" t="str">
        <f t="array" ref="J28">iferror(index('A. Standard Dimensions &amp; Rating'!G:G,match(1,('A. Standard Dimensions &amp; Rating'!$B:$B=$A28)*('A. Standard Dimensions &amp; Rating'!$C:$C=$B28)*('A. Standard Dimensions &amp; Rating'!$D:$D=$C28),0)),"")</f>
        <v/>
      </c>
      <c r="K28" s="93"/>
      <c r="L28" s="91" t="str">
        <f t="shared" si="1"/>
        <v/>
      </c>
      <c r="M28" s="95"/>
    </row>
    <row r="29">
      <c r="A29" s="80"/>
      <c r="B29" s="80"/>
      <c r="C29" s="80"/>
      <c r="D29" s="80"/>
      <c r="E29" s="80"/>
      <c r="F29" s="80" t="str">
        <f t="array" ref="F29">iferror(index('A. Standard Dimensions &amp; Rating'!E:E,match(1,('A. Standard Dimensions &amp; Rating'!$B:$B=$A29)*('A. Standard Dimensions &amp; Rating'!$C:$C=$B29)*('A. Standard Dimensions &amp; Rating'!$D:$D=$C29),0)),"")</f>
        <v/>
      </c>
      <c r="G29" s="93"/>
      <c r="H29" s="91" t="str">
        <f t="array" ref="H29">iferror(index('A. Standard Dimensions &amp; Rating'!F:F,match(1,('A. Standard Dimensions &amp; Rating'!$B:$B=$A29)*('A. Standard Dimensions &amp; Rating'!$C:$C=$B29)*('A. Standard Dimensions &amp; Rating'!$D:$D=$C29),0)),"")</f>
        <v/>
      </c>
      <c r="I29" s="93"/>
      <c r="J29" s="91" t="str">
        <f t="array" ref="J29">iferror(index('A. Standard Dimensions &amp; Rating'!G:G,match(1,('A. Standard Dimensions &amp; Rating'!$B:$B=$A29)*('A. Standard Dimensions &amp; Rating'!$C:$C=$B29)*('A. Standard Dimensions &amp; Rating'!$D:$D=$C29),0)),"")</f>
        <v/>
      </c>
      <c r="K29" s="93"/>
      <c r="L29" s="91" t="str">
        <f t="shared" si="1"/>
        <v/>
      </c>
      <c r="M29" s="95"/>
    </row>
    <row r="30">
      <c r="A30" s="80"/>
      <c r="B30" s="80"/>
      <c r="C30" s="80"/>
      <c r="D30" s="80"/>
      <c r="E30" s="80"/>
      <c r="F30" s="80" t="str">
        <f t="array" ref="F30">iferror(index('A. Standard Dimensions &amp; Rating'!E:E,match(1,('A. Standard Dimensions &amp; Rating'!$B:$B=$A30)*('A. Standard Dimensions &amp; Rating'!$C:$C=$B30)*('A. Standard Dimensions &amp; Rating'!$D:$D=$C30),0)),"")</f>
        <v/>
      </c>
      <c r="G30" s="93"/>
      <c r="H30" s="91" t="str">
        <f t="array" ref="H30">iferror(index('A. Standard Dimensions &amp; Rating'!F:F,match(1,('A. Standard Dimensions &amp; Rating'!$B:$B=$A30)*('A. Standard Dimensions &amp; Rating'!$C:$C=$B30)*('A. Standard Dimensions &amp; Rating'!$D:$D=$C30),0)),"")</f>
        <v/>
      </c>
      <c r="I30" s="93"/>
      <c r="J30" s="91" t="str">
        <f t="array" ref="J30">iferror(index('A. Standard Dimensions &amp; Rating'!G:G,match(1,('A. Standard Dimensions &amp; Rating'!$B:$B=$A30)*('A. Standard Dimensions &amp; Rating'!$C:$C=$B30)*('A. Standard Dimensions &amp; Rating'!$D:$D=$C30),0)),"")</f>
        <v/>
      </c>
      <c r="K30" s="93"/>
      <c r="L30" s="91" t="str">
        <f t="shared" si="1"/>
        <v/>
      </c>
      <c r="M30" s="95"/>
    </row>
    <row r="31">
      <c r="A31" s="80"/>
      <c r="B31" s="80"/>
      <c r="C31" s="80"/>
      <c r="D31" s="80"/>
      <c r="E31" s="80"/>
      <c r="F31" s="80" t="str">
        <f t="array" ref="F31">iferror(index('A. Standard Dimensions &amp; Rating'!E:E,match(1,('A. Standard Dimensions &amp; Rating'!$B:$B=$A31)*('A. Standard Dimensions &amp; Rating'!$C:$C=$B31)*('A. Standard Dimensions &amp; Rating'!$D:$D=$C31),0)),"")</f>
        <v/>
      </c>
      <c r="G31" s="93"/>
      <c r="H31" s="91" t="str">
        <f t="array" ref="H31">iferror(index('A. Standard Dimensions &amp; Rating'!F:F,match(1,('A. Standard Dimensions &amp; Rating'!$B:$B=$A31)*('A. Standard Dimensions &amp; Rating'!$C:$C=$B31)*('A. Standard Dimensions &amp; Rating'!$D:$D=$C31),0)),"")</f>
        <v/>
      </c>
      <c r="I31" s="93"/>
      <c r="J31" s="91" t="str">
        <f t="array" ref="J31">iferror(index('A. Standard Dimensions &amp; Rating'!G:G,match(1,('A. Standard Dimensions &amp; Rating'!$B:$B=$A31)*('A. Standard Dimensions &amp; Rating'!$C:$C=$B31)*('A. Standard Dimensions &amp; Rating'!$D:$D=$C31),0)),"")</f>
        <v/>
      </c>
      <c r="K31" s="93"/>
      <c r="L31" s="91" t="str">
        <f t="shared" si="1"/>
        <v/>
      </c>
      <c r="M31" s="95"/>
    </row>
    <row r="32">
      <c r="A32" s="80"/>
      <c r="B32" s="80"/>
      <c r="C32" s="80"/>
      <c r="D32" s="80"/>
      <c r="E32" s="80"/>
      <c r="F32" s="80" t="str">
        <f t="array" ref="F32">iferror(index('A. Standard Dimensions &amp; Rating'!E:E,match(1,('A. Standard Dimensions &amp; Rating'!$B:$B=$A32)*('A. Standard Dimensions &amp; Rating'!$C:$C=$B32)*('A. Standard Dimensions &amp; Rating'!$D:$D=$C32),0)),"")</f>
        <v/>
      </c>
      <c r="G32" s="93"/>
      <c r="H32" s="91" t="str">
        <f t="array" ref="H32">iferror(index('A. Standard Dimensions &amp; Rating'!F:F,match(1,('A. Standard Dimensions &amp; Rating'!$B:$B=$A32)*('A. Standard Dimensions &amp; Rating'!$C:$C=$B32)*('A. Standard Dimensions &amp; Rating'!$D:$D=$C32),0)),"")</f>
        <v/>
      </c>
      <c r="I32" s="93"/>
      <c r="J32" s="91" t="str">
        <f t="array" ref="J32">iferror(index('A. Standard Dimensions &amp; Rating'!G:G,match(1,('A. Standard Dimensions &amp; Rating'!$B:$B=$A32)*('A. Standard Dimensions &amp; Rating'!$C:$C=$B32)*('A. Standard Dimensions &amp; Rating'!$D:$D=$C32),0)),"")</f>
        <v/>
      </c>
      <c r="K32" s="93"/>
      <c r="L32" s="91" t="str">
        <f t="shared" si="1"/>
        <v/>
      </c>
      <c r="M32" s="95"/>
    </row>
    <row r="33">
      <c r="A33" s="80"/>
      <c r="B33" s="80"/>
      <c r="C33" s="80"/>
      <c r="D33" s="80"/>
      <c r="E33" s="80"/>
      <c r="F33" s="80" t="str">
        <f t="array" ref="F33">iferror(index('A. Standard Dimensions &amp; Rating'!E:E,match(1,('A. Standard Dimensions &amp; Rating'!$B:$B=$A33)*('A. Standard Dimensions &amp; Rating'!$C:$C=$B33)*('A. Standard Dimensions &amp; Rating'!$D:$D=$C33),0)),"")</f>
        <v/>
      </c>
      <c r="G33" s="93"/>
      <c r="H33" s="91" t="str">
        <f t="array" ref="H33">iferror(index('A. Standard Dimensions &amp; Rating'!F:F,match(1,('A. Standard Dimensions &amp; Rating'!$B:$B=$A33)*('A. Standard Dimensions &amp; Rating'!$C:$C=$B33)*('A. Standard Dimensions &amp; Rating'!$D:$D=$C33),0)),"")</f>
        <v/>
      </c>
      <c r="I33" s="93"/>
      <c r="J33" s="91" t="str">
        <f t="array" ref="J33">iferror(index('A. Standard Dimensions &amp; Rating'!G:G,match(1,('A. Standard Dimensions &amp; Rating'!$B:$B=$A33)*('A. Standard Dimensions &amp; Rating'!$C:$C=$B33)*('A. Standard Dimensions &amp; Rating'!$D:$D=$C33),0)),"")</f>
        <v/>
      </c>
      <c r="K33" s="93"/>
      <c r="L33" s="91" t="str">
        <f t="shared" si="1"/>
        <v/>
      </c>
      <c r="M33" s="95"/>
    </row>
    <row r="34">
      <c r="A34" s="80"/>
      <c r="B34" s="80"/>
      <c r="C34" s="80"/>
      <c r="D34" s="80"/>
      <c r="E34" s="80"/>
      <c r="F34" s="80" t="str">
        <f t="array" ref="F34">iferror(index('A. Standard Dimensions &amp; Rating'!E:E,match(1,('A. Standard Dimensions &amp; Rating'!$B:$B=$A34)*('A. Standard Dimensions &amp; Rating'!$C:$C=$B34)*('A. Standard Dimensions &amp; Rating'!$D:$D=$C34),0)),"")</f>
        <v/>
      </c>
      <c r="G34" s="93"/>
      <c r="H34" s="91" t="str">
        <f t="array" ref="H34">iferror(index('A. Standard Dimensions &amp; Rating'!F:F,match(1,('A. Standard Dimensions &amp; Rating'!$B:$B=$A34)*('A. Standard Dimensions &amp; Rating'!$C:$C=$B34)*('A. Standard Dimensions &amp; Rating'!$D:$D=$C34),0)),"")</f>
        <v/>
      </c>
      <c r="I34" s="93"/>
      <c r="J34" s="91" t="str">
        <f t="array" ref="J34">iferror(index('A. Standard Dimensions &amp; Rating'!G:G,match(1,('A. Standard Dimensions &amp; Rating'!$B:$B=$A34)*('A. Standard Dimensions &amp; Rating'!$C:$C=$B34)*('A. Standard Dimensions &amp; Rating'!$D:$D=$C34),0)),"")</f>
        <v/>
      </c>
      <c r="K34" s="93"/>
      <c r="L34" s="91" t="str">
        <f t="shared" si="1"/>
        <v/>
      </c>
      <c r="M34" s="95"/>
    </row>
    <row r="35">
      <c r="A35" s="80"/>
      <c r="B35" s="80"/>
      <c r="C35" s="80"/>
      <c r="D35" s="80"/>
      <c r="E35" s="80"/>
      <c r="F35" s="80" t="str">
        <f t="array" ref="F35">iferror(index('A. Standard Dimensions &amp; Rating'!E:E,match(1,('A. Standard Dimensions &amp; Rating'!$B:$B=$A35)*('A. Standard Dimensions &amp; Rating'!$C:$C=$B35)*('A. Standard Dimensions &amp; Rating'!$D:$D=$C35),0)),"")</f>
        <v/>
      </c>
      <c r="G35" s="93"/>
      <c r="H35" s="91" t="str">
        <f t="array" ref="H35">iferror(index('A. Standard Dimensions &amp; Rating'!F:F,match(1,('A. Standard Dimensions &amp; Rating'!$B:$B=$A35)*('A. Standard Dimensions &amp; Rating'!$C:$C=$B35)*('A. Standard Dimensions &amp; Rating'!$D:$D=$C35),0)),"")</f>
        <v/>
      </c>
      <c r="I35" s="93"/>
      <c r="J35" s="91" t="str">
        <f t="array" ref="J35">iferror(index('A. Standard Dimensions &amp; Rating'!G:G,match(1,('A. Standard Dimensions &amp; Rating'!$B:$B=$A35)*('A. Standard Dimensions &amp; Rating'!$C:$C=$B35)*('A. Standard Dimensions &amp; Rating'!$D:$D=$C35),0)),"")</f>
        <v/>
      </c>
      <c r="K35" s="93"/>
      <c r="L35" s="91" t="str">
        <f t="shared" si="1"/>
        <v/>
      </c>
      <c r="M35" s="95"/>
    </row>
    <row r="36">
      <c r="A36" s="80"/>
      <c r="B36" s="80"/>
      <c r="C36" s="80"/>
      <c r="D36" s="80"/>
      <c r="E36" s="80"/>
      <c r="F36" s="80" t="str">
        <f t="array" ref="F36">iferror(index('A. Standard Dimensions &amp; Rating'!E:E,match(1,('A. Standard Dimensions &amp; Rating'!$B:$B=$A36)*('A. Standard Dimensions &amp; Rating'!$C:$C=$B36)*('A. Standard Dimensions &amp; Rating'!$D:$D=$C36),0)),"")</f>
        <v/>
      </c>
      <c r="G36" s="93"/>
      <c r="H36" s="91" t="str">
        <f t="array" ref="H36">iferror(index('A. Standard Dimensions &amp; Rating'!F:F,match(1,('A. Standard Dimensions &amp; Rating'!$B:$B=$A36)*('A. Standard Dimensions &amp; Rating'!$C:$C=$B36)*('A. Standard Dimensions &amp; Rating'!$D:$D=$C36),0)),"")</f>
        <v/>
      </c>
      <c r="I36" s="93"/>
      <c r="J36" s="91" t="str">
        <f t="array" ref="J36">iferror(index('A. Standard Dimensions &amp; Rating'!G:G,match(1,('A. Standard Dimensions &amp; Rating'!$B:$B=$A36)*('A. Standard Dimensions &amp; Rating'!$C:$C=$B36)*('A. Standard Dimensions &amp; Rating'!$D:$D=$C36),0)),"")</f>
        <v/>
      </c>
      <c r="K36" s="93"/>
      <c r="L36" s="91" t="str">
        <f t="shared" si="1"/>
        <v/>
      </c>
      <c r="M36" s="95"/>
    </row>
    <row r="37">
      <c r="A37" s="80"/>
      <c r="B37" s="80"/>
      <c r="C37" s="82"/>
      <c r="D37" s="80"/>
      <c r="E37" s="80"/>
      <c r="F37" s="80" t="str">
        <f t="array" ref="F37">iferror(index('A. Standard Dimensions &amp; Rating'!E:E,match(1,('A. Standard Dimensions &amp; Rating'!$B:$B=$A37)*('A. Standard Dimensions &amp; Rating'!$C:$C=$B37)*('A. Standard Dimensions &amp; Rating'!$D:$D=$C37),0)),"")</f>
        <v/>
      </c>
      <c r="G37" s="93"/>
      <c r="H37" s="91" t="str">
        <f t="array" ref="H37">iferror(index('A. Standard Dimensions &amp; Rating'!F:F,match(1,('A. Standard Dimensions &amp; Rating'!$B:$B=$A37)*('A. Standard Dimensions &amp; Rating'!$C:$C=$B37)*('A. Standard Dimensions &amp; Rating'!$D:$D=$C37),0)),"")</f>
        <v/>
      </c>
      <c r="I37" s="93"/>
      <c r="J37" s="91" t="str">
        <f t="array" ref="J37">iferror(index('A. Standard Dimensions &amp; Rating'!G:G,match(1,('A. Standard Dimensions &amp; Rating'!$B:$B=$A37)*('A. Standard Dimensions &amp; Rating'!$C:$C=$B37)*('A. Standard Dimensions &amp; Rating'!$D:$D=$C37),0)),"")</f>
        <v/>
      </c>
      <c r="K37" s="93"/>
      <c r="L37" s="91" t="str">
        <f t="shared" si="1"/>
        <v/>
      </c>
      <c r="M37" s="95"/>
    </row>
    <row r="38">
      <c r="A38" s="80"/>
      <c r="B38" s="80"/>
      <c r="C38" s="80"/>
      <c r="D38" s="80"/>
      <c r="E38" s="80"/>
      <c r="F38" s="80" t="str">
        <f t="array" ref="F38">iferror(index('A. Standard Dimensions &amp; Rating'!E:E,match(1,('A. Standard Dimensions &amp; Rating'!$B:$B=$A38)*('A. Standard Dimensions &amp; Rating'!$C:$C=$B38)*('A. Standard Dimensions &amp; Rating'!$D:$D=$C38),0)),"")</f>
        <v/>
      </c>
      <c r="G38" s="93"/>
      <c r="H38" s="91" t="str">
        <f t="array" ref="H38">iferror(index('A. Standard Dimensions &amp; Rating'!F:F,match(1,('A. Standard Dimensions &amp; Rating'!$B:$B=$A38)*('A. Standard Dimensions &amp; Rating'!$C:$C=$B38)*('A. Standard Dimensions &amp; Rating'!$D:$D=$C38),0)),"")</f>
        <v/>
      </c>
      <c r="I38" s="93"/>
      <c r="J38" s="91" t="str">
        <f t="array" ref="J38">iferror(index('A. Standard Dimensions &amp; Rating'!G:G,match(1,('A. Standard Dimensions &amp; Rating'!$B:$B=$A38)*('A. Standard Dimensions &amp; Rating'!$C:$C=$B38)*('A. Standard Dimensions &amp; Rating'!$D:$D=$C38),0)),"")</f>
        <v/>
      </c>
      <c r="K38" s="93"/>
      <c r="L38" s="91" t="str">
        <f t="shared" si="1"/>
        <v/>
      </c>
      <c r="M38" s="95"/>
    </row>
    <row r="39">
      <c r="A39" s="80"/>
      <c r="B39" s="80"/>
      <c r="C39" s="80"/>
      <c r="D39" s="80"/>
      <c r="E39" s="80"/>
      <c r="F39" s="80" t="str">
        <f t="array" ref="F39">iferror(index('A. Standard Dimensions &amp; Rating'!E:E,match(1,('A. Standard Dimensions &amp; Rating'!$B:$B=$A39)*('A. Standard Dimensions &amp; Rating'!$C:$C=$B39)*('A. Standard Dimensions &amp; Rating'!$D:$D=$C39),0)),"")</f>
        <v/>
      </c>
      <c r="G39" s="93"/>
      <c r="H39" s="91" t="str">
        <f t="array" ref="H39">iferror(index('A. Standard Dimensions &amp; Rating'!F:F,match(1,('A. Standard Dimensions &amp; Rating'!$B:$B=$A39)*('A. Standard Dimensions &amp; Rating'!$C:$C=$B39)*('A. Standard Dimensions &amp; Rating'!$D:$D=$C39),0)),"")</f>
        <v/>
      </c>
      <c r="I39" s="93"/>
      <c r="J39" s="91" t="str">
        <f t="array" ref="J39">iferror(index('A. Standard Dimensions &amp; Rating'!G:G,match(1,('A. Standard Dimensions &amp; Rating'!$B:$B=$A39)*('A. Standard Dimensions &amp; Rating'!$C:$C=$B39)*('A. Standard Dimensions &amp; Rating'!$D:$D=$C39),0)),"")</f>
        <v/>
      </c>
      <c r="K39" s="93"/>
      <c r="L39" s="91" t="str">
        <f t="shared" si="1"/>
        <v/>
      </c>
      <c r="M39" s="95"/>
    </row>
    <row r="40">
      <c r="A40" s="80"/>
      <c r="B40" s="80"/>
      <c r="C40" s="80"/>
      <c r="D40" s="80"/>
      <c r="E40" s="80"/>
      <c r="F40" s="80" t="str">
        <f t="array" ref="F40">iferror(index('A. Standard Dimensions &amp; Rating'!E:E,match(1,('A. Standard Dimensions &amp; Rating'!$B:$B=$A40)*('A. Standard Dimensions &amp; Rating'!$C:$C=$B40)*('A. Standard Dimensions &amp; Rating'!$D:$D=$C40),0)),"")</f>
        <v/>
      </c>
      <c r="G40" s="93"/>
      <c r="H40" s="91" t="str">
        <f t="array" ref="H40">iferror(index('A. Standard Dimensions &amp; Rating'!F:F,match(1,('A. Standard Dimensions &amp; Rating'!$B:$B=$A40)*('A. Standard Dimensions &amp; Rating'!$C:$C=$B40)*('A. Standard Dimensions &amp; Rating'!$D:$D=$C40),0)),"")</f>
        <v/>
      </c>
      <c r="I40" s="93"/>
      <c r="J40" s="91" t="str">
        <f t="array" ref="J40">iferror(index('A. Standard Dimensions &amp; Rating'!G:G,match(1,('A. Standard Dimensions &amp; Rating'!$B:$B=$A40)*('A. Standard Dimensions &amp; Rating'!$C:$C=$B40)*('A. Standard Dimensions &amp; Rating'!$D:$D=$C40),0)),"")</f>
        <v/>
      </c>
      <c r="K40" s="93"/>
      <c r="L40" s="91" t="str">
        <f t="shared" si="1"/>
        <v/>
      </c>
      <c r="M40" s="95"/>
    </row>
    <row r="41">
      <c r="A41" s="80"/>
      <c r="B41" s="80"/>
      <c r="C41" s="80"/>
      <c r="D41" s="80"/>
      <c r="E41" s="80"/>
      <c r="F41" s="80" t="str">
        <f t="array" ref="F41">iferror(index('A. Standard Dimensions &amp; Rating'!E:E,match(1,('A. Standard Dimensions &amp; Rating'!$B:$B=$A41)*('A. Standard Dimensions &amp; Rating'!$C:$C=$B41)*('A. Standard Dimensions &amp; Rating'!$D:$D=$C41),0)),"")</f>
        <v/>
      </c>
      <c r="G41" s="93"/>
      <c r="H41" s="91" t="str">
        <f t="array" ref="H41">iferror(index('A. Standard Dimensions &amp; Rating'!F:F,match(1,('A. Standard Dimensions &amp; Rating'!$B:$B=$A41)*('A. Standard Dimensions &amp; Rating'!$C:$C=$B41)*('A. Standard Dimensions &amp; Rating'!$D:$D=$C41),0)),"")</f>
        <v/>
      </c>
      <c r="I41" s="93"/>
      <c r="J41" s="91" t="str">
        <f t="array" ref="J41">iferror(index('A. Standard Dimensions &amp; Rating'!G:G,match(1,('A. Standard Dimensions &amp; Rating'!$B:$B=$A41)*('A. Standard Dimensions &amp; Rating'!$C:$C=$B41)*('A. Standard Dimensions &amp; Rating'!$D:$D=$C41),0)),"")</f>
        <v/>
      </c>
      <c r="K41" s="93"/>
      <c r="L41" s="91" t="str">
        <f t="shared" si="1"/>
        <v/>
      </c>
      <c r="M41" s="95"/>
    </row>
    <row r="42">
      <c r="A42" s="80"/>
      <c r="B42" s="80"/>
      <c r="C42" s="80"/>
      <c r="D42" s="80"/>
      <c r="E42" s="80"/>
      <c r="F42" s="80" t="str">
        <f t="array" ref="F42">iferror(index('A. Standard Dimensions &amp; Rating'!E:E,match(1,('A. Standard Dimensions &amp; Rating'!$B:$B=$A42)*('A. Standard Dimensions &amp; Rating'!$C:$C=$B42)*('A. Standard Dimensions &amp; Rating'!$D:$D=$C42),0)),"")</f>
        <v/>
      </c>
      <c r="G42" s="93"/>
      <c r="H42" s="91" t="str">
        <f t="array" ref="H42">iferror(index('A. Standard Dimensions &amp; Rating'!F:F,match(1,('A. Standard Dimensions &amp; Rating'!$B:$B=$A42)*('A. Standard Dimensions &amp; Rating'!$C:$C=$B42)*('A. Standard Dimensions &amp; Rating'!$D:$D=$C42),0)),"")</f>
        <v/>
      </c>
      <c r="I42" s="93"/>
      <c r="J42" s="91" t="str">
        <f t="array" ref="J42">iferror(index('A. Standard Dimensions &amp; Rating'!G:G,match(1,('A. Standard Dimensions &amp; Rating'!$B:$B=$A42)*('A. Standard Dimensions &amp; Rating'!$C:$C=$B42)*('A. Standard Dimensions &amp; Rating'!$D:$D=$C42),0)),"")</f>
        <v/>
      </c>
      <c r="K42" s="93"/>
      <c r="L42" s="91" t="str">
        <f t="shared" si="1"/>
        <v/>
      </c>
      <c r="M42" s="95"/>
    </row>
    <row r="43">
      <c r="A43" s="80"/>
      <c r="B43" s="80"/>
      <c r="C43" s="80"/>
      <c r="D43" s="80"/>
      <c r="E43" s="80"/>
      <c r="F43" s="80" t="str">
        <f t="array" ref="F43">iferror(index('A. Standard Dimensions &amp; Rating'!E:E,match(1,('A. Standard Dimensions &amp; Rating'!$B:$B=$A43)*('A. Standard Dimensions &amp; Rating'!$C:$C=$B43)*('A. Standard Dimensions &amp; Rating'!$D:$D=$C43),0)),"")</f>
        <v/>
      </c>
      <c r="G43" s="93"/>
      <c r="H43" s="91" t="str">
        <f t="array" ref="H43">iferror(index('A. Standard Dimensions &amp; Rating'!F:F,match(1,('A. Standard Dimensions &amp; Rating'!$B:$B=$A43)*('A. Standard Dimensions &amp; Rating'!$C:$C=$B43)*('A. Standard Dimensions &amp; Rating'!$D:$D=$C43),0)),"")</f>
        <v/>
      </c>
      <c r="I43" s="93"/>
      <c r="J43" s="91" t="str">
        <f t="array" ref="J43">iferror(index('A. Standard Dimensions &amp; Rating'!G:G,match(1,('A. Standard Dimensions &amp; Rating'!$B:$B=$A43)*('A. Standard Dimensions &amp; Rating'!$C:$C=$B43)*('A. Standard Dimensions &amp; Rating'!$D:$D=$C43),0)),"")</f>
        <v/>
      </c>
      <c r="K43" s="93"/>
      <c r="L43" s="91" t="str">
        <f t="shared" si="1"/>
        <v/>
      </c>
      <c r="M43" s="95"/>
    </row>
    <row r="44">
      <c r="A44" s="80"/>
      <c r="B44" s="80"/>
      <c r="C44" s="80"/>
      <c r="D44" s="80"/>
      <c r="E44" s="80"/>
      <c r="F44" s="80" t="str">
        <f t="array" ref="F44">iferror(index('A. Standard Dimensions &amp; Rating'!E:E,match(1,('A. Standard Dimensions &amp; Rating'!$B:$B=$A44)*('A. Standard Dimensions &amp; Rating'!$C:$C=$B44)*('A. Standard Dimensions &amp; Rating'!$D:$D=$C44),0)),"")</f>
        <v/>
      </c>
      <c r="G44" s="93"/>
      <c r="H44" s="91" t="str">
        <f t="array" ref="H44">iferror(index('A. Standard Dimensions &amp; Rating'!F:F,match(1,('A. Standard Dimensions &amp; Rating'!$B:$B=$A44)*('A. Standard Dimensions &amp; Rating'!$C:$C=$B44)*('A. Standard Dimensions &amp; Rating'!$D:$D=$C44),0)),"")</f>
        <v/>
      </c>
      <c r="I44" s="93"/>
      <c r="J44" s="91" t="str">
        <f t="array" ref="J44">iferror(index('A. Standard Dimensions &amp; Rating'!G:G,match(1,('A. Standard Dimensions &amp; Rating'!$B:$B=$A44)*('A. Standard Dimensions &amp; Rating'!$C:$C=$B44)*('A. Standard Dimensions &amp; Rating'!$D:$D=$C44),0)),"")</f>
        <v/>
      </c>
      <c r="K44" s="93"/>
      <c r="L44" s="91" t="str">
        <f t="shared" si="1"/>
        <v/>
      </c>
      <c r="M44" s="95"/>
    </row>
    <row r="45">
      <c r="A45" s="80"/>
      <c r="B45" s="80"/>
      <c r="C45" s="80"/>
      <c r="D45" s="80"/>
      <c r="E45" s="80"/>
      <c r="F45" s="80" t="str">
        <f t="array" ref="F45">iferror(index('A. Standard Dimensions &amp; Rating'!E:E,match(1,('A. Standard Dimensions &amp; Rating'!$B:$B=$A45)*('A. Standard Dimensions &amp; Rating'!$C:$C=$B45)*('A. Standard Dimensions &amp; Rating'!$D:$D=$C45),0)),"")</f>
        <v/>
      </c>
      <c r="G45" s="93"/>
      <c r="H45" s="91" t="str">
        <f t="array" ref="H45">iferror(index('A. Standard Dimensions &amp; Rating'!F:F,match(1,('A. Standard Dimensions &amp; Rating'!$B:$B=$A45)*('A. Standard Dimensions &amp; Rating'!$C:$C=$B45)*('A. Standard Dimensions &amp; Rating'!$D:$D=$C45),0)),"")</f>
        <v/>
      </c>
      <c r="I45" s="93"/>
      <c r="J45" s="91" t="str">
        <f t="array" ref="J45">iferror(index('A. Standard Dimensions &amp; Rating'!G:G,match(1,('A. Standard Dimensions &amp; Rating'!$B:$B=$A45)*('A. Standard Dimensions &amp; Rating'!$C:$C=$B45)*('A. Standard Dimensions &amp; Rating'!$D:$D=$C45),0)),"")</f>
        <v/>
      </c>
      <c r="K45" s="93"/>
      <c r="L45" s="91" t="str">
        <f t="shared" si="1"/>
        <v/>
      </c>
      <c r="M45" s="95"/>
    </row>
    <row r="46">
      <c r="A46" s="80"/>
      <c r="B46" s="80"/>
      <c r="C46" s="80"/>
      <c r="D46" s="80"/>
      <c r="E46" s="80"/>
      <c r="F46" s="80" t="str">
        <f t="array" ref="F46">iferror(index('A. Standard Dimensions &amp; Rating'!E:E,match(1,('A. Standard Dimensions &amp; Rating'!$B:$B=$A46)*('A. Standard Dimensions &amp; Rating'!$C:$C=$B46)*('A. Standard Dimensions &amp; Rating'!$D:$D=$C46),0)),"")</f>
        <v/>
      </c>
      <c r="G46" s="93"/>
      <c r="H46" s="91" t="str">
        <f t="array" ref="H46">iferror(index('A. Standard Dimensions &amp; Rating'!F:F,match(1,('A. Standard Dimensions &amp; Rating'!$B:$B=$A46)*('A. Standard Dimensions &amp; Rating'!$C:$C=$B46)*('A. Standard Dimensions &amp; Rating'!$D:$D=$C46),0)),"")</f>
        <v/>
      </c>
      <c r="I46" s="93"/>
      <c r="J46" s="91" t="str">
        <f t="array" ref="J46">iferror(index('A. Standard Dimensions &amp; Rating'!G:G,match(1,('A. Standard Dimensions &amp; Rating'!$B:$B=$A46)*('A. Standard Dimensions &amp; Rating'!$C:$C=$B46)*('A. Standard Dimensions &amp; Rating'!$D:$D=$C46),0)),"")</f>
        <v/>
      </c>
      <c r="K46" s="89"/>
      <c r="L46" s="91" t="str">
        <f t="shared" si="1"/>
        <v/>
      </c>
      <c r="M46" s="95"/>
    </row>
    <row r="47">
      <c r="A47" s="80"/>
      <c r="B47" s="80"/>
      <c r="C47" s="80"/>
      <c r="D47" s="80"/>
      <c r="E47" s="80"/>
      <c r="F47" s="80" t="str">
        <f t="array" ref="F47">iferror(index('A. Standard Dimensions &amp; Rating'!E:E,match(1,('A. Standard Dimensions &amp; Rating'!$B:$B=$A47)*('A. Standard Dimensions &amp; Rating'!$C:$C=$B47)*('A. Standard Dimensions &amp; Rating'!$D:$D=$C47),0)),"")</f>
        <v/>
      </c>
      <c r="G47" s="93"/>
      <c r="H47" s="91" t="str">
        <f t="array" ref="H47">iferror(index('A. Standard Dimensions &amp; Rating'!F:F,match(1,('A. Standard Dimensions &amp; Rating'!$B:$B=$A47)*('A. Standard Dimensions &amp; Rating'!$C:$C=$B47)*('A. Standard Dimensions &amp; Rating'!$D:$D=$C47),0)),"")</f>
        <v/>
      </c>
      <c r="I47" s="93"/>
      <c r="J47" s="91" t="str">
        <f t="array" ref="J47">iferror(index('A. Standard Dimensions &amp; Rating'!G:G,match(1,('A. Standard Dimensions &amp; Rating'!$B:$B=$A47)*('A. Standard Dimensions &amp; Rating'!$C:$C=$B47)*('A. Standard Dimensions &amp; Rating'!$D:$D=$C47),0)),"")</f>
        <v/>
      </c>
      <c r="K47" s="93"/>
      <c r="L47" s="91" t="str">
        <f t="shared" si="1"/>
        <v/>
      </c>
      <c r="M47" s="95"/>
    </row>
    <row r="48">
      <c r="A48" s="80"/>
      <c r="B48" s="80"/>
      <c r="C48" s="80"/>
      <c r="D48" s="80"/>
      <c r="E48" s="80"/>
      <c r="F48" s="80" t="str">
        <f t="array" ref="F48">iferror(index('A. Standard Dimensions &amp; Rating'!E:E,match(1,('A. Standard Dimensions &amp; Rating'!$B:$B=$A48)*('A. Standard Dimensions &amp; Rating'!$C:$C=$B48)*('A. Standard Dimensions &amp; Rating'!$D:$D=$C48),0)),"")</f>
        <v/>
      </c>
      <c r="G48" s="93"/>
      <c r="H48" s="91" t="str">
        <f t="array" ref="H48">iferror(index('A. Standard Dimensions &amp; Rating'!F:F,match(1,('A. Standard Dimensions &amp; Rating'!$B:$B=$A48)*('A. Standard Dimensions &amp; Rating'!$C:$C=$B48)*('A. Standard Dimensions &amp; Rating'!$D:$D=$C48),0)),"")</f>
        <v/>
      </c>
      <c r="I48" s="93"/>
      <c r="J48" s="91" t="str">
        <f t="array" ref="J48">iferror(index('A. Standard Dimensions &amp; Rating'!G:G,match(1,('A. Standard Dimensions &amp; Rating'!$B:$B=$A48)*('A. Standard Dimensions &amp; Rating'!$C:$C=$B48)*('A. Standard Dimensions &amp; Rating'!$D:$D=$C48),0)),"")</f>
        <v/>
      </c>
      <c r="K48" s="93"/>
      <c r="L48" s="91" t="str">
        <f t="shared" si="1"/>
        <v/>
      </c>
      <c r="M48" s="95"/>
    </row>
    <row r="49">
      <c r="A49" s="80"/>
      <c r="B49" s="80"/>
      <c r="C49" s="80"/>
      <c r="D49" s="80"/>
      <c r="E49" s="80"/>
      <c r="F49" s="80" t="str">
        <f t="array" ref="F49">iferror(index('A. Standard Dimensions &amp; Rating'!E:E,match(1,('A. Standard Dimensions &amp; Rating'!$B:$B=$A49)*('A. Standard Dimensions &amp; Rating'!$C:$C=$B49)*('A. Standard Dimensions &amp; Rating'!$D:$D=$C49),0)),"")</f>
        <v/>
      </c>
      <c r="G49" s="93"/>
      <c r="H49" s="91" t="str">
        <f t="array" ref="H49">iferror(index('A. Standard Dimensions &amp; Rating'!F:F,match(1,('A. Standard Dimensions &amp; Rating'!$B:$B=$A49)*('A. Standard Dimensions &amp; Rating'!$C:$C=$B49)*('A. Standard Dimensions &amp; Rating'!$D:$D=$C49),0)),"")</f>
        <v/>
      </c>
      <c r="I49" s="93"/>
      <c r="J49" s="91" t="str">
        <f t="array" ref="J49">iferror(index('A. Standard Dimensions &amp; Rating'!G:G,match(1,('A. Standard Dimensions &amp; Rating'!$B:$B=$A49)*('A. Standard Dimensions &amp; Rating'!$C:$C=$B49)*('A. Standard Dimensions &amp; Rating'!$D:$D=$C49),0)),"")</f>
        <v/>
      </c>
      <c r="K49" s="93"/>
      <c r="L49" s="91" t="str">
        <f t="shared" si="1"/>
        <v/>
      </c>
      <c r="M49" s="95"/>
    </row>
    <row r="50">
      <c r="A50" s="127"/>
      <c r="B50" s="127"/>
      <c r="C50" s="127"/>
      <c r="D50" s="127"/>
      <c r="E50" s="127"/>
      <c r="F50" s="127" t="str">
        <f t="array" ref="F50">iferror(index('Original Copy of Standard Dimen'!E:E,match(1,('Original Copy of Standard Dimen'!$A:$A=$A50)*('Original Copy of Standard Dimen'!$B:$B=$B50)*('Original Copy of Standard Dimen'!$C:$C=$C50),0)),"")</f>
        <v/>
      </c>
      <c r="G50" s="127"/>
      <c r="H50" s="127" t="str">
        <f t="array" ref="H50">iferror(index('Original Copy of Standard Dimen'!F:F,match(1,('Original Copy of Standard Dimen'!$A:$A=$A50)*('Original Copy of Standard Dimen'!$B:$B=$B50)*('Original Copy of Standard Dimen'!$C:$C=$C50),0)),"")</f>
        <v/>
      </c>
      <c r="I50" s="127"/>
      <c r="J50" s="127" t="str">
        <f t="array" ref="J50">iferror(index('Original Copy of Standard Dimen'!G:G,match(1,('Original Copy of Standard Dimen'!$A:$A=$A50)*('Original Copy of Standard Dimen'!$B:$B=$B50)*('Original Copy of Standard Dimen'!$C:$C=$C50),0)),"")</f>
        <v/>
      </c>
      <c r="K50" s="127"/>
      <c r="L50" s="127" t="str">
        <f t="shared" si="1"/>
        <v/>
      </c>
      <c r="M50" s="127"/>
    </row>
    <row r="51">
      <c r="A51" s="57" t="s">
        <v>69</v>
      </c>
      <c r="B51" s="62"/>
      <c r="C51" s="62"/>
      <c r="D51" s="62"/>
      <c r="E51" s="62"/>
      <c r="F51" s="62"/>
      <c r="G51" s="62"/>
      <c r="H51" s="62"/>
      <c r="I51" s="62"/>
      <c r="J51" s="62"/>
      <c r="K51" s="62"/>
      <c r="L51" s="62"/>
      <c r="M51" s="95"/>
    </row>
    <row r="52">
      <c r="A52" s="63" t="s">
        <v>13</v>
      </c>
      <c r="B52" s="63" t="s">
        <v>15</v>
      </c>
      <c r="C52" s="63" t="s">
        <v>16</v>
      </c>
      <c r="D52" s="66"/>
      <c r="E52" s="66" t="s">
        <v>47</v>
      </c>
      <c r="F52" s="68" t="s">
        <v>71</v>
      </c>
      <c r="H52" s="105" t="s">
        <v>72</v>
      </c>
      <c r="J52" s="73" t="s">
        <v>73</v>
      </c>
      <c r="L52" s="76" t="s">
        <v>150</v>
      </c>
      <c r="M52" s="95"/>
    </row>
    <row r="53">
      <c r="A53" s="82" t="s">
        <v>153</v>
      </c>
      <c r="B53" s="82" t="s">
        <v>87</v>
      </c>
      <c r="C53" s="82" t="s">
        <v>88</v>
      </c>
      <c r="D53" s="128">
        <v>1.0</v>
      </c>
      <c r="E53" s="129"/>
      <c r="F53" s="128" t="s">
        <v>89</v>
      </c>
      <c r="G53" s="130"/>
      <c r="H53" s="131" t="s">
        <v>90</v>
      </c>
      <c r="I53" s="107"/>
      <c r="J53" s="132" t="s">
        <v>91</v>
      </c>
      <c r="K53" s="107"/>
      <c r="L53" s="91" t="b">
        <f t="shared" ref="L53:L78" si="2">if(and(len(A53)&gt;0,len(B53)&gt;0,len(C53)&gt;0,len(F53)&gt;0),true,)</f>
        <v>1</v>
      </c>
      <c r="M53" s="95"/>
    </row>
    <row r="54">
      <c r="A54" s="82" t="s">
        <v>153</v>
      </c>
      <c r="B54" s="82" t="s">
        <v>87</v>
      </c>
      <c r="C54" s="82" t="s">
        <v>108</v>
      </c>
      <c r="D54" s="128">
        <v>2.0</v>
      </c>
      <c r="E54" s="133"/>
      <c r="F54" s="128" t="s">
        <v>109</v>
      </c>
      <c r="G54" s="130"/>
      <c r="H54" s="131" t="s">
        <v>94</v>
      </c>
      <c r="I54" s="107"/>
      <c r="J54" s="132" t="s">
        <v>110</v>
      </c>
      <c r="K54" s="107"/>
      <c r="L54" s="91" t="b">
        <f t="shared" si="2"/>
        <v>1</v>
      </c>
      <c r="M54" s="95"/>
    </row>
    <row r="55">
      <c r="A55" s="82" t="s">
        <v>153</v>
      </c>
      <c r="B55" s="82" t="s">
        <v>87</v>
      </c>
      <c r="C55" s="82" t="s">
        <v>92</v>
      </c>
      <c r="D55" s="134">
        <v>1.0</v>
      </c>
      <c r="E55" s="135"/>
      <c r="F55" s="128" t="s">
        <v>93</v>
      </c>
      <c r="G55" s="107"/>
      <c r="H55" s="132" t="s">
        <v>94</v>
      </c>
      <c r="I55" s="107"/>
      <c r="J55" s="132" t="s">
        <v>95</v>
      </c>
      <c r="K55" s="107"/>
      <c r="L55" s="91" t="b">
        <f t="shared" si="2"/>
        <v>1</v>
      </c>
      <c r="M55" s="95"/>
    </row>
    <row r="56">
      <c r="A56" s="82" t="s">
        <v>153</v>
      </c>
      <c r="B56" s="82" t="s">
        <v>87</v>
      </c>
      <c r="C56" s="82" t="s">
        <v>111</v>
      </c>
      <c r="D56" s="134">
        <v>2.0</v>
      </c>
      <c r="E56" s="135"/>
      <c r="F56" s="128" t="s">
        <v>112</v>
      </c>
      <c r="G56" s="107"/>
      <c r="H56" s="132" t="s">
        <v>94</v>
      </c>
      <c r="I56" s="107"/>
      <c r="J56" s="132" t="s">
        <v>113</v>
      </c>
      <c r="K56" s="107"/>
      <c r="L56" s="91" t="b">
        <f t="shared" si="2"/>
        <v>1</v>
      </c>
      <c r="M56" s="95"/>
    </row>
    <row r="57" ht="89.25" customHeight="1">
      <c r="A57" s="82" t="s">
        <v>153</v>
      </c>
      <c r="B57" s="82" t="s">
        <v>87</v>
      </c>
      <c r="C57" s="82" t="s">
        <v>114</v>
      </c>
      <c r="D57" s="134">
        <v>2.0</v>
      </c>
      <c r="E57" s="136" t="s">
        <v>115</v>
      </c>
      <c r="F57" s="128" t="s">
        <v>116</v>
      </c>
      <c r="G57" s="107"/>
      <c r="H57" s="132" t="s">
        <v>94</v>
      </c>
      <c r="I57" s="107"/>
      <c r="J57" s="132" t="s">
        <v>117</v>
      </c>
      <c r="K57" s="107"/>
      <c r="L57" s="91" t="b">
        <f t="shared" si="2"/>
        <v>1</v>
      </c>
      <c r="M57" s="95"/>
    </row>
    <row r="58" ht="50.25" customHeight="1">
      <c r="A58" s="82" t="s">
        <v>153</v>
      </c>
      <c r="B58" s="82" t="s">
        <v>123</v>
      </c>
      <c r="C58" s="82" t="s">
        <v>124</v>
      </c>
      <c r="D58" s="134">
        <v>3.0</v>
      </c>
      <c r="E58" s="136" t="s">
        <v>125</v>
      </c>
      <c r="F58" s="128" t="s">
        <v>126</v>
      </c>
      <c r="G58" s="107"/>
      <c r="H58" s="132" t="s">
        <v>94</v>
      </c>
      <c r="I58" s="107"/>
      <c r="J58" s="132" t="s">
        <v>127</v>
      </c>
      <c r="K58" s="107"/>
      <c r="L58" s="91" t="b">
        <f t="shared" si="2"/>
        <v>1</v>
      </c>
      <c r="M58" s="95"/>
    </row>
    <row r="59" ht="68.25" customHeight="1">
      <c r="A59" s="82" t="s">
        <v>153</v>
      </c>
      <c r="B59" s="82" t="s">
        <v>123</v>
      </c>
      <c r="C59" s="82" t="s">
        <v>128</v>
      </c>
      <c r="D59" s="134">
        <v>3.0</v>
      </c>
      <c r="E59" s="136" t="s">
        <v>129</v>
      </c>
      <c r="F59" s="128" t="s">
        <v>162</v>
      </c>
      <c r="G59" s="107"/>
      <c r="H59" s="137"/>
      <c r="I59" s="107"/>
      <c r="J59" s="132" t="s">
        <v>131</v>
      </c>
      <c r="K59" s="107"/>
      <c r="L59" s="91" t="b">
        <f t="shared" si="2"/>
        <v>1</v>
      </c>
      <c r="M59" s="95"/>
    </row>
    <row r="60" ht="62.25" customHeight="1">
      <c r="A60" s="82" t="s">
        <v>153</v>
      </c>
      <c r="B60" s="82" t="s">
        <v>132</v>
      </c>
      <c r="C60" s="138" t="s">
        <v>133</v>
      </c>
      <c r="D60" s="134">
        <v>4.0</v>
      </c>
      <c r="E60" s="136" t="s">
        <v>134</v>
      </c>
      <c r="F60" s="138" t="s">
        <v>94</v>
      </c>
      <c r="G60" s="134"/>
      <c r="H60" s="138" t="s">
        <v>135</v>
      </c>
      <c r="I60" s="139"/>
      <c r="J60" s="139" t="s">
        <v>136</v>
      </c>
      <c r="K60" s="139"/>
      <c r="L60" s="91" t="b">
        <f t="shared" si="2"/>
        <v>1</v>
      </c>
      <c r="M60" s="95"/>
    </row>
    <row r="61" ht="62.25" customHeight="1">
      <c r="A61" s="82" t="s">
        <v>153</v>
      </c>
      <c r="B61" s="82" t="s">
        <v>132</v>
      </c>
      <c r="C61" s="82" t="s">
        <v>137</v>
      </c>
      <c r="D61" s="134">
        <v>4.0</v>
      </c>
      <c r="E61" s="136" t="s">
        <v>138</v>
      </c>
      <c r="F61" s="128" t="s">
        <v>94</v>
      </c>
      <c r="G61" s="107"/>
      <c r="H61" s="132" t="s">
        <v>139</v>
      </c>
      <c r="I61" s="107"/>
      <c r="J61" s="132" t="s">
        <v>140</v>
      </c>
      <c r="K61" s="107"/>
      <c r="L61" s="91" t="b">
        <f t="shared" si="2"/>
        <v>1</v>
      </c>
      <c r="M61" s="95"/>
    </row>
    <row r="62">
      <c r="A62" s="82" t="s">
        <v>153</v>
      </c>
      <c r="B62" s="82" t="s">
        <v>141</v>
      </c>
      <c r="C62" s="82" t="s">
        <v>142</v>
      </c>
      <c r="D62" s="134">
        <v>5.0</v>
      </c>
      <c r="E62" s="135"/>
      <c r="F62" s="128" t="s">
        <v>143</v>
      </c>
      <c r="G62" s="107"/>
      <c r="H62" s="132" t="s">
        <v>144</v>
      </c>
      <c r="I62" s="107"/>
      <c r="J62" s="132" t="s">
        <v>145</v>
      </c>
      <c r="K62" s="107"/>
      <c r="L62" s="91" t="b">
        <f t="shared" si="2"/>
        <v>1</v>
      </c>
      <c r="M62" s="95"/>
    </row>
    <row r="63" ht="108.75" customHeight="1">
      <c r="A63" s="140" t="s">
        <v>153</v>
      </c>
      <c r="B63" s="140" t="s">
        <v>141</v>
      </c>
      <c r="C63" s="141" t="s">
        <v>146</v>
      </c>
      <c r="D63" s="142">
        <v>5.0</v>
      </c>
      <c r="E63" s="136" t="s">
        <v>147</v>
      </c>
      <c r="F63" s="143" t="s">
        <v>148</v>
      </c>
      <c r="G63" s="144"/>
      <c r="H63" s="132"/>
      <c r="I63" s="107"/>
      <c r="J63" s="132" t="s">
        <v>149</v>
      </c>
      <c r="K63" s="107"/>
      <c r="L63" s="91" t="b">
        <f t="shared" si="2"/>
        <v>1</v>
      </c>
      <c r="M63" s="95"/>
    </row>
    <row r="64">
      <c r="A64" s="82" t="s">
        <v>153</v>
      </c>
      <c r="B64" s="82" t="s">
        <v>151</v>
      </c>
      <c r="C64" s="82" t="s">
        <v>152</v>
      </c>
      <c r="D64" s="134">
        <v>6.0</v>
      </c>
      <c r="E64" s="145" t="s">
        <v>154</v>
      </c>
      <c r="F64" s="128" t="s">
        <v>155</v>
      </c>
      <c r="G64" s="107"/>
      <c r="H64" s="132" t="s">
        <v>156</v>
      </c>
      <c r="I64" s="107"/>
      <c r="J64" s="132" t="s">
        <v>157</v>
      </c>
      <c r="K64" s="107"/>
      <c r="L64" s="91" t="b">
        <f t="shared" si="2"/>
        <v>1</v>
      </c>
      <c r="M64" s="95"/>
    </row>
    <row r="65">
      <c r="A65" s="82" t="s">
        <v>153</v>
      </c>
      <c r="B65" s="138" t="s">
        <v>151</v>
      </c>
      <c r="C65" s="82" t="s">
        <v>158</v>
      </c>
      <c r="D65" s="134">
        <v>6.0</v>
      </c>
      <c r="E65" s="136" t="s">
        <v>159</v>
      </c>
      <c r="F65" s="128" t="s">
        <v>160</v>
      </c>
      <c r="G65" s="107"/>
      <c r="H65" s="137"/>
      <c r="I65" s="107"/>
      <c r="J65" s="146" t="s">
        <v>161</v>
      </c>
      <c r="K65" s="147"/>
      <c r="L65" s="91" t="b">
        <f t="shared" si="2"/>
        <v>1</v>
      </c>
      <c r="M65" s="95"/>
    </row>
    <row r="66">
      <c r="A66" s="82" t="s">
        <v>153</v>
      </c>
      <c r="B66" s="82" t="s">
        <v>87</v>
      </c>
      <c r="C66" s="146" t="s">
        <v>118</v>
      </c>
      <c r="D66" s="134">
        <v>2.0</v>
      </c>
      <c r="E66" s="148" t="s">
        <v>163</v>
      </c>
      <c r="F66" s="128" t="s">
        <v>164</v>
      </c>
      <c r="G66" s="107"/>
      <c r="H66" s="132" t="s">
        <v>121</v>
      </c>
      <c r="I66" s="107"/>
      <c r="J66" s="132" t="s">
        <v>122</v>
      </c>
      <c r="K66" s="107"/>
      <c r="L66" s="91" t="b">
        <f t="shared" si="2"/>
        <v>1</v>
      </c>
      <c r="M66" s="95"/>
    </row>
    <row r="67">
      <c r="A67" s="80" t="str">
        <f t="shared" ref="A67:A77" si="3">if(len(CONCATENATE(B67:J67))&gt;0,A45,"")</f>
        <v/>
      </c>
      <c r="B67" s="80"/>
      <c r="C67" s="80"/>
      <c r="D67" s="149"/>
      <c r="E67" s="135"/>
      <c r="F67" s="150"/>
      <c r="G67" s="107"/>
      <c r="H67" s="137"/>
      <c r="I67" s="107"/>
      <c r="J67" s="137"/>
      <c r="K67" s="107"/>
      <c r="L67" s="91" t="str">
        <f t="shared" si="2"/>
        <v/>
      </c>
      <c r="M67" s="95"/>
    </row>
    <row r="68">
      <c r="A68" s="80" t="str">
        <f t="shared" si="3"/>
        <v/>
      </c>
      <c r="B68" s="80"/>
      <c r="C68" s="80"/>
      <c r="D68" s="149"/>
      <c r="E68" s="135"/>
      <c r="F68" s="150"/>
      <c r="G68" s="107"/>
      <c r="H68" s="137"/>
      <c r="I68" s="107"/>
      <c r="J68" s="137"/>
      <c r="K68" s="107"/>
      <c r="L68" s="91" t="str">
        <f t="shared" si="2"/>
        <v/>
      </c>
      <c r="M68" s="95"/>
    </row>
    <row r="69">
      <c r="A69" s="80" t="str">
        <f t="shared" si="3"/>
        <v/>
      </c>
      <c r="B69" s="80"/>
      <c r="C69" s="80"/>
      <c r="D69" s="149"/>
      <c r="E69" s="135"/>
      <c r="F69" s="150"/>
      <c r="G69" s="107"/>
      <c r="H69" s="137"/>
      <c r="I69" s="107"/>
      <c r="J69" s="137"/>
      <c r="K69" s="107"/>
      <c r="L69" s="91" t="str">
        <f t="shared" si="2"/>
        <v/>
      </c>
      <c r="M69" s="95"/>
    </row>
    <row r="70">
      <c r="A70" s="80" t="str">
        <f t="shared" si="3"/>
        <v/>
      </c>
      <c r="B70" s="80"/>
      <c r="C70" s="80"/>
      <c r="D70" s="149"/>
      <c r="E70" s="135"/>
      <c r="F70" s="150"/>
      <c r="G70" s="107"/>
      <c r="H70" s="137"/>
      <c r="I70" s="107"/>
      <c r="J70" s="137"/>
      <c r="K70" s="107"/>
      <c r="L70" s="91" t="str">
        <f t="shared" si="2"/>
        <v/>
      </c>
      <c r="M70" s="95"/>
    </row>
    <row r="71">
      <c r="A71" s="80" t="str">
        <f t="shared" si="3"/>
        <v/>
      </c>
      <c r="B71" s="80"/>
      <c r="C71" s="80"/>
      <c r="D71" s="149"/>
      <c r="E71" s="135"/>
      <c r="F71" s="150"/>
      <c r="G71" s="107"/>
      <c r="H71" s="137"/>
      <c r="I71" s="107"/>
      <c r="J71" s="137"/>
      <c r="K71" s="107"/>
      <c r="L71" s="91" t="str">
        <f t="shared" si="2"/>
        <v/>
      </c>
      <c r="M71" s="95"/>
    </row>
    <row r="72">
      <c r="A72" s="80" t="str">
        <f t="shared" si="3"/>
        <v/>
      </c>
      <c r="B72" s="80"/>
      <c r="C72" s="80"/>
      <c r="D72" s="149"/>
      <c r="E72" s="135"/>
      <c r="F72" s="150"/>
      <c r="G72" s="107"/>
      <c r="H72" s="137"/>
      <c r="I72" s="107"/>
      <c r="J72" s="137"/>
      <c r="K72" s="107"/>
      <c r="L72" s="91" t="str">
        <f t="shared" si="2"/>
        <v/>
      </c>
      <c r="M72" s="95"/>
    </row>
    <row r="73">
      <c r="A73" s="80" t="str">
        <f t="shared" si="3"/>
        <v/>
      </c>
      <c r="B73" s="80"/>
      <c r="C73" s="80"/>
      <c r="D73" s="149"/>
      <c r="E73" s="135"/>
      <c r="F73" s="150"/>
      <c r="G73" s="107"/>
      <c r="H73" s="137"/>
      <c r="I73" s="107"/>
      <c r="J73" s="137"/>
      <c r="K73" s="107"/>
      <c r="L73" s="91" t="str">
        <f t="shared" si="2"/>
        <v/>
      </c>
      <c r="M73" s="95"/>
    </row>
    <row r="74">
      <c r="A74" s="80" t="str">
        <f t="shared" si="3"/>
        <v/>
      </c>
      <c r="B74" s="80"/>
      <c r="C74" s="80"/>
      <c r="D74" s="149"/>
      <c r="E74" s="135"/>
      <c r="F74" s="150"/>
      <c r="G74" s="107"/>
      <c r="H74" s="137"/>
      <c r="I74" s="107"/>
      <c r="J74" s="137"/>
      <c r="K74" s="107"/>
      <c r="L74" s="91" t="str">
        <f t="shared" si="2"/>
        <v/>
      </c>
      <c r="M74" s="95"/>
    </row>
    <row r="75">
      <c r="A75" s="80" t="str">
        <f t="shared" si="3"/>
        <v/>
      </c>
      <c r="B75" s="80"/>
      <c r="C75" s="80"/>
      <c r="D75" s="149"/>
      <c r="E75" s="135"/>
      <c r="F75" s="150"/>
      <c r="G75" s="107"/>
      <c r="H75" s="137"/>
      <c r="I75" s="107"/>
      <c r="J75" s="137"/>
      <c r="K75" s="107"/>
      <c r="L75" s="91" t="str">
        <f t="shared" si="2"/>
        <v/>
      </c>
      <c r="M75" s="95"/>
    </row>
    <row r="76">
      <c r="A76" s="80" t="str">
        <f t="shared" si="3"/>
        <v/>
      </c>
      <c r="B76" s="80"/>
      <c r="C76" s="80"/>
      <c r="D76" s="149"/>
      <c r="E76" s="135"/>
      <c r="F76" s="150"/>
      <c r="G76" s="107"/>
      <c r="H76" s="137"/>
      <c r="I76" s="107"/>
      <c r="J76" s="137"/>
      <c r="K76" s="107"/>
      <c r="L76" s="91" t="str">
        <f t="shared" si="2"/>
        <v/>
      </c>
      <c r="M76" s="95"/>
    </row>
    <row r="77">
      <c r="A77" s="80" t="str">
        <f t="shared" si="3"/>
        <v/>
      </c>
      <c r="B77" s="80"/>
      <c r="C77" s="80"/>
      <c r="D77" s="149"/>
      <c r="E77" s="135"/>
      <c r="F77" s="150"/>
      <c r="G77" s="107"/>
      <c r="H77" s="137"/>
      <c r="I77" s="107"/>
      <c r="J77" s="137"/>
      <c r="K77" s="107"/>
      <c r="L77" s="91" t="str">
        <f t="shared" si="2"/>
        <v/>
      </c>
      <c r="M77" s="95"/>
    </row>
    <row r="78">
      <c r="A78" s="80" t="str">
        <f>if(len(CONCATENATE(B78:J78))&gt;0,#REF!,"")</f>
        <v/>
      </c>
      <c r="B78" s="80"/>
      <c r="C78" s="80"/>
      <c r="D78" s="149"/>
      <c r="E78" s="135"/>
      <c r="F78" s="150"/>
      <c r="G78" s="107"/>
      <c r="H78" s="137"/>
      <c r="I78" s="107"/>
      <c r="J78" s="137"/>
      <c r="K78" s="107"/>
      <c r="L78" s="91" t="str">
        <f t="shared" si="2"/>
        <v/>
      </c>
      <c r="M78" s="95"/>
    </row>
    <row r="79">
      <c r="A79" s="80" t="str">
        <f t="shared" ref="A79:A82" si="4">if(len(CONCATENATE(B79:J79))&gt;0,A56,"")</f>
        <v/>
      </c>
      <c r="B79" s="80"/>
      <c r="C79" s="80"/>
      <c r="D79" s="149"/>
      <c r="E79" s="135"/>
      <c r="F79" s="150"/>
      <c r="G79" s="107"/>
      <c r="H79" s="150"/>
      <c r="I79" s="107"/>
      <c r="J79" s="150"/>
      <c r="K79" s="107"/>
      <c r="L79" s="91"/>
      <c r="M79" s="95"/>
    </row>
    <row r="80">
      <c r="A80" s="80" t="str">
        <f t="shared" si="4"/>
        <v/>
      </c>
      <c r="B80" s="80"/>
      <c r="C80" s="80"/>
      <c r="D80" s="149"/>
      <c r="E80" s="135"/>
      <c r="F80" s="150"/>
      <c r="G80" s="107"/>
      <c r="H80" s="150"/>
      <c r="I80" s="107"/>
      <c r="J80" s="150"/>
      <c r="K80" s="107"/>
      <c r="L80" s="91"/>
      <c r="M80" s="95"/>
    </row>
    <row r="81">
      <c r="A81" s="80" t="str">
        <f t="shared" si="4"/>
        <v/>
      </c>
      <c r="B81" s="80"/>
      <c r="C81" s="80"/>
      <c r="D81" s="149"/>
      <c r="E81" s="135"/>
      <c r="F81" s="150"/>
      <c r="G81" s="107"/>
      <c r="H81" s="150"/>
      <c r="I81" s="107"/>
      <c r="J81" s="150"/>
      <c r="K81" s="107"/>
      <c r="L81" s="91"/>
      <c r="M81" s="95"/>
    </row>
    <row r="82">
      <c r="A82" s="80" t="str">
        <f t="shared" si="4"/>
        <v/>
      </c>
      <c r="B82" s="80"/>
      <c r="C82" s="80"/>
      <c r="D82" s="149"/>
      <c r="E82" s="135"/>
      <c r="F82" s="150"/>
      <c r="G82" s="107"/>
      <c r="H82" s="150"/>
      <c r="I82" s="107"/>
      <c r="J82" s="150"/>
      <c r="K82" s="107"/>
      <c r="L82" s="91"/>
      <c r="M82" s="95"/>
    </row>
    <row r="83">
      <c r="A83" s="80" t="str">
        <f t="shared" ref="A83:A84" si="5">if(len(CONCATENATE(B83:J83))&gt;0,A61,"")</f>
        <v/>
      </c>
      <c r="B83" s="80"/>
      <c r="C83" s="80"/>
      <c r="D83" s="149"/>
      <c r="E83" s="135"/>
      <c r="F83" s="150"/>
      <c r="G83" s="107"/>
      <c r="H83" s="150"/>
      <c r="I83" s="107"/>
      <c r="J83" s="150"/>
      <c r="K83" s="107"/>
      <c r="L83" s="91"/>
      <c r="M83" s="95"/>
    </row>
    <row r="84">
      <c r="A84" s="80" t="str">
        <f t="shared" si="5"/>
        <v/>
      </c>
      <c r="B84" s="80"/>
      <c r="C84" s="80"/>
      <c r="D84" s="149"/>
      <c r="E84" s="135"/>
      <c r="F84" s="150"/>
      <c r="G84" s="107"/>
      <c r="H84" s="150"/>
      <c r="I84" s="107"/>
      <c r="J84" s="150"/>
      <c r="K84" s="107"/>
      <c r="L84" s="91"/>
      <c r="M84" s="95"/>
    </row>
    <row r="85">
      <c r="A85" s="80" t="str">
        <f t="shared" ref="A85:A1032" si="6">if(len(CONCATENATE(B85:J85))&gt;0,A64,"")</f>
        <v/>
      </c>
      <c r="B85" s="80"/>
      <c r="C85" s="80"/>
      <c r="D85" s="149"/>
      <c r="E85" s="135"/>
      <c r="F85" s="150"/>
      <c r="G85" s="107"/>
      <c r="H85" s="150"/>
      <c r="I85" s="107"/>
      <c r="J85" s="150"/>
      <c r="K85" s="107"/>
      <c r="L85" s="91"/>
      <c r="M85" s="95"/>
    </row>
    <row r="86">
      <c r="A86" s="80" t="str">
        <f t="shared" si="6"/>
        <v/>
      </c>
      <c r="B86" s="80"/>
      <c r="C86" s="80"/>
      <c r="D86" s="149"/>
      <c r="E86" s="135"/>
      <c r="F86" s="150"/>
      <c r="G86" s="107"/>
      <c r="H86" s="150"/>
      <c r="I86" s="107"/>
      <c r="J86" s="150"/>
      <c r="K86" s="107"/>
      <c r="L86" s="91"/>
      <c r="M86" s="95"/>
    </row>
    <row r="87">
      <c r="A87" s="80" t="str">
        <f t="shared" si="6"/>
        <v/>
      </c>
      <c r="B87" s="80"/>
      <c r="C87" s="80"/>
      <c r="D87" s="149"/>
      <c r="E87" s="135"/>
      <c r="F87" s="150"/>
      <c r="G87" s="107"/>
      <c r="H87" s="150"/>
      <c r="I87" s="107"/>
      <c r="J87" s="150"/>
      <c r="K87" s="107"/>
      <c r="L87" s="91"/>
      <c r="M87" s="95"/>
    </row>
    <row r="88">
      <c r="A88" s="80" t="str">
        <f t="shared" si="6"/>
        <v/>
      </c>
      <c r="B88" s="80"/>
      <c r="C88" s="80"/>
      <c r="D88" s="149"/>
      <c r="E88" s="135"/>
      <c r="F88" s="150"/>
      <c r="G88" s="107"/>
      <c r="H88" s="150"/>
      <c r="I88" s="107"/>
      <c r="J88" s="150"/>
      <c r="K88" s="107"/>
      <c r="L88" s="91"/>
      <c r="M88" s="95"/>
    </row>
    <row r="89">
      <c r="A89" s="80" t="str">
        <f t="shared" si="6"/>
        <v/>
      </c>
      <c r="B89" s="80"/>
      <c r="C89" s="80"/>
      <c r="D89" s="149"/>
      <c r="E89" s="135"/>
      <c r="F89" s="150"/>
      <c r="G89" s="107"/>
      <c r="H89" s="150"/>
      <c r="I89" s="107"/>
      <c r="J89" s="150"/>
      <c r="K89" s="107"/>
      <c r="L89" s="91"/>
      <c r="M89" s="95"/>
    </row>
    <row r="90">
      <c r="A90" s="80" t="str">
        <f t="shared" si="6"/>
        <v/>
      </c>
      <c r="B90" s="80"/>
      <c r="C90" s="80"/>
      <c r="D90" s="149"/>
      <c r="E90" s="135"/>
      <c r="F90" s="150"/>
      <c r="G90" s="107"/>
      <c r="H90" s="150"/>
      <c r="I90" s="107"/>
      <c r="J90" s="150"/>
      <c r="K90" s="107"/>
      <c r="L90" s="91"/>
      <c r="M90" s="95"/>
    </row>
    <row r="91">
      <c r="A91" s="80" t="str">
        <f t="shared" si="6"/>
        <v/>
      </c>
      <c r="B91" s="80"/>
      <c r="C91" s="80"/>
      <c r="D91" s="149"/>
      <c r="E91" s="135"/>
      <c r="F91" s="150"/>
      <c r="G91" s="107"/>
      <c r="H91" s="150"/>
      <c r="I91" s="107"/>
      <c r="J91" s="150"/>
      <c r="K91" s="107"/>
      <c r="L91" s="91"/>
      <c r="M91" s="95"/>
    </row>
    <row r="92">
      <c r="A92" s="80" t="str">
        <f t="shared" si="6"/>
        <v/>
      </c>
      <c r="B92" s="80"/>
      <c r="C92" s="80"/>
      <c r="D92" s="149"/>
      <c r="E92" s="135"/>
      <c r="F92" s="150"/>
      <c r="G92" s="107"/>
      <c r="H92" s="150"/>
      <c r="I92" s="107"/>
      <c r="J92" s="150"/>
      <c r="K92" s="107"/>
      <c r="L92" s="91"/>
      <c r="M92" s="95"/>
    </row>
    <row r="93">
      <c r="A93" s="80" t="str">
        <f t="shared" si="6"/>
        <v/>
      </c>
      <c r="B93" s="80"/>
      <c r="C93" s="80"/>
      <c r="D93" s="149"/>
      <c r="E93" s="135"/>
      <c r="F93" s="150"/>
      <c r="G93" s="107"/>
      <c r="H93" s="150"/>
      <c r="I93" s="107"/>
      <c r="J93" s="150"/>
      <c r="K93" s="107"/>
      <c r="L93" s="91"/>
      <c r="M93" s="95"/>
    </row>
    <row r="94">
      <c r="A94" s="80" t="str">
        <f t="shared" si="6"/>
        <v/>
      </c>
      <c r="B94" s="80"/>
      <c r="C94" s="80"/>
      <c r="D94" s="149"/>
      <c r="E94" s="135"/>
      <c r="F94" s="150"/>
      <c r="G94" s="107"/>
      <c r="H94" s="150"/>
      <c r="I94" s="107"/>
      <c r="J94" s="150"/>
      <c r="K94" s="107"/>
      <c r="L94" s="91"/>
      <c r="M94" s="95"/>
    </row>
    <row r="95">
      <c r="A95" s="80" t="str">
        <f t="shared" si="6"/>
        <v/>
      </c>
      <c r="B95" s="80"/>
      <c r="C95" s="80"/>
      <c r="D95" s="149"/>
      <c r="E95" s="135"/>
      <c r="F95" s="150"/>
      <c r="G95" s="107"/>
      <c r="H95" s="150"/>
      <c r="I95" s="107"/>
      <c r="J95" s="150"/>
      <c r="K95" s="107"/>
      <c r="L95" s="91"/>
      <c r="M95" s="95"/>
    </row>
    <row r="96">
      <c r="A96" s="80" t="str">
        <f t="shared" si="6"/>
        <v/>
      </c>
      <c r="B96" s="80"/>
      <c r="C96" s="80"/>
      <c r="D96" s="149"/>
      <c r="E96" s="135"/>
      <c r="F96" s="150"/>
      <c r="G96" s="107"/>
      <c r="H96" s="150"/>
      <c r="I96" s="107"/>
      <c r="J96" s="150"/>
      <c r="K96" s="107"/>
      <c r="L96" s="91"/>
      <c r="M96" s="95"/>
    </row>
    <row r="97">
      <c r="A97" s="80" t="str">
        <f t="shared" si="6"/>
        <v/>
      </c>
      <c r="B97" s="80"/>
      <c r="C97" s="80"/>
      <c r="D97" s="149"/>
      <c r="E97" s="135"/>
      <c r="F97" s="150"/>
      <c r="G97" s="107"/>
      <c r="H97" s="150"/>
      <c r="I97" s="107"/>
      <c r="J97" s="150"/>
      <c r="K97" s="107"/>
      <c r="L97" s="91"/>
      <c r="M97" s="95"/>
    </row>
    <row r="98">
      <c r="A98" s="80" t="str">
        <f t="shared" si="6"/>
        <v/>
      </c>
      <c r="B98" s="80"/>
      <c r="C98" s="80"/>
      <c r="D98" s="149"/>
      <c r="E98" s="135"/>
      <c r="F98" s="150"/>
      <c r="G98" s="107"/>
      <c r="H98" s="150"/>
      <c r="I98" s="107"/>
      <c r="J98" s="150"/>
      <c r="K98" s="107"/>
      <c r="L98" s="91"/>
      <c r="M98" s="95"/>
    </row>
    <row r="99">
      <c r="A99" s="80" t="str">
        <f t="shared" si="6"/>
        <v/>
      </c>
      <c r="B99" s="80"/>
      <c r="C99" s="80"/>
      <c r="D99" s="149"/>
      <c r="E99" s="135"/>
      <c r="F99" s="150"/>
      <c r="G99" s="107"/>
      <c r="H99" s="150"/>
      <c r="I99" s="107"/>
      <c r="J99" s="150"/>
      <c r="K99" s="107"/>
      <c r="L99" s="91"/>
      <c r="M99" s="95"/>
    </row>
    <row r="100">
      <c r="A100" s="80" t="str">
        <f t="shared" si="6"/>
        <v/>
      </c>
      <c r="B100" s="80"/>
      <c r="C100" s="80"/>
      <c r="D100" s="149"/>
      <c r="E100" s="135"/>
      <c r="F100" s="150"/>
      <c r="G100" s="107"/>
      <c r="H100" s="150"/>
      <c r="I100" s="107"/>
      <c r="J100" s="150"/>
      <c r="K100" s="107"/>
      <c r="L100" s="91"/>
      <c r="M100" s="95"/>
    </row>
    <row r="101">
      <c r="A101" s="80" t="str">
        <f t="shared" si="6"/>
        <v/>
      </c>
      <c r="B101" s="80"/>
      <c r="C101" s="80"/>
      <c r="D101" s="149"/>
      <c r="E101" s="135"/>
      <c r="F101" s="150"/>
      <c r="G101" s="107"/>
      <c r="H101" s="150"/>
      <c r="I101" s="107"/>
      <c r="J101" s="150"/>
      <c r="K101" s="107"/>
      <c r="L101" s="91"/>
      <c r="M101" s="95"/>
    </row>
    <row r="102">
      <c r="A102" s="80" t="str">
        <f t="shared" si="6"/>
        <v/>
      </c>
      <c r="B102" s="80"/>
      <c r="C102" s="80"/>
      <c r="D102" s="149"/>
      <c r="E102" s="135"/>
      <c r="F102" s="150"/>
      <c r="G102" s="107"/>
      <c r="H102" s="150"/>
      <c r="I102" s="107"/>
      <c r="J102" s="150"/>
      <c r="K102" s="107"/>
      <c r="L102" s="91"/>
      <c r="M102" s="95"/>
    </row>
    <row r="103">
      <c r="A103" s="80" t="str">
        <f t="shared" si="6"/>
        <v/>
      </c>
      <c r="B103" s="80"/>
      <c r="C103" s="80"/>
      <c r="D103" s="149"/>
      <c r="E103" s="135"/>
      <c r="F103" s="150"/>
      <c r="G103" s="107"/>
      <c r="H103" s="150"/>
      <c r="I103" s="107"/>
      <c r="J103" s="150"/>
      <c r="K103" s="107"/>
      <c r="L103" s="91"/>
      <c r="M103" s="95"/>
    </row>
    <row r="104">
      <c r="A104" s="80" t="str">
        <f t="shared" si="6"/>
        <v/>
      </c>
      <c r="B104" s="80"/>
      <c r="C104" s="80"/>
      <c r="D104" s="149"/>
      <c r="E104" s="135"/>
      <c r="F104" s="150"/>
      <c r="G104" s="107"/>
      <c r="H104" s="150"/>
      <c r="I104" s="107"/>
      <c r="J104" s="150"/>
      <c r="K104" s="107"/>
      <c r="L104" s="91"/>
      <c r="M104" s="95"/>
    </row>
    <row r="105">
      <c r="A105" s="80" t="str">
        <f t="shared" si="6"/>
        <v/>
      </c>
      <c r="B105" s="80"/>
      <c r="C105" s="80"/>
      <c r="D105" s="149"/>
      <c r="E105" s="135"/>
      <c r="F105" s="150"/>
      <c r="G105" s="107"/>
      <c r="H105" s="150"/>
      <c r="I105" s="107"/>
      <c r="J105" s="150"/>
      <c r="K105" s="107"/>
      <c r="L105" s="91"/>
      <c r="M105" s="95"/>
    </row>
    <row r="106">
      <c r="A106" s="80" t="str">
        <f t="shared" si="6"/>
        <v/>
      </c>
      <c r="B106" s="80"/>
      <c r="C106" s="80"/>
      <c r="D106" s="149"/>
      <c r="E106" s="135"/>
      <c r="F106" s="150"/>
      <c r="G106" s="107"/>
      <c r="H106" s="150"/>
      <c r="I106" s="107"/>
      <c r="J106" s="150"/>
      <c r="K106" s="107"/>
      <c r="L106" s="91"/>
      <c r="M106" s="95"/>
    </row>
    <row r="107">
      <c r="A107" s="80" t="str">
        <f t="shared" si="6"/>
        <v/>
      </c>
      <c r="B107" s="80"/>
      <c r="C107" s="80"/>
      <c r="D107" s="149"/>
      <c r="E107" s="135"/>
      <c r="F107" s="150"/>
      <c r="G107" s="107"/>
      <c r="H107" s="150"/>
      <c r="I107" s="107"/>
      <c r="J107" s="150"/>
      <c r="K107" s="107"/>
      <c r="L107" s="91"/>
      <c r="M107" s="95"/>
    </row>
    <row r="108">
      <c r="A108" s="80" t="str">
        <f t="shared" si="6"/>
        <v/>
      </c>
      <c r="B108" s="80"/>
      <c r="C108" s="80"/>
      <c r="D108" s="149"/>
      <c r="E108" s="135"/>
      <c r="F108" s="150"/>
      <c r="G108" s="107"/>
      <c r="H108" s="150"/>
      <c r="I108" s="107"/>
      <c r="J108" s="150"/>
      <c r="K108" s="107"/>
      <c r="L108" s="91"/>
      <c r="M108" s="95"/>
    </row>
    <row r="109">
      <c r="A109" s="80" t="str">
        <f t="shared" si="6"/>
        <v/>
      </c>
      <c r="B109" s="80"/>
      <c r="C109" s="80"/>
      <c r="D109" s="149"/>
      <c r="E109" s="135"/>
      <c r="F109" s="150"/>
      <c r="G109" s="107"/>
      <c r="H109" s="150"/>
      <c r="I109" s="107"/>
      <c r="J109" s="150"/>
      <c r="K109" s="107"/>
      <c r="L109" s="91"/>
      <c r="M109" s="95"/>
    </row>
    <row r="110">
      <c r="A110" s="80" t="str">
        <f t="shared" si="6"/>
        <v/>
      </c>
      <c r="B110" s="80"/>
      <c r="C110" s="80"/>
      <c r="D110" s="149"/>
      <c r="E110" s="135"/>
      <c r="F110" s="150"/>
      <c r="G110" s="107"/>
      <c r="H110" s="150"/>
      <c r="I110" s="107"/>
      <c r="J110" s="150"/>
      <c r="K110" s="107"/>
      <c r="L110" s="91"/>
      <c r="M110" s="95"/>
    </row>
    <row r="111">
      <c r="A111" s="80" t="str">
        <f t="shared" si="6"/>
        <v/>
      </c>
      <c r="B111" s="80"/>
      <c r="C111" s="80"/>
      <c r="D111" s="149"/>
      <c r="E111" s="135"/>
      <c r="F111" s="150"/>
      <c r="G111" s="107"/>
      <c r="H111" s="150"/>
      <c r="I111" s="107"/>
      <c r="J111" s="150"/>
      <c r="K111" s="107"/>
      <c r="L111" s="91"/>
      <c r="M111" s="95"/>
    </row>
    <row r="112">
      <c r="A112" s="80" t="str">
        <f t="shared" si="6"/>
        <v/>
      </c>
      <c r="B112" s="80"/>
      <c r="C112" s="80"/>
      <c r="D112" s="149"/>
      <c r="E112" s="135"/>
      <c r="F112" s="150"/>
      <c r="G112" s="107"/>
      <c r="H112" s="150"/>
      <c r="I112" s="107"/>
      <c r="J112" s="150"/>
      <c r="K112" s="107"/>
      <c r="L112" s="91"/>
      <c r="M112" s="95"/>
    </row>
    <row r="113">
      <c r="A113" s="80" t="str">
        <f t="shared" si="6"/>
        <v/>
      </c>
      <c r="B113" s="80"/>
      <c r="C113" s="80"/>
      <c r="D113" s="149"/>
      <c r="E113" s="135"/>
      <c r="F113" s="150"/>
      <c r="G113" s="107"/>
      <c r="H113" s="150"/>
      <c r="I113" s="107"/>
      <c r="J113" s="150"/>
      <c r="K113" s="107"/>
      <c r="L113" s="91"/>
      <c r="M113" s="95"/>
    </row>
    <row r="114">
      <c r="A114" s="80" t="str">
        <f t="shared" si="6"/>
        <v/>
      </c>
      <c r="B114" s="80"/>
      <c r="C114" s="80"/>
      <c r="D114" s="149"/>
      <c r="E114" s="135"/>
      <c r="F114" s="150"/>
      <c r="G114" s="107"/>
      <c r="H114" s="150"/>
      <c r="I114" s="107"/>
      <c r="J114" s="150"/>
      <c r="K114" s="107"/>
      <c r="L114" s="91"/>
      <c r="M114" s="95"/>
    </row>
    <row r="115">
      <c r="A115" s="80" t="str">
        <f t="shared" si="6"/>
        <v/>
      </c>
      <c r="B115" s="80"/>
      <c r="C115" s="80"/>
      <c r="D115" s="149"/>
      <c r="E115" s="135"/>
      <c r="F115" s="150"/>
      <c r="G115" s="107"/>
      <c r="H115" s="150"/>
      <c r="I115" s="107"/>
      <c r="J115" s="150"/>
      <c r="K115" s="107"/>
      <c r="L115" s="91"/>
      <c r="M115" s="95"/>
    </row>
    <row r="116">
      <c r="A116" s="80" t="str">
        <f t="shared" si="6"/>
        <v/>
      </c>
      <c r="B116" s="80"/>
      <c r="C116" s="80"/>
      <c r="D116" s="149"/>
      <c r="E116" s="135"/>
      <c r="F116" s="150"/>
      <c r="G116" s="107"/>
      <c r="H116" s="150"/>
      <c r="I116" s="107"/>
      <c r="J116" s="150"/>
      <c r="K116" s="107"/>
      <c r="L116" s="91"/>
      <c r="M116" s="95"/>
    </row>
    <row r="117">
      <c r="A117" s="80" t="str">
        <f t="shared" si="6"/>
        <v/>
      </c>
      <c r="B117" s="80"/>
      <c r="C117" s="80"/>
      <c r="D117" s="149"/>
      <c r="E117" s="135"/>
      <c r="F117" s="150"/>
      <c r="G117" s="107"/>
      <c r="H117" s="150"/>
      <c r="I117" s="107"/>
      <c r="J117" s="150"/>
      <c r="K117" s="107"/>
      <c r="L117" s="91"/>
      <c r="M117" s="95"/>
    </row>
    <row r="118">
      <c r="A118" s="80" t="str">
        <f t="shared" si="6"/>
        <v/>
      </c>
      <c r="B118" s="80"/>
      <c r="C118" s="80"/>
      <c r="D118" s="149"/>
      <c r="E118" s="135"/>
      <c r="F118" s="150"/>
      <c r="G118" s="107"/>
      <c r="H118" s="150"/>
      <c r="I118" s="107"/>
      <c r="J118" s="150"/>
      <c r="K118" s="107"/>
      <c r="L118" s="91"/>
      <c r="M118" s="95"/>
    </row>
    <row r="119">
      <c r="A119" s="80" t="str">
        <f t="shared" si="6"/>
        <v/>
      </c>
      <c r="B119" s="80"/>
      <c r="C119" s="80"/>
      <c r="D119" s="149"/>
      <c r="E119" s="135"/>
      <c r="F119" s="150"/>
      <c r="G119" s="107"/>
      <c r="H119" s="150"/>
      <c r="I119" s="107"/>
      <c r="J119" s="150"/>
      <c r="K119" s="107"/>
      <c r="L119" s="91"/>
      <c r="M119" s="95"/>
    </row>
    <row r="120">
      <c r="A120" s="80" t="str">
        <f t="shared" si="6"/>
        <v/>
      </c>
      <c r="B120" s="80"/>
      <c r="C120" s="80"/>
      <c r="D120" s="149"/>
      <c r="E120" s="135"/>
      <c r="F120" s="150"/>
      <c r="G120" s="107"/>
      <c r="H120" s="150"/>
      <c r="I120" s="107"/>
      <c r="J120" s="150"/>
      <c r="K120" s="107"/>
      <c r="L120" s="91"/>
      <c r="M120" s="95"/>
    </row>
    <row r="121">
      <c r="A121" s="80" t="str">
        <f t="shared" si="6"/>
        <v/>
      </c>
      <c r="B121" s="80"/>
      <c r="C121" s="80"/>
      <c r="D121" s="149"/>
      <c r="E121" s="135"/>
      <c r="F121" s="150"/>
      <c r="G121" s="107"/>
      <c r="H121" s="150"/>
      <c r="I121" s="107"/>
      <c r="J121" s="150"/>
      <c r="K121" s="107"/>
      <c r="L121" s="91"/>
      <c r="M121" s="95"/>
    </row>
    <row r="122">
      <c r="A122" s="80" t="str">
        <f t="shared" si="6"/>
        <v/>
      </c>
      <c r="B122" s="80"/>
      <c r="C122" s="80"/>
      <c r="D122" s="149"/>
      <c r="E122" s="135"/>
      <c r="F122" s="150"/>
      <c r="G122" s="107"/>
      <c r="H122" s="150"/>
      <c r="I122" s="107"/>
      <c r="J122" s="150"/>
      <c r="K122" s="107"/>
      <c r="L122" s="91"/>
      <c r="M122" s="95"/>
    </row>
    <row r="123">
      <c r="A123" s="80" t="str">
        <f t="shared" si="6"/>
        <v/>
      </c>
      <c r="B123" s="80"/>
      <c r="C123" s="80"/>
      <c r="D123" s="149"/>
      <c r="E123" s="135"/>
      <c r="F123" s="150"/>
      <c r="G123" s="107"/>
      <c r="H123" s="150"/>
      <c r="I123" s="107"/>
      <c r="J123" s="150"/>
      <c r="K123" s="107"/>
      <c r="L123" s="91"/>
      <c r="M123" s="95"/>
    </row>
    <row r="124">
      <c r="A124" s="80" t="str">
        <f t="shared" si="6"/>
        <v/>
      </c>
      <c r="B124" s="80"/>
      <c r="C124" s="80"/>
      <c r="D124" s="149"/>
      <c r="E124" s="135"/>
      <c r="F124" s="150"/>
      <c r="G124" s="107"/>
      <c r="H124" s="150"/>
      <c r="I124" s="107"/>
      <c r="J124" s="150"/>
      <c r="K124" s="107"/>
      <c r="L124" s="91"/>
      <c r="M124" s="95"/>
    </row>
    <row r="125">
      <c r="A125" s="80" t="str">
        <f t="shared" si="6"/>
        <v/>
      </c>
      <c r="B125" s="80"/>
      <c r="C125" s="80"/>
      <c r="D125" s="149"/>
      <c r="E125" s="135"/>
      <c r="F125" s="150"/>
      <c r="G125" s="107"/>
      <c r="H125" s="150"/>
      <c r="I125" s="107"/>
      <c r="J125" s="150"/>
      <c r="K125" s="107"/>
      <c r="L125" s="91"/>
      <c r="M125" s="95"/>
    </row>
    <row r="126">
      <c r="A126" s="80" t="str">
        <f t="shared" si="6"/>
        <v/>
      </c>
      <c r="B126" s="80"/>
      <c r="C126" s="80"/>
      <c r="D126" s="149"/>
      <c r="E126" s="135"/>
      <c r="F126" s="150"/>
      <c r="G126" s="107"/>
      <c r="H126" s="150"/>
      <c r="I126" s="107"/>
      <c r="J126" s="150"/>
      <c r="K126" s="107"/>
      <c r="L126" s="91"/>
      <c r="M126" s="95"/>
    </row>
    <row r="127">
      <c r="A127" s="80" t="str">
        <f t="shared" si="6"/>
        <v/>
      </c>
      <c r="B127" s="80"/>
      <c r="C127" s="80"/>
      <c r="D127" s="149"/>
      <c r="E127" s="135"/>
      <c r="F127" s="150"/>
      <c r="G127" s="107"/>
      <c r="H127" s="150"/>
      <c r="I127" s="107"/>
      <c r="J127" s="150"/>
      <c r="K127" s="107"/>
      <c r="L127" s="91"/>
      <c r="M127" s="95"/>
    </row>
    <row r="128">
      <c r="A128" s="80" t="str">
        <f t="shared" si="6"/>
        <v/>
      </c>
      <c r="B128" s="80"/>
      <c r="C128" s="80"/>
      <c r="D128" s="149"/>
      <c r="E128" s="135"/>
      <c r="F128" s="150"/>
      <c r="G128" s="107"/>
      <c r="H128" s="150"/>
      <c r="I128" s="107"/>
      <c r="J128" s="150"/>
      <c r="K128" s="107"/>
      <c r="L128" s="91"/>
      <c r="M128" s="95"/>
    </row>
    <row r="129">
      <c r="A129" s="80" t="str">
        <f t="shared" si="6"/>
        <v/>
      </c>
      <c r="B129" s="80"/>
      <c r="C129" s="80"/>
      <c r="D129" s="149"/>
      <c r="E129" s="135"/>
      <c r="F129" s="150"/>
      <c r="G129" s="107"/>
      <c r="H129" s="150"/>
      <c r="I129" s="107"/>
      <c r="J129" s="150"/>
      <c r="K129" s="107"/>
      <c r="L129" s="91"/>
      <c r="M129" s="95"/>
    </row>
    <row r="130">
      <c r="A130" s="80" t="str">
        <f t="shared" si="6"/>
        <v/>
      </c>
      <c r="B130" s="80"/>
      <c r="C130" s="80"/>
      <c r="D130" s="149"/>
      <c r="E130" s="135"/>
      <c r="F130" s="150"/>
      <c r="G130" s="107"/>
      <c r="H130" s="150"/>
      <c r="I130" s="107"/>
      <c r="J130" s="150"/>
      <c r="K130" s="107"/>
      <c r="L130" s="91"/>
      <c r="M130" s="95"/>
    </row>
    <row r="131">
      <c r="A131" s="80" t="str">
        <f t="shared" si="6"/>
        <v/>
      </c>
      <c r="B131" s="80"/>
      <c r="C131" s="80"/>
      <c r="D131" s="149"/>
      <c r="E131" s="135"/>
      <c r="F131" s="150"/>
      <c r="G131" s="107"/>
      <c r="H131" s="150"/>
      <c r="I131" s="107"/>
      <c r="J131" s="150"/>
      <c r="K131" s="107"/>
      <c r="L131" s="91"/>
      <c r="M131" s="95"/>
    </row>
    <row r="132">
      <c r="A132" s="80" t="str">
        <f t="shared" si="6"/>
        <v/>
      </c>
      <c r="B132" s="80"/>
      <c r="C132" s="80"/>
      <c r="D132" s="149"/>
      <c r="E132" s="135"/>
      <c r="F132" s="150"/>
      <c r="G132" s="107"/>
      <c r="H132" s="150"/>
      <c r="I132" s="107"/>
      <c r="J132" s="150"/>
      <c r="K132" s="107"/>
      <c r="L132" s="91"/>
      <c r="M132" s="95"/>
    </row>
    <row r="133">
      <c r="A133" s="80" t="str">
        <f t="shared" si="6"/>
        <v/>
      </c>
      <c r="B133" s="80"/>
      <c r="C133" s="80"/>
      <c r="D133" s="149"/>
      <c r="E133" s="135"/>
      <c r="F133" s="150"/>
      <c r="G133" s="107"/>
      <c r="H133" s="150"/>
      <c r="I133" s="107"/>
      <c r="J133" s="150"/>
      <c r="K133" s="107"/>
      <c r="L133" s="91"/>
      <c r="M133" s="95"/>
    </row>
    <row r="134">
      <c r="A134" s="80" t="str">
        <f t="shared" si="6"/>
        <v/>
      </c>
      <c r="B134" s="80"/>
      <c r="C134" s="80"/>
      <c r="D134" s="149"/>
      <c r="E134" s="135"/>
      <c r="F134" s="150"/>
      <c r="G134" s="107"/>
      <c r="H134" s="150"/>
      <c r="I134" s="107"/>
      <c r="J134" s="150"/>
      <c r="K134" s="107"/>
      <c r="L134" s="91"/>
      <c r="M134" s="95"/>
    </row>
    <row r="135">
      <c r="A135" s="80" t="str">
        <f t="shared" si="6"/>
        <v/>
      </c>
      <c r="B135" s="80"/>
      <c r="C135" s="80"/>
      <c r="D135" s="149"/>
      <c r="E135" s="135"/>
      <c r="F135" s="150"/>
      <c r="G135" s="107"/>
      <c r="H135" s="150"/>
      <c r="I135" s="107"/>
      <c r="J135" s="150"/>
      <c r="K135" s="107"/>
      <c r="L135" s="91"/>
      <c r="M135" s="95"/>
    </row>
    <row r="136">
      <c r="A136" s="80" t="str">
        <f t="shared" si="6"/>
        <v/>
      </c>
      <c r="B136" s="80"/>
      <c r="C136" s="80"/>
      <c r="D136" s="149"/>
      <c r="E136" s="135"/>
      <c r="F136" s="150"/>
      <c r="G136" s="107"/>
      <c r="H136" s="150"/>
      <c r="I136" s="107"/>
      <c r="J136" s="150"/>
      <c r="K136" s="107"/>
      <c r="L136" s="91"/>
      <c r="M136" s="95"/>
    </row>
    <row r="137">
      <c r="A137" s="80" t="str">
        <f t="shared" si="6"/>
        <v/>
      </c>
      <c r="B137" s="80"/>
      <c r="C137" s="80"/>
      <c r="D137" s="149"/>
      <c r="E137" s="135"/>
      <c r="F137" s="150"/>
      <c r="G137" s="107"/>
      <c r="H137" s="150"/>
      <c r="I137" s="107"/>
      <c r="J137" s="150"/>
      <c r="K137" s="107"/>
      <c r="L137" s="91"/>
      <c r="M137" s="95"/>
    </row>
    <row r="138">
      <c r="A138" s="80" t="str">
        <f t="shared" si="6"/>
        <v/>
      </c>
      <c r="B138" s="80"/>
      <c r="C138" s="80"/>
      <c r="D138" s="149"/>
      <c r="E138" s="135"/>
      <c r="F138" s="150"/>
      <c r="G138" s="107"/>
      <c r="H138" s="150"/>
      <c r="I138" s="107"/>
      <c r="J138" s="150"/>
      <c r="K138" s="107"/>
      <c r="L138" s="91"/>
      <c r="M138" s="95"/>
    </row>
    <row r="139">
      <c r="A139" s="80" t="str">
        <f t="shared" si="6"/>
        <v/>
      </c>
      <c r="B139" s="80"/>
      <c r="C139" s="80"/>
      <c r="D139" s="149"/>
      <c r="E139" s="135"/>
      <c r="F139" s="150"/>
      <c r="G139" s="107"/>
      <c r="H139" s="150"/>
      <c r="I139" s="107"/>
      <c r="J139" s="150"/>
      <c r="K139" s="107"/>
      <c r="L139" s="91"/>
      <c r="M139" s="95"/>
    </row>
    <row r="140">
      <c r="A140" s="80" t="str">
        <f t="shared" si="6"/>
        <v/>
      </c>
      <c r="B140" s="80"/>
      <c r="C140" s="80"/>
      <c r="D140" s="149"/>
      <c r="E140" s="135"/>
      <c r="F140" s="150"/>
      <c r="G140" s="107"/>
      <c r="H140" s="150"/>
      <c r="I140" s="107"/>
      <c r="J140" s="150"/>
      <c r="K140" s="107"/>
      <c r="L140" s="91"/>
      <c r="M140" s="95"/>
    </row>
    <row r="141">
      <c r="A141" s="80" t="str">
        <f t="shared" si="6"/>
        <v/>
      </c>
      <c r="B141" s="80"/>
      <c r="C141" s="80"/>
      <c r="D141" s="149"/>
      <c r="E141" s="135"/>
      <c r="F141" s="150"/>
      <c r="G141" s="107"/>
      <c r="H141" s="150"/>
      <c r="I141" s="107"/>
      <c r="J141" s="150"/>
      <c r="K141" s="107"/>
      <c r="L141" s="91"/>
      <c r="M141" s="95"/>
    </row>
    <row r="142">
      <c r="A142" s="80" t="str">
        <f t="shared" si="6"/>
        <v/>
      </c>
      <c r="B142" s="80"/>
      <c r="C142" s="80"/>
      <c r="D142" s="149"/>
      <c r="E142" s="135"/>
      <c r="F142" s="150"/>
      <c r="G142" s="107"/>
      <c r="H142" s="150"/>
      <c r="I142" s="107"/>
      <c r="J142" s="150"/>
      <c r="K142" s="107"/>
      <c r="L142" s="91"/>
      <c r="M142" s="95"/>
    </row>
    <row r="143">
      <c r="A143" s="80" t="str">
        <f t="shared" si="6"/>
        <v/>
      </c>
      <c r="B143" s="80"/>
      <c r="C143" s="80"/>
      <c r="D143" s="149"/>
      <c r="E143" s="135"/>
      <c r="F143" s="150"/>
      <c r="G143" s="107"/>
      <c r="H143" s="150"/>
      <c r="I143" s="107"/>
      <c r="J143" s="150"/>
      <c r="K143" s="107"/>
      <c r="L143" s="91"/>
      <c r="M143" s="95"/>
    </row>
    <row r="144">
      <c r="A144" s="80" t="str">
        <f t="shared" si="6"/>
        <v/>
      </c>
      <c r="B144" s="80"/>
      <c r="C144" s="80"/>
      <c r="D144" s="149"/>
      <c r="E144" s="135"/>
      <c r="F144" s="150"/>
      <c r="G144" s="107"/>
      <c r="H144" s="150"/>
      <c r="I144" s="107"/>
      <c r="J144" s="150"/>
      <c r="K144" s="107"/>
      <c r="L144" s="91"/>
      <c r="M144" s="95"/>
    </row>
    <row r="145">
      <c r="A145" s="80" t="str">
        <f t="shared" si="6"/>
        <v/>
      </c>
      <c r="B145" s="80"/>
      <c r="C145" s="80"/>
      <c r="D145" s="149"/>
      <c r="E145" s="135"/>
      <c r="F145" s="150"/>
      <c r="G145" s="107"/>
      <c r="H145" s="150"/>
      <c r="I145" s="107"/>
      <c r="J145" s="150"/>
      <c r="K145" s="107"/>
      <c r="L145" s="91"/>
      <c r="M145" s="95"/>
    </row>
    <row r="146">
      <c r="A146" s="80" t="str">
        <f t="shared" si="6"/>
        <v/>
      </c>
      <c r="B146" s="80"/>
      <c r="C146" s="80"/>
      <c r="D146" s="149"/>
      <c r="E146" s="135"/>
      <c r="F146" s="150"/>
      <c r="G146" s="107"/>
      <c r="H146" s="150"/>
      <c r="I146" s="107"/>
      <c r="J146" s="150"/>
      <c r="K146" s="107"/>
      <c r="L146" s="91"/>
      <c r="M146" s="95"/>
    </row>
    <row r="147">
      <c r="A147" s="80" t="str">
        <f t="shared" si="6"/>
        <v/>
      </c>
      <c r="B147" s="80"/>
      <c r="C147" s="80"/>
      <c r="D147" s="149"/>
      <c r="E147" s="135"/>
      <c r="F147" s="150"/>
      <c r="G147" s="107"/>
      <c r="H147" s="150"/>
      <c r="I147" s="107"/>
      <c r="J147" s="150"/>
      <c r="K147" s="107"/>
      <c r="L147" s="91"/>
      <c r="M147" s="95"/>
    </row>
    <row r="148">
      <c r="A148" s="80" t="str">
        <f t="shared" si="6"/>
        <v/>
      </c>
      <c r="B148" s="80"/>
      <c r="C148" s="80"/>
      <c r="D148" s="149"/>
      <c r="E148" s="135"/>
      <c r="F148" s="150"/>
      <c r="G148" s="107"/>
      <c r="H148" s="150"/>
      <c r="I148" s="107"/>
      <c r="J148" s="150"/>
      <c r="K148" s="107"/>
      <c r="L148" s="91"/>
      <c r="M148" s="95"/>
    </row>
    <row r="149">
      <c r="A149" s="80" t="str">
        <f t="shared" si="6"/>
        <v/>
      </c>
      <c r="B149" s="80"/>
      <c r="C149" s="80"/>
      <c r="D149" s="149"/>
      <c r="E149" s="135"/>
      <c r="F149" s="150"/>
      <c r="G149" s="107"/>
      <c r="H149" s="150"/>
      <c r="I149" s="107"/>
      <c r="J149" s="150"/>
      <c r="K149" s="107"/>
      <c r="L149" s="91"/>
      <c r="M149" s="95"/>
    </row>
    <row r="150">
      <c r="A150" s="80" t="str">
        <f t="shared" si="6"/>
        <v/>
      </c>
      <c r="B150" s="80"/>
      <c r="C150" s="80"/>
      <c r="D150" s="149"/>
      <c r="E150" s="135"/>
      <c r="F150" s="150"/>
      <c r="G150" s="107"/>
      <c r="H150" s="150"/>
      <c r="I150" s="107"/>
      <c r="J150" s="150"/>
      <c r="K150" s="107"/>
      <c r="L150" s="91"/>
      <c r="M150" s="95"/>
    </row>
    <row r="151">
      <c r="A151" s="80" t="str">
        <f t="shared" si="6"/>
        <v/>
      </c>
      <c r="B151" s="80"/>
      <c r="C151" s="80"/>
      <c r="D151" s="149"/>
      <c r="E151" s="135"/>
      <c r="F151" s="150"/>
      <c r="G151" s="107"/>
      <c r="H151" s="150"/>
      <c r="I151" s="107"/>
      <c r="J151" s="150"/>
      <c r="K151" s="107"/>
      <c r="L151" s="91"/>
      <c r="M151" s="95"/>
    </row>
    <row r="152">
      <c r="A152" s="80" t="str">
        <f t="shared" si="6"/>
        <v/>
      </c>
      <c r="B152" s="80"/>
      <c r="C152" s="80"/>
      <c r="D152" s="149"/>
      <c r="E152" s="135"/>
      <c r="F152" s="150"/>
      <c r="G152" s="107"/>
      <c r="H152" s="150"/>
      <c r="I152" s="107"/>
      <c r="J152" s="150"/>
      <c r="K152" s="107"/>
      <c r="L152" s="91"/>
      <c r="M152" s="95"/>
    </row>
    <row r="153">
      <c r="A153" s="80" t="str">
        <f t="shared" si="6"/>
        <v/>
      </c>
      <c r="B153" s="80"/>
      <c r="C153" s="80"/>
      <c r="D153" s="149"/>
      <c r="E153" s="135"/>
      <c r="F153" s="150"/>
      <c r="G153" s="107"/>
      <c r="H153" s="150"/>
      <c r="I153" s="107"/>
      <c r="J153" s="150"/>
      <c r="K153" s="107"/>
      <c r="L153" s="91"/>
      <c r="M153" s="95"/>
    </row>
    <row r="154">
      <c r="A154" s="80" t="str">
        <f t="shared" si="6"/>
        <v/>
      </c>
      <c r="B154" s="80"/>
      <c r="C154" s="80"/>
      <c r="D154" s="149"/>
      <c r="E154" s="135"/>
      <c r="F154" s="150"/>
      <c r="G154" s="107"/>
      <c r="H154" s="150"/>
      <c r="I154" s="107"/>
      <c r="J154" s="150"/>
      <c r="K154" s="107"/>
      <c r="L154" s="91"/>
      <c r="M154" s="95"/>
    </row>
    <row r="155">
      <c r="A155" s="80" t="str">
        <f t="shared" si="6"/>
        <v/>
      </c>
      <c r="B155" s="80"/>
      <c r="C155" s="80"/>
      <c r="D155" s="149"/>
      <c r="E155" s="135"/>
      <c r="F155" s="150"/>
      <c r="G155" s="107"/>
      <c r="H155" s="150"/>
      <c r="I155" s="107"/>
      <c r="J155" s="150"/>
      <c r="K155" s="107"/>
      <c r="L155" s="91"/>
      <c r="M155" s="95"/>
    </row>
    <row r="156">
      <c r="A156" s="80" t="str">
        <f t="shared" si="6"/>
        <v/>
      </c>
      <c r="B156" s="80"/>
      <c r="C156" s="80"/>
      <c r="D156" s="149"/>
      <c r="E156" s="135"/>
      <c r="F156" s="150"/>
      <c r="G156" s="107"/>
      <c r="H156" s="150"/>
      <c r="I156" s="107"/>
      <c r="J156" s="150"/>
      <c r="K156" s="107"/>
      <c r="L156" s="91"/>
      <c r="M156" s="95"/>
    </row>
    <row r="157">
      <c r="A157" s="80" t="str">
        <f t="shared" si="6"/>
        <v/>
      </c>
      <c r="B157" s="80"/>
      <c r="C157" s="80"/>
      <c r="D157" s="149"/>
      <c r="E157" s="135"/>
      <c r="F157" s="150"/>
      <c r="G157" s="107"/>
      <c r="H157" s="150"/>
      <c r="I157" s="107"/>
      <c r="J157" s="150"/>
      <c r="K157" s="107"/>
      <c r="L157" s="91"/>
      <c r="M157" s="95"/>
    </row>
    <row r="158">
      <c r="A158" s="80" t="str">
        <f t="shared" si="6"/>
        <v/>
      </c>
      <c r="B158" s="80"/>
      <c r="C158" s="80"/>
      <c r="D158" s="149"/>
      <c r="E158" s="135"/>
      <c r="F158" s="150"/>
      <c r="G158" s="107"/>
      <c r="H158" s="150"/>
      <c r="I158" s="107"/>
      <c r="J158" s="150"/>
      <c r="K158" s="107"/>
      <c r="L158" s="91"/>
      <c r="M158" s="95"/>
    </row>
    <row r="159">
      <c r="A159" s="80" t="str">
        <f t="shared" si="6"/>
        <v/>
      </c>
      <c r="B159" s="80"/>
      <c r="C159" s="80"/>
      <c r="D159" s="149"/>
      <c r="E159" s="135"/>
      <c r="F159" s="150"/>
      <c r="G159" s="107"/>
      <c r="H159" s="150"/>
      <c r="I159" s="107"/>
      <c r="J159" s="150"/>
      <c r="K159" s="107"/>
      <c r="L159" s="91"/>
      <c r="M159" s="95"/>
    </row>
    <row r="160">
      <c r="A160" s="80" t="str">
        <f t="shared" si="6"/>
        <v/>
      </c>
      <c r="B160" s="80"/>
      <c r="C160" s="80"/>
      <c r="D160" s="149"/>
      <c r="E160" s="135"/>
      <c r="F160" s="150"/>
      <c r="G160" s="107"/>
      <c r="H160" s="150"/>
      <c r="I160" s="107"/>
      <c r="J160" s="150"/>
      <c r="K160" s="107"/>
      <c r="L160" s="91"/>
      <c r="M160" s="95"/>
    </row>
    <row r="161">
      <c r="A161" s="80" t="str">
        <f t="shared" si="6"/>
        <v/>
      </c>
      <c r="B161" s="80"/>
      <c r="C161" s="80"/>
      <c r="D161" s="149"/>
      <c r="E161" s="135"/>
      <c r="F161" s="150"/>
      <c r="G161" s="107"/>
      <c r="H161" s="150"/>
      <c r="I161" s="107"/>
      <c r="J161" s="150"/>
      <c r="K161" s="107"/>
      <c r="L161" s="91"/>
      <c r="M161" s="95"/>
    </row>
    <row r="162">
      <c r="A162" s="80" t="str">
        <f t="shared" si="6"/>
        <v/>
      </c>
      <c r="B162" s="80"/>
      <c r="C162" s="80"/>
      <c r="D162" s="149"/>
      <c r="E162" s="135"/>
      <c r="F162" s="150"/>
      <c r="G162" s="107"/>
      <c r="H162" s="150"/>
      <c r="I162" s="107"/>
      <c r="J162" s="150"/>
      <c r="K162" s="107"/>
      <c r="L162" s="91"/>
      <c r="M162" s="95"/>
    </row>
    <row r="163">
      <c r="A163" s="80" t="str">
        <f t="shared" si="6"/>
        <v/>
      </c>
      <c r="B163" s="80"/>
      <c r="C163" s="80"/>
      <c r="D163" s="149"/>
      <c r="E163" s="135"/>
      <c r="F163" s="150"/>
      <c r="G163" s="107"/>
      <c r="H163" s="150"/>
      <c r="I163" s="107"/>
      <c r="J163" s="150"/>
      <c r="K163" s="107"/>
      <c r="L163" s="91"/>
      <c r="M163" s="95"/>
    </row>
    <row r="164">
      <c r="A164" s="80" t="str">
        <f t="shared" si="6"/>
        <v/>
      </c>
      <c r="B164" s="80"/>
      <c r="C164" s="80"/>
      <c r="D164" s="149"/>
      <c r="E164" s="135"/>
      <c r="F164" s="150"/>
      <c r="G164" s="107"/>
      <c r="H164" s="150"/>
      <c r="I164" s="107"/>
      <c r="J164" s="150"/>
      <c r="K164" s="107"/>
      <c r="L164" s="91"/>
      <c r="M164" s="95"/>
    </row>
    <row r="165">
      <c r="A165" s="80" t="str">
        <f t="shared" si="6"/>
        <v/>
      </c>
      <c r="B165" s="80"/>
      <c r="C165" s="80"/>
      <c r="D165" s="149"/>
      <c r="E165" s="135"/>
      <c r="F165" s="150"/>
      <c r="G165" s="107"/>
      <c r="H165" s="150"/>
      <c r="I165" s="107"/>
      <c r="J165" s="150"/>
      <c r="K165" s="107"/>
      <c r="L165" s="91"/>
      <c r="M165" s="95"/>
    </row>
    <row r="166">
      <c r="A166" s="80" t="str">
        <f t="shared" si="6"/>
        <v/>
      </c>
      <c r="B166" s="80"/>
      <c r="C166" s="80"/>
      <c r="D166" s="149"/>
      <c r="E166" s="135"/>
      <c r="F166" s="150"/>
      <c r="G166" s="107"/>
      <c r="H166" s="150"/>
      <c r="I166" s="107"/>
      <c r="J166" s="150"/>
      <c r="K166" s="107"/>
      <c r="L166" s="91"/>
      <c r="M166" s="95"/>
    </row>
    <row r="167">
      <c r="A167" s="80" t="str">
        <f t="shared" si="6"/>
        <v/>
      </c>
      <c r="B167" s="80"/>
      <c r="C167" s="80"/>
      <c r="D167" s="149"/>
      <c r="E167" s="135"/>
      <c r="F167" s="150"/>
      <c r="G167" s="107"/>
      <c r="H167" s="150"/>
      <c r="I167" s="107"/>
      <c r="J167" s="150"/>
      <c r="K167" s="107"/>
      <c r="L167" s="91"/>
      <c r="M167" s="95"/>
    </row>
    <row r="168">
      <c r="A168" s="80" t="str">
        <f t="shared" si="6"/>
        <v/>
      </c>
      <c r="B168" s="80"/>
      <c r="C168" s="80"/>
      <c r="D168" s="149"/>
      <c r="E168" s="135"/>
      <c r="F168" s="150"/>
      <c r="G168" s="107"/>
      <c r="H168" s="150"/>
      <c r="I168" s="107"/>
      <c r="J168" s="150"/>
      <c r="K168" s="107"/>
      <c r="L168" s="91"/>
      <c r="M168" s="95"/>
    </row>
    <row r="169">
      <c r="A169" s="80" t="str">
        <f t="shared" si="6"/>
        <v/>
      </c>
      <c r="B169" s="80"/>
      <c r="C169" s="80"/>
      <c r="D169" s="149"/>
      <c r="E169" s="135"/>
      <c r="F169" s="150"/>
      <c r="G169" s="107"/>
      <c r="H169" s="150"/>
      <c r="I169" s="107"/>
      <c r="J169" s="150"/>
      <c r="K169" s="107"/>
      <c r="L169" s="91"/>
      <c r="M169" s="95"/>
    </row>
    <row r="170">
      <c r="A170" s="80" t="str">
        <f t="shared" si="6"/>
        <v/>
      </c>
      <c r="B170" s="80"/>
      <c r="C170" s="80"/>
      <c r="D170" s="149"/>
      <c r="E170" s="135"/>
      <c r="F170" s="150"/>
      <c r="G170" s="107"/>
      <c r="H170" s="150"/>
      <c r="I170" s="107"/>
      <c r="J170" s="150"/>
      <c r="K170" s="107"/>
      <c r="L170" s="91"/>
      <c r="M170" s="95"/>
    </row>
    <row r="171">
      <c r="A171" s="80" t="str">
        <f t="shared" si="6"/>
        <v/>
      </c>
      <c r="B171" s="80"/>
      <c r="C171" s="80"/>
      <c r="D171" s="149"/>
      <c r="E171" s="135"/>
      <c r="F171" s="150"/>
      <c r="G171" s="107"/>
      <c r="H171" s="150"/>
      <c r="I171" s="107"/>
      <c r="J171" s="150"/>
      <c r="K171" s="107"/>
      <c r="L171" s="91"/>
      <c r="M171" s="95"/>
    </row>
    <row r="172">
      <c r="A172" s="80" t="str">
        <f t="shared" si="6"/>
        <v/>
      </c>
      <c r="B172" s="80"/>
      <c r="C172" s="80"/>
      <c r="D172" s="149"/>
      <c r="E172" s="135"/>
      <c r="F172" s="150"/>
      <c r="G172" s="107"/>
      <c r="H172" s="150"/>
      <c r="I172" s="107"/>
      <c r="J172" s="150"/>
      <c r="K172" s="107"/>
      <c r="L172" s="91"/>
      <c r="M172" s="95"/>
    </row>
    <row r="173">
      <c r="A173" s="80" t="str">
        <f t="shared" si="6"/>
        <v/>
      </c>
      <c r="B173" s="80"/>
      <c r="C173" s="80"/>
      <c r="D173" s="149"/>
      <c r="E173" s="135"/>
      <c r="F173" s="150"/>
      <c r="G173" s="107"/>
      <c r="H173" s="150"/>
      <c r="I173" s="107"/>
      <c r="J173" s="150"/>
      <c r="K173" s="107"/>
      <c r="L173" s="91"/>
      <c r="M173" s="95"/>
    </row>
    <row r="174">
      <c r="A174" s="80" t="str">
        <f t="shared" si="6"/>
        <v/>
      </c>
      <c r="B174" s="80"/>
      <c r="C174" s="80"/>
      <c r="D174" s="149"/>
      <c r="E174" s="135"/>
      <c r="F174" s="150"/>
      <c r="G174" s="107"/>
      <c r="H174" s="150"/>
      <c r="I174" s="107"/>
      <c r="J174" s="150"/>
      <c r="K174" s="107"/>
      <c r="L174" s="91"/>
      <c r="M174" s="95"/>
    </row>
    <row r="175">
      <c r="A175" s="80" t="str">
        <f t="shared" si="6"/>
        <v/>
      </c>
      <c r="B175" s="80"/>
      <c r="C175" s="80"/>
      <c r="D175" s="149"/>
      <c r="E175" s="135"/>
      <c r="F175" s="150"/>
      <c r="G175" s="107"/>
      <c r="H175" s="150"/>
      <c r="I175" s="107"/>
      <c r="J175" s="150"/>
      <c r="K175" s="107"/>
      <c r="L175" s="91"/>
      <c r="M175" s="95"/>
    </row>
    <row r="176">
      <c r="A176" s="80" t="str">
        <f t="shared" si="6"/>
        <v/>
      </c>
      <c r="B176" s="80"/>
      <c r="C176" s="80"/>
      <c r="D176" s="149"/>
      <c r="E176" s="135"/>
      <c r="F176" s="150"/>
      <c r="G176" s="107"/>
      <c r="H176" s="150"/>
      <c r="I176" s="107"/>
      <c r="J176" s="150"/>
      <c r="K176" s="107"/>
      <c r="L176" s="91"/>
      <c r="M176" s="95"/>
    </row>
    <row r="177">
      <c r="A177" s="80" t="str">
        <f t="shared" si="6"/>
        <v/>
      </c>
      <c r="B177" s="80"/>
      <c r="C177" s="80"/>
      <c r="D177" s="149"/>
      <c r="E177" s="135"/>
      <c r="F177" s="150"/>
      <c r="G177" s="107"/>
      <c r="H177" s="150"/>
      <c r="I177" s="107"/>
      <c r="J177" s="150"/>
      <c r="K177" s="107"/>
      <c r="L177" s="91"/>
      <c r="M177" s="95"/>
    </row>
    <row r="178">
      <c r="A178" s="80" t="str">
        <f t="shared" si="6"/>
        <v/>
      </c>
      <c r="B178" s="80"/>
      <c r="C178" s="80"/>
      <c r="D178" s="149"/>
      <c r="E178" s="135"/>
      <c r="F178" s="150"/>
      <c r="G178" s="107"/>
      <c r="H178" s="150"/>
      <c r="I178" s="107"/>
      <c r="J178" s="150"/>
      <c r="K178" s="107"/>
      <c r="L178" s="91"/>
      <c r="M178" s="95"/>
    </row>
    <row r="179">
      <c r="A179" s="80" t="str">
        <f t="shared" si="6"/>
        <v/>
      </c>
      <c r="B179" s="80"/>
      <c r="C179" s="80"/>
      <c r="D179" s="149"/>
      <c r="E179" s="135"/>
      <c r="F179" s="150"/>
      <c r="G179" s="107"/>
      <c r="H179" s="150"/>
      <c r="I179" s="107"/>
      <c r="J179" s="150"/>
      <c r="K179" s="107"/>
      <c r="L179" s="91"/>
      <c r="M179" s="95"/>
    </row>
    <row r="180">
      <c r="A180" s="80" t="str">
        <f t="shared" si="6"/>
        <v/>
      </c>
      <c r="B180" s="80"/>
      <c r="C180" s="80"/>
      <c r="D180" s="149"/>
      <c r="E180" s="135"/>
      <c r="F180" s="150"/>
      <c r="G180" s="107"/>
      <c r="H180" s="150"/>
      <c r="I180" s="107"/>
      <c r="J180" s="150"/>
      <c r="K180" s="107"/>
      <c r="L180" s="91"/>
      <c r="M180" s="95"/>
    </row>
    <row r="181">
      <c r="A181" s="80" t="str">
        <f t="shared" si="6"/>
        <v/>
      </c>
      <c r="B181" s="80"/>
      <c r="C181" s="80"/>
      <c r="D181" s="149"/>
      <c r="E181" s="135"/>
      <c r="F181" s="150"/>
      <c r="G181" s="107"/>
      <c r="H181" s="150"/>
      <c r="I181" s="107"/>
      <c r="J181" s="150"/>
      <c r="K181" s="107"/>
      <c r="L181" s="91"/>
      <c r="M181" s="95"/>
    </row>
    <row r="182">
      <c r="A182" s="80" t="str">
        <f t="shared" si="6"/>
        <v/>
      </c>
      <c r="B182" s="80"/>
      <c r="C182" s="80"/>
      <c r="D182" s="149"/>
      <c r="E182" s="135"/>
      <c r="F182" s="150"/>
      <c r="G182" s="107"/>
      <c r="H182" s="150"/>
      <c r="I182" s="107"/>
      <c r="J182" s="150"/>
      <c r="K182" s="107"/>
      <c r="L182" s="91"/>
      <c r="M182" s="95"/>
    </row>
    <row r="183">
      <c r="A183" s="80" t="str">
        <f t="shared" si="6"/>
        <v/>
      </c>
      <c r="B183" s="80"/>
      <c r="C183" s="80"/>
      <c r="D183" s="149"/>
      <c r="E183" s="135"/>
      <c r="F183" s="150"/>
      <c r="G183" s="107"/>
      <c r="H183" s="150"/>
      <c r="I183" s="107"/>
      <c r="J183" s="150"/>
      <c r="K183" s="107"/>
      <c r="L183" s="91"/>
      <c r="M183" s="95"/>
    </row>
    <row r="184">
      <c r="A184" s="80" t="str">
        <f t="shared" si="6"/>
        <v/>
      </c>
      <c r="B184" s="80"/>
      <c r="C184" s="80"/>
      <c r="D184" s="149"/>
      <c r="E184" s="135"/>
      <c r="F184" s="150"/>
      <c r="G184" s="107"/>
      <c r="H184" s="150"/>
      <c r="I184" s="107"/>
      <c r="J184" s="150"/>
      <c r="K184" s="107"/>
      <c r="L184" s="91"/>
      <c r="M184" s="95"/>
    </row>
    <row r="185">
      <c r="A185" s="80" t="str">
        <f t="shared" si="6"/>
        <v/>
      </c>
      <c r="B185" s="80"/>
      <c r="C185" s="80"/>
      <c r="D185" s="149"/>
      <c r="E185" s="135"/>
      <c r="F185" s="150"/>
      <c r="G185" s="107"/>
      <c r="H185" s="150"/>
      <c r="I185" s="107"/>
      <c r="J185" s="150"/>
      <c r="K185" s="107"/>
      <c r="L185" s="91"/>
      <c r="M185" s="95"/>
    </row>
    <row r="186">
      <c r="A186" s="80" t="str">
        <f t="shared" si="6"/>
        <v/>
      </c>
      <c r="B186" s="80"/>
      <c r="C186" s="80"/>
      <c r="D186" s="149"/>
      <c r="E186" s="135"/>
      <c r="F186" s="150"/>
      <c r="G186" s="107"/>
      <c r="H186" s="150"/>
      <c r="I186" s="107"/>
      <c r="J186" s="150"/>
      <c r="K186" s="107"/>
      <c r="L186" s="91"/>
      <c r="M186" s="95"/>
    </row>
    <row r="187">
      <c r="A187" s="80" t="str">
        <f t="shared" si="6"/>
        <v/>
      </c>
      <c r="B187" s="80"/>
      <c r="C187" s="80"/>
      <c r="D187" s="149"/>
      <c r="E187" s="135"/>
      <c r="F187" s="150"/>
      <c r="G187" s="107"/>
      <c r="H187" s="150"/>
      <c r="I187" s="107"/>
      <c r="J187" s="150"/>
      <c r="K187" s="107"/>
      <c r="L187" s="91"/>
      <c r="M187" s="95"/>
    </row>
    <row r="188">
      <c r="A188" s="80" t="str">
        <f t="shared" si="6"/>
        <v/>
      </c>
      <c r="B188" s="80"/>
      <c r="C188" s="80"/>
      <c r="D188" s="149"/>
      <c r="E188" s="135"/>
      <c r="F188" s="150"/>
      <c r="G188" s="107"/>
      <c r="H188" s="150"/>
      <c r="I188" s="107"/>
      <c r="J188" s="150"/>
      <c r="K188" s="107"/>
      <c r="L188" s="91"/>
      <c r="M188" s="95"/>
    </row>
    <row r="189">
      <c r="A189" s="80" t="str">
        <f t="shared" si="6"/>
        <v/>
      </c>
      <c r="B189" s="80"/>
      <c r="C189" s="80"/>
      <c r="D189" s="149"/>
      <c r="E189" s="135"/>
      <c r="F189" s="150"/>
      <c r="G189" s="107"/>
      <c r="H189" s="150"/>
      <c r="I189" s="107"/>
      <c r="J189" s="150"/>
      <c r="K189" s="107"/>
      <c r="L189" s="91"/>
      <c r="M189" s="95"/>
    </row>
    <row r="190">
      <c r="A190" s="80" t="str">
        <f t="shared" si="6"/>
        <v/>
      </c>
      <c r="B190" s="80"/>
      <c r="C190" s="80"/>
      <c r="D190" s="149"/>
      <c r="E190" s="135"/>
      <c r="F190" s="150"/>
      <c r="G190" s="107"/>
      <c r="H190" s="150"/>
      <c r="I190" s="107"/>
      <c r="J190" s="150"/>
      <c r="K190" s="107"/>
      <c r="L190" s="91"/>
      <c r="M190" s="95"/>
    </row>
    <row r="191">
      <c r="A191" s="80" t="str">
        <f t="shared" si="6"/>
        <v/>
      </c>
      <c r="B191" s="80"/>
      <c r="C191" s="80"/>
      <c r="D191" s="149"/>
      <c r="E191" s="135"/>
      <c r="F191" s="150"/>
      <c r="G191" s="107"/>
      <c r="H191" s="150"/>
      <c r="I191" s="107"/>
      <c r="J191" s="150"/>
      <c r="K191" s="107"/>
      <c r="L191" s="91"/>
      <c r="M191" s="95"/>
    </row>
    <row r="192">
      <c r="A192" s="80" t="str">
        <f t="shared" si="6"/>
        <v/>
      </c>
      <c r="B192" s="80"/>
      <c r="C192" s="80"/>
      <c r="D192" s="149"/>
      <c r="E192" s="135"/>
      <c r="F192" s="150"/>
      <c r="G192" s="107"/>
      <c r="H192" s="150"/>
      <c r="I192" s="107"/>
      <c r="J192" s="150"/>
      <c r="K192" s="107"/>
      <c r="L192" s="91"/>
      <c r="M192" s="95"/>
    </row>
    <row r="193">
      <c r="A193" s="80" t="str">
        <f t="shared" si="6"/>
        <v/>
      </c>
      <c r="B193" s="80"/>
      <c r="C193" s="80"/>
      <c r="D193" s="149"/>
      <c r="E193" s="135"/>
      <c r="F193" s="150"/>
      <c r="G193" s="107"/>
      <c r="H193" s="150"/>
      <c r="I193" s="107"/>
      <c r="J193" s="150"/>
      <c r="K193" s="107"/>
      <c r="L193" s="91"/>
      <c r="M193" s="95"/>
    </row>
    <row r="194">
      <c r="A194" s="80" t="str">
        <f t="shared" si="6"/>
        <v/>
      </c>
      <c r="B194" s="80"/>
      <c r="C194" s="80"/>
      <c r="D194" s="149"/>
      <c r="E194" s="135"/>
      <c r="F194" s="150"/>
      <c r="G194" s="107"/>
      <c r="H194" s="150"/>
      <c r="I194" s="107"/>
      <c r="J194" s="150"/>
      <c r="K194" s="107"/>
      <c r="L194" s="91"/>
      <c r="M194" s="95"/>
    </row>
    <row r="195">
      <c r="A195" s="80" t="str">
        <f t="shared" si="6"/>
        <v/>
      </c>
      <c r="B195" s="80"/>
      <c r="C195" s="80"/>
      <c r="D195" s="149"/>
      <c r="E195" s="135"/>
      <c r="F195" s="150"/>
      <c r="G195" s="107"/>
      <c r="H195" s="150"/>
      <c r="I195" s="107"/>
      <c r="J195" s="150"/>
      <c r="K195" s="107"/>
      <c r="L195" s="91"/>
      <c r="M195" s="95"/>
    </row>
    <row r="196">
      <c r="A196" s="80" t="str">
        <f t="shared" si="6"/>
        <v/>
      </c>
      <c r="B196" s="80"/>
      <c r="C196" s="80"/>
      <c r="D196" s="149"/>
      <c r="E196" s="135"/>
      <c r="F196" s="150"/>
      <c r="G196" s="107"/>
      <c r="H196" s="150"/>
      <c r="I196" s="107"/>
      <c r="J196" s="150"/>
      <c r="K196" s="107"/>
      <c r="L196" s="91"/>
      <c r="M196" s="95"/>
    </row>
    <row r="197">
      <c r="A197" s="80" t="str">
        <f t="shared" si="6"/>
        <v/>
      </c>
      <c r="B197" s="80"/>
      <c r="C197" s="80"/>
      <c r="D197" s="149"/>
      <c r="E197" s="135"/>
      <c r="F197" s="150"/>
      <c r="G197" s="107"/>
      <c r="H197" s="150"/>
      <c r="I197" s="107"/>
      <c r="J197" s="150"/>
      <c r="K197" s="107"/>
      <c r="L197" s="91"/>
      <c r="M197" s="95"/>
    </row>
    <row r="198">
      <c r="A198" s="80" t="str">
        <f t="shared" si="6"/>
        <v/>
      </c>
      <c r="B198" s="80"/>
      <c r="C198" s="80"/>
      <c r="D198" s="149"/>
      <c r="E198" s="135"/>
      <c r="F198" s="150"/>
      <c r="G198" s="107"/>
      <c r="H198" s="150"/>
      <c r="I198" s="107"/>
      <c r="J198" s="150"/>
      <c r="K198" s="107"/>
      <c r="L198" s="91"/>
      <c r="M198" s="95"/>
    </row>
    <row r="199">
      <c r="A199" s="80" t="str">
        <f t="shared" si="6"/>
        <v/>
      </c>
      <c r="B199" s="80"/>
      <c r="C199" s="80"/>
      <c r="D199" s="149"/>
      <c r="E199" s="135"/>
      <c r="F199" s="150"/>
      <c r="G199" s="107"/>
      <c r="H199" s="150"/>
      <c r="I199" s="107"/>
      <c r="J199" s="150"/>
      <c r="K199" s="107"/>
      <c r="L199" s="91"/>
      <c r="M199" s="95"/>
    </row>
    <row r="200">
      <c r="A200" s="80" t="str">
        <f t="shared" si="6"/>
        <v/>
      </c>
      <c r="B200" s="80"/>
      <c r="C200" s="80"/>
      <c r="D200" s="149"/>
      <c r="E200" s="135"/>
      <c r="F200" s="150"/>
      <c r="G200" s="107"/>
      <c r="H200" s="150"/>
      <c r="I200" s="107"/>
      <c r="J200" s="150"/>
      <c r="K200" s="107"/>
      <c r="L200" s="91"/>
      <c r="M200" s="95"/>
    </row>
    <row r="201">
      <c r="A201" s="80" t="str">
        <f t="shared" si="6"/>
        <v/>
      </c>
      <c r="B201" s="80"/>
      <c r="C201" s="80"/>
      <c r="D201" s="149"/>
      <c r="E201" s="135"/>
      <c r="F201" s="150"/>
      <c r="G201" s="107"/>
      <c r="H201" s="150"/>
      <c r="I201" s="107"/>
      <c r="J201" s="150"/>
      <c r="K201" s="107"/>
      <c r="L201" s="91"/>
      <c r="M201" s="95"/>
    </row>
    <row r="202">
      <c r="A202" s="80" t="str">
        <f t="shared" si="6"/>
        <v/>
      </c>
      <c r="B202" s="80"/>
      <c r="C202" s="80"/>
      <c r="D202" s="149"/>
      <c r="E202" s="135"/>
      <c r="F202" s="150"/>
      <c r="G202" s="107"/>
      <c r="H202" s="150"/>
      <c r="I202" s="107"/>
      <c r="J202" s="150"/>
      <c r="K202" s="107"/>
      <c r="L202" s="91"/>
      <c r="M202" s="95"/>
    </row>
    <row r="203">
      <c r="A203" s="80" t="str">
        <f t="shared" si="6"/>
        <v/>
      </c>
      <c r="B203" s="80"/>
      <c r="C203" s="80"/>
      <c r="D203" s="149"/>
      <c r="E203" s="135"/>
      <c r="F203" s="150"/>
      <c r="G203" s="107"/>
      <c r="H203" s="150"/>
      <c r="I203" s="107"/>
      <c r="J203" s="150"/>
      <c r="K203" s="107"/>
      <c r="L203" s="91"/>
      <c r="M203" s="95"/>
    </row>
    <row r="204">
      <c r="A204" s="80" t="str">
        <f t="shared" si="6"/>
        <v/>
      </c>
      <c r="B204" s="80"/>
      <c r="C204" s="80"/>
      <c r="D204" s="149"/>
      <c r="E204" s="135"/>
      <c r="F204" s="150"/>
      <c r="G204" s="107"/>
      <c r="H204" s="150"/>
      <c r="I204" s="107"/>
      <c r="J204" s="150"/>
      <c r="K204" s="107"/>
      <c r="L204" s="91"/>
      <c r="M204" s="95"/>
    </row>
    <row r="205">
      <c r="A205" s="80" t="str">
        <f t="shared" si="6"/>
        <v/>
      </c>
      <c r="B205" s="80"/>
      <c r="C205" s="80"/>
      <c r="D205" s="149"/>
      <c r="E205" s="135"/>
      <c r="F205" s="150"/>
      <c r="G205" s="107"/>
      <c r="H205" s="150"/>
      <c r="I205" s="107"/>
      <c r="J205" s="150"/>
      <c r="K205" s="107"/>
      <c r="L205" s="91"/>
      <c r="M205" s="95"/>
    </row>
    <row r="206">
      <c r="A206" s="80" t="str">
        <f t="shared" si="6"/>
        <v/>
      </c>
      <c r="B206" s="80"/>
      <c r="C206" s="80"/>
      <c r="D206" s="149"/>
      <c r="E206" s="135"/>
      <c r="F206" s="150"/>
      <c r="G206" s="107"/>
      <c r="H206" s="150"/>
      <c r="I206" s="107"/>
      <c r="J206" s="150"/>
      <c r="K206" s="107"/>
      <c r="L206" s="91"/>
      <c r="M206" s="95"/>
    </row>
    <row r="207">
      <c r="A207" s="80" t="str">
        <f t="shared" si="6"/>
        <v/>
      </c>
      <c r="B207" s="80"/>
      <c r="C207" s="80"/>
      <c r="D207" s="149"/>
      <c r="E207" s="135"/>
      <c r="F207" s="150"/>
      <c r="G207" s="107"/>
      <c r="H207" s="150"/>
      <c r="I207" s="107"/>
      <c r="J207" s="150"/>
      <c r="K207" s="107"/>
      <c r="L207" s="91"/>
      <c r="M207" s="95"/>
    </row>
    <row r="208">
      <c r="A208" s="80" t="str">
        <f t="shared" si="6"/>
        <v/>
      </c>
      <c r="B208" s="80"/>
      <c r="C208" s="80"/>
      <c r="D208" s="149"/>
      <c r="E208" s="135"/>
      <c r="F208" s="150"/>
      <c r="G208" s="107"/>
      <c r="H208" s="150"/>
      <c r="I208" s="107"/>
      <c r="J208" s="150"/>
      <c r="K208" s="107"/>
      <c r="L208" s="91"/>
      <c r="M208" s="95"/>
    </row>
    <row r="209">
      <c r="A209" s="80" t="str">
        <f t="shared" si="6"/>
        <v/>
      </c>
      <c r="B209" s="80"/>
      <c r="C209" s="80"/>
      <c r="D209" s="149"/>
      <c r="E209" s="135"/>
      <c r="F209" s="150"/>
      <c r="G209" s="107"/>
      <c r="H209" s="150"/>
      <c r="I209" s="107"/>
      <c r="J209" s="150"/>
      <c r="K209" s="107"/>
      <c r="L209" s="91"/>
      <c r="M209" s="95"/>
    </row>
    <row r="210">
      <c r="A210" s="80" t="str">
        <f t="shared" si="6"/>
        <v/>
      </c>
      <c r="B210" s="80"/>
      <c r="C210" s="80"/>
      <c r="D210" s="149"/>
      <c r="E210" s="135"/>
      <c r="F210" s="150"/>
      <c r="G210" s="107"/>
      <c r="H210" s="150"/>
      <c r="I210" s="107"/>
      <c r="J210" s="150"/>
      <c r="K210" s="107"/>
      <c r="L210" s="91"/>
      <c r="M210" s="95"/>
    </row>
    <row r="211">
      <c r="A211" s="80" t="str">
        <f t="shared" si="6"/>
        <v/>
      </c>
      <c r="B211" s="80"/>
      <c r="C211" s="80"/>
      <c r="D211" s="149"/>
      <c r="E211" s="135"/>
      <c r="F211" s="150"/>
      <c r="G211" s="107"/>
      <c r="H211" s="150"/>
      <c r="I211" s="107"/>
      <c r="J211" s="150"/>
      <c r="K211" s="107"/>
      <c r="L211" s="91"/>
      <c r="M211" s="95"/>
    </row>
    <row r="212">
      <c r="A212" s="80" t="str">
        <f t="shared" si="6"/>
        <v/>
      </c>
      <c r="B212" s="80"/>
      <c r="C212" s="80"/>
      <c r="D212" s="149"/>
      <c r="E212" s="135"/>
      <c r="F212" s="150"/>
      <c r="G212" s="107"/>
      <c r="H212" s="150"/>
      <c r="I212" s="107"/>
      <c r="J212" s="150"/>
      <c r="K212" s="107"/>
      <c r="L212" s="91"/>
      <c r="M212" s="95"/>
    </row>
    <row r="213">
      <c r="A213" s="80" t="str">
        <f t="shared" si="6"/>
        <v/>
      </c>
      <c r="B213" s="80"/>
      <c r="C213" s="80"/>
      <c r="D213" s="149"/>
      <c r="E213" s="135"/>
      <c r="F213" s="150"/>
      <c r="G213" s="107"/>
      <c r="H213" s="150"/>
      <c r="I213" s="107"/>
      <c r="J213" s="150"/>
      <c r="K213" s="107"/>
      <c r="L213" s="91"/>
      <c r="M213" s="95"/>
    </row>
    <row r="214">
      <c r="A214" s="80" t="str">
        <f t="shared" si="6"/>
        <v/>
      </c>
      <c r="B214" s="80"/>
      <c r="C214" s="80"/>
      <c r="D214" s="149"/>
      <c r="E214" s="135"/>
      <c r="F214" s="150"/>
      <c r="G214" s="107"/>
      <c r="H214" s="150"/>
      <c r="I214" s="107"/>
      <c r="J214" s="150"/>
      <c r="K214" s="107"/>
      <c r="L214" s="91"/>
      <c r="M214" s="95"/>
    </row>
    <row r="215">
      <c r="A215" s="80" t="str">
        <f t="shared" si="6"/>
        <v/>
      </c>
      <c r="B215" s="80"/>
      <c r="C215" s="80"/>
      <c r="D215" s="149"/>
      <c r="E215" s="135"/>
      <c r="F215" s="150"/>
      <c r="G215" s="107"/>
      <c r="H215" s="150"/>
      <c r="I215" s="107"/>
      <c r="J215" s="150"/>
      <c r="K215" s="107"/>
      <c r="L215" s="91"/>
      <c r="M215" s="95"/>
    </row>
    <row r="216">
      <c r="A216" s="80" t="str">
        <f t="shared" si="6"/>
        <v/>
      </c>
      <c r="B216" s="80"/>
      <c r="C216" s="80"/>
      <c r="D216" s="149"/>
      <c r="E216" s="135"/>
      <c r="F216" s="150"/>
      <c r="G216" s="107"/>
      <c r="H216" s="150"/>
      <c r="I216" s="107"/>
      <c r="J216" s="150"/>
      <c r="K216" s="107"/>
      <c r="L216" s="91"/>
      <c r="M216" s="95"/>
    </row>
    <row r="217">
      <c r="A217" s="80" t="str">
        <f t="shared" si="6"/>
        <v/>
      </c>
      <c r="B217" s="80"/>
      <c r="C217" s="80"/>
      <c r="D217" s="149"/>
      <c r="E217" s="135"/>
      <c r="F217" s="150"/>
      <c r="G217" s="107"/>
      <c r="H217" s="150"/>
      <c r="I217" s="107"/>
      <c r="J217" s="150"/>
      <c r="K217" s="107"/>
      <c r="L217" s="91"/>
      <c r="M217" s="95"/>
    </row>
    <row r="218">
      <c r="A218" s="80" t="str">
        <f t="shared" si="6"/>
        <v/>
      </c>
      <c r="B218" s="80"/>
      <c r="C218" s="80"/>
      <c r="D218" s="149"/>
      <c r="E218" s="135"/>
      <c r="F218" s="150"/>
      <c r="G218" s="107"/>
      <c r="H218" s="150"/>
      <c r="I218" s="107"/>
      <c r="J218" s="150"/>
      <c r="K218" s="107"/>
      <c r="L218" s="91"/>
      <c r="M218" s="95"/>
    </row>
    <row r="219">
      <c r="A219" s="80" t="str">
        <f t="shared" si="6"/>
        <v/>
      </c>
      <c r="B219" s="80"/>
      <c r="C219" s="80"/>
      <c r="D219" s="149"/>
      <c r="E219" s="135"/>
      <c r="F219" s="150"/>
      <c r="G219" s="107"/>
      <c r="H219" s="150"/>
      <c r="I219" s="107"/>
      <c r="J219" s="150"/>
      <c r="K219" s="107"/>
      <c r="L219" s="91"/>
      <c r="M219" s="95"/>
    </row>
    <row r="220">
      <c r="A220" s="80" t="str">
        <f t="shared" si="6"/>
        <v/>
      </c>
      <c r="B220" s="80"/>
      <c r="C220" s="80"/>
      <c r="D220" s="149"/>
      <c r="E220" s="135"/>
      <c r="F220" s="150"/>
      <c r="G220" s="107"/>
      <c r="H220" s="150"/>
      <c r="I220" s="107"/>
      <c r="J220" s="150"/>
      <c r="K220" s="107"/>
      <c r="L220" s="91"/>
      <c r="M220" s="95"/>
    </row>
    <row r="221">
      <c r="A221" s="80" t="str">
        <f t="shared" si="6"/>
        <v/>
      </c>
      <c r="B221" s="80"/>
      <c r="C221" s="80"/>
      <c r="D221" s="149"/>
      <c r="E221" s="135"/>
      <c r="F221" s="150"/>
      <c r="G221" s="107"/>
      <c r="H221" s="150"/>
      <c r="I221" s="107"/>
      <c r="J221" s="150"/>
      <c r="K221" s="107"/>
      <c r="L221" s="91"/>
      <c r="M221" s="95"/>
    </row>
    <row r="222">
      <c r="A222" s="80" t="str">
        <f t="shared" si="6"/>
        <v/>
      </c>
      <c r="B222" s="80"/>
      <c r="C222" s="80"/>
      <c r="D222" s="149"/>
      <c r="E222" s="135"/>
      <c r="F222" s="150"/>
      <c r="G222" s="107"/>
      <c r="H222" s="150"/>
      <c r="I222" s="107"/>
      <c r="J222" s="150"/>
      <c r="K222" s="107"/>
      <c r="L222" s="91"/>
      <c r="M222" s="95"/>
    </row>
    <row r="223">
      <c r="A223" s="80" t="str">
        <f t="shared" si="6"/>
        <v/>
      </c>
      <c r="B223" s="80"/>
      <c r="C223" s="80"/>
      <c r="D223" s="149"/>
      <c r="E223" s="135"/>
      <c r="F223" s="150"/>
      <c r="G223" s="107"/>
      <c r="H223" s="150"/>
      <c r="I223" s="107"/>
      <c r="J223" s="150"/>
      <c r="K223" s="107"/>
      <c r="L223" s="91"/>
      <c r="M223" s="95"/>
    </row>
    <row r="224">
      <c r="A224" s="80" t="str">
        <f t="shared" si="6"/>
        <v/>
      </c>
      <c r="B224" s="80"/>
      <c r="C224" s="80"/>
      <c r="D224" s="149"/>
      <c r="E224" s="135"/>
      <c r="F224" s="150"/>
      <c r="G224" s="107"/>
      <c r="H224" s="150"/>
      <c r="I224" s="107"/>
      <c r="J224" s="150"/>
      <c r="K224" s="107"/>
      <c r="L224" s="91"/>
      <c r="M224" s="95"/>
    </row>
    <row r="225">
      <c r="A225" s="80" t="str">
        <f t="shared" si="6"/>
        <v/>
      </c>
      <c r="B225" s="80"/>
      <c r="C225" s="80"/>
      <c r="D225" s="149"/>
      <c r="E225" s="135"/>
      <c r="F225" s="150"/>
      <c r="G225" s="107"/>
      <c r="H225" s="150"/>
      <c r="I225" s="107"/>
      <c r="J225" s="150"/>
      <c r="K225" s="107"/>
      <c r="L225" s="91"/>
      <c r="M225" s="95"/>
    </row>
    <row r="226">
      <c r="A226" s="80" t="str">
        <f t="shared" si="6"/>
        <v/>
      </c>
      <c r="B226" s="80"/>
      <c r="C226" s="80"/>
      <c r="D226" s="149"/>
      <c r="E226" s="135"/>
      <c r="F226" s="150"/>
      <c r="G226" s="107"/>
      <c r="H226" s="150"/>
      <c r="I226" s="107"/>
      <c r="J226" s="150"/>
      <c r="K226" s="107"/>
      <c r="L226" s="91"/>
      <c r="M226" s="95"/>
    </row>
    <row r="227">
      <c r="A227" s="80" t="str">
        <f t="shared" si="6"/>
        <v/>
      </c>
      <c r="B227" s="80"/>
      <c r="C227" s="80"/>
      <c r="D227" s="149"/>
      <c r="E227" s="135"/>
      <c r="F227" s="150"/>
      <c r="G227" s="107"/>
      <c r="H227" s="150"/>
      <c r="I227" s="107"/>
      <c r="J227" s="150"/>
      <c r="K227" s="107"/>
      <c r="L227" s="91"/>
      <c r="M227" s="95"/>
    </row>
    <row r="228">
      <c r="A228" s="80" t="str">
        <f t="shared" si="6"/>
        <v/>
      </c>
      <c r="B228" s="80"/>
      <c r="C228" s="80"/>
      <c r="D228" s="149"/>
      <c r="E228" s="135"/>
      <c r="F228" s="150"/>
      <c r="G228" s="107"/>
      <c r="H228" s="150"/>
      <c r="I228" s="107"/>
      <c r="J228" s="150"/>
      <c r="K228" s="107"/>
      <c r="L228" s="91"/>
      <c r="M228" s="95"/>
    </row>
    <row r="229">
      <c r="A229" s="80" t="str">
        <f t="shared" si="6"/>
        <v/>
      </c>
      <c r="B229" s="80"/>
      <c r="C229" s="80"/>
      <c r="D229" s="149"/>
      <c r="E229" s="135"/>
      <c r="F229" s="150"/>
      <c r="G229" s="107"/>
      <c r="H229" s="150"/>
      <c r="I229" s="107"/>
      <c r="J229" s="150"/>
      <c r="K229" s="107"/>
      <c r="L229" s="91"/>
      <c r="M229" s="95"/>
    </row>
    <row r="230">
      <c r="A230" s="80" t="str">
        <f t="shared" si="6"/>
        <v/>
      </c>
      <c r="B230" s="80"/>
      <c r="C230" s="80"/>
      <c r="D230" s="149"/>
      <c r="E230" s="135"/>
      <c r="F230" s="150"/>
      <c r="G230" s="107"/>
      <c r="H230" s="150"/>
      <c r="I230" s="107"/>
      <c r="J230" s="150"/>
      <c r="K230" s="107"/>
      <c r="L230" s="91"/>
      <c r="M230" s="95"/>
    </row>
    <row r="231">
      <c r="A231" s="80" t="str">
        <f t="shared" si="6"/>
        <v/>
      </c>
      <c r="B231" s="80"/>
      <c r="C231" s="80"/>
      <c r="D231" s="149"/>
      <c r="E231" s="135"/>
      <c r="F231" s="150"/>
      <c r="G231" s="107"/>
      <c r="H231" s="150"/>
      <c r="I231" s="107"/>
      <c r="J231" s="150"/>
      <c r="K231" s="107"/>
      <c r="L231" s="91"/>
      <c r="M231" s="95"/>
    </row>
    <row r="232">
      <c r="A232" s="80" t="str">
        <f t="shared" si="6"/>
        <v/>
      </c>
      <c r="B232" s="80"/>
      <c r="C232" s="80"/>
      <c r="D232" s="149"/>
      <c r="E232" s="135"/>
      <c r="F232" s="150"/>
      <c r="G232" s="107"/>
      <c r="H232" s="150"/>
      <c r="I232" s="107"/>
      <c r="J232" s="150"/>
      <c r="K232" s="107"/>
      <c r="L232" s="91"/>
      <c r="M232" s="95"/>
    </row>
    <row r="233">
      <c r="A233" s="80" t="str">
        <f t="shared" si="6"/>
        <v/>
      </c>
      <c r="B233" s="80"/>
      <c r="C233" s="80"/>
      <c r="D233" s="149"/>
      <c r="E233" s="135"/>
      <c r="F233" s="150"/>
      <c r="G233" s="107"/>
      <c r="H233" s="150"/>
      <c r="I233" s="107"/>
      <c r="J233" s="150"/>
      <c r="K233" s="107"/>
      <c r="L233" s="91"/>
      <c r="M233" s="95"/>
    </row>
    <row r="234">
      <c r="A234" s="80" t="str">
        <f t="shared" si="6"/>
        <v/>
      </c>
      <c r="B234" s="80"/>
      <c r="C234" s="80"/>
      <c r="D234" s="149"/>
      <c r="E234" s="135"/>
      <c r="F234" s="150"/>
      <c r="G234" s="107"/>
      <c r="H234" s="150"/>
      <c r="I234" s="107"/>
      <c r="J234" s="150"/>
      <c r="K234" s="107"/>
      <c r="L234" s="91"/>
      <c r="M234" s="95"/>
    </row>
    <row r="235">
      <c r="A235" s="80" t="str">
        <f t="shared" si="6"/>
        <v/>
      </c>
      <c r="B235" s="80"/>
      <c r="C235" s="80"/>
      <c r="D235" s="149"/>
      <c r="E235" s="135"/>
      <c r="F235" s="150"/>
      <c r="G235" s="107"/>
      <c r="H235" s="150"/>
      <c r="I235" s="107"/>
      <c r="J235" s="150"/>
      <c r="K235" s="107"/>
      <c r="L235" s="91"/>
      <c r="M235" s="95"/>
    </row>
    <row r="236">
      <c r="A236" s="80" t="str">
        <f t="shared" si="6"/>
        <v/>
      </c>
      <c r="B236" s="80"/>
      <c r="C236" s="80"/>
      <c r="D236" s="149"/>
      <c r="E236" s="135"/>
      <c r="F236" s="150"/>
      <c r="G236" s="107"/>
      <c r="H236" s="150"/>
      <c r="I236" s="107"/>
      <c r="J236" s="150"/>
      <c r="K236" s="107"/>
      <c r="L236" s="91"/>
      <c r="M236" s="95"/>
    </row>
    <row r="237">
      <c r="A237" s="80" t="str">
        <f t="shared" si="6"/>
        <v/>
      </c>
      <c r="B237" s="80"/>
      <c r="C237" s="80"/>
      <c r="D237" s="149"/>
      <c r="E237" s="135"/>
      <c r="F237" s="150"/>
      <c r="G237" s="107"/>
      <c r="H237" s="150"/>
      <c r="I237" s="107"/>
      <c r="J237" s="150"/>
      <c r="K237" s="107"/>
      <c r="L237" s="91"/>
      <c r="M237" s="95"/>
    </row>
    <row r="238">
      <c r="A238" s="80" t="str">
        <f t="shared" si="6"/>
        <v/>
      </c>
      <c r="B238" s="80"/>
      <c r="C238" s="80"/>
      <c r="D238" s="149"/>
      <c r="E238" s="135"/>
      <c r="F238" s="150"/>
      <c r="G238" s="107"/>
      <c r="H238" s="150"/>
      <c r="I238" s="107"/>
      <c r="J238" s="150"/>
      <c r="K238" s="107"/>
      <c r="L238" s="91"/>
      <c r="M238" s="95"/>
    </row>
    <row r="239">
      <c r="A239" s="80" t="str">
        <f t="shared" si="6"/>
        <v/>
      </c>
      <c r="B239" s="80"/>
      <c r="C239" s="80"/>
      <c r="D239" s="149"/>
      <c r="E239" s="135"/>
      <c r="F239" s="150"/>
      <c r="G239" s="107"/>
      <c r="H239" s="150"/>
      <c r="I239" s="107"/>
      <c r="J239" s="150"/>
      <c r="K239" s="107"/>
      <c r="L239" s="91"/>
      <c r="M239" s="95"/>
    </row>
    <row r="240">
      <c r="A240" s="80" t="str">
        <f t="shared" si="6"/>
        <v/>
      </c>
      <c r="B240" s="80"/>
      <c r="C240" s="80"/>
      <c r="D240" s="149"/>
      <c r="E240" s="135"/>
      <c r="F240" s="150"/>
      <c r="G240" s="107"/>
      <c r="H240" s="150"/>
      <c r="I240" s="107"/>
      <c r="J240" s="150"/>
      <c r="K240" s="107"/>
      <c r="L240" s="91"/>
      <c r="M240" s="95"/>
    </row>
    <row r="241">
      <c r="A241" s="80" t="str">
        <f t="shared" si="6"/>
        <v/>
      </c>
      <c r="B241" s="80"/>
      <c r="C241" s="80"/>
      <c r="D241" s="149"/>
      <c r="E241" s="135"/>
      <c r="F241" s="150"/>
      <c r="G241" s="107"/>
      <c r="H241" s="150"/>
      <c r="I241" s="107"/>
      <c r="J241" s="150"/>
      <c r="K241" s="107"/>
      <c r="L241" s="91"/>
      <c r="M241" s="95"/>
    </row>
    <row r="242">
      <c r="A242" s="80" t="str">
        <f t="shared" si="6"/>
        <v/>
      </c>
      <c r="B242" s="80"/>
      <c r="C242" s="80"/>
      <c r="D242" s="149"/>
      <c r="E242" s="135"/>
      <c r="F242" s="150"/>
      <c r="G242" s="107"/>
      <c r="H242" s="150"/>
      <c r="I242" s="107"/>
      <c r="J242" s="150"/>
      <c r="K242" s="107"/>
      <c r="L242" s="91"/>
      <c r="M242" s="95"/>
    </row>
    <row r="243">
      <c r="A243" s="80" t="str">
        <f t="shared" si="6"/>
        <v/>
      </c>
      <c r="B243" s="80"/>
      <c r="C243" s="80"/>
      <c r="D243" s="149"/>
      <c r="E243" s="135"/>
      <c r="F243" s="150"/>
      <c r="G243" s="107"/>
      <c r="H243" s="150"/>
      <c r="I243" s="107"/>
      <c r="J243" s="150"/>
      <c r="K243" s="107"/>
      <c r="L243" s="91"/>
      <c r="M243" s="95"/>
    </row>
    <row r="244">
      <c r="A244" s="80" t="str">
        <f t="shared" si="6"/>
        <v/>
      </c>
      <c r="B244" s="80"/>
      <c r="C244" s="80"/>
      <c r="D244" s="149"/>
      <c r="E244" s="135"/>
      <c r="F244" s="150"/>
      <c r="G244" s="107"/>
      <c r="H244" s="150"/>
      <c r="I244" s="107"/>
      <c r="J244" s="150"/>
      <c r="K244" s="107"/>
      <c r="L244" s="91"/>
      <c r="M244" s="95"/>
    </row>
    <row r="245">
      <c r="A245" s="80" t="str">
        <f t="shared" si="6"/>
        <v/>
      </c>
      <c r="B245" s="80"/>
      <c r="C245" s="80"/>
      <c r="D245" s="149"/>
      <c r="E245" s="135"/>
      <c r="F245" s="150"/>
      <c r="G245" s="107"/>
      <c r="H245" s="150"/>
      <c r="I245" s="107"/>
      <c r="J245" s="150"/>
      <c r="K245" s="107"/>
      <c r="L245" s="91"/>
      <c r="M245" s="95"/>
    </row>
    <row r="246">
      <c r="A246" s="80" t="str">
        <f t="shared" si="6"/>
        <v/>
      </c>
      <c r="B246" s="80"/>
      <c r="C246" s="80"/>
      <c r="D246" s="149"/>
      <c r="E246" s="135"/>
      <c r="F246" s="150"/>
      <c r="G246" s="107"/>
      <c r="H246" s="150"/>
      <c r="I246" s="107"/>
      <c r="J246" s="150"/>
      <c r="K246" s="107"/>
      <c r="L246" s="91"/>
      <c r="M246" s="95"/>
    </row>
    <row r="247">
      <c r="A247" s="80" t="str">
        <f t="shared" si="6"/>
        <v/>
      </c>
      <c r="B247" s="80"/>
      <c r="C247" s="80"/>
      <c r="D247" s="149"/>
      <c r="E247" s="135"/>
      <c r="F247" s="150"/>
      <c r="G247" s="107"/>
      <c r="H247" s="150"/>
      <c r="I247" s="107"/>
      <c r="J247" s="150"/>
      <c r="K247" s="107"/>
      <c r="L247" s="91"/>
      <c r="M247" s="95"/>
    </row>
    <row r="248">
      <c r="A248" s="80" t="str">
        <f t="shared" si="6"/>
        <v/>
      </c>
      <c r="B248" s="80"/>
      <c r="C248" s="80"/>
      <c r="D248" s="149"/>
      <c r="E248" s="135"/>
      <c r="F248" s="150"/>
      <c r="G248" s="107"/>
      <c r="H248" s="150"/>
      <c r="I248" s="107"/>
      <c r="J248" s="150"/>
      <c r="K248" s="107"/>
      <c r="L248" s="91"/>
      <c r="M248" s="95"/>
    </row>
    <row r="249">
      <c r="A249" s="80" t="str">
        <f t="shared" si="6"/>
        <v/>
      </c>
      <c r="B249" s="80"/>
      <c r="C249" s="80"/>
      <c r="D249" s="149"/>
      <c r="E249" s="135"/>
      <c r="F249" s="150"/>
      <c r="G249" s="107"/>
      <c r="H249" s="150"/>
      <c r="I249" s="107"/>
      <c r="J249" s="150"/>
      <c r="K249" s="107"/>
      <c r="L249" s="91"/>
      <c r="M249" s="95"/>
    </row>
    <row r="250">
      <c r="A250" s="80" t="str">
        <f t="shared" si="6"/>
        <v/>
      </c>
      <c r="B250" s="80"/>
      <c r="C250" s="80"/>
      <c r="D250" s="149"/>
      <c r="E250" s="135"/>
      <c r="F250" s="150"/>
      <c r="G250" s="107"/>
      <c r="H250" s="150"/>
      <c r="I250" s="107"/>
      <c r="J250" s="150"/>
      <c r="K250" s="107"/>
      <c r="L250" s="91"/>
      <c r="M250" s="95"/>
    </row>
    <row r="251">
      <c r="A251" s="80" t="str">
        <f t="shared" si="6"/>
        <v/>
      </c>
      <c r="B251" s="80"/>
      <c r="C251" s="80"/>
      <c r="D251" s="149"/>
      <c r="E251" s="135"/>
      <c r="F251" s="150"/>
      <c r="G251" s="107"/>
      <c r="H251" s="150"/>
      <c r="I251" s="107"/>
      <c r="J251" s="150"/>
      <c r="K251" s="107"/>
      <c r="L251" s="91"/>
      <c r="M251" s="95"/>
    </row>
    <row r="252">
      <c r="A252" s="80" t="str">
        <f t="shared" si="6"/>
        <v/>
      </c>
      <c r="B252" s="80"/>
      <c r="C252" s="80"/>
      <c r="D252" s="149"/>
      <c r="E252" s="135"/>
      <c r="F252" s="150"/>
      <c r="G252" s="107"/>
      <c r="H252" s="150"/>
      <c r="I252" s="107"/>
      <c r="J252" s="150"/>
      <c r="K252" s="107"/>
      <c r="L252" s="91"/>
      <c r="M252" s="95"/>
    </row>
    <row r="253">
      <c r="A253" s="80" t="str">
        <f t="shared" si="6"/>
        <v/>
      </c>
      <c r="B253" s="80"/>
      <c r="C253" s="80"/>
      <c r="D253" s="149"/>
      <c r="E253" s="135"/>
      <c r="F253" s="150"/>
      <c r="G253" s="107"/>
      <c r="H253" s="150"/>
      <c r="I253" s="107"/>
      <c r="J253" s="150"/>
      <c r="K253" s="107"/>
      <c r="L253" s="91"/>
      <c r="M253" s="95"/>
    </row>
    <row r="254">
      <c r="A254" s="80" t="str">
        <f t="shared" si="6"/>
        <v/>
      </c>
      <c r="B254" s="80"/>
      <c r="C254" s="80"/>
      <c r="D254" s="149"/>
      <c r="E254" s="135"/>
      <c r="F254" s="150"/>
      <c r="G254" s="107"/>
      <c r="H254" s="150"/>
      <c r="I254" s="107"/>
      <c r="J254" s="150"/>
      <c r="K254" s="107"/>
      <c r="L254" s="91"/>
      <c r="M254" s="95"/>
    </row>
    <row r="255">
      <c r="A255" s="80" t="str">
        <f t="shared" si="6"/>
        <v/>
      </c>
      <c r="B255" s="80"/>
      <c r="C255" s="80"/>
      <c r="D255" s="149"/>
      <c r="E255" s="135"/>
      <c r="F255" s="150"/>
      <c r="G255" s="107"/>
      <c r="H255" s="150"/>
      <c r="I255" s="107"/>
      <c r="J255" s="150"/>
      <c r="K255" s="107"/>
      <c r="L255" s="91"/>
      <c r="M255" s="95"/>
    </row>
    <row r="256">
      <c r="A256" s="80" t="str">
        <f t="shared" si="6"/>
        <v/>
      </c>
      <c r="B256" s="80"/>
      <c r="C256" s="80"/>
      <c r="D256" s="149"/>
      <c r="E256" s="135"/>
      <c r="F256" s="150"/>
      <c r="G256" s="107"/>
      <c r="H256" s="150"/>
      <c r="I256" s="107"/>
      <c r="J256" s="150"/>
      <c r="K256" s="107"/>
      <c r="L256" s="91"/>
      <c r="M256" s="95"/>
    </row>
    <row r="257">
      <c r="A257" s="80" t="str">
        <f t="shared" si="6"/>
        <v/>
      </c>
      <c r="B257" s="80"/>
      <c r="C257" s="80"/>
      <c r="D257" s="149"/>
      <c r="E257" s="135"/>
      <c r="F257" s="150"/>
      <c r="G257" s="107"/>
      <c r="H257" s="150"/>
      <c r="I257" s="107"/>
      <c r="J257" s="150"/>
      <c r="K257" s="107"/>
      <c r="L257" s="91"/>
      <c r="M257" s="95"/>
    </row>
    <row r="258">
      <c r="A258" s="80" t="str">
        <f t="shared" si="6"/>
        <v/>
      </c>
      <c r="B258" s="80"/>
      <c r="C258" s="80"/>
      <c r="D258" s="149"/>
      <c r="E258" s="135"/>
      <c r="F258" s="150"/>
      <c r="G258" s="107"/>
      <c r="H258" s="150"/>
      <c r="I258" s="107"/>
      <c r="J258" s="150"/>
      <c r="K258" s="107"/>
      <c r="L258" s="91"/>
      <c r="M258" s="95"/>
    </row>
    <row r="259">
      <c r="A259" s="80" t="str">
        <f t="shared" si="6"/>
        <v/>
      </c>
      <c r="B259" s="80"/>
      <c r="C259" s="80"/>
      <c r="D259" s="149"/>
      <c r="E259" s="135"/>
      <c r="F259" s="150"/>
      <c r="G259" s="107"/>
      <c r="H259" s="150"/>
      <c r="I259" s="107"/>
      <c r="J259" s="150"/>
      <c r="K259" s="107"/>
      <c r="L259" s="91"/>
      <c r="M259" s="95"/>
    </row>
    <row r="260">
      <c r="A260" s="80" t="str">
        <f t="shared" si="6"/>
        <v/>
      </c>
      <c r="B260" s="80"/>
      <c r="C260" s="80"/>
      <c r="D260" s="149"/>
      <c r="E260" s="135"/>
      <c r="F260" s="150"/>
      <c r="G260" s="107"/>
      <c r="H260" s="150"/>
      <c r="I260" s="107"/>
      <c r="J260" s="150"/>
      <c r="K260" s="107"/>
      <c r="L260" s="91"/>
      <c r="M260" s="95"/>
    </row>
    <row r="261">
      <c r="A261" s="80" t="str">
        <f t="shared" si="6"/>
        <v/>
      </c>
      <c r="B261" s="80"/>
      <c r="C261" s="80"/>
      <c r="D261" s="149"/>
      <c r="E261" s="135"/>
      <c r="F261" s="150"/>
      <c r="G261" s="107"/>
      <c r="H261" s="150"/>
      <c r="I261" s="107"/>
      <c r="J261" s="150"/>
      <c r="K261" s="107"/>
      <c r="L261" s="91"/>
      <c r="M261" s="95"/>
    </row>
    <row r="262">
      <c r="A262" s="80" t="str">
        <f t="shared" si="6"/>
        <v/>
      </c>
      <c r="B262" s="80"/>
      <c r="C262" s="80"/>
      <c r="D262" s="149"/>
      <c r="E262" s="135"/>
      <c r="F262" s="150"/>
      <c r="G262" s="107"/>
      <c r="H262" s="150"/>
      <c r="I262" s="107"/>
      <c r="J262" s="150"/>
      <c r="K262" s="107"/>
      <c r="L262" s="91"/>
      <c r="M262" s="95"/>
    </row>
    <row r="263">
      <c r="A263" s="80" t="str">
        <f t="shared" si="6"/>
        <v/>
      </c>
      <c r="B263" s="80"/>
      <c r="C263" s="80"/>
      <c r="D263" s="149"/>
      <c r="E263" s="135"/>
      <c r="F263" s="150"/>
      <c r="G263" s="107"/>
      <c r="H263" s="150"/>
      <c r="I263" s="107"/>
      <c r="J263" s="150"/>
      <c r="K263" s="107"/>
      <c r="L263" s="91"/>
      <c r="M263" s="95"/>
    </row>
    <row r="264">
      <c r="A264" s="80" t="str">
        <f t="shared" si="6"/>
        <v/>
      </c>
      <c r="B264" s="80"/>
      <c r="C264" s="80"/>
      <c r="D264" s="149"/>
      <c r="E264" s="135"/>
      <c r="F264" s="150"/>
      <c r="G264" s="107"/>
      <c r="H264" s="150"/>
      <c r="I264" s="107"/>
      <c r="J264" s="150"/>
      <c r="K264" s="107"/>
      <c r="L264" s="91"/>
      <c r="M264" s="95"/>
    </row>
    <row r="265">
      <c r="A265" s="80" t="str">
        <f t="shared" si="6"/>
        <v/>
      </c>
      <c r="B265" s="80"/>
      <c r="C265" s="80"/>
      <c r="D265" s="149"/>
      <c r="E265" s="135"/>
      <c r="F265" s="150"/>
      <c r="G265" s="107"/>
      <c r="H265" s="150"/>
      <c r="I265" s="107"/>
      <c r="J265" s="150"/>
      <c r="K265" s="107"/>
      <c r="L265" s="91"/>
      <c r="M265" s="95"/>
    </row>
    <row r="266">
      <c r="A266" s="80" t="str">
        <f t="shared" si="6"/>
        <v/>
      </c>
      <c r="B266" s="80"/>
      <c r="C266" s="80"/>
      <c r="D266" s="149"/>
      <c r="E266" s="135"/>
      <c r="F266" s="150"/>
      <c r="G266" s="107"/>
      <c r="H266" s="150"/>
      <c r="I266" s="107"/>
      <c r="J266" s="150"/>
      <c r="K266" s="107"/>
      <c r="L266" s="91"/>
      <c r="M266" s="95"/>
    </row>
    <row r="267">
      <c r="A267" s="80" t="str">
        <f t="shared" si="6"/>
        <v/>
      </c>
      <c r="B267" s="80"/>
      <c r="C267" s="80"/>
      <c r="D267" s="149"/>
      <c r="E267" s="135"/>
      <c r="F267" s="150"/>
      <c r="G267" s="107"/>
      <c r="H267" s="150"/>
      <c r="I267" s="107"/>
      <c r="J267" s="150"/>
      <c r="K267" s="107"/>
      <c r="L267" s="91"/>
      <c r="M267" s="95"/>
    </row>
    <row r="268">
      <c r="A268" s="80" t="str">
        <f t="shared" si="6"/>
        <v/>
      </c>
      <c r="B268" s="80"/>
      <c r="C268" s="80"/>
      <c r="D268" s="149"/>
      <c r="E268" s="135"/>
      <c r="F268" s="150"/>
      <c r="G268" s="107"/>
      <c r="H268" s="150"/>
      <c r="I268" s="107"/>
      <c r="J268" s="150"/>
      <c r="K268" s="107"/>
      <c r="L268" s="91"/>
      <c r="M268" s="95"/>
    </row>
    <row r="269">
      <c r="A269" s="80" t="str">
        <f t="shared" si="6"/>
        <v/>
      </c>
      <c r="B269" s="80"/>
      <c r="C269" s="80"/>
      <c r="D269" s="149"/>
      <c r="E269" s="135"/>
      <c r="F269" s="150"/>
      <c r="G269" s="107"/>
      <c r="H269" s="150"/>
      <c r="I269" s="107"/>
      <c r="J269" s="150"/>
      <c r="K269" s="107"/>
      <c r="L269" s="91"/>
      <c r="M269" s="95"/>
    </row>
    <row r="270">
      <c r="A270" s="80" t="str">
        <f t="shared" si="6"/>
        <v/>
      </c>
      <c r="B270" s="80"/>
      <c r="C270" s="80"/>
      <c r="D270" s="149"/>
      <c r="E270" s="135"/>
      <c r="F270" s="150"/>
      <c r="G270" s="107"/>
      <c r="H270" s="150"/>
      <c r="I270" s="107"/>
      <c r="J270" s="150"/>
      <c r="K270" s="107"/>
      <c r="L270" s="91"/>
      <c r="M270" s="95"/>
    </row>
    <row r="271">
      <c r="A271" s="80" t="str">
        <f t="shared" si="6"/>
        <v/>
      </c>
      <c r="B271" s="80"/>
      <c r="C271" s="80"/>
      <c r="D271" s="149"/>
      <c r="E271" s="135"/>
      <c r="F271" s="150"/>
      <c r="G271" s="107"/>
      <c r="H271" s="150"/>
      <c r="I271" s="107"/>
      <c r="J271" s="150"/>
      <c r="K271" s="107"/>
      <c r="L271" s="91"/>
      <c r="M271" s="95"/>
    </row>
    <row r="272">
      <c r="A272" s="80" t="str">
        <f t="shared" si="6"/>
        <v/>
      </c>
      <c r="B272" s="80"/>
      <c r="C272" s="80"/>
      <c r="D272" s="149"/>
      <c r="E272" s="135"/>
      <c r="F272" s="150"/>
      <c r="G272" s="107"/>
      <c r="H272" s="150"/>
      <c r="I272" s="107"/>
      <c r="J272" s="150"/>
      <c r="K272" s="107"/>
      <c r="L272" s="91"/>
      <c r="M272" s="95"/>
    </row>
    <row r="273">
      <c r="A273" s="80" t="str">
        <f t="shared" si="6"/>
        <v/>
      </c>
      <c r="B273" s="80"/>
      <c r="C273" s="80"/>
      <c r="D273" s="149"/>
      <c r="E273" s="135"/>
      <c r="F273" s="150"/>
      <c r="G273" s="107"/>
      <c r="H273" s="150"/>
      <c r="I273" s="107"/>
      <c r="J273" s="150"/>
      <c r="K273" s="107"/>
      <c r="L273" s="91"/>
      <c r="M273" s="95"/>
    </row>
    <row r="274">
      <c r="A274" s="80" t="str">
        <f t="shared" si="6"/>
        <v/>
      </c>
      <c r="B274" s="80"/>
      <c r="C274" s="80"/>
      <c r="D274" s="149"/>
      <c r="E274" s="135"/>
      <c r="F274" s="150"/>
      <c r="G274" s="107"/>
      <c r="H274" s="150"/>
      <c r="I274" s="107"/>
      <c r="J274" s="150"/>
      <c r="K274" s="107"/>
      <c r="L274" s="91"/>
      <c r="M274" s="95"/>
    </row>
    <row r="275">
      <c r="A275" s="80" t="str">
        <f t="shared" si="6"/>
        <v/>
      </c>
      <c r="B275" s="80"/>
      <c r="C275" s="80"/>
      <c r="D275" s="149"/>
      <c r="E275" s="135"/>
      <c r="F275" s="150"/>
      <c r="G275" s="107"/>
      <c r="H275" s="150"/>
      <c r="I275" s="107"/>
      <c r="J275" s="150"/>
      <c r="K275" s="107"/>
      <c r="L275" s="91"/>
      <c r="M275" s="95"/>
    </row>
    <row r="276">
      <c r="A276" s="80" t="str">
        <f t="shared" si="6"/>
        <v/>
      </c>
      <c r="B276" s="80"/>
      <c r="C276" s="80"/>
      <c r="D276" s="149"/>
      <c r="E276" s="135"/>
      <c r="F276" s="150"/>
      <c r="G276" s="107"/>
      <c r="H276" s="150"/>
      <c r="I276" s="107"/>
      <c r="J276" s="150"/>
      <c r="K276" s="107"/>
      <c r="L276" s="91"/>
      <c r="M276" s="95"/>
    </row>
    <row r="277">
      <c r="A277" s="80" t="str">
        <f t="shared" si="6"/>
        <v/>
      </c>
      <c r="B277" s="80"/>
      <c r="C277" s="80"/>
      <c r="D277" s="149"/>
      <c r="E277" s="135"/>
      <c r="F277" s="150"/>
      <c r="G277" s="107"/>
      <c r="H277" s="150"/>
      <c r="I277" s="107"/>
      <c r="J277" s="150"/>
      <c r="K277" s="107"/>
      <c r="L277" s="91"/>
      <c r="M277" s="95"/>
    </row>
    <row r="278">
      <c r="A278" s="80" t="str">
        <f t="shared" si="6"/>
        <v/>
      </c>
      <c r="B278" s="80"/>
      <c r="C278" s="80"/>
      <c r="D278" s="149"/>
      <c r="E278" s="135"/>
      <c r="F278" s="150"/>
      <c r="G278" s="107"/>
      <c r="H278" s="150"/>
      <c r="I278" s="107"/>
      <c r="J278" s="150"/>
      <c r="K278" s="107"/>
      <c r="L278" s="91"/>
      <c r="M278" s="95"/>
    </row>
    <row r="279">
      <c r="A279" s="80" t="str">
        <f t="shared" si="6"/>
        <v/>
      </c>
      <c r="B279" s="80"/>
      <c r="C279" s="80"/>
      <c r="D279" s="149"/>
      <c r="E279" s="135"/>
      <c r="F279" s="150"/>
      <c r="G279" s="107"/>
      <c r="H279" s="150"/>
      <c r="I279" s="107"/>
      <c r="J279" s="150"/>
      <c r="K279" s="107"/>
      <c r="L279" s="91"/>
      <c r="M279" s="95"/>
    </row>
    <row r="280">
      <c r="A280" s="80" t="str">
        <f t="shared" si="6"/>
        <v/>
      </c>
      <c r="B280" s="80"/>
      <c r="C280" s="80"/>
      <c r="D280" s="149"/>
      <c r="E280" s="135"/>
      <c r="F280" s="150"/>
      <c r="G280" s="107"/>
      <c r="H280" s="150"/>
      <c r="I280" s="107"/>
      <c r="J280" s="150"/>
      <c r="K280" s="107"/>
      <c r="L280" s="91"/>
      <c r="M280" s="95"/>
    </row>
    <row r="281">
      <c r="A281" s="80" t="str">
        <f t="shared" si="6"/>
        <v/>
      </c>
      <c r="B281" s="80"/>
      <c r="C281" s="80"/>
      <c r="D281" s="149"/>
      <c r="E281" s="135"/>
      <c r="F281" s="150"/>
      <c r="G281" s="107"/>
      <c r="H281" s="150"/>
      <c r="I281" s="107"/>
      <c r="J281" s="150"/>
      <c r="K281" s="107"/>
      <c r="L281" s="91"/>
      <c r="M281" s="95"/>
    </row>
    <row r="282">
      <c r="A282" s="80" t="str">
        <f t="shared" si="6"/>
        <v/>
      </c>
      <c r="B282" s="80"/>
      <c r="C282" s="80"/>
      <c r="D282" s="149"/>
      <c r="E282" s="135"/>
      <c r="F282" s="150"/>
      <c r="G282" s="107"/>
      <c r="H282" s="150"/>
      <c r="I282" s="107"/>
      <c r="J282" s="150"/>
      <c r="K282" s="107"/>
      <c r="L282" s="91"/>
      <c r="M282" s="95"/>
    </row>
    <row r="283">
      <c r="A283" s="80" t="str">
        <f t="shared" si="6"/>
        <v/>
      </c>
      <c r="B283" s="80"/>
      <c r="C283" s="80"/>
      <c r="D283" s="149"/>
      <c r="E283" s="135"/>
      <c r="F283" s="150"/>
      <c r="G283" s="107"/>
      <c r="H283" s="150"/>
      <c r="I283" s="107"/>
      <c r="J283" s="150"/>
      <c r="K283" s="107"/>
      <c r="L283" s="91"/>
      <c r="M283" s="95"/>
    </row>
    <row r="284">
      <c r="A284" s="80" t="str">
        <f t="shared" si="6"/>
        <v/>
      </c>
      <c r="B284" s="80"/>
      <c r="C284" s="80"/>
      <c r="D284" s="149"/>
      <c r="E284" s="135"/>
      <c r="F284" s="150"/>
      <c r="G284" s="107"/>
      <c r="H284" s="150"/>
      <c r="I284" s="107"/>
      <c r="J284" s="150"/>
      <c r="K284" s="107"/>
      <c r="L284" s="91"/>
      <c r="M284" s="95"/>
    </row>
    <row r="285">
      <c r="A285" s="80" t="str">
        <f t="shared" si="6"/>
        <v/>
      </c>
      <c r="B285" s="80"/>
      <c r="C285" s="80"/>
      <c r="D285" s="149"/>
      <c r="E285" s="135"/>
      <c r="F285" s="150"/>
      <c r="G285" s="107"/>
      <c r="H285" s="150"/>
      <c r="I285" s="107"/>
      <c r="J285" s="150"/>
      <c r="K285" s="107"/>
      <c r="L285" s="91"/>
      <c r="M285" s="95"/>
    </row>
    <row r="286">
      <c r="A286" s="80" t="str">
        <f t="shared" si="6"/>
        <v/>
      </c>
      <c r="B286" s="80"/>
      <c r="C286" s="80"/>
      <c r="D286" s="149"/>
      <c r="E286" s="135"/>
      <c r="F286" s="150"/>
      <c r="G286" s="107"/>
      <c r="H286" s="150"/>
      <c r="I286" s="107"/>
      <c r="J286" s="150"/>
      <c r="K286" s="107"/>
      <c r="L286" s="91"/>
      <c r="M286" s="95"/>
    </row>
    <row r="287">
      <c r="A287" s="80" t="str">
        <f t="shared" si="6"/>
        <v/>
      </c>
      <c r="B287" s="80"/>
      <c r="C287" s="80"/>
      <c r="D287" s="149"/>
      <c r="E287" s="135"/>
      <c r="F287" s="150"/>
      <c r="G287" s="107"/>
      <c r="H287" s="150"/>
      <c r="I287" s="107"/>
      <c r="J287" s="150"/>
      <c r="K287" s="107"/>
      <c r="L287" s="91"/>
      <c r="M287" s="95"/>
    </row>
    <row r="288">
      <c r="A288" s="80" t="str">
        <f t="shared" si="6"/>
        <v/>
      </c>
      <c r="B288" s="80"/>
      <c r="C288" s="80"/>
      <c r="D288" s="149"/>
      <c r="E288" s="135"/>
      <c r="F288" s="150"/>
      <c r="G288" s="107"/>
      <c r="H288" s="150"/>
      <c r="I288" s="107"/>
      <c r="J288" s="150"/>
      <c r="K288" s="107"/>
      <c r="L288" s="91"/>
      <c r="M288" s="95"/>
    </row>
    <row r="289">
      <c r="A289" s="80" t="str">
        <f t="shared" si="6"/>
        <v/>
      </c>
      <c r="B289" s="80"/>
      <c r="C289" s="80"/>
      <c r="D289" s="149"/>
      <c r="E289" s="135"/>
      <c r="F289" s="150"/>
      <c r="G289" s="107"/>
      <c r="H289" s="150"/>
      <c r="I289" s="107"/>
      <c r="J289" s="150"/>
      <c r="K289" s="107"/>
      <c r="L289" s="91"/>
      <c r="M289" s="95"/>
    </row>
    <row r="290">
      <c r="A290" s="80" t="str">
        <f t="shared" si="6"/>
        <v/>
      </c>
      <c r="B290" s="80"/>
      <c r="C290" s="80"/>
      <c r="D290" s="149"/>
      <c r="E290" s="135"/>
      <c r="F290" s="150"/>
      <c r="G290" s="107"/>
      <c r="H290" s="150"/>
      <c r="I290" s="107"/>
      <c r="J290" s="150"/>
      <c r="K290" s="107"/>
      <c r="L290" s="91"/>
      <c r="M290" s="95"/>
    </row>
    <row r="291">
      <c r="A291" s="80" t="str">
        <f t="shared" si="6"/>
        <v/>
      </c>
      <c r="B291" s="80"/>
      <c r="C291" s="80"/>
      <c r="D291" s="149"/>
      <c r="E291" s="135"/>
      <c r="F291" s="150"/>
      <c r="G291" s="107"/>
      <c r="H291" s="150"/>
      <c r="I291" s="107"/>
      <c r="J291" s="150"/>
      <c r="K291" s="107"/>
      <c r="L291" s="91"/>
      <c r="M291" s="95"/>
    </row>
    <row r="292">
      <c r="A292" s="80" t="str">
        <f t="shared" si="6"/>
        <v/>
      </c>
      <c r="B292" s="80"/>
      <c r="C292" s="80"/>
      <c r="D292" s="149"/>
      <c r="E292" s="135"/>
      <c r="F292" s="150"/>
      <c r="G292" s="107"/>
      <c r="H292" s="150"/>
      <c r="I292" s="107"/>
      <c r="J292" s="150"/>
      <c r="K292" s="107"/>
      <c r="L292" s="91"/>
      <c r="M292" s="95"/>
    </row>
    <row r="293">
      <c r="A293" s="80" t="str">
        <f t="shared" si="6"/>
        <v/>
      </c>
      <c r="B293" s="80"/>
      <c r="C293" s="80"/>
      <c r="D293" s="149"/>
      <c r="E293" s="135"/>
      <c r="F293" s="150"/>
      <c r="G293" s="107"/>
      <c r="H293" s="150"/>
      <c r="I293" s="107"/>
      <c r="J293" s="150"/>
      <c r="K293" s="107"/>
      <c r="L293" s="91"/>
      <c r="M293" s="95"/>
    </row>
    <row r="294">
      <c r="A294" s="80" t="str">
        <f t="shared" si="6"/>
        <v/>
      </c>
      <c r="B294" s="80"/>
      <c r="C294" s="80"/>
      <c r="D294" s="149"/>
      <c r="E294" s="135"/>
      <c r="F294" s="150"/>
      <c r="G294" s="107"/>
      <c r="H294" s="150"/>
      <c r="I294" s="107"/>
      <c r="J294" s="150"/>
      <c r="K294" s="107"/>
      <c r="L294" s="91"/>
      <c r="M294" s="95"/>
    </row>
    <row r="295">
      <c r="A295" s="80" t="str">
        <f t="shared" si="6"/>
        <v/>
      </c>
      <c r="B295" s="80"/>
      <c r="C295" s="80"/>
      <c r="D295" s="149"/>
      <c r="E295" s="135"/>
      <c r="F295" s="150"/>
      <c r="G295" s="107"/>
      <c r="H295" s="150"/>
      <c r="I295" s="107"/>
      <c r="J295" s="150"/>
      <c r="K295" s="107"/>
      <c r="L295" s="91"/>
      <c r="M295" s="95"/>
    </row>
    <row r="296">
      <c r="A296" s="80" t="str">
        <f t="shared" si="6"/>
        <v/>
      </c>
      <c r="B296" s="80"/>
      <c r="C296" s="80"/>
      <c r="D296" s="149"/>
      <c r="E296" s="135"/>
      <c r="F296" s="150"/>
      <c r="G296" s="107"/>
      <c r="H296" s="150"/>
      <c r="I296" s="107"/>
      <c r="J296" s="150"/>
      <c r="K296" s="107"/>
      <c r="L296" s="91"/>
      <c r="M296" s="95"/>
    </row>
    <row r="297">
      <c r="A297" s="80" t="str">
        <f t="shared" si="6"/>
        <v/>
      </c>
      <c r="B297" s="80"/>
      <c r="C297" s="80"/>
      <c r="D297" s="149"/>
      <c r="E297" s="135"/>
      <c r="F297" s="150"/>
      <c r="G297" s="107"/>
      <c r="H297" s="150"/>
      <c r="I297" s="107"/>
      <c r="J297" s="150"/>
      <c r="K297" s="107"/>
      <c r="L297" s="91"/>
      <c r="M297" s="95"/>
    </row>
    <row r="298">
      <c r="A298" s="80" t="str">
        <f t="shared" si="6"/>
        <v/>
      </c>
      <c r="B298" s="80"/>
      <c r="C298" s="80"/>
      <c r="D298" s="149"/>
      <c r="E298" s="135"/>
      <c r="F298" s="150"/>
      <c r="G298" s="107"/>
      <c r="H298" s="150"/>
      <c r="I298" s="107"/>
      <c r="J298" s="150"/>
      <c r="K298" s="107"/>
      <c r="L298" s="91"/>
      <c r="M298" s="95"/>
    </row>
    <row r="299">
      <c r="A299" s="80" t="str">
        <f t="shared" si="6"/>
        <v/>
      </c>
      <c r="B299" s="80"/>
      <c r="C299" s="80"/>
      <c r="D299" s="149"/>
      <c r="E299" s="135"/>
      <c r="F299" s="150"/>
      <c r="G299" s="107"/>
      <c r="H299" s="150"/>
      <c r="I299" s="107"/>
      <c r="J299" s="150"/>
      <c r="K299" s="107"/>
      <c r="L299" s="91"/>
      <c r="M299" s="95"/>
    </row>
    <row r="300">
      <c r="A300" s="80" t="str">
        <f t="shared" si="6"/>
        <v/>
      </c>
      <c r="B300" s="80"/>
      <c r="C300" s="80"/>
      <c r="D300" s="149"/>
      <c r="E300" s="135"/>
      <c r="F300" s="150"/>
      <c r="G300" s="107"/>
      <c r="H300" s="150"/>
      <c r="I300" s="107"/>
      <c r="J300" s="150"/>
      <c r="K300" s="107"/>
      <c r="L300" s="91"/>
      <c r="M300" s="95"/>
    </row>
    <row r="301">
      <c r="A301" s="80" t="str">
        <f t="shared" si="6"/>
        <v/>
      </c>
      <c r="B301" s="80"/>
      <c r="C301" s="80"/>
      <c r="D301" s="149"/>
      <c r="E301" s="135"/>
      <c r="F301" s="150"/>
      <c r="G301" s="107"/>
      <c r="H301" s="150"/>
      <c r="I301" s="107"/>
      <c r="J301" s="150"/>
      <c r="K301" s="107"/>
      <c r="L301" s="91"/>
      <c r="M301" s="95"/>
    </row>
    <row r="302">
      <c r="A302" s="80" t="str">
        <f t="shared" si="6"/>
        <v/>
      </c>
      <c r="B302" s="80"/>
      <c r="C302" s="80"/>
      <c r="D302" s="149"/>
      <c r="E302" s="135"/>
      <c r="F302" s="150"/>
      <c r="G302" s="107"/>
      <c r="H302" s="150"/>
      <c r="I302" s="107"/>
      <c r="J302" s="150"/>
      <c r="K302" s="107"/>
      <c r="L302" s="91"/>
      <c r="M302" s="95"/>
    </row>
    <row r="303">
      <c r="A303" s="80" t="str">
        <f t="shared" si="6"/>
        <v/>
      </c>
      <c r="B303" s="80"/>
      <c r="C303" s="80"/>
      <c r="D303" s="149"/>
      <c r="E303" s="135"/>
      <c r="F303" s="150"/>
      <c r="G303" s="107"/>
      <c r="H303" s="150"/>
      <c r="I303" s="107"/>
      <c r="J303" s="150"/>
      <c r="K303" s="107"/>
      <c r="L303" s="91"/>
      <c r="M303" s="95"/>
    </row>
    <row r="304">
      <c r="A304" s="80" t="str">
        <f t="shared" si="6"/>
        <v/>
      </c>
      <c r="B304" s="80"/>
      <c r="C304" s="80"/>
      <c r="D304" s="149"/>
      <c r="E304" s="135"/>
      <c r="F304" s="150"/>
      <c r="G304" s="107"/>
      <c r="H304" s="150"/>
      <c r="I304" s="107"/>
      <c r="J304" s="150"/>
      <c r="K304" s="107"/>
      <c r="L304" s="91"/>
      <c r="M304" s="95"/>
    </row>
    <row r="305">
      <c r="A305" s="80" t="str">
        <f t="shared" si="6"/>
        <v/>
      </c>
      <c r="B305" s="80"/>
      <c r="C305" s="80"/>
      <c r="D305" s="149"/>
      <c r="E305" s="135"/>
      <c r="F305" s="150"/>
      <c r="G305" s="107"/>
      <c r="H305" s="150"/>
      <c r="I305" s="107"/>
      <c r="J305" s="150"/>
      <c r="K305" s="107"/>
      <c r="L305" s="91"/>
      <c r="M305" s="95"/>
    </row>
    <row r="306">
      <c r="A306" s="80" t="str">
        <f t="shared" si="6"/>
        <v/>
      </c>
      <c r="B306" s="80"/>
      <c r="C306" s="80"/>
      <c r="D306" s="149"/>
      <c r="E306" s="135"/>
      <c r="F306" s="150"/>
      <c r="G306" s="107"/>
      <c r="H306" s="150"/>
      <c r="I306" s="107"/>
      <c r="J306" s="150"/>
      <c r="K306" s="107"/>
      <c r="L306" s="91"/>
      <c r="M306" s="95"/>
    </row>
    <row r="307">
      <c r="A307" s="80" t="str">
        <f t="shared" si="6"/>
        <v/>
      </c>
      <c r="B307" s="80"/>
      <c r="C307" s="80"/>
      <c r="D307" s="149"/>
      <c r="E307" s="135"/>
      <c r="F307" s="150"/>
      <c r="G307" s="107"/>
      <c r="H307" s="150"/>
      <c r="I307" s="107"/>
      <c r="J307" s="150"/>
      <c r="K307" s="107"/>
      <c r="L307" s="91"/>
      <c r="M307" s="95"/>
    </row>
    <row r="308">
      <c r="A308" s="80" t="str">
        <f t="shared" si="6"/>
        <v/>
      </c>
      <c r="B308" s="80"/>
      <c r="C308" s="80"/>
      <c r="D308" s="149"/>
      <c r="E308" s="135"/>
      <c r="F308" s="150"/>
      <c r="G308" s="107"/>
      <c r="H308" s="150"/>
      <c r="I308" s="107"/>
      <c r="J308" s="150"/>
      <c r="K308" s="107"/>
      <c r="L308" s="91"/>
      <c r="M308" s="95"/>
    </row>
    <row r="309">
      <c r="A309" s="80" t="str">
        <f t="shared" si="6"/>
        <v/>
      </c>
      <c r="B309" s="80"/>
      <c r="C309" s="80"/>
      <c r="D309" s="149"/>
      <c r="E309" s="135"/>
      <c r="F309" s="150"/>
      <c r="G309" s="107"/>
      <c r="H309" s="150"/>
      <c r="I309" s="107"/>
      <c r="J309" s="150"/>
      <c r="K309" s="107"/>
      <c r="L309" s="91"/>
      <c r="M309" s="95"/>
    </row>
    <row r="310">
      <c r="A310" s="80" t="str">
        <f t="shared" si="6"/>
        <v/>
      </c>
      <c r="B310" s="80"/>
      <c r="C310" s="80"/>
      <c r="D310" s="149"/>
      <c r="E310" s="135"/>
      <c r="F310" s="150"/>
      <c r="G310" s="107"/>
      <c r="H310" s="150"/>
      <c r="I310" s="107"/>
      <c r="J310" s="150"/>
      <c r="K310" s="107"/>
      <c r="L310" s="91"/>
      <c r="M310" s="95"/>
    </row>
    <row r="311">
      <c r="A311" s="80" t="str">
        <f t="shared" si="6"/>
        <v/>
      </c>
      <c r="B311" s="80"/>
      <c r="C311" s="80"/>
      <c r="D311" s="149"/>
      <c r="E311" s="135"/>
      <c r="F311" s="150"/>
      <c r="G311" s="107"/>
      <c r="H311" s="150"/>
      <c r="I311" s="107"/>
      <c r="J311" s="150"/>
      <c r="K311" s="107"/>
      <c r="L311" s="91"/>
      <c r="M311" s="95"/>
    </row>
    <row r="312">
      <c r="A312" s="80" t="str">
        <f t="shared" si="6"/>
        <v/>
      </c>
      <c r="B312" s="80"/>
      <c r="C312" s="80"/>
      <c r="D312" s="149"/>
      <c r="E312" s="135"/>
      <c r="F312" s="150"/>
      <c r="G312" s="107"/>
      <c r="H312" s="150"/>
      <c r="I312" s="107"/>
      <c r="J312" s="150"/>
      <c r="K312" s="107"/>
      <c r="L312" s="91"/>
      <c r="M312" s="95"/>
    </row>
    <row r="313">
      <c r="A313" s="80" t="str">
        <f t="shared" si="6"/>
        <v/>
      </c>
      <c r="B313" s="80"/>
      <c r="C313" s="80"/>
      <c r="D313" s="149"/>
      <c r="E313" s="135"/>
      <c r="F313" s="150"/>
      <c r="G313" s="107"/>
      <c r="H313" s="150"/>
      <c r="I313" s="107"/>
      <c r="J313" s="150"/>
      <c r="K313" s="107"/>
      <c r="L313" s="91"/>
      <c r="M313" s="95"/>
    </row>
    <row r="314">
      <c r="A314" s="80" t="str">
        <f t="shared" si="6"/>
        <v/>
      </c>
      <c r="B314" s="80"/>
      <c r="C314" s="80"/>
      <c r="D314" s="149"/>
      <c r="E314" s="135"/>
      <c r="F314" s="150"/>
      <c r="G314" s="107"/>
      <c r="H314" s="150"/>
      <c r="I314" s="107"/>
      <c r="J314" s="150"/>
      <c r="K314" s="107"/>
      <c r="L314" s="91"/>
      <c r="M314" s="95"/>
    </row>
    <row r="315">
      <c r="A315" s="80" t="str">
        <f t="shared" si="6"/>
        <v/>
      </c>
      <c r="B315" s="80"/>
      <c r="C315" s="80"/>
      <c r="D315" s="149"/>
      <c r="E315" s="135"/>
      <c r="F315" s="150"/>
      <c r="G315" s="107"/>
      <c r="H315" s="150"/>
      <c r="I315" s="107"/>
      <c r="J315" s="150"/>
      <c r="K315" s="107"/>
      <c r="L315" s="91"/>
      <c r="M315" s="95"/>
    </row>
    <row r="316">
      <c r="A316" s="80" t="str">
        <f t="shared" si="6"/>
        <v/>
      </c>
      <c r="B316" s="80"/>
      <c r="C316" s="80"/>
      <c r="D316" s="149"/>
      <c r="E316" s="135"/>
      <c r="F316" s="150"/>
      <c r="G316" s="107"/>
      <c r="H316" s="150"/>
      <c r="I316" s="107"/>
      <c r="J316" s="150"/>
      <c r="K316" s="107"/>
      <c r="L316" s="91"/>
      <c r="M316" s="95"/>
    </row>
    <row r="317">
      <c r="A317" s="80" t="str">
        <f t="shared" si="6"/>
        <v/>
      </c>
      <c r="B317" s="80"/>
      <c r="C317" s="80"/>
      <c r="D317" s="149"/>
      <c r="E317" s="135"/>
      <c r="F317" s="150"/>
      <c r="G317" s="107"/>
      <c r="H317" s="150"/>
      <c r="I317" s="107"/>
      <c r="J317" s="150"/>
      <c r="K317" s="107"/>
      <c r="L317" s="91"/>
      <c r="M317" s="95"/>
    </row>
    <row r="318">
      <c r="A318" s="80" t="str">
        <f t="shared" si="6"/>
        <v/>
      </c>
      <c r="B318" s="80"/>
      <c r="C318" s="80"/>
      <c r="D318" s="149"/>
      <c r="E318" s="135"/>
      <c r="F318" s="150"/>
      <c r="G318" s="107"/>
      <c r="H318" s="150"/>
      <c r="I318" s="107"/>
      <c r="J318" s="150"/>
      <c r="K318" s="107"/>
      <c r="L318" s="91"/>
      <c r="M318" s="95"/>
    </row>
    <row r="319">
      <c r="A319" s="80" t="str">
        <f t="shared" si="6"/>
        <v/>
      </c>
      <c r="B319" s="80"/>
      <c r="C319" s="80"/>
      <c r="D319" s="149"/>
      <c r="E319" s="135"/>
      <c r="F319" s="150"/>
      <c r="G319" s="107"/>
      <c r="H319" s="150"/>
      <c r="I319" s="107"/>
      <c r="J319" s="150"/>
      <c r="K319" s="107"/>
      <c r="L319" s="91"/>
      <c r="M319" s="95"/>
    </row>
    <row r="320">
      <c r="A320" s="80" t="str">
        <f t="shared" si="6"/>
        <v/>
      </c>
      <c r="B320" s="80"/>
      <c r="C320" s="80"/>
      <c r="D320" s="149"/>
      <c r="E320" s="135"/>
      <c r="F320" s="150"/>
      <c r="G320" s="107"/>
      <c r="H320" s="150"/>
      <c r="I320" s="107"/>
      <c r="J320" s="150"/>
      <c r="K320" s="107"/>
      <c r="L320" s="91"/>
      <c r="M320" s="95"/>
    </row>
    <row r="321">
      <c r="A321" s="80" t="str">
        <f t="shared" si="6"/>
        <v/>
      </c>
      <c r="B321" s="80"/>
      <c r="C321" s="80"/>
      <c r="D321" s="149"/>
      <c r="E321" s="135"/>
      <c r="F321" s="150"/>
      <c r="G321" s="107"/>
      <c r="H321" s="150"/>
      <c r="I321" s="107"/>
      <c r="J321" s="150"/>
      <c r="K321" s="107"/>
      <c r="L321" s="91"/>
      <c r="M321" s="95"/>
    </row>
    <row r="322">
      <c r="A322" s="80" t="str">
        <f t="shared" si="6"/>
        <v/>
      </c>
      <c r="B322" s="80"/>
      <c r="C322" s="80"/>
      <c r="D322" s="149"/>
      <c r="E322" s="135"/>
      <c r="F322" s="150"/>
      <c r="G322" s="107"/>
      <c r="H322" s="150"/>
      <c r="I322" s="107"/>
      <c r="J322" s="150"/>
      <c r="K322" s="107"/>
      <c r="L322" s="91"/>
      <c r="M322" s="95"/>
    </row>
    <row r="323">
      <c r="A323" s="80" t="str">
        <f t="shared" si="6"/>
        <v/>
      </c>
      <c r="B323" s="80"/>
      <c r="C323" s="80"/>
      <c r="D323" s="149"/>
      <c r="E323" s="135"/>
      <c r="F323" s="150"/>
      <c r="G323" s="107"/>
      <c r="H323" s="150"/>
      <c r="I323" s="107"/>
      <c r="J323" s="150"/>
      <c r="K323" s="107"/>
      <c r="L323" s="91"/>
      <c r="M323" s="95"/>
    </row>
    <row r="324">
      <c r="A324" s="80" t="str">
        <f t="shared" si="6"/>
        <v/>
      </c>
      <c r="B324" s="80"/>
      <c r="C324" s="80"/>
      <c r="D324" s="149"/>
      <c r="E324" s="135"/>
      <c r="F324" s="150"/>
      <c r="G324" s="107"/>
      <c r="H324" s="150"/>
      <c r="I324" s="107"/>
      <c r="J324" s="150"/>
      <c r="K324" s="107"/>
      <c r="L324" s="91"/>
      <c r="M324" s="95"/>
    </row>
    <row r="325">
      <c r="A325" s="80" t="str">
        <f t="shared" si="6"/>
        <v/>
      </c>
      <c r="B325" s="80"/>
      <c r="C325" s="80"/>
      <c r="D325" s="149"/>
      <c r="E325" s="135"/>
      <c r="F325" s="150"/>
      <c r="G325" s="107"/>
      <c r="H325" s="150"/>
      <c r="I325" s="107"/>
      <c r="J325" s="150"/>
      <c r="K325" s="107"/>
      <c r="L325" s="91"/>
      <c r="M325" s="95"/>
    </row>
    <row r="326">
      <c r="A326" s="80" t="str">
        <f t="shared" si="6"/>
        <v/>
      </c>
      <c r="B326" s="80"/>
      <c r="C326" s="80"/>
      <c r="D326" s="149"/>
      <c r="E326" s="135"/>
      <c r="F326" s="150"/>
      <c r="G326" s="107"/>
      <c r="H326" s="150"/>
      <c r="I326" s="107"/>
      <c r="J326" s="150"/>
      <c r="K326" s="107"/>
      <c r="L326" s="91"/>
      <c r="M326" s="95"/>
    </row>
    <row r="327">
      <c r="A327" s="80" t="str">
        <f t="shared" si="6"/>
        <v/>
      </c>
      <c r="B327" s="80"/>
      <c r="C327" s="80"/>
      <c r="D327" s="149"/>
      <c r="E327" s="135"/>
      <c r="F327" s="150"/>
      <c r="G327" s="107"/>
      <c r="H327" s="150"/>
      <c r="I327" s="107"/>
      <c r="J327" s="150"/>
      <c r="K327" s="107"/>
      <c r="L327" s="91"/>
      <c r="M327" s="95"/>
    </row>
    <row r="328">
      <c r="A328" s="80" t="str">
        <f t="shared" si="6"/>
        <v/>
      </c>
      <c r="B328" s="80"/>
      <c r="C328" s="80"/>
      <c r="D328" s="149"/>
      <c r="E328" s="135"/>
      <c r="F328" s="150"/>
      <c r="G328" s="107"/>
      <c r="H328" s="150"/>
      <c r="I328" s="107"/>
      <c r="J328" s="150"/>
      <c r="K328" s="107"/>
      <c r="L328" s="91"/>
      <c r="M328" s="95"/>
    </row>
    <row r="329">
      <c r="A329" s="80" t="str">
        <f t="shared" si="6"/>
        <v/>
      </c>
      <c r="B329" s="80"/>
      <c r="C329" s="80"/>
      <c r="D329" s="149"/>
      <c r="E329" s="135"/>
      <c r="F329" s="150"/>
      <c r="G329" s="107"/>
      <c r="H329" s="150"/>
      <c r="I329" s="107"/>
      <c r="J329" s="150"/>
      <c r="K329" s="107"/>
      <c r="L329" s="91"/>
      <c r="M329" s="95"/>
    </row>
    <row r="330">
      <c r="A330" s="80" t="str">
        <f t="shared" si="6"/>
        <v/>
      </c>
      <c r="B330" s="80"/>
      <c r="C330" s="80"/>
      <c r="D330" s="149"/>
      <c r="E330" s="135"/>
      <c r="F330" s="150"/>
      <c r="G330" s="107"/>
      <c r="H330" s="150"/>
      <c r="I330" s="107"/>
      <c r="J330" s="150"/>
      <c r="K330" s="107"/>
      <c r="L330" s="91"/>
      <c r="M330" s="95"/>
    </row>
    <row r="331">
      <c r="A331" s="80" t="str">
        <f t="shared" si="6"/>
        <v/>
      </c>
      <c r="B331" s="80"/>
      <c r="C331" s="80"/>
      <c r="D331" s="149"/>
      <c r="E331" s="135"/>
      <c r="F331" s="150"/>
      <c r="G331" s="107"/>
      <c r="H331" s="150"/>
      <c r="I331" s="107"/>
      <c r="J331" s="150"/>
      <c r="K331" s="107"/>
      <c r="L331" s="91"/>
      <c r="M331" s="95"/>
    </row>
    <row r="332">
      <c r="A332" s="80" t="str">
        <f t="shared" si="6"/>
        <v/>
      </c>
      <c r="B332" s="80"/>
      <c r="C332" s="80"/>
      <c r="D332" s="149"/>
      <c r="E332" s="135"/>
      <c r="F332" s="150"/>
      <c r="G332" s="107"/>
      <c r="H332" s="150"/>
      <c r="I332" s="107"/>
      <c r="J332" s="150"/>
      <c r="K332" s="107"/>
      <c r="L332" s="91"/>
      <c r="M332" s="95"/>
    </row>
    <row r="333">
      <c r="A333" s="80" t="str">
        <f t="shared" si="6"/>
        <v/>
      </c>
      <c r="B333" s="80"/>
      <c r="C333" s="80"/>
      <c r="D333" s="149"/>
      <c r="E333" s="135"/>
      <c r="F333" s="150"/>
      <c r="G333" s="107"/>
      <c r="H333" s="150"/>
      <c r="I333" s="107"/>
      <c r="J333" s="150"/>
      <c r="K333" s="107"/>
      <c r="L333" s="91"/>
      <c r="M333" s="95"/>
    </row>
    <row r="334">
      <c r="A334" s="80" t="str">
        <f t="shared" si="6"/>
        <v/>
      </c>
      <c r="B334" s="80"/>
      <c r="C334" s="80"/>
      <c r="D334" s="149"/>
      <c r="E334" s="135"/>
      <c r="F334" s="150"/>
      <c r="G334" s="107"/>
      <c r="H334" s="150"/>
      <c r="I334" s="107"/>
      <c r="J334" s="150"/>
      <c r="K334" s="107"/>
      <c r="L334" s="91"/>
      <c r="M334" s="95"/>
    </row>
    <row r="335">
      <c r="A335" s="80" t="str">
        <f t="shared" si="6"/>
        <v/>
      </c>
      <c r="B335" s="80"/>
      <c r="C335" s="80"/>
      <c r="D335" s="149"/>
      <c r="E335" s="135"/>
      <c r="F335" s="150"/>
      <c r="G335" s="107"/>
      <c r="H335" s="150"/>
      <c r="I335" s="107"/>
      <c r="J335" s="150"/>
      <c r="K335" s="107"/>
      <c r="L335" s="91"/>
      <c r="M335" s="95"/>
    </row>
    <row r="336">
      <c r="A336" s="80" t="str">
        <f t="shared" si="6"/>
        <v/>
      </c>
      <c r="B336" s="80"/>
      <c r="C336" s="80"/>
      <c r="D336" s="149"/>
      <c r="E336" s="135"/>
      <c r="F336" s="150"/>
      <c r="G336" s="107"/>
      <c r="H336" s="150"/>
      <c r="I336" s="107"/>
      <c r="J336" s="150"/>
      <c r="K336" s="107"/>
      <c r="L336" s="91"/>
      <c r="M336" s="95"/>
    </row>
    <row r="337">
      <c r="A337" s="80" t="str">
        <f t="shared" si="6"/>
        <v/>
      </c>
      <c r="B337" s="80"/>
      <c r="C337" s="80"/>
      <c r="D337" s="149"/>
      <c r="E337" s="135"/>
      <c r="F337" s="150"/>
      <c r="G337" s="107"/>
      <c r="H337" s="150"/>
      <c r="I337" s="107"/>
      <c r="J337" s="150"/>
      <c r="K337" s="107"/>
      <c r="L337" s="91"/>
      <c r="M337" s="95"/>
    </row>
    <row r="338">
      <c r="A338" s="80" t="str">
        <f t="shared" si="6"/>
        <v/>
      </c>
      <c r="B338" s="80"/>
      <c r="C338" s="80"/>
      <c r="D338" s="149"/>
      <c r="E338" s="135"/>
      <c r="F338" s="150"/>
      <c r="G338" s="107"/>
      <c r="H338" s="150"/>
      <c r="I338" s="107"/>
      <c r="J338" s="150"/>
      <c r="K338" s="107"/>
      <c r="L338" s="91"/>
      <c r="M338" s="95"/>
    </row>
    <row r="339">
      <c r="A339" s="80" t="str">
        <f t="shared" si="6"/>
        <v/>
      </c>
      <c r="B339" s="80"/>
      <c r="C339" s="80"/>
      <c r="D339" s="149"/>
      <c r="E339" s="135"/>
      <c r="F339" s="150"/>
      <c r="G339" s="107"/>
      <c r="H339" s="150"/>
      <c r="I339" s="107"/>
      <c r="J339" s="150"/>
      <c r="K339" s="107"/>
      <c r="L339" s="91"/>
      <c r="M339" s="95"/>
    </row>
    <row r="340">
      <c r="A340" s="80" t="str">
        <f t="shared" si="6"/>
        <v/>
      </c>
      <c r="B340" s="80"/>
      <c r="C340" s="80"/>
      <c r="D340" s="149"/>
      <c r="E340" s="135"/>
      <c r="F340" s="150"/>
      <c r="G340" s="107"/>
      <c r="H340" s="150"/>
      <c r="I340" s="107"/>
      <c r="J340" s="150"/>
      <c r="K340" s="107"/>
      <c r="L340" s="91"/>
      <c r="M340" s="95"/>
    </row>
    <row r="341">
      <c r="A341" s="80" t="str">
        <f t="shared" si="6"/>
        <v/>
      </c>
      <c r="B341" s="80"/>
      <c r="C341" s="80"/>
      <c r="D341" s="149"/>
      <c r="E341" s="135"/>
      <c r="F341" s="150"/>
      <c r="G341" s="107"/>
      <c r="H341" s="150"/>
      <c r="I341" s="107"/>
      <c r="J341" s="150"/>
      <c r="K341" s="107"/>
      <c r="L341" s="91"/>
      <c r="M341" s="95"/>
    </row>
    <row r="342">
      <c r="A342" s="80" t="str">
        <f t="shared" si="6"/>
        <v/>
      </c>
      <c r="B342" s="80"/>
      <c r="C342" s="80"/>
      <c r="D342" s="149"/>
      <c r="E342" s="135"/>
      <c r="F342" s="150"/>
      <c r="G342" s="107"/>
      <c r="H342" s="150"/>
      <c r="I342" s="107"/>
      <c r="J342" s="150"/>
      <c r="K342" s="107"/>
      <c r="L342" s="91"/>
      <c r="M342" s="95"/>
    </row>
    <row r="343">
      <c r="A343" s="80" t="str">
        <f t="shared" si="6"/>
        <v/>
      </c>
      <c r="B343" s="80"/>
      <c r="C343" s="80"/>
      <c r="D343" s="149"/>
      <c r="E343" s="135"/>
      <c r="F343" s="150"/>
      <c r="G343" s="107"/>
      <c r="H343" s="150"/>
      <c r="I343" s="107"/>
      <c r="J343" s="150"/>
      <c r="K343" s="107"/>
      <c r="L343" s="91"/>
      <c r="M343" s="95"/>
    </row>
    <row r="344">
      <c r="A344" s="80" t="str">
        <f t="shared" si="6"/>
        <v/>
      </c>
      <c r="B344" s="80"/>
      <c r="C344" s="80"/>
      <c r="D344" s="149"/>
      <c r="E344" s="135"/>
      <c r="F344" s="150"/>
      <c r="G344" s="107"/>
      <c r="H344" s="150"/>
      <c r="I344" s="107"/>
      <c r="J344" s="150"/>
      <c r="K344" s="107"/>
      <c r="L344" s="91"/>
      <c r="M344" s="95"/>
    </row>
    <row r="345">
      <c r="A345" s="80" t="str">
        <f t="shared" si="6"/>
        <v/>
      </c>
      <c r="B345" s="80"/>
      <c r="C345" s="80"/>
      <c r="D345" s="149"/>
      <c r="E345" s="135"/>
      <c r="F345" s="150"/>
      <c r="G345" s="107"/>
      <c r="H345" s="150"/>
      <c r="I345" s="107"/>
      <c r="J345" s="150"/>
      <c r="K345" s="107"/>
      <c r="L345" s="91"/>
      <c r="M345" s="95"/>
    </row>
    <row r="346">
      <c r="A346" s="80" t="str">
        <f t="shared" si="6"/>
        <v/>
      </c>
      <c r="B346" s="80"/>
      <c r="C346" s="80"/>
      <c r="D346" s="149"/>
      <c r="E346" s="135"/>
      <c r="F346" s="150"/>
      <c r="G346" s="107"/>
      <c r="H346" s="150"/>
      <c r="I346" s="107"/>
      <c r="J346" s="150"/>
      <c r="K346" s="107"/>
      <c r="L346" s="91"/>
      <c r="M346" s="95"/>
    </row>
    <row r="347">
      <c r="A347" s="80" t="str">
        <f t="shared" si="6"/>
        <v/>
      </c>
      <c r="B347" s="80"/>
      <c r="C347" s="80"/>
      <c r="D347" s="149"/>
      <c r="E347" s="135"/>
      <c r="F347" s="150"/>
      <c r="G347" s="107"/>
      <c r="H347" s="150"/>
      <c r="I347" s="107"/>
      <c r="J347" s="150"/>
      <c r="K347" s="107"/>
      <c r="L347" s="91"/>
      <c r="M347" s="95"/>
    </row>
    <row r="348">
      <c r="A348" s="80" t="str">
        <f t="shared" si="6"/>
        <v/>
      </c>
      <c r="B348" s="80"/>
      <c r="C348" s="80"/>
      <c r="D348" s="149"/>
      <c r="E348" s="135"/>
      <c r="F348" s="150"/>
      <c r="G348" s="107"/>
      <c r="H348" s="150"/>
      <c r="I348" s="107"/>
      <c r="J348" s="150"/>
      <c r="K348" s="107"/>
      <c r="L348" s="91"/>
      <c r="M348" s="95"/>
    </row>
    <row r="349">
      <c r="A349" s="80" t="str">
        <f t="shared" si="6"/>
        <v/>
      </c>
      <c r="B349" s="80"/>
      <c r="C349" s="80"/>
      <c r="D349" s="149"/>
      <c r="E349" s="135"/>
      <c r="F349" s="150"/>
      <c r="G349" s="107"/>
      <c r="H349" s="150"/>
      <c r="I349" s="107"/>
      <c r="J349" s="150"/>
      <c r="K349" s="107"/>
      <c r="L349" s="91"/>
      <c r="M349" s="95"/>
    </row>
    <row r="350">
      <c r="A350" s="80" t="str">
        <f t="shared" si="6"/>
        <v/>
      </c>
      <c r="B350" s="80"/>
      <c r="C350" s="80"/>
      <c r="D350" s="149"/>
      <c r="E350" s="135"/>
      <c r="F350" s="150"/>
      <c r="G350" s="107"/>
      <c r="H350" s="150"/>
      <c r="I350" s="107"/>
      <c r="J350" s="150"/>
      <c r="K350" s="107"/>
      <c r="L350" s="91"/>
      <c r="M350" s="95"/>
    </row>
    <row r="351">
      <c r="A351" s="80" t="str">
        <f t="shared" si="6"/>
        <v/>
      </c>
      <c r="B351" s="80"/>
      <c r="C351" s="80"/>
      <c r="D351" s="149"/>
      <c r="E351" s="135"/>
      <c r="F351" s="150"/>
      <c r="G351" s="107"/>
      <c r="H351" s="150"/>
      <c r="I351" s="107"/>
      <c r="J351" s="150"/>
      <c r="K351" s="107"/>
      <c r="L351" s="91"/>
      <c r="M351" s="95"/>
    </row>
    <row r="352">
      <c r="A352" s="80" t="str">
        <f t="shared" si="6"/>
        <v/>
      </c>
      <c r="B352" s="80"/>
      <c r="C352" s="80"/>
      <c r="D352" s="149"/>
      <c r="E352" s="135"/>
      <c r="F352" s="150"/>
      <c r="G352" s="107"/>
      <c r="H352" s="150"/>
      <c r="I352" s="107"/>
      <c r="J352" s="150"/>
      <c r="K352" s="107"/>
      <c r="L352" s="91"/>
      <c r="M352" s="95"/>
    </row>
    <row r="353">
      <c r="A353" s="80" t="str">
        <f t="shared" si="6"/>
        <v/>
      </c>
      <c r="B353" s="80"/>
      <c r="C353" s="80"/>
      <c r="D353" s="149"/>
      <c r="E353" s="135"/>
      <c r="F353" s="150"/>
      <c r="G353" s="107"/>
      <c r="H353" s="150"/>
      <c r="I353" s="107"/>
      <c r="J353" s="150"/>
      <c r="K353" s="107"/>
      <c r="L353" s="91"/>
      <c r="M353" s="95"/>
    </row>
    <row r="354">
      <c r="A354" s="80" t="str">
        <f t="shared" si="6"/>
        <v/>
      </c>
      <c r="B354" s="80"/>
      <c r="C354" s="80"/>
      <c r="D354" s="149"/>
      <c r="E354" s="135"/>
      <c r="F354" s="150"/>
      <c r="G354" s="107"/>
      <c r="H354" s="150"/>
      <c r="I354" s="107"/>
      <c r="J354" s="150"/>
      <c r="K354" s="107"/>
      <c r="L354" s="91"/>
      <c r="M354" s="95"/>
    </row>
    <row r="355">
      <c r="A355" s="80" t="str">
        <f t="shared" si="6"/>
        <v/>
      </c>
      <c r="B355" s="80"/>
      <c r="C355" s="80"/>
      <c r="D355" s="149"/>
      <c r="E355" s="135"/>
      <c r="F355" s="150"/>
      <c r="G355" s="107"/>
      <c r="H355" s="150"/>
      <c r="I355" s="107"/>
      <c r="J355" s="150"/>
      <c r="K355" s="107"/>
      <c r="L355" s="91"/>
      <c r="M355" s="95"/>
    </row>
    <row r="356">
      <c r="A356" s="80" t="str">
        <f t="shared" si="6"/>
        <v/>
      </c>
      <c r="B356" s="80"/>
      <c r="C356" s="80"/>
      <c r="D356" s="149"/>
      <c r="E356" s="135"/>
      <c r="F356" s="150"/>
      <c r="G356" s="107"/>
      <c r="H356" s="150"/>
      <c r="I356" s="107"/>
      <c r="J356" s="150"/>
      <c r="K356" s="107"/>
      <c r="L356" s="91"/>
      <c r="M356" s="95"/>
    </row>
    <row r="357">
      <c r="A357" s="80" t="str">
        <f t="shared" si="6"/>
        <v/>
      </c>
      <c r="B357" s="80"/>
      <c r="C357" s="80"/>
      <c r="D357" s="149"/>
      <c r="E357" s="135"/>
      <c r="F357" s="150"/>
      <c r="G357" s="107"/>
      <c r="H357" s="150"/>
      <c r="I357" s="107"/>
      <c r="J357" s="150"/>
      <c r="K357" s="107"/>
      <c r="L357" s="91"/>
      <c r="M357" s="95"/>
    </row>
    <row r="358">
      <c r="A358" s="80" t="str">
        <f t="shared" si="6"/>
        <v/>
      </c>
      <c r="B358" s="80"/>
      <c r="C358" s="80"/>
      <c r="D358" s="149"/>
      <c r="E358" s="135"/>
      <c r="F358" s="150"/>
      <c r="G358" s="107"/>
      <c r="H358" s="150"/>
      <c r="I358" s="107"/>
      <c r="J358" s="150"/>
      <c r="K358" s="107"/>
      <c r="L358" s="91"/>
      <c r="M358" s="95"/>
    </row>
    <row r="359">
      <c r="A359" s="80" t="str">
        <f t="shared" si="6"/>
        <v/>
      </c>
      <c r="B359" s="80"/>
      <c r="C359" s="80"/>
      <c r="D359" s="149"/>
      <c r="E359" s="135"/>
      <c r="F359" s="150"/>
      <c r="G359" s="107"/>
      <c r="H359" s="150"/>
      <c r="I359" s="107"/>
      <c r="J359" s="150"/>
      <c r="K359" s="107"/>
      <c r="L359" s="91"/>
      <c r="M359" s="95"/>
    </row>
    <row r="360">
      <c r="A360" s="80" t="str">
        <f t="shared" si="6"/>
        <v/>
      </c>
      <c r="B360" s="80"/>
      <c r="C360" s="80"/>
      <c r="D360" s="149"/>
      <c r="E360" s="135"/>
      <c r="F360" s="150"/>
      <c r="G360" s="107"/>
      <c r="H360" s="150"/>
      <c r="I360" s="107"/>
      <c r="J360" s="150"/>
      <c r="K360" s="107"/>
      <c r="L360" s="91"/>
      <c r="M360" s="95"/>
    </row>
    <row r="361">
      <c r="A361" s="80" t="str">
        <f t="shared" si="6"/>
        <v/>
      </c>
      <c r="B361" s="80"/>
      <c r="C361" s="80"/>
      <c r="D361" s="149"/>
      <c r="E361" s="135"/>
      <c r="F361" s="150"/>
      <c r="G361" s="107"/>
      <c r="H361" s="150"/>
      <c r="I361" s="107"/>
      <c r="J361" s="150"/>
      <c r="K361" s="107"/>
      <c r="L361" s="91"/>
      <c r="M361" s="95"/>
    </row>
    <row r="362">
      <c r="A362" s="80" t="str">
        <f t="shared" si="6"/>
        <v/>
      </c>
      <c r="B362" s="80"/>
      <c r="C362" s="80"/>
      <c r="D362" s="149"/>
      <c r="E362" s="135"/>
      <c r="F362" s="150"/>
      <c r="G362" s="107"/>
      <c r="H362" s="150"/>
      <c r="I362" s="107"/>
      <c r="J362" s="150"/>
      <c r="K362" s="107"/>
      <c r="L362" s="91"/>
      <c r="M362" s="95"/>
    </row>
    <row r="363">
      <c r="A363" s="80" t="str">
        <f t="shared" si="6"/>
        <v/>
      </c>
      <c r="B363" s="80"/>
      <c r="C363" s="80"/>
      <c r="D363" s="149"/>
      <c r="E363" s="135"/>
      <c r="F363" s="150"/>
      <c r="G363" s="107"/>
      <c r="H363" s="150"/>
      <c r="I363" s="107"/>
      <c r="J363" s="150"/>
      <c r="K363" s="107"/>
      <c r="L363" s="91"/>
      <c r="M363" s="95"/>
    </row>
    <row r="364">
      <c r="A364" s="80" t="str">
        <f t="shared" si="6"/>
        <v/>
      </c>
      <c r="B364" s="80"/>
      <c r="C364" s="80"/>
      <c r="D364" s="149"/>
      <c r="E364" s="135"/>
      <c r="F364" s="150"/>
      <c r="G364" s="107"/>
      <c r="H364" s="150"/>
      <c r="I364" s="107"/>
      <c r="J364" s="150"/>
      <c r="K364" s="107"/>
      <c r="L364" s="91"/>
      <c r="M364" s="95"/>
    </row>
    <row r="365">
      <c r="A365" s="80" t="str">
        <f t="shared" si="6"/>
        <v/>
      </c>
      <c r="B365" s="80"/>
      <c r="C365" s="80"/>
      <c r="D365" s="149"/>
      <c r="E365" s="135"/>
      <c r="F365" s="150"/>
      <c r="G365" s="107"/>
      <c r="H365" s="150"/>
      <c r="I365" s="107"/>
      <c r="J365" s="150"/>
      <c r="K365" s="107"/>
      <c r="L365" s="91"/>
      <c r="M365" s="95"/>
    </row>
    <row r="366">
      <c r="A366" s="80" t="str">
        <f t="shared" si="6"/>
        <v/>
      </c>
      <c r="B366" s="80"/>
      <c r="C366" s="80"/>
      <c r="D366" s="149"/>
      <c r="E366" s="135"/>
      <c r="F366" s="150"/>
      <c r="G366" s="107"/>
      <c r="H366" s="150"/>
      <c r="I366" s="107"/>
      <c r="J366" s="150"/>
      <c r="K366" s="107"/>
      <c r="L366" s="91"/>
      <c r="M366" s="95"/>
    </row>
    <row r="367">
      <c r="A367" s="80" t="str">
        <f t="shared" si="6"/>
        <v/>
      </c>
      <c r="B367" s="80"/>
      <c r="C367" s="80"/>
      <c r="D367" s="149"/>
      <c r="E367" s="135"/>
      <c r="F367" s="150"/>
      <c r="G367" s="107"/>
      <c r="H367" s="150"/>
      <c r="I367" s="107"/>
      <c r="J367" s="150"/>
      <c r="K367" s="107"/>
      <c r="L367" s="91"/>
      <c r="M367" s="95"/>
    </row>
    <row r="368">
      <c r="A368" s="80" t="str">
        <f t="shared" si="6"/>
        <v/>
      </c>
      <c r="B368" s="80"/>
      <c r="C368" s="80"/>
      <c r="D368" s="149"/>
      <c r="E368" s="135"/>
      <c r="F368" s="150"/>
      <c r="G368" s="107"/>
      <c r="H368" s="150"/>
      <c r="I368" s="107"/>
      <c r="J368" s="150"/>
      <c r="K368" s="107"/>
      <c r="L368" s="91"/>
      <c r="M368" s="95"/>
    </row>
    <row r="369">
      <c r="A369" s="80" t="str">
        <f t="shared" si="6"/>
        <v/>
      </c>
      <c r="B369" s="80"/>
      <c r="C369" s="80"/>
      <c r="D369" s="149"/>
      <c r="E369" s="135"/>
      <c r="F369" s="150"/>
      <c r="G369" s="107"/>
      <c r="H369" s="150"/>
      <c r="I369" s="107"/>
      <c r="J369" s="150"/>
      <c r="K369" s="107"/>
      <c r="L369" s="91"/>
      <c r="M369" s="95"/>
    </row>
    <row r="370">
      <c r="A370" s="80" t="str">
        <f t="shared" si="6"/>
        <v/>
      </c>
      <c r="B370" s="80"/>
      <c r="C370" s="80"/>
      <c r="D370" s="149"/>
      <c r="E370" s="135"/>
      <c r="F370" s="150"/>
      <c r="G370" s="107"/>
      <c r="H370" s="150"/>
      <c r="I370" s="107"/>
      <c r="J370" s="150"/>
      <c r="K370" s="107"/>
      <c r="L370" s="91"/>
      <c r="M370" s="95"/>
    </row>
    <row r="371">
      <c r="A371" s="80" t="str">
        <f t="shared" si="6"/>
        <v/>
      </c>
      <c r="B371" s="80"/>
      <c r="C371" s="80"/>
      <c r="D371" s="149"/>
      <c r="E371" s="135"/>
      <c r="F371" s="150"/>
      <c r="G371" s="107"/>
      <c r="H371" s="150"/>
      <c r="I371" s="107"/>
      <c r="J371" s="150"/>
      <c r="K371" s="107"/>
      <c r="L371" s="91"/>
      <c r="M371" s="95"/>
    </row>
    <row r="372">
      <c r="A372" s="80" t="str">
        <f t="shared" si="6"/>
        <v/>
      </c>
      <c r="B372" s="80"/>
      <c r="C372" s="80"/>
      <c r="D372" s="149"/>
      <c r="E372" s="135"/>
      <c r="F372" s="150"/>
      <c r="G372" s="107"/>
      <c r="H372" s="150"/>
      <c r="I372" s="107"/>
      <c r="J372" s="150"/>
      <c r="K372" s="107"/>
      <c r="L372" s="91"/>
      <c r="M372" s="95"/>
    </row>
    <row r="373">
      <c r="A373" s="80" t="str">
        <f t="shared" si="6"/>
        <v/>
      </c>
      <c r="B373" s="80"/>
      <c r="C373" s="80"/>
      <c r="D373" s="149"/>
      <c r="E373" s="135"/>
      <c r="F373" s="150"/>
      <c r="G373" s="107"/>
      <c r="H373" s="150"/>
      <c r="I373" s="107"/>
      <c r="J373" s="150"/>
      <c r="K373" s="107"/>
      <c r="L373" s="91"/>
      <c r="M373" s="95"/>
    </row>
    <row r="374">
      <c r="A374" s="80" t="str">
        <f t="shared" si="6"/>
        <v/>
      </c>
      <c r="B374" s="80"/>
      <c r="C374" s="80"/>
      <c r="D374" s="149"/>
      <c r="E374" s="135"/>
      <c r="F374" s="150"/>
      <c r="G374" s="107"/>
      <c r="H374" s="150"/>
      <c r="I374" s="107"/>
      <c r="J374" s="150"/>
      <c r="K374" s="107"/>
      <c r="L374" s="91"/>
      <c r="M374" s="95"/>
    </row>
    <row r="375">
      <c r="A375" s="80" t="str">
        <f t="shared" si="6"/>
        <v/>
      </c>
      <c r="B375" s="80"/>
      <c r="C375" s="80"/>
      <c r="D375" s="149"/>
      <c r="E375" s="135"/>
      <c r="F375" s="150"/>
      <c r="G375" s="107"/>
      <c r="H375" s="150"/>
      <c r="I375" s="107"/>
      <c r="J375" s="150"/>
      <c r="K375" s="107"/>
      <c r="L375" s="91"/>
      <c r="M375" s="95"/>
    </row>
    <row r="376">
      <c r="A376" s="80" t="str">
        <f t="shared" si="6"/>
        <v/>
      </c>
      <c r="B376" s="80"/>
      <c r="C376" s="80"/>
      <c r="D376" s="149"/>
      <c r="E376" s="135"/>
      <c r="F376" s="150"/>
      <c r="G376" s="107"/>
      <c r="H376" s="150"/>
      <c r="I376" s="107"/>
      <c r="J376" s="150"/>
      <c r="K376" s="107"/>
      <c r="L376" s="91"/>
      <c r="M376" s="95"/>
    </row>
    <row r="377">
      <c r="A377" s="80" t="str">
        <f t="shared" si="6"/>
        <v/>
      </c>
      <c r="B377" s="80"/>
      <c r="C377" s="80"/>
      <c r="D377" s="149"/>
      <c r="E377" s="135"/>
      <c r="F377" s="150"/>
      <c r="G377" s="107"/>
      <c r="H377" s="150"/>
      <c r="I377" s="107"/>
      <c r="J377" s="150"/>
      <c r="K377" s="107"/>
      <c r="L377" s="91"/>
      <c r="M377" s="95"/>
    </row>
    <row r="378">
      <c r="A378" s="80" t="str">
        <f t="shared" si="6"/>
        <v/>
      </c>
      <c r="B378" s="80"/>
      <c r="C378" s="80"/>
      <c r="D378" s="149"/>
      <c r="E378" s="135"/>
      <c r="F378" s="150"/>
      <c r="G378" s="107"/>
      <c r="H378" s="150"/>
      <c r="I378" s="107"/>
      <c r="J378" s="150"/>
      <c r="K378" s="107"/>
      <c r="L378" s="91"/>
      <c r="M378" s="95"/>
    </row>
    <row r="379">
      <c r="A379" s="80" t="str">
        <f t="shared" si="6"/>
        <v/>
      </c>
      <c r="B379" s="80"/>
      <c r="C379" s="80"/>
      <c r="D379" s="149"/>
      <c r="E379" s="135"/>
      <c r="F379" s="150"/>
      <c r="G379" s="107"/>
      <c r="H379" s="150"/>
      <c r="I379" s="107"/>
      <c r="J379" s="150"/>
      <c r="K379" s="107"/>
      <c r="L379" s="91"/>
      <c r="M379" s="95"/>
    </row>
    <row r="380">
      <c r="A380" s="80" t="str">
        <f t="shared" si="6"/>
        <v/>
      </c>
      <c r="B380" s="80"/>
      <c r="C380" s="80"/>
      <c r="D380" s="149"/>
      <c r="E380" s="135"/>
      <c r="F380" s="150"/>
      <c r="G380" s="107"/>
      <c r="H380" s="150"/>
      <c r="I380" s="107"/>
      <c r="J380" s="150"/>
      <c r="K380" s="107"/>
      <c r="L380" s="91"/>
      <c r="M380" s="95"/>
    </row>
    <row r="381">
      <c r="A381" s="80" t="str">
        <f t="shared" si="6"/>
        <v/>
      </c>
      <c r="B381" s="80"/>
      <c r="C381" s="80"/>
      <c r="D381" s="149"/>
      <c r="E381" s="135"/>
      <c r="F381" s="150"/>
      <c r="G381" s="107"/>
      <c r="H381" s="150"/>
      <c r="I381" s="107"/>
      <c r="J381" s="150"/>
      <c r="K381" s="107"/>
      <c r="L381" s="91"/>
      <c r="M381" s="95"/>
    </row>
    <row r="382">
      <c r="A382" s="80" t="str">
        <f t="shared" si="6"/>
        <v/>
      </c>
      <c r="B382" s="80"/>
      <c r="C382" s="80"/>
      <c r="D382" s="149"/>
      <c r="E382" s="135"/>
      <c r="F382" s="150"/>
      <c r="G382" s="107"/>
      <c r="H382" s="150"/>
      <c r="I382" s="107"/>
      <c r="J382" s="150"/>
      <c r="K382" s="107"/>
      <c r="L382" s="91"/>
      <c r="M382" s="95"/>
    </row>
    <row r="383">
      <c r="A383" s="80" t="str">
        <f t="shared" si="6"/>
        <v/>
      </c>
      <c r="B383" s="80"/>
      <c r="C383" s="80"/>
      <c r="D383" s="149"/>
      <c r="E383" s="135"/>
      <c r="F383" s="150"/>
      <c r="G383" s="107"/>
      <c r="H383" s="150"/>
      <c r="I383" s="107"/>
      <c r="J383" s="150"/>
      <c r="K383" s="107"/>
      <c r="L383" s="91"/>
      <c r="M383" s="95"/>
    </row>
    <row r="384">
      <c r="A384" s="80" t="str">
        <f t="shared" si="6"/>
        <v/>
      </c>
      <c r="B384" s="80"/>
      <c r="C384" s="80"/>
      <c r="D384" s="149"/>
      <c r="E384" s="135"/>
      <c r="F384" s="150"/>
      <c r="G384" s="107"/>
      <c r="H384" s="150"/>
      <c r="I384" s="107"/>
      <c r="J384" s="150"/>
      <c r="K384" s="107"/>
      <c r="L384" s="91"/>
      <c r="M384" s="95"/>
    </row>
    <row r="385">
      <c r="A385" s="80" t="str">
        <f t="shared" si="6"/>
        <v/>
      </c>
      <c r="B385" s="80"/>
      <c r="C385" s="80"/>
      <c r="D385" s="149"/>
      <c r="E385" s="135"/>
      <c r="F385" s="150"/>
      <c r="G385" s="107"/>
      <c r="H385" s="150"/>
      <c r="I385" s="107"/>
      <c r="J385" s="150"/>
      <c r="K385" s="107"/>
      <c r="L385" s="91"/>
      <c r="M385" s="95"/>
    </row>
    <row r="386">
      <c r="A386" s="80" t="str">
        <f t="shared" si="6"/>
        <v/>
      </c>
      <c r="B386" s="80"/>
      <c r="C386" s="80"/>
      <c r="D386" s="149"/>
      <c r="E386" s="135"/>
      <c r="F386" s="150"/>
      <c r="G386" s="107"/>
      <c r="H386" s="150"/>
      <c r="I386" s="107"/>
      <c r="J386" s="150"/>
      <c r="K386" s="107"/>
      <c r="L386" s="91"/>
      <c r="M386" s="95"/>
    </row>
    <row r="387">
      <c r="A387" s="80" t="str">
        <f t="shared" si="6"/>
        <v/>
      </c>
      <c r="B387" s="80"/>
      <c r="C387" s="80"/>
      <c r="D387" s="149"/>
      <c r="E387" s="135"/>
      <c r="F387" s="150"/>
      <c r="G387" s="107"/>
      <c r="H387" s="150"/>
      <c r="I387" s="107"/>
      <c r="J387" s="150"/>
      <c r="K387" s="107"/>
      <c r="L387" s="91"/>
      <c r="M387" s="95"/>
    </row>
    <row r="388">
      <c r="A388" s="80" t="str">
        <f t="shared" si="6"/>
        <v/>
      </c>
      <c r="B388" s="80"/>
      <c r="C388" s="80"/>
      <c r="D388" s="149"/>
      <c r="E388" s="135"/>
      <c r="F388" s="150"/>
      <c r="G388" s="107"/>
      <c r="H388" s="150"/>
      <c r="I388" s="107"/>
      <c r="J388" s="150"/>
      <c r="K388" s="107"/>
      <c r="L388" s="91"/>
      <c r="M388" s="95"/>
    </row>
    <row r="389">
      <c r="A389" s="80" t="str">
        <f t="shared" si="6"/>
        <v/>
      </c>
      <c r="B389" s="80"/>
      <c r="C389" s="80"/>
      <c r="D389" s="149"/>
      <c r="E389" s="135"/>
      <c r="F389" s="150"/>
      <c r="G389" s="107"/>
      <c r="H389" s="150"/>
      <c r="I389" s="107"/>
      <c r="J389" s="150"/>
      <c r="K389" s="107"/>
      <c r="L389" s="91"/>
      <c r="M389" s="95"/>
    </row>
    <row r="390">
      <c r="A390" s="80" t="str">
        <f t="shared" si="6"/>
        <v/>
      </c>
      <c r="B390" s="80"/>
      <c r="C390" s="80"/>
      <c r="D390" s="149"/>
      <c r="E390" s="135"/>
      <c r="F390" s="150"/>
      <c r="G390" s="107"/>
      <c r="H390" s="150"/>
      <c r="I390" s="107"/>
      <c r="J390" s="150"/>
      <c r="K390" s="107"/>
      <c r="L390" s="91"/>
      <c r="M390" s="95"/>
    </row>
    <row r="391">
      <c r="A391" s="80" t="str">
        <f t="shared" si="6"/>
        <v/>
      </c>
      <c r="B391" s="80"/>
      <c r="C391" s="80"/>
      <c r="D391" s="149"/>
      <c r="E391" s="135"/>
      <c r="F391" s="150"/>
      <c r="G391" s="107"/>
      <c r="H391" s="150"/>
      <c r="I391" s="107"/>
      <c r="J391" s="150"/>
      <c r="K391" s="107"/>
      <c r="L391" s="91"/>
      <c r="M391" s="95"/>
    </row>
    <row r="392">
      <c r="A392" s="80" t="str">
        <f t="shared" si="6"/>
        <v/>
      </c>
      <c r="B392" s="80"/>
      <c r="C392" s="80"/>
      <c r="D392" s="149"/>
      <c r="E392" s="135"/>
      <c r="F392" s="150"/>
      <c r="G392" s="107"/>
      <c r="H392" s="150"/>
      <c r="I392" s="107"/>
      <c r="J392" s="150"/>
      <c r="K392" s="107"/>
      <c r="L392" s="91"/>
      <c r="M392" s="95"/>
    </row>
    <row r="393">
      <c r="A393" s="80" t="str">
        <f t="shared" si="6"/>
        <v/>
      </c>
      <c r="B393" s="80"/>
      <c r="C393" s="80"/>
      <c r="D393" s="149"/>
      <c r="E393" s="135"/>
      <c r="F393" s="150"/>
      <c r="G393" s="107"/>
      <c r="H393" s="150"/>
      <c r="I393" s="107"/>
      <c r="J393" s="150"/>
      <c r="K393" s="107"/>
      <c r="L393" s="91"/>
      <c r="M393" s="95"/>
    </row>
    <row r="394">
      <c r="A394" s="80" t="str">
        <f t="shared" si="6"/>
        <v/>
      </c>
      <c r="B394" s="80"/>
      <c r="C394" s="80"/>
      <c r="D394" s="149"/>
      <c r="E394" s="135"/>
      <c r="F394" s="150"/>
      <c r="G394" s="107"/>
      <c r="H394" s="150"/>
      <c r="I394" s="107"/>
      <c r="J394" s="150"/>
      <c r="K394" s="107"/>
      <c r="L394" s="91"/>
      <c r="M394" s="95"/>
    </row>
    <row r="395">
      <c r="A395" s="80" t="str">
        <f t="shared" si="6"/>
        <v/>
      </c>
      <c r="B395" s="80"/>
      <c r="C395" s="80"/>
      <c r="D395" s="149"/>
      <c r="E395" s="135"/>
      <c r="F395" s="150"/>
      <c r="G395" s="107"/>
      <c r="H395" s="150"/>
      <c r="I395" s="107"/>
      <c r="J395" s="150"/>
      <c r="K395" s="107"/>
      <c r="L395" s="91"/>
      <c r="M395" s="95"/>
    </row>
    <row r="396">
      <c r="A396" s="80" t="str">
        <f t="shared" si="6"/>
        <v/>
      </c>
      <c r="B396" s="80"/>
      <c r="C396" s="80"/>
      <c r="D396" s="149"/>
      <c r="E396" s="135"/>
      <c r="F396" s="150"/>
      <c r="G396" s="107"/>
      <c r="H396" s="150"/>
      <c r="I396" s="107"/>
      <c r="J396" s="150"/>
      <c r="K396" s="107"/>
      <c r="L396" s="91"/>
      <c r="M396" s="95"/>
    </row>
    <row r="397">
      <c r="A397" s="80" t="str">
        <f t="shared" si="6"/>
        <v/>
      </c>
      <c r="B397" s="80"/>
      <c r="C397" s="80"/>
      <c r="D397" s="149"/>
      <c r="E397" s="135"/>
      <c r="F397" s="150"/>
      <c r="G397" s="107"/>
      <c r="H397" s="150"/>
      <c r="I397" s="107"/>
      <c r="J397" s="150"/>
      <c r="K397" s="107"/>
      <c r="L397" s="91"/>
      <c r="M397" s="95"/>
    </row>
    <row r="398">
      <c r="A398" s="80" t="str">
        <f t="shared" si="6"/>
        <v/>
      </c>
      <c r="B398" s="80"/>
      <c r="C398" s="80"/>
      <c r="D398" s="149"/>
      <c r="E398" s="135"/>
      <c r="F398" s="150"/>
      <c r="G398" s="107"/>
      <c r="H398" s="150"/>
      <c r="I398" s="107"/>
      <c r="J398" s="150"/>
      <c r="K398" s="107"/>
      <c r="L398" s="91"/>
      <c r="M398" s="95"/>
    </row>
    <row r="399">
      <c r="A399" s="80" t="str">
        <f t="shared" si="6"/>
        <v/>
      </c>
      <c r="B399" s="80"/>
      <c r="C399" s="80"/>
      <c r="D399" s="149"/>
      <c r="E399" s="135"/>
      <c r="F399" s="150"/>
      <c r="G399" s="107"/>
      <c r="H399" s="150"/>
      <c r="I399" s="107"/>
      <c r="J399" s="150"/>
      <c r="K399" s="107"/>
      <c r="L399" s="91"/>
      <c r="M399" s="95"/>
    </row>
    <row r="400">
      <c r="A400" s="80" t="str">
        <f t="shared" si="6"/>
        <v/>
      </c>
      <c r="B400" s="80"/>
      <c r="C400" s="80"/>
      <c r="D400" s="149"/>
      <c r="E400" s="135"/>
      <c r="F400" s="150"/>
      <c r="G400" s="107"/>
      <c r="H400" s="150"/>
      <c r="I400" s="107"/>
      <c r="J400" s="150"/>
      <c r="K400" s="107"/>
      <c r="L400" s="91"/>
      <c r="M400" s="95"/>
    </row>
    <row r="401">
      <c r="A401" s="80" t="str">
        <f t="shared" si="6"/>
        <v/>
      </c>
      <c r="B401" s="80"/>
      <c r="C401" s="80"/>
      <c r="D401" s="149"/>
      <c r="E401" s="135"/>
      <c r="F401" s="150"/>
      <c r="G401" s="107"/>
      <c r="H401" s="150"/>
      <c r="I401" s="107"/>
      <c r="J401" s="150"/>
      <c r="K401" s="107"/>
      <c r="L401" s="91"/>
      <c r="M401" s="95"/>
    </row>
    <row r="402">
      <c r="A402" s="80" t="str">
        <f t="shared" si="6"/>
        <v/>
      </c>
      <c r="B402" s="80"/>
      <c r="C402" s="80"/>
      <c r="D402" s="149"/>
      <c r="E402" s="135"/>
      <c r="F402" s="150"/>
      <c r="G402" s="107"/>
      <c r="H402" s="150"/>
      <c r="I402" s="107"/>
      <c r="J402" s="150"/>
      <c r="K402" s="107"/>
      <c r="L402" s="91"/>
      <c r="M402" s="95"/>
    </row>
    <row r="403">
      <c r="A403" s="80" t="str">
        <f t="shared" si="6"/>
        <v/>
      </c>
      <c r="B403" s="80"/>
      <c r="C403" s="80"/>
      <c r="D403" s="149"/>
      <c r="E403" s="135"/>
      <c r="F403" s="150"/>
      <c r="G403" s="107"/>
      <c r="H403" s="150"/>
      <c r="I403" s="107"/>
      <c r="J403" s="150"/>
      <c r="K403" s="107"/>
      <c r="L403" s="91"/>
      <c r="M403" s="95"/>
    </row>
    <row r="404">
      <c r="A404" s="80" t="str">
        <f t="shared" si="6"/>
        <v/>
      </c>
      <c r="B404" s="80"/>
      <c r="C404" s="80"/>
      <c r="D404" s="149"/>
      <c r="E404" s="135"/>
      <c r="F404" s="150"/>
      <c r="G404" s="107"/>
      <c r="H404" s="150"/>
      <c r="I404" s="107"/>
      <c r="J404" s="150"/>
      <c r="K404" s="107"/>
      <c r="L404" s="91"/>
      <c r="M404" s="95"/>
    </row>
    <row r="405">
      <c r="A405" s="80" t="str">
        <f t="shared" si="6"/>
        <v/>
      </c>
      <c r="B405" s="80"/>
      <c r="C405" s="80"/>
      <c r="D405" s="149"/>
      <c r="E405" s="135"/>
      <c r="F405" s="150"/>
      <c r="G405" s="107"/>
      <c r="H405" s="150"/>
      <c r="I405" s="107"/>
      <c r="J405" s="150"/>
      <c r="K405" s="107"/>
      <c r="L405" s="91"/>
      <c r="M405" s="95"/>
    </row>
    <row r="406">
      <c r="A406" s="80" t="str">
        <f t="shared" si="6"/>
        <v/>
      </c>
      <c r="B406" s="80"/>
      <c r="C406" s="80"/>
      <c r="D406" s="149"/>
      <c r="E406" s="135"/>
      <c r="F406" s="150"/>
      <c r="G406" s="107"/>
      <c r="H406" s="150"/>
      <c r="I406" s="107"/>
      <c r="J406" s="150"/>
      <c r="K406" s="107"/>
      <c r="L406" s="91"/>
      <c r="M406" s="95"/>
    </row>
    <row r="407">
      <c r="A407" s="80" t="str">
        <f t="shared" si="6"/>
        <v/>
      </c>
      <c r="B407" s="80"/>
      <c r="C407" s="80"/>
      <c r="D407" s="149"/>
      <c r="E407" s="135"/>
      <c r="F407" s="150"/>
      <c r="G407" s="107"/>
      <c r="H407" s="150"/>
      <c r="I407" s="107"/>
      <c r="J407" s="150"/>
      <c r="K407" s="107"/>
      <c r="L407" s="91"/>
      <c r="M407" s="95"/>
    </row>
    <row r="408">
      <c r="A408" s="80" t="str">
        <f t="shared" si="6"/>
        <v/>
      </c>
      <c r="B408" s="80"/>
      <c r="C408" s="80"/>
      <c r="D408" s="149"/>
      <c r="E408" s="135"/>
      <c r="F408" s="150"/>
      <c r="G408" s="107"/>
      <c r="H408" s="150"/>
      <c r="I408" s="107"/>
      <c r="J408" s="150"/>
      <c r="K408" s="107"/>
      <c r="L408" s="91"/>
      <c r="M408" s="95"/>
    </row>
    <row r="409">
      <c r="A409" s="80" t="str">
        <f t="shared" si="6"/>
        <v/>
      </c>
      <c r="B409" s="80"/>
      <c r="C409" s="80"/>
      <c r="D409" s="149"/>
      <c r="E409" s="135"/>
      <c r="F409" s="150"/>
      <c r="G409" s="107"/>
      <c r="H409" s="150"/>
      <c r="I409" s="107"/>
      <c r="J409" s="150"/>
      <c r="K409" s="107"/>
      <c r="L409" s="91"/>
      <c r="M409" s="95"/>
    </row>
    <row r="410">
      <c r="A410" s="80" t="str">
        <f t="shared" si="6"/>
        <v/>
      </c>
      <c r="B410" s="80"/>
      <c r="C410" s="80"/>
      <c r="D410" s="149"/>
      <c r="E410" s="135"/>
      <c r="F410" s="150"/>
      <c r="G410" s="107"/>
      <c r="H410" s="150"/>
      <c r="I410" s="107"/>
      <c r="J410" s="150"/>
      <c r="K410" s="107"/>
      <c r="L410" s="91"/>
      <c r="M410" s="95"/>
    </row>
    <row r="411">
      <c r="A411" s="80" t="str">
        <f t="shared" si="6"/>
        <v/>
      </c>
      <c r="B411" s="80"/>
      <c r="C411" s="80"/>
      <c r="D411" s="149"/>
      <c r="E411" s="135"/>
      <c r="F411" s="150"/>
      <c r="G411" s="107"/>
      <c r="H411" s="150"/>
      <c r="I411" s="107"/>
      <c r="J411" s="150"/>
      <c r="K411" s="107"/>
      <c r="L411" s="91"/>
      <c r="M411" s="95"/>
    </row>
    <row r="412">
      <c r="A412" s="80" t="str">
        <f t="shared" si="6"/>
        <v/>
      </c>
      <c r="B412" s="80"/>
      <c r="C412" s="80"/>
      <c r="D412" s="149"/>
      <c r="E412" s="135"/>
      <c r="F412" s="150"/>
      <c r="G412" s="107"/>
      <c r="H412" s="150"/>
      <c r="I412" s="107"/>
      <c r="J412" s="150"/>
      <c r="K412" s="107"/>
      <c r="L412" s="91"/>
      <c r="M412" s="95"/>
    </row>
    <row r="413">
      <c r="A413" s="80" t="str">
        <f t="shared" si="6"/>
        <v/>
      </c>
      <c r="B413" s="80"/>
      <c r="C413" s="80"/>
      <c r="D413" s="149"/>
      <c r="E413" s="135"/>
      <c r="F413" s="150"/>
      <c r="G413" s="107"/>
      <c r="H413" s="150"/>
      <c r="I413" s="107"/>
      <c r="J413" s="150"/>
      <c r="K413" s="107"/>
      <c r="L413" s="91"/>
      <c r="M413" s="95"/>
    </row>
    <row r="414">
      <c r="A414" s="80" t="str">
        <f t="shared" si="6"/>
        <v/>
      </c>
      <c r="B414" s="80"/>
      <c r="C414" s="80"/>
      <c r="D414" s="149"/>
      <c r="E414" s="135"/>
      <c r="F414" s="150"/>
      <c r="G414" s="107"/>
      <c r="H414" s="150"/>
      <c r="I414" s="107"/>
      <c r="J414" s="150"/>
      <c r="K414" s="107"/>
      <c r="L414" s="91"/>
      <c r="M414" s="95"/>
    </row>
    <row r="415">
      <c r="A415" s="80" t="str">
        <f t="shared" si="6"/>
        <v/>
      </c>
      <c r="B415" s="80"/>
      <c r="C415" s="80"/>
      <c r="D415" s="149"/>
      <c r="E415" s="135"/>
      <c r="F415" s="150"/>
      <c r="G415" s="107"/>
      <c r="H415" s="150"/>
      <c r="I415" s="107"/>
      <c r="J415" s="150"/>
      <c r="K415" s="107"/>
      <c r="L415" s="91"/>
      <c r="M415" s="95"/>
    </row>
    <row r="416">
      <c r="A416" s="80" t="str">
        <f t="shared" si="6"/>
        <v/>
      </c>
      <c r="B416" s="80"/>
      <c r="C416" s="80"/>
      <c r="D416" s="149"/>
      <c r="E416" s="135"/>
      <c r="F416" s="150"/>
      <c r="G416" s="107"/>
      <c r="H416" s="150"/>
      <c r="I416" s="107"/>
      <c r="J416" s="150"/>
      <c r="K416" s="107"/>
      <c r="L416" s="91"/>
      <c r="M416" s="95"/>
    </row>
    <row r="417">
      <c r="A417" s="80" t="str">
        <f t="shared" si="6"/>
        <v/>
      </c>
      <c r="B417" s="80"/>
      <c r="C417" s="80"/>
      <c r="D417" s="149"/>
      <c r="E417" s="135"/>
      <c r="F417" s="150"/>
      <c r="G417" s="107"/>
      <c r="H417" s="150"/>
      <c r="I417" s="107"/>
      <c r="J417" s="150"/>
      <c r="K417" s="107"/>
      <c r="L417" s="91"/>
      <c r="M417" s="95"/>
    </row>
    <row r="418">
      <c r="A418" s="80" t="str">
        <f t="shared" si="6"/>
        <v/>
      </c>
      <c r="B418" s="80"/>
      <c r="C418" s="80"/>
      <c r="D418" s="149"/>
      <c r="E418" s="135"/>
      <c r="F418" s="150"/>
      <c r="G418" s="107"/>
      <c r="H418" s="150"/>
      <c r="I418" s="107"/>
      <c r="J418" s="150"/>
      <c r="K418" s="107"/>
      <c r="L418" s="91"/>
      <c r="M418" s="95"/>
    </row>
    <row r="419">
      <c r="A419" s="80" t="str">
        <f t="shared" si="6"/>
        <v/>
      </c>
      <c r="B419" s="80"/>
      <c r="C419" s="80"/>
      <c r="D419" s="149"/>
      <c r="E419" s="135"/>
      <c r="F419" s="150"/>
      <c r="G419" s="107"/>
      <c r="H419" s="150"/>
      <c r="I419" s="107"/>
      <c r="J419" s="150"/>
      <c r="K419" s="107"/>
      <c r="L419" s="91"/>
      <c r="M419" s="95"/>
    </row>
    <row r="420">
      <c r="A420" s="80" t="str">
        <f t="shared" si="6"/>
        <v/>
      </c>
      <c r="B420" s="80"/>
      <c r="C420" s="80"/>
      <c r="D420" s="149"/>
      <c r="E420" s="135"/>
      <c r="F420" s="150"/>
      <c r="G420" s="107"/>
      <c r="H420" s="150"/>
      <c r="I420" s="107"/>
      <c r="J420" s="150"/>
      <c r="K420" s="107"/>
      <c r="L420" s="91"/>
      <c r="M420" s="95"/>
    </row>
    <row r="421">
      <c r="A421" s="80" t="str">
        <f t="shared" si="6"/>
        <v/>
      </c>
      <c r="B421" s="80"/>
      <c r="C421" s="80"/>
      <c r="D421" s="149"/>
      <c r="E421" s="135"/>
      <c r="F421" s="150"/>
      <c r="G421" s="107"/>
      <c r="H421" s="150"/>
      <c r="I421" s="107"/>
      <c r="J421" s="150"/>
      <c r="K421" s="107"/>
      <c r="L421" s="91"/>
      <c r="M421" s="95"/>
    </row>
    <row r="422">
      <c r="A422" s="80" t="str">
        <f t="shared" si="6"/>
        <v/>
      </c>
      <c r="B422" s="80"/>
      <c r="C422" s="80"/>
      <c r="D422" s="149"/>
      <c r="E422" s="135"/>
      <c r="F422" s="150"/>
      <c r="G422" s="107"/>
      <c r="H422" s="150"/>
      <c r="I422" s="107"/>
      <c r="J422" s="150"/>
      <c r="K422" s="107"/>
      <c r="L422" s="91"/>
      <c r="M422" s="95"/>
    </row>
    <row r="423">
      <c r="A423" s="80" t="str">
        <f t="shared" si="6"/>
        <v/>
      </c>
      <c r="B423" s="80"/>
      <c r="C423" s="80"/>
      <c r="D423" s="149"/>
      <c r="E423" s="135"/>
      <c r="F423" s="150"/>
      <c r="G423" s="107"/>
      <c r="H423" s="150"/>
      <c r="I423" s="107"/>
      <c r="J423" s="150"/>
      <c r="K423" s="107"/>
      <c r="L423" s="91"/>
      <c r="M423" s="95"/>
    </row>
    <row r="424">
      <c r="A424" s="80" t="str">
        <f t="shared" si="6"/>
        <v/>
      </c>
      <c r="B424" s="80"/>
      <c r="C424" s="80"/>
      <c r="D424" s="149"/>
      <c r="E424" s="135"/>
      <c r="F424" s="150"/>
      <c r="G424" s="107"/>
      <c r="H424" s="150"/>
      <c r="I424" s="107"/>
      <c r="J424" s="150"/>
      <c r="K424" s="107"/>
      <c r="L424" s="91"/>
      <c r="M424" s="95"/>
    </row>
    <row r="425">
      <c r="A425" s="80" t="str">
        <f t="shared" si="6"/>
        <v/>
      </c>
      <c r="B425" s="80"/>
      <c r="C425" s="80"/>
      <c r="D425" s="149"/>
      <c r="E425" s="135"/>
      <c r="F425" s="150"/>
      <c r="G425" s="107"/>
      <c r="H425" s="150"/>
      <c r="I425" s="107"/>
      <c r="J425" s="150"/>
      <c r="K425" s="107"/>
      <c r="L425" s="91"/>
      <c r="M425" s="95"/>
    </row>
    <row r="426">
      <c r="A426" s="80" t="str">
        <f t="shared" si="6"/>
        <v/>
      </c>
      <c r="B426" s="80"/>
      <c r="C426" s="80"/>
      <c r="D426" s="149"/>
      <c r="E426" s="135"/>
      <c r="F426" s="150"/>
      <c r="G426" s="107"/>
      <c r="H426" s="150"/>
      <c r="I426" s="107"/>
      <c r="J426" s="150"/>
      <c r="K426" s="107"/>
      <c r="L426" s="91"/>
      <c r="M426" s="95"/>
    </row>
    <row r="427">
      <c r="A427" s="80" t="str">
        <f t="shared" si="6"/>
        <v/>
      </c>
      <c r="B427" s="80"/>
      <c r="C427" s="80"/>
      <c r="D427" s="149"/>
      <c r="E427" s="135"/>
      <c r="F427" s="150"/>
      <c r="G427" s="107"/>
      <c r="H427" s="150"/>
      <c r="I427" s="107"/>
      <c r="J427" s="150"/>
      <c r="K427" s="107"/>
      <c r="L427" s="91"/>
      <c r="M427" s="95"/>
    </row>
    <row r="428">
      <c r="A428" s="80" t="str">
        <f t="shared" si="6"/>
        <v/>
      </c>
      <c r="B428" s="80"/>
      <c r="C428" s="80"/>
      <c r="D428" s="149"/>
      <c r="E428" s="135"/>
      <c r="F428" s="150"/>
      <c r="G428" s="107"/>
      <c r="H428" s="150"/>
      <c r="I428" s="107"/>
      <c r="J428" s="150"/>
      <c r="K428" s="107"/>
      <c r="L428" s="91"/>
      <c r="M428" s="95"/>
    </row>
    <row r="429">
      <c r="A429" s="80" t="str">
        <f t="shared" si="6"/>
        <v/>
      </c>
      <c r="B429" s="80"/>
      <c r="C429" s="80"/>
      <c r="D429" s="149"/>
      <c r="E429" s="135"/>
      <c r="F429" s="150"/>
      <c r="G429" s="107"/>
      <c r="H429" s="150"/>
      <c r="I429" s="107"/>
      <c r="J429" s="150"/>
      <c r="K429" s="107"/>
      <c r="L429" s="91"/>
      <c r="M429" s="95"/>
    </row>
    <row r="430">
      <c r="A430" s="80" t="str">
        <f t="shared" si="6"/>
        <v/>
      </c>
      <c r="B430" s="80"/>
      <c r="C430" s="80"/>
      <c r="D430" s="149"/>
      <c r="E430" s="135"/>
      <c r="F430" s="150"/>
      <c r="G430" s="107"/>
      <c r="H430" s="150"/>
      <c r="I430" s="107"/>
      <c r="J430" s="150"/>
      <c r="K430" s="107"/>
      <c r="L430" s="91"/>
      <c r="M430" s="95"/>
    </row>
    <row r="431">
      <c r="A431" s="80" t="str">
        <f t="shared" si="6"/>
        <v/>
      </c>
      <c r="B431" s="80"/>
      <c r="C431" s="80"/>
      <c r="D431" s="149"/>
      <c r="E431" s="135"/>
      <c r="F431" s="150"/>
      <c r="G431" s="107"/>
      <c r="H431" s="150"/>
      <c r="I431" s="107"/>
      <c r="J431" s="150"/>
      <c r="K431" s="107"/>
      <c r="L431" s="91"/>
      <c r="M431" s="95"/>
    </row>
    <row r="432">
      <c r="A432" s="80" t="str">
        <f t="shared" si="6"/>
        <v/>
      </c>
      <c r="B432" s="80"/>
      <c r="C432" s="80"/>
      <c r="D432" s="149"/>
      <c r="E432" s="135"/>
      <c r="F432" s="150"/>
      <c r="G432" s="107"/>
      <c r="H432" s="150"/>
      <c r="I432" s="107"/>
      <c r="J432" s="150"/>
      <c r="K432" s="107"/>
      <c r="L432" s="91"/>
      <c r="M432" s="95"/>
    </row>
    <row r="433">
      <c r="A433" s="80" t="str">
        <f t="shared" si="6"/>
        <v/>
      </c>
      <c r="B433" s="80"/>
      <c r="C433" s="80"/>
      <c r="D433" s="149"/>
      <c r="E433" s="135"/>
      <c r="F433" s="150"/>
      <c r="G433" s="107"/>
      <c r="H433" s="150"/>
      <c r="I433" s="107"/>
      <c r="J433" s="150"/>
      <c r="K433" s="107"/>
      <c r="L433" s="91"/>
      <c r="M433" s="95"/>
    </row>
    <row r="434">
      <c r="A434" s="80" t="str">
        <f t="shared" si="6"/>
        <v/>
      </c>
      <c r="B434" s="80"/>
      <c r="C434" s="80"/>
      <c r="D434" s="149"/>
      <c r="E434" s="135"/>
      <c r="F434" s="150"/>
      <c r="G434" s="107"/>
      <c r="H434" s="150"/>
      <c r="I434" s="107"/>
      <c r="J434" s="150"/>
      <c r="K434" s="107"/>
      <c r="L434" s="91"/>
      <c r="M434" s="95"/>
    </row>
    <row r="435">
      <c r="A435" s="80" t="str">
        <f t="shared" si="6"/>
        <v/>
      </c>
      <c r="B435" s="80"/>
      <c r="C435" s="80"/>
      <c r="D435" s="149"/>
      <c r="E435" s="135"/>
      <c r="F435" s="150"/>
      <c r="G435" s="107"/>
      <c r="H435" s="150"/>
      <c r="I435" s="107"/>
      <c r="J435" s="150"/>
      <c r="K435" s="107"/>
      <c r="L435" s="91"/>
      <c r="M435" s="95"/>
    </row>
    <row r="436">
      <c r="A436" s="80" t="str">
        <f t="shared" si="6"/>
        <v/>
      </c>
      <c r="B436" s="80"/>
      <c r="C436" s="80"/>
      <c r="D436" s="149"/>
      <c r="E436" s="135"/>
      <c r="F436" s="150"/>
      <c r="G436" s="107"/>
      <c r="H436" s="150"/>
      <c r="I436" s="107"/>
      <c r="J436" s="150"/>
      <c r="K436" s="107"/>
      <c r="L436" s="91"/>
      <c r="M436" s="95"/>
    </row>
    <row r="437">
      <c r="A437" s="80" t="str">
        <f t="shared" si="6"/>
        <v/>
      </c>
      <c r="B437" s="80"/>
      <c r="C437" s="80"/>
      <c r="D437" s="149"/>
      <c r="E437" s="135"/>
      <c r="F437" s="150"/>
      <c r="G437" s="107"/>
      <c r="H437" s="150"/>
      <c r="I437" s="107"/>
      <c r="J437" s="150"/>
      <c r="K437" s="107"/>
      <c r="L437" s="91"/>
      <c r="M437" s="95"/>
    </row>
    <row r="438">
      <c r="A438" s="80" t="str">
        <f t="shared" si="6"/>
        <v/>
      </c>
      <c r="B438" s="80"/>
      <c r="C438" s="80"/>
      <c r="D438" s="149"/>
      <c r="E438" s="135"/>
      <c r="F438" s="150"/>
      <c r="G438" s="107"/>
      <c r="H438" s="150"/>
      <c r="I438" s="107"/>
      <c r="J438" s="150"/>
      <c r="K438" s="107"/>
      <c r="L438" s="91"/>
      <c r="M438" s="95"/>
    </row>
    <row r="439">
      <c r="A439" s="80" t="str">
        <f t="shared" si="6"/>
        <v/>
      </c>
      <c r="B439" s="80"/>
      <c r="C439" s="80"/>
      <c r="D439" s="149"/>
      <c r="E439" s="135"/>
      <c r="F439" s="150"/>
      <c r="G439" s="107"/>
      <c r="H439" s="150"/>
      <c r="I439" s="107"/>
      <c r="J439" s="150"/>
      <c r="K439" s="107"/>
      <c r="L439" s="91"/>
      <c r="M439" s="95"/>
    </row>
    <row r="440">
      <c r="A440" s="80" t="str">
        <f t="shared" si="6"/>
        <v/>
      </c>
      <c r="B440" s="80"/>
      <c r="C440" s="80"/>
      <c r="D440" s="149"/>
      <c r="E440" s="135"/>
      <c r="F440" s="150"/>
      <c r="G440" s="107"/>
      <c r="H440" s="150"/>
      <c r="I440" s="107"/>
      <c r="J440" s="150"/>
      <c r="K440" s="107"/>
      <c r="L440" s="91"/>
      <c r="M440" s="95"/>
    </row>
    <row r="441">
      <c r="A441" s="80" t="str">
        <f t="shared" si="6"/>
        <v/>
      </c>
      <c r="B441" s="80"/>
      <c r="C441" s="80"/>
      <c r="D441" s="149"/>
      <c r="E441" s="135"/>
      <c r="F441" s="150"/>
      <c r="G441" s="107"/>
      <c r="H441" s="150"/>
      <c r="I441" s="107"/>
      <c r="J441" s="150"/>
      <c r="K441" s="107"/>
      <c r="L441" s="91"/>
      <c r="M441" s="95"/>
    </row>
    <row r="442">
      <c r="A442" s="80" t="str">
        <f t="shared" si="6"/>
        <v/>
      </c>
      <c r="B442" s="80"/>
      <c r="C442" s="80"/>
      <c r="D442" s="149"/>
      <c r="E442" s="135"/>
      <c r="F442" s="150"/>
      <c r="G442" s="107"/>
      <c r="H442" s="150"/>
      <c r="I442" s="107"/>
      <c r="J442" s="150"/>
      <c r="K442" s="107"/>
      <c r="L442" s="91"/>
      <c r="M442" s="95"/>
    </row>
    <row r="443">
      <c r="A443" s="80" t="str">
        <f t="shared" si="6"/>
        <v/>
      </c>
      <c r="B443" s="80"/>
      <c r="C443" s="80"/>
      <c r="D443" s="149"/>
      <c r="E443" s="135"/>
      <c r="F443" s="150"/>
      <c r="G443" s="107"/>
      <c r="H443" s="150"/>
      <c r="I443" s="107"/>
      <c r="J443" s="150"/>
      <c r="K443" s="107"/>
      <c r="L443" s="91"/>
      <c r="M443" s="95"/>
    </row>
    <row r="444">
      <c r="A444" s="80" t="str">
        <f t="shared" si="6"/>
        <v/>
      </c>
      <c r="B444" s="80"/>
      <c r="C444" s="80"/>
      <c r="D444" s="149"/>
      <c r="E444" s="135"/>
      <c r="F444" s="150"/>
      <c r="G444" s="107"/>
      <c r="H444" s="150"/>
      <c r="I444" s="107"/>
      <c r="J444" s="150"/>
      <c r="K444" s="107"/>
      <c r="L444" s="91"/>
      <c r="M444" s="95"/>
    </row>
    <row r="445">
      <c r="A445" s="80" t="str">
        <f t="shared" si="6"/>
        <v/>
      </c>
      <c r="B445" s="80"/>
      <c r="C445" s="80"/>
      <c r="D445" s="149"/>
      <c r="E445" s="135"/>
      <c r="F445" s="150"/>
      <c r="G445" s="107"/>
      <c r="H445" s="150"/>
      <c r="I445" s="107"/>
      <c r="J445" s="150"/>
      <c r="K445" s="107"/>
      <c r="L445" s="91"/>
      <c r="M445" s="95"/>
    </row>
    <row r="446">
      <c r="A446" s="80" t="str">
        <f t="shared" si="6"/>
        <v/>
      </c>
      <c r="B446" s="80"/>
      <c r="C446" s="80"/>
      <c r="D446" s="149"/>
      <c r="E446" s="135"/>
      <c r="F446" s="150"/>
      <c r="G446" s="107"/>
      <c r="H446" s="150"/>
      <c r="I446" s="107"/>
      <c r="J446" s="150"/>
      <c r="K446" s="107"/>
      <c r="L446" s="91"/>
      <c r="M446" s="95"/>
    </row>
    <row r="447">
      <c r="A447" s="80" t="str">
        <f t="shared" si="6"/>
        <v/>
      </c>
      <c r="B447" s="80"/>
      <c r="C447" s="80"/>
      <c r="D447" s="149"/>
      <c r="E447" s="135"/>
      <c r="F447" s="150"/>
      <c r="G447" s="107"/>
      <c r="H447" s="150"/>
      <c r="I447" s="107"/>
      <c r="J447" s="150"/>
      <c r="K447" s="107"/>
      <c r="L447" s="91"/>
      <c r="M447" s="95"/>
    </row>
    <row r="448">
      <c r="A448" s="80" t="str">
        <f t="shared" si="6"/>
        <v/>
      </c>
      <c r="B448" s="80"/>
      <c r="C448" s="80"/>
      <c r="D448" s="149"/>
      <c r="E448" s="135"/>
      <c r="F448" s="150"/>
      <c r="G448" s="107"/>
      <c r="H448" s="150"/>
      <c r="I448" s="107"/>
      <c r="J448" s="150"/>
      <c r="K448" s="107"/>
      <c r="L448" s="91"/>
      <c r="M448" s="95"/>
    </row>
    <row r="449">
      <c r="A449" s="80" t="str">
        <f t="shared" si="6"/>
        <v/>
      </c>
      <c r="B449" s="80"/>
      <c r="C449" s="80"/>
      <c r="D449" s="149"/>
      <c r="E449" s="135"/>
      <c r="F449" s="150"/>
      <c r="G449" s="107"/>
      <c r="H449" s="150"/>
      <c r="I449" s="107"/>
      <c r="J449" s="150"/>
      <c r="K449" s="107"/>
      <c r="L449" s="91"/>
      <c r="M449" s="95"/>
    </row>
    <row r="450">
      <c r="A450" s="80" t="str">
        <f t="shared" si="6"/>
        <v/>
      </c>
      <c r="B450" s="80"/>
      <c r="C450" s="80"/>
      <c r="D450" s="149"/>
      <c r="E450" s="135"/>
      <c r="F450" s="150"/>
      <c r="G450" s="107"/>
      <c r="H450" s="150"/>
      <c r="I450" s="107"/>
      <c r="J450" s="150"/>
      <c r="K450" s="107"/>
      <c r="L450" s="91"/>
      <c r="M450" s="95"/>
    </row>
    <row r="451">
      <c r="A451" s="80" t="str">
        <f t="shared" si="6"/>
        <v/>
      </c>
      <c r="B451" s="80"/>
      <c r="C451" s="80"/>
      <c r="D451" s="149"/>
      <c r="E451" s="135"/>
      <c r="F451" s="150"/>
      <c r="G451" s="107"/>
      <c r="H451" s="150"/>
      <c r="I451" s="107"/>
      <c r="J451" s="150"/>
      <c r="K451" s="107"/>
      <c r="L451" s="91"/>
      <c r="M451" s="95"/>
    </row>
    <row r="452">
      <c r="A452" s="80" t="str">
        <f t="shared" si="6"/>
        <v/>
      </c>
      <c r="B452" s="80"/>
      <c r="C452" s="80"/>
      <c r="D452" s="149"/>
      <c r="E452" s="135"/>
      <c r="F452" s="150"/>
      <c r="G452" s="107"/>
      <c r="H452" s="150"/>
      <c r="I452" s="107"/>
      <c r="J452" s="150"/>
      <c r="K452" s="107"/>
      <c r="L452" s="91"/>
      <c r="M452" s="95"/>
    </row>
    <row r="453">
      <c r="A453" s="80" t="str">
        <f t="shared" si="6"/>
        <v/>
      </c>
      <c r="B453" s="80"/>
      <c r="C453" s="80"/>
      <c r="D453" s="149"/>
      <c r="E453" s="135"/>
      <c r="F453" s="150"/>
      <c r="G453" s="107"/>
      <c r="H453" s="150"/>
      <c r="I453" s="107"/>
      <c r="J453" s="150"/>
      <c r="K453" s="107"/>
      <c r="L453" s="91"/>
      <c r="M453" s="95"/>
    </row>
    <row r="454">
      <c r="A454" s="80" t="str">
        <f t="shared" si="6"/>
        <v/>
      </c>
      <c r="B454" s="80"/>
      <c r="C454" s="80"/>
      <c r="D454" s="149"/>
      <c r="E454" s="135"/>
      <c r="F454" s="150"/>
      <c r="G454" s="107"/>
      <c r="H454" s="150"/>
      <c r="I454" s="107"/>
      <c r="J454" s="150"/>
      <c r="K454" s="107"/>
      <c r="L454" s="91"/>
      <c r="M454" s="95"/>
    </row>
    <row r="455">
      <c r="A455" s="80" t="str">
        <f t="shared" si="6"/>
        <v/>
      </c>
      <c r="B455" s="80"/>
      <c r="C455" s="80"/>
      <c r="D455" s="149"/>
      <c r="E455" s="135"/>
      <c r="F455" s="150"/>
      <c r="G455" s="107"/>
      <c r="H455" s="150"/>
      <c r="I455" s="107"/>
      <c r="J455" s="150"/>
      <c r="K455" s="107"/>
      <c r="L455" s="91"/>
      <c r="M455" s="95"/>
    </row>
    <row r="456">
      <c r="A456" s="80" t="str">
        <f t="shared" si="6"/>
        <v/>
      </c>
      <c r="B456" s="80"/>
      <c r="C456" s="80"/>
      <c r="D456" s="149"/>
      <c r="E456" s="135"/>
      <c r="F456" s="150"/>
      <c r="G456" s="107"/>
      <c r="H456" s="150"/>
      <c r="I456" s="107"/>
      <c r="J456" s="150"/>
      <c r="K456" s="107"/>
      <c r="L456" s="91"/>
      <c r="M456" s="95"/>
    </row>
    <row r="457">
      <c r="A457" s="80" t="str">
        <f t="shared" si="6"/>
        <v/>
      </c>
      <c r="B457" s="80"/>
      <c r="C457" s="80"/>
      <c r="D457" s="149"/>
      <c r="E457" s="135"/>
      <c r="F457" s="150"/>
      <c r="G457" s="107"/>
      <c r="H457" s="150"/>
      <c r="I457" s="107"/>
      <c r="J457" s="150"/>
      <c r="K457" s="107"/>
      <c r="L457" s="91"/>
      <c r="M457" s="95"/>
    </row>
    <row r="458">
      <c r="A458" s="80" t="str">
        <f t="shared" si="6"/>
        <v/>
      </c>
      <c r="B458" s="80"/>
      <c r="C458" s="80"/>
      <c r="D458" s="149"/>
      <c r="E458" s="135"/>
      <c r="F458" s="150"/>
      <c r="G458" s="107"/>
      <c r="H458" s="150"/>
      <c r="I458" s="107"/>
      <c r="J458" s="150"/>
      <c r="K458" s="107"/>
      <c r="L458" s="91"/>
      <c r="M458" s="95"/>
    </row>
    <row r="459">
      <c r="A459" s="80" t="str">
        <f t="shared" si="6"/>
        <v/>
      </c>
      <c r="B459" s="80"/>
      <c r="C459" s="80"/>
      <c r="D459" s="149"/>
      <c r="E459" s="135"/>
      <c r="F459" s="150"/>
      <c r="G459" s="107"/>
      <c r="H459" s="150"/>
      <c r="I459" s="107"/>
      <c r="J459" s="150"/>
      <c r="K459" s="107"/>
      <c r="L459" s="91"/>
      <c r="M459" s="95"/>
    </row>
    <row r="460">
      <c r="A460" s="80" t="str">
        <f t="shared" si="6"/>
        <v/>
      </c>
      <c r="B460" s="80"/>
      <c r="C460" s="80"/>
      <c r="D460" s="149"/>
      <c r="E460" s="135"/>
      <c r="F460" s="150"/>
      <c r="G460" s="107"/>
      <c r="H460" s="150"/>
      <c r="I460" s="107"/>
      <c r="J460" s="150"/>
      <c r="K460" s="107"/>
      <c r="L460" s="91"/>
      <c r="M460" s="95"/>
    </row>
    <row r="461">
      <c r="A461" s="80" t="str">
        <f t="shared" si="6"/>
        <v/>
      </c>
      <c r="B461" s="80"/>
      <c r="C461" s="80"/>
      <c r="D461" s="149"/>
      <c r="E461" s="135"/>
      <c r="F461" s="150"/>
      <c r="G461" s="107"/>
      <c r="H461" s="150"/>
      <c r="I461" s="107"/>
      <c r="J461" s="150"/>
      <c r="K461" s="107"/>
      <c r="L461" s="91"/>
      <c r="M461" s="95"/>
    </row>
    <row r="462">
      <c r="A462" s="80" t="str">
        <f t="shared" si="6"/>
        <v/>
      </c>
      <c r="B462" s="80"/>
      <c r="C462" s="80"/>
      <c r="D462" s="149"/>
      <c r="E462" s="135"/>
      <c r="F462" s="150"/>
      <c r="G462" s="107"/>
      <c r="H462" s="150"/>
      <c r="I462" s="107"/>
      <c r="J462" s="150"/>
      <c r="K462" s="107"/>
      <c r="L462" s="91"/>
      <c r="M462" s="95"/>
    </row>
    <row r="463">
      <c r="A463" s="80" t="str">
        <f t="shared" si="6"/>
        <v/>
      </c>
      <c r="B463" s="80"/>
      <c r="C463" s="80"/>
      <c r="D463" s="149"/>
      <c r="E463" s="135"/>
      <c r="F463" s="150"/>
      <c r="G463" s="107"/>
      <c r="H463" s="150"/>
      <c r="I463" s="107"/>
      <c r="J463" s="150"/>
      <c r="K463" s="107"/>
      <c r="L463" s="91"/>
      <c r="M463" s="95"/>
    </row>
    <row r="464">
      <c r="A464" s="80" t="str">
        <f t="shared" si="6"/>
        <v/>
      </c>
      <c r="B464" s="80"/>
      <c r="C464" s="80"/>
      <c r="D464" s="149"/>
      <c r="E464" s="135"/>
      <c r="F464" s="150"/>
      <c r="G464" s="107"/>
      <c r="H464" s="150"/>
      <c r="I464" s="107"/>
      <c r="J464" s="150"/>
      <c r="K464" s="107"/>
      <c r="L464" s="91"/>
      <c r="M464" s="95"/>
    </row>
    <row r="465">
      <c r="A465" s="80" t="str">
        <f t="shared" si="6"/>
        <v/>
      </c>
      <c r="B465" s="80"/>
      <c r="C465" s="80"/>
      <c r="D465" s="149"/>
      <c r="E465" s="135"/>
      <c r="F465" s="150"/>
      <c r="G465" s="107"/>
      <c r="H465" s="150"/>
      <c r="I465" s="107"/>
      <c r="J465" s="150"/>
      <c r="K465" s="107"/>
      <c r="L465" s="91"/>
      <c r="M465" s="95"/>
    </row>
    <row r="466">
      <c r="A466" s="80" t="str">
        <f t="shared" si="6"/>
        <v/>
      </c>
      <c r="B466" s="80"/>
      <c r="C466" s="80"/>
      <c r="D466" s="149"/>
      <c r="E466" s="135"/>
      <c r="F466" s="150"/>
      <c r="G466" s="107"/>
      <c r="H466" s="150"/>
      <c r="I466" s="107"/>
      <c r="J466" s="150"/>
      <c r="K466" s="107"/>
      <c r="L466" s="91"/>
      <c r="M466" s="95"/>
    </row>
    <row r="467">
      <c r="A467" s="80" t="str">
        <f t="shared" si="6"/>
        <v/>
      </c>
      <c r="B467" s="80"/>
      <c r="C467" s="80"/>
      <c r="D467" s="149"/>
      <c r="E467" s="135"/>
      <c r="F467" s="150"/>
      <c r="G467" s="107"/>
      <c r="H467" s="150"/>
      <c r="I467" s="107"/>
      <c r="J467" s="150"/>
      <c r="K467" s="107"/>
      <c r="L467" s="91"/>
      <c r="M467" s="95"/>
    </row>
    <row r="468">
      <c r="A468" s="80" t="str">
        <f t="shared" si="6"/>
        <v/>
      </c>
      <c r="B468" s="80"/>
      <c r="C468" s="80"/>
      <c r="D468" s="149"/>
      <c r="E468" s="135"/>
      <c r="F468" s="150"/>
      <c r="G468" s="107"/>
      <c r="H468" s="150"/>
      <c r="I468" s="107"/>
      <c r="J468" s="150"/>
      <c r="K468" s="107"/>
      <c r="L468" s="91"/>
      <c r="M468" s="95"/>
    </row>
    <row r="469">
      <c r="A469" s="80" t="str">
        <f t="shared" si="6"/>
        <v/>
      </c>
      <c r="B469" s="80"/>
      <c r="C469" s="80"/>
      <c r="D469" s="149"/>
      <c r="E469" s="135"/>
      <c r="F469" s="150"/>
      <c r="G469" s="107"/>
      <c r="H469" s="150"/>
      <c r="I469" s="107"/>
      <c r="J469" s="150"/>
      <c r="K469" s="107"/>
      <c r="L469" s="91"/>
      <c r="M469" s="95"/>
    </row>
    <row r="470">
      <c r="A470" s="80" t="str">
        <f t="shared" si="6"/>
        <v/>
      </c>
      <c r="B470" s="80"/>
      <c r="C470" s="80"/>
      <c r="D470" s="149"/>
      <c r="E470" s="135"/>
      <c r="F470" s="150"/>
      <c r="G470" s="107"/>
      <c r="H470" s="150"/>
      <c r="I470" s="107"/>
      <c r="J470" s="150"/>
      <c r="K470" s="107"/>
      <c r="L470" s="91"/>
      <c r="M470" s="95"/>
    </row>
    <row r="471">
      <c r="A471" s="80" t="str">
        <f t="shared" si="6"/>
        <v/>
      </c>
      <c r="B471" s="80"/>
      <c r="C471" s="80"/>
      <c r="D471" s="149"/>
      <c r="E471" s="135"/>
      <c r="F471" s="150"/>
      <c r="G471" s="107"/>
      <c r="H471" s="150"/>
      <c r="I471" s="107"/>
      <c r="J471" s="150"/>
      <c r="K471" s="107"/>
      <c r="L471" s="91"/>
      <c r="M471" s="95"/>
    </row>
    <row r="472">
      <c r="A472" s="80" t="str">
        <f t="shared" si="6"/>
        <v/>
      </c>
      <c r="B472" s="80"/>
      <c r="C472" s="80"/>
      <c r="D472" s="149"/>
      <c r="E472" s="135"/>
      <c r="F472" s="150"/>
      <c r="G472" s="107"/>
      <c r="H472" s="150"/>
      <c r="I472" s="107"/>
      <c r="J472" s="150"/>
      <c r="K472" s="107"/>
      <c r="L472" s="91"/>
      <c r="M472" s="95"/>
    </row>
    <row r="473">
      <c r="A473" s="80" t="str">
        <f t="shared" si="6"/>
        <v/>
      </c>
      <c r="B473" s="80"/>
      <c r="C473" s="80"/>
      <c r="D473" s="149"/>
      <c r="E473" s="135"/>
      <c r="F473" s="150"/>
      <c r="G473" s="107"/>
      <c r="H473" s="150"/>
      <c r="I473" s="107"/>
      <c r="J473" s="150"/>
      <c r="K473" s="107"/>
      <c r="L473" s="91"/>
      <c r="M473" s="95"/>
    </row>
    <row r="474">
      <c r="A474" s="80" t="str">
        <f t="shared" si="6"/>
        <v/>
      </c>
      <c r="B474" s="80"/>
      <c r="C474" s="80"/>
      <c r="D474" s="149"/>
      <c r="E474" s="135"/>
      <c r="F474" s="150"/>
      <c r="G474" s="107"/>
      <c r="H474" s="150"/>
      <c r="I474" s="107"/>
      <c r="J474" s="150"/>
      <c r="K474" s="107"/>
      <c r="L474" s="91"/>
      <c r="M474" s="95"/>
    </row>
    <row r="475">
      <c r="A475" s="80" t="str">
        <f t="shared" si="6"/>
        <v/>
      </c>
      <c r="B475" s="80"/>
      <c r="C475" s="80"/>
      <c r="D475" s="149"/>
      <c r="E475" s="135"/>
      <c r="F475" s="150"/>
      <c r="G475" s="107"/>
      <c r="H475" s="150"/>
      <c r="I475" s="107"/>
      <c r="J475" s="150"/>
      <c r="K475" s="107"/>
      <c r="L475" s="91"/>
      <c r="M475" s="95"/>
    </row>
    <row r="476">
      <c r="A476" s="80" t="str">
        <f t="shared" si="6"/>
        <v/>
      </c>
      <c r="B476" s="80"/>
      <c r="C476" s="80"/>
      <c r="D476" s="149"/>
      <c r="E476" s="135"/>
      <c r="F476" s="150"/>
      <c r="G476" s="107"/>
      <c r="H476" s="150"/>
      <c r="I476" s="107"/>
      <c r="J476" s="150"/>
      <c r="K476" s="107"/>
      <c r="L476" s="91"/>
      <c r="M476" s="95"/>
    </row>
    <row r="477">
      <c r="A477" s="80" t="str">
        <f t="shared" si="6"/>
        <v/>
      </c>
      <c r="B477" s="80"/>
      <c r="C477" s="80"/>
      <c r="D477" s="149"/>
      <c r="E477" s="135"/>
      <c r="F477" s="150"/>
      <c r="G477" s="107"/>
      <c r="H477" s="150"/>
      <c r="I477" s="107"/>
      <c r="J477" s="150"/>
      <c r="K477" s="107"/>
      <c r="L477" s="91"/>
      <c r="M477" s="95"/>
    </row>
    <row r="478">
      <c r="A478" s="80" t="str">
        <f t="shared" si="6"/>
        <v/>
      </c>
      <c r="B478" s="80"/>
      <c r="C478" s="80"/>
      <c r="D478" s="149"/>
      <c r="E478" s="135"/>
      <c r="F478" s="150"/>
      <c r="G478" s="107"/>
      <c r="H478" s="150"/>
      <c r="I478" s="107"/>
      <c r="J478" s="150"/>
      <c r="K478" s="107"/>
      <c r="L478" s="91"/>
      <c r="M478" s="95"/>
    </row>
    <row r="479">
      <c r="A479" s="80" t="str">
        <f t="shared" si="6"/>
        <v/>
      </c>
      <c r="B479" s="80"/>
      <c r="C479" s="80"/>
      <c r="D479" s="149"/>
      <c r="E479" s="135"/>
      <c r="F479" s="150"/>
      <c r="G479" s="107"/>
      <c r="H479" s="150"/>
      <c r="I479" s="107"/>
      <c r="J479" s="150"/>
      <c r="K479" s="107"/>
      <c r="L479" s="91"/>
      <c r="M479" s="95"/>
    </row>
    <row r="480">
      <c r="A480" s="80" t="str">
        <f t="shared" si="6"/>
        <v/>
      </c>
      <c r="B480" s="80"/>
      <c r="C480" s="80"/>
      <c r="D480" s="149"/>
      <c r="E480" s="135"/>
      <c r="F480" s="150"/>
      <c r="G480" s="107"/>
      <c r="H480" s="150"/>
      <c r="I480" s="107"/>
      <c r="J480" s="150"/>
      <c r="K480" s="107"/>
      <c r="L480" s="91"/>
      <c r="M480" s="95"/>
    </row>
    <row r="481">
      <c r="A481" s="80" t="str">
        <f t="shared" si="6"/>
        <v/>
      </c>
      <c r="B481" s="80"/>
      <c r="C481" s="80"/>
      <c r="D481" s="149"/>
      <c r="E481" s="135"/>
      <c r="F481" s="150"/>
      <c r="G481" s="107"/>
      <c r="H481" s="150"/>
      <c r="I481" s="107"/>
      <c r="J481" s="150"/>
      <c r="K481" s="107"/>
      <c r="L481" s="91"/>
      <c r="M481" s="95"/>
    </row>
    <row r="482">
      <c r="A482" s="80" t="str">
        <f t="shared" si="6"/>
        <v/>
      </c>
      <c r="B482" s="80"/>
      <c r="C482" s="80"/>
      <c r="D482" s="149"/>
      <c r="E482" s="135"/>
      <c r="F482" s="150"/>
      <c r="G482" s="107"/>
      <c r="H482" s="150"/>
      <c r="I482" s="107"/>
      <c r="J482" s="150"/>
      <c r="K482" s="107"/>
      <c r="L482" s="91"/>
      <c r="M482" s="95"/>
    </row>
    <row r="483">
      <c r="A483" s="80" t="str">
        <f t="shared" si="6"/>
        <v/>
      </c>
      <c r="B483" s="80"/>
      <c r="C483" s="80"/>
      <c r="D483" s="149"/>
      <c r="E483" s="135"/>
      <c r="F483" s="150"/>
      <c r="G483" s="107"/>
      <c r="H483" s="150"/>
      <c r="I483" s="107"/>
      <c r="J483" s="150"/>
      <c r="K483" s="107"/>
      <c r="L483" s="91"/>
      <c r="M483" s="95"/>
    </row>
    <row r="484">
      <c r="A484" s="80" t="str">
        <f t="shared" si="6"/>
        <v/>
      </c>
      <c r="B484" s="80"/>
      <c r="C484" s="80"/>
      <c r="D484" s="149"/>
      <c r="E484" s="135"/>
      <c r="F484" s="150"/>
      <c r="G484" s="107"/>
      <c r="H484" s="150"/>
      <c r="I484" s="107"/>
      <c r="J484" s="150"/>
      <c r="K484" s="107"/>
      <c r="L484" s="91"/>
      <c r="M484" s="95"/>
    </row>
    <row r="485">
      <c r="A485" s="80" t="str">
        <f t="shared" si="6"/>
        <v/>
      </c>
      <c r="B485" s="80"/>
      <c r="C485" s="80"/>
      <c r="D485" s="149"/>
      <c r="E485" s="135"/>
      <c r="F485" s="150"/>
      <c r="G485" s="107"/>
      <c r="H485" s="150"/>
      <c r="I485" s="107"/>
      <c r="J485" s="150"/>
      <c r="K485" s="107"/>
      <c r="L485" s="91"/>
      <c r="M485" s="95"/>
    </row>
    <row r="486">
      <c r="A486" s="80" t="str">
        <f t="shared" si="6"/>
        <v/>
      </c>
      <c r="B486" s="80"/>
      <c r="C486" s="80"/>
      <c r="D486" s="149"/>
      <c r="E486" s="135"/>
      <c r="F486" s="150"/>
      <c r="G486" s="107"/>
      <c r="H486" s="150"/>
      <c r="I486" s="107"/>
      <c r="J486" s="150"/>
      <c r="K486" s="107"/>
      <c r="L486" s="91"/>
      <c r="M486" s="95"/>
    </row>
    <row r="487">
      <c r="A487" s="80" t="str">
        <f t="shared" si="6"/>
        <v/>
      </c>
      <c r="B487" s="80"/>
      <c r="C487" s="80"/>
      <c r="D487" s="149"/>
      <c r="E487" s="135"/>
      <c r="F487" s="150"/>
      <c r="G487" s="107"/>
      <c r="H487" s="150"/>
      <c r="I487" s="107"/>
      <c r="J487" s="150"/>
      <c r="K487" s="107"/>
      <c r="L487" s="91"/>
      <c r="M487" s="95"/>
    </row>
    <row r="488">
      <c r="A488" s="80" t="str">
        <f t="shared" si="6"/>
        <v/>
      </c>
      <c r="B488" s="80"/>
      <c r="C488" s="80"/>
      <c r="D488" s="149"/>
      <c r="E488" s="135"/>
      <c r="F488" s="150"/>
      <c r="G488" s="107"/>
      <c r="H488" s="150"/>
      <c r="I488" s="107"/>
      <c r="J488" s="150"/>
      <c r="K488" s="107"/>
      <c r="L488" s="91"/>
      <c r="M488" s="95"/>
    </row>
    <row r="489">
      <c r="A489" s="80" t="str">
        <f t="shared" si="6"/>
        <v/>
      </c>
      <c r="B489" s="80"/>
      <c r="C489" s="80"/>
      <c r="D489" s="149"/>
      <c r="E489" s="135"/>
      <c r="F489" s="150"/>
      <c r="G489" s="107"/>
      <c r="H489" s="150"/>
      <c r="I489" s="107"/>
      <c r="J489" s="150"/>
      <c r="K489" s="107"/>
      <c r="L489" s="91"/>
      <c r="M489" s="95"/>
    </row>
    <row r="490">
      <c r="A490" s="80" t="str">
        <f t="shared" si="6"/>
        <v/>
      </c>
      <c r="B490" s="80"/>
      <c r="C490" s="80"/>
      <c r="D490" s="149"/>
      <c r="E490" s="135"/>
      <c r="F490" s="150"/>
      <c r="G490" s="107"/>
      <c r="H490" s="150"/>
      <c r="I490" s="107"/>
      <c r="J490" s="150"/>
      <c r="K490" s="107"/>
      <c r="L490" s="91"/>
      <c r="M490" s="95"/>
    </row>
    <row r="491">
      <c r="A491" s="80" t="str">
        <f t="shared" si="6"/>
        <v/>
      </c>
      <c r="B491" s="80"/>
      <c r="C491" s="80"/>
      <c r="D491" s="149"/>
      <c r="E491" s="135"/>
      <c r="F491" s="150"/>
      <c r="G491" s="107"/>
      <c r="H491" s="150"/>
      <c r="I491" s="107"/>
      <c r="J491" s="150"/>
      <c r="K491" s="107"/>
      <c r="L491" s="91"/>
      <c r="M491" s="95"/>
    </row>
    <row r="492">
      <c r="A492" s="80" t="str">
        <f t="shared" si="6"/>
        <v/>
      </c>
      <c r="B492" s="80"/>
      <c r="C492" s="80"/>
      <c r="D492" s="149"/>
      <c r="E492" s="135"/>
      <c r="F492" s="150"/>
      <c r="G492" s="107"/>
      <c r="H492" s="150"/>
      <c r="I492" s="107"/>
      <c r="J492" s="150"/>
      <c r="K492" s="107"/>
      <c r="L492" s="91"/>
      <c r="M492" s="95"/>
    </row>
    <row r="493">
      <c r="A493" s="80" t="str">
        <f t="shared" si="6"/>
        <v/>
      </c>
      <c r="B493" s="80"/>
      <c r="C493" s="80"/>
      <c r="D493" s="149"/>
      <c r="E493" s="135"/>
      <c r="F493" s="150"/>
      <c r="G493" s="107"/>
      <c r="H493" s="150"/>
      <c r="I493" s="107"/>
      <c r="J493" s="150"/>
      <c r="K493" s="107"/>
      <c r="L493" s="91"/>
      <c r="M493" s="95"/>
    </row>
    <row r="494">
      <c r="A494" s="80" t="str">
        <f t="shared" si="6"/>
        <v/>
      </c>
      <c r="B494" s="80"/>
      <c r="C494" s="80"/>
      <c r="D494" s="149"/>
      <c r="E494" s="135"/>
      <c r="F494" s="150"/>
      <c r="G494" s="107"/>
      <c r="H494" s="150"/>
      <c r="I494" s="107"/>
      <c r="J494" s="150"/>
      <c r="K494" s="107"/>
      <c r="L494" s="91"/>
      <c r="M494" s="95"/>
    </row>
    <row r="495">
      <c r="A495" s="80" t="str">
        <f t="shared" si="6"/>
        <v/>
      </c>
      <c r="B495" s="80"/>
      <c r="C495" s="80"/>
      <c r="D495" s="149"/>
      <c r="E495" s="135"/>
      <c r="F495" s="150"/>
      <c r="G495" s="107"/>
      <c r="H495" s="150"/>
      <c r="I495" s="107"/>
      <c r="J495" s="150"/>
      <c r="K495" s="107"/>
      <c r="L495" s="91"/>
      <c r="M495" s="95"/>
    </row>
    <row r="496">
      <c r="A496" s="80" t="str">
        <f t="shared" si="6"/>
        <v/>
      </c>
      <c r="B496" s="80"/>
      <c r="C496" s="80"/>
      <c r="D496" s="149"/>
      <c r="E496" s="135"/>
      <c r="F496" s="150"/>
      <c r="G496" s="107"/>
      <c r="H496" s="150"/>
      <c r="I496" s="107"/>
      <c r="J496" s="150"/>
      <c r="K496" s="107"/>
      <c r="L496" s="91"/>
      <c r="M496" s="95"/>
    </row>
    <row r="497">
      <c r="A497" s="80" t="str">
        <f t="shared" si="6"/>
        <v/>
      </c>
      <c r="B497" s="80"/>
      <c r="C497" s="80"/>
      <c r="D497" s="149"/>
      <c r="E497" s="135"/>
      <c r="F497" s="150"/>
      <c r="G497" s="107"/>
      <c r="H497" s="150"/>
      <c r="I497" s="107"/>
      <c r="J497" s="150"/>
      <c r="K497" s="107"/>
      <c r="L497" s="91"/>
      <c r="M497" s="95"/>
    </row>
    <row r="498">
      <c r="A498" s="80" t="str">
        <f t="shared" si="6"/>
        <v/>
      </c>
      <c r="B498" s="80"/>
      <c r="C498" s="80"/>
      <c r="D498" s="149"/>
      <c r="E498" s="135"/>
      <c r="F498" s="150"/>
      <c r="G498" s="107"/>
      <c r="H498" s="150"/>
      <c r="I498" s="107"/>
      <c r="J498" s="150"/>
      <c r="K498" s="107"/>
      <c r="L498" s="91"/>
      <c r="M498" s="95"/>
    </row>
    <row r="499">
      <c r="A499" s="80" t="str">
        <f t="shared" si="6"/>
        <v/>
      </c>
      <c r="B499" s="80"/>
      <c r="C499" s="80"/>
      <c r="D499" s="149"/>
      <c r="E499" s="135"/>
      <c r="F499" s="150"/>
      <c r="G499" s="107"/>
      <c r="H499" s="150"/>
      <c r="I499" s="107"/>
      <c r="J499" s="150"/>
      <c r="K499" s="107"/>
      <c r="L499" s="91"/>
      <c r="M499" s="95"/>
    </row>
    <row r="500">
      <c r="A500" s="80" t="str">
        <f t="shared" si="6"/>
        <v/>
      </c>
      <c r="B500" s="80"/>
      <c r="C500" s="80"/>
      <c r="D500" s="149"/>
      <c r="E500" s="135"/>
      <c r="F500" s="150"/>
      <c r="G500" s="107"/>
      <c r="H500" s="150"/>
      <c r="I500" s="107"/>
      <c r="J500" s="150"/>
      <c r="K500" s="107"/>
      <c r="L500" s="91"/>
      <c r="M500" s="95"/>
    </row>
    <row r="501">
      <c r="A501" s="80" t="str">
        <f t="shared" si="6"/>
        <v/>
      </c>
      <c r="B501" s="80"/>
      <c r="C501" s="80"/>
      <c r="D501" s="149"/>
      <c r="E501" s="135"/>
      <c r="F501" s="150"/>
      <c r="G501" s="107"/>
      <c r="H501" s="150"/>
      <c r="I501" s="107"/>
      <c r="J501" s="150"/>
      <c r="K501" s="107"/>
      <c r="L501" s="91"/>
      <c r="M501" s="95"/>
    </row>
    <row r="502">
      <c r="A502" s="80" t="str">
        <f t="shared" si="6"/>
        <v/>
      </c>
      <c r="B502" s="80"/>
      <c r="C502" s="80"/>
      <c r="D502" s="149"/>
      <c r="E502" s="135"/>
      <c r="F502" s="150"/>
      <c r="G502" s="107"/>
      <c r="H502" s="150"/>
      <c r="I502" s="107"/>
      <c r="J502" s="150"/>
      <c r="K502" s="107"/>
      <c r="L502" s="91"/>
      <c r="M502" s="95"/>
    </row>
    <row r="503">
      <c r="A503" s="80" t="str">
        <f t="shared" si="6"/>
        <v/>
      </c>
      <c r="B503" s="80"/>
      <c r="C503" s="80"/>
      <c r="D503" s="149"/>
      <c r="E503" s="135"/>
      <c r="F503" s="150"/>
      <c r="G503" s="107"/>
      <c r="H503" s="150"/>
      <c r="I503" s="107"/>
      <c r="J503" s="150"/>
      <c r="K503" s="107"/>
      <c r="L503" s="91"/>
      <c r="M503" s="95"/>
    </row>
    <row r="504">
      <c r="A504" s="80" t="str">
        <f t="shared" si="6"/>
        <v/>
      </c>
      <c r="B504" s="80"/>
      <c r="C504" s="80"/>
      <c r="D504" s="149"/>
      <c r="E504" s="135"/>
      <c r="F504" s="150"/>
      <c r="G504" s="107"/>
      <c r="H504" s="150"/>
      <c r="I504" s="107"/>
      <c r="J504" s="150"/>
      <c r="K504" s="107"/>
      <c r="L504" s="91"/>
      <c r="M504" s="95"/>
    </row>
    <row r="505">
      <c r="A505" s="80" t="str">
        <f t="shared" si="6"/>
        <v/>
      </c>
      <c r="B505" s="80"/>
      <c r="C505" s="80"/>
      <c r="D505" s="149"/>
      <c r="E505" s="135"/>
      <c r="F505" s="150"/>
      <c r="G505" s="107"/>
      <c r="H505" s="150"/>
      <c r="I505" s="107"/>
      <c r="J505" s="150"/>
      <c r="K505" s="107"/>
      <c r="L505" s="91"/>
      <c r="M505" s="95"/>
    </row>
    <row r="506">
      <c r="A506" s="80" t="str">
        <f t="shared" si="6"/>
        <v/>
      </c>
      <c r="B506" s="80"/>
      <c r="C506" s="80"/>
      <c r="D506" s="149"/>
      <c r="E506" s="135"/>
      <c r="F506" s="150"/>
      <c r="G506" s="107"/>
      <c r="H506" s="150"/>
      <c r="I506" s="107"/>
      <c r="J506" s="150"/>
      <c r="K506" s="107"/>
      <c r="L506" s="91"/>
      <c r="M506" s="95"/>
    </row>
    <row r="507">
      <c r="A507" s="80" t="str">
        <f t="shared" si="6"/>
        <v/>
      </c>
      <c r="B507" s="80"/>
      <c r="C507" s="80"/>
      <c r="D507" s="149"/>
      <c r="E507" s="135"/>
      <c r="F507" s="150"/>
      <c r="G507" s="107"/>
      <c r="H507" s="150"/>
      <c r="I507" s="107"/>
      <c r="J507" s="150"/>
      <c r="K507" s="107"/>
      <c r="L507" s="91"/>
      <c r="M507" s="95"/>
    </row>
    <row r="508">
      <c r="A508" s="80" t="str">
        <f t="shared" si="6"/>
        <v/>
      </c>
      <c r="B508" s="80"/>
      <c r="C508" s="80"/>
      <c r="D508" s="149"/>
      <c r="E508" s="135"/>
      <c r="F508" s="150"/>
      <c r="G508" s="107"/>
      <c r="H508" s="150"/>
      <c r="I508" s="107"/>
      <c r="J508" s="150"/>
      <c r="K508" s="107"/>
      <c r="L508" s="91"/>
      <c r="M508" s="95"/>
    </row>
    <row r="509">
      <c r="A509" s="80" t="str">
        <f t="shared" si="6"/>
        <v/>
      </c>
      <c r="B509" s="80"/>
      <c r="C509" s="80"/>
      <c r="D509" s="149"/>
      <c r="E509" s="135"/>
      <c r="F509" s="150"/>
      <c r="G509" s="107"/>
      <c r="H509" s="150"/>
      <c r="I509" s="107"/>
      <c r="J509" s="150"/>
      <c r="K509" s="107"/>
      <c r="L509" s="91"/>
      <c r="M509" s="95"/>
    </row>
    <row r="510">
      <c r="A510" s="80" t="str">
        <f t="shared" si="6"/>
        <v/>
      </c>
      <c r="B510" s="80"/>
      <c r="C510" s="80"/>
      <c r="D510" s="149"/>
      <c r="E510" s="135"/>
      <c r="F510" s="150"/>
      <c r="G510" s="107"/>
      <c r="H510" s="150"/>
      <c r="I510" s="107"/>
      <c r="J510" s="150"/>
      <c r="K510" s="107"/>
      <c r="L510" s="91"/>
      <c r="M510" s="95"/>
    </row>
    <row r="511">
      <c r="A511" s="80" t="str">
        <f t="shared" si="6"/>
        <v/>
      </c>
      <c r="B511" s="80"/>
      <c r="C511" s="80"/>
      <c r="D511" s="149"/>
      <c r="E511" s="135"/>
      <c r="F511" s="150"/>
      <c r="G511" s="107"/>
      <c r="H511" s="150"/>
      <c r="I511" s="107"/>
      <c r="J511" s="150"/>
      <c r="K511" s="107"/>
      <c r="L511" s="91"/>
      <c r="M511" s="95"/>
    </row>
    <row r="512">
      <c r="A512" s="80" t="str">
        <f t="shared" si="6"/>
        <v/>
      </c>
      <c r="B512" s="80"/>
      <c r="C512" s="80"/>
      <c r="D512" s="149"/>
      <c r="E512" s="135"/>
      <c r="F512" s="150"/>
      <c r="G512" s="107"/>
      <c r="H512" s="150"/>
      <c r="I512" s="107"/>
      <c r="J512" s="150"/>
      <c r="K512" s="107"/>
      <c r="L512" s="91"/>
      <c r="M512" s="95"/>
    </row>
    <row r="513">
      <c r="A513" s="80" t="str">
        <f t="shared" si="6"/>
        <v/>
      </c>
      <c r="B513" s="80"/>
      <c r="C513" s="80"/>
      <c r="D513" s="149"/>
      <c r="E513" s="135"/>
      <c r="F513" s="150"/>
      <c r="G513" s="107"/>
      <c r="H513" s="150"/>
      <c r="I513" s="107"/>
      <c r="J513" s="150"/>
      <c r="K513" s="107"/>
      <c r="L513" s="91"/>
      <c r="M513" s="95"/>
    </row>
    <row r="514">
      <c r="A514" s="80" t="str">
        <f t="shared" si="6"/>
        <v/>
      </c>
      <c r="B514" s="80"/>
      <c r="C514" s="80"/>
      <c r="D514" s="149"/>
      <c r="E514" s="135"/>
      <c r="F514" s="150"/>
      <c r="G514" s="107"/>
      <c r="H514" s="150"/>
      <c r="I514" s="107"/>
      <c r="J514" s="150"/>
      <c r="K514" s="107"/>
      <c r="L514" s="91"/>
      <c r="M514" s="95"/>
    </row>
    <row r="515">
      <c r="A515" s="80" t="str">
        <f t="shared" si="6"/>
        <v/>
      </c>
      <c r="B515" s="80"/>
      <c r="C515" s="80"/>
      <c r="D515" s="149"/>
      <c r="E515" s="135"/>
      <c r="F515" s="150"/>
      <c r="G515" s="107"/>
      <c r="H515" s="150"/>
      <c r="I515" s="107"/>
      <c r="J515" s="150"/>
      <c r="K515" s="107"/>
      <c r="L515" s="91"/>
      <c r="M515" s="95"/>
    </row>
    <row r="516">
      <c r="A516" s="80" t="str">
        <f t="shared" si="6"/>
        <v/>
      </c>
      <c r="B516" s="80"/>
      <c r="C516" s="80"/>
      <c r="D516" s="149"/>
      <c r="E516" s="135"/>
      <c r="F516" s="150"/>
      <c r="G516" s="107"/>
      <c r="H516" s="150"/>
      <c r="I516" s="107"/>
      <c r="J516" s="150"/>
      <c r="K516" s="107"/>
      <c r="L516" s="91"/>
      <c r="M516" s="95"/>
    </row>
    <row r="517">
      <c r="A517" s="80" t="str">
        <f t="shared" si="6"/>
        <v/>
      </c>
      <c r="B517" s="80"/>
      <c r="C517" s="80"/>
      <c r="D517" s="149"/>
      <c r="E517" s="135"/>
      <c r="F517" s="150"/>
      <c r="G517" s="107"/>
      <c r="H517" s="150"/>
      <c r="I517" s="107"/>
      <c r="J517" s="150"/>
      <c r="K517" s="107"/>
      <c r="L517" s="91"/>
      <c r="M517" s="95"/>
    </row>
    <row r="518">
      <c r="A518" s="80" t="str">
        <f t="shared" si="6"/>
        <v/>
      </c>
      <c r="B518" s="80"/>
      <c r="C518" s="80"/>
      <c r="D518" s="149"/>
      <c r="E518" s="135"/>
      <c r="F518" s="150"/>
      <c r="G518" s="107"/>
      <c r="H518" s="150"/>
      <c r="I518" s="107"/>
      <c r="J518" s="150"/>
      <c r="K518" s="107"/>
      <c r="L518" s="91"/>
      <c r="M518" s="95"/>
    </row>
    <row r="519">
      <c r="A519" s="80" t="str">
        <f t="shared" si="6"/>
        <v/>
      </c>
      <c r="B519" s="80"/>
      <c r="C519" s="80"/>
      <c r="D519" s="149"/>
      <c r="E519" s="135"/>
      <c r="F519" s="150"/>
      <c r="G519" s="107"/>
      <c r="H519" s="150"/>
      <c r="I519" s="107"/>
      <c r="J519" s="150"/>
      <c r="K519" s="107"/>
      <c r="L519" s="91"/>
      <c r="M519" s="95"/>
    </row>
    <row r="520">
      <c r="A520" s="80" t="str">
        <f t="shared" si="6"/>
        <v/>
      </c>
      <c r="B520" s="80"/>
      <c r="C520" s="80"/>
      <c r="D520" s="149"/>
      <c r="E520" s="135"/>
      <c r="F520" s="150"/>
      <c r="G520" s="107"/>
      <c r="H520" s="150"/>
      <c r="I520" s="107"/>
      <c r="J520" s="150"/>
      <c r="K520" s="107"/>
      <c r="L520" s="91"/>
      <c r="M520" s="95"/>
    </row>
    <row r="521">
      <c r="A521" s="80" t="str">
        <f t="shared" si="6"/>
        <v/>
      </c>
      <c r="B521" s="80"/>
      <c r="C521" s="80"/>
      <c r="D521" s="149"/>
      <c r="E521" s="135"/>
      <c r="F521" s="150"/>
      <c r="G521" s="107"/>
      <c r="H521" s="150"/>
      <c r="I521" s="107"/>
      <c r="J521" s="150"/>
      <c r="K521" s="107"/>
      <c r="L521" s="91"/>
      <c r="M521" s="95"/>
    </row>
    <row r="522">
      <c r="A522" s="80" t="str">
        <f t="shared" si="6"/>
        <v/>
      </c>
      <c r="B522" s="80"/>
      <c r="C522" s="80"/>
      <c r="D522" s="149"/>
      <c r="E522" s="135"/>
      <c r="F522" s="150"/>
      <c r="G522" s="107"/>
      <c r="H522" s="150"/>
      <c r="I522" s="107"/>
      <c r="J522" s="150"/>
      <c r="K522" s="107"/>
      <c r="L522" s="91"/>
      <c r="M522" s="95"/>
    </row>
    <row r="523">
      <c r="A523" s="80" t="str">
        <f t="shared" si="6"/>
        <v/>
      </c>
      <c r="B523" s="80"/>
      <c r="C523" s="80"/>
      <c r="D523" s="149"/>
      <c r="E523" s="135"/>
      <c r="F523" s="150"/>
      <c r="G523" s="107"/>
      <c r="H523" s="150"/>
      <c r="I523" s="107"/>
      <c r="J523" s="150"/>
      <c r="K523" s="107"/>
      <c r="L523" s="91"/>
      <c r="M523" s="95"/>
    </row>
    <row r="524">
      <c r="A524" s="80" t="str">
        <f t="shared" si="6"/>
        <v/>
      </c>
      <c r="B524" s="80"/>
      <c r="C524" s="80"/>
      <c r="D524" s="149"/>
      <c r="E524" s="135"/>
      <c r="F524" s="150"/>
      <c r="G524" s="107"/>
      <c r="H524" s="150"/>
      <c r="I524" s="107"/>
      <c r="J524" s="150"/>
      <c r="K524" s="107"/>
      <c r="L524" s="91"/>
      <c r="M524" s="95"/>
    </row>
    <row r="525">
      <c r="A525" s="80" t="str">
        <f t="shared" si="6"/>
        <v/>
      </c>
      <c r="B525" s="80"/>
      <c r="C525" s="80"/>
      <c r="D525" s="149"/>
      <c r="E525" s="135"/>
      <c r="F525" s="150"/>
      <c r="G525" s="107"/>
      <c r="H525" s="150"/>
      <c r="I525" s="107"/>
      <c r="J525" s="150"/>
      <c r="K525" s="107"/>
      <c r="L525" s="91"/>
      <c r="M525" s="95"/>
    </row>
    <row r="526">
      <c r="A526" s="80" t="str">
        <f t="shared" si="6"/>
        <v/>
      </c>
      <c r="B526" s="80"/>
      <c r="C526" s="80"/>
      <c r="D526" s="149"/>
      <c r="E526" s="135"/>
      <c r="F526" s="150"/>
      <c r="G526" s="107"/>
      <c r="H526" s="150"/>
      <c r="I526" s="107"/>
      <c r="J526" s="150"/>
      <c r="K526" s="107"/>
      <c r="L526" s="91"/>
      <c r="M526" s="95"/>
    </row>
    <row r="527">
      <c r="A527" s="80" t="str">
        <f t="shared" si="6"/>
        <v/>
      </c>
      <c r="B527" s="80"/>
      <c r="C527" s="80"/>
      <c r="D527" s="149"/>
      <c r="E527" s="135"/>
      <c r="F527" s="150"/>
      <c r="G527" s="107"/>
      <c r="H527" s="150"/>
      <c r="I527" s="107"/>
      <c r="J527" s="150"/>
      <c r="K527" s="107"/>
      <c r="L527" s="91"/>
      <c r="M527" s="95"/>
    </row>
    <row r="528">
      <c r="A528" s="80" t="str">
        <f t="shared" si="6"/>
        <v/>
      </c>
      <c r="B528" s="80"/>
      <c r="C528" s="80"/>
      <c r="D528" s="149"/>
      <c r="E528" s="135"/>
      <c r="F528" s="150"/>
      <c r="G528" s="107"/>
      <c r="H528" s="150"/>
      <c r="I528" s="107"/>
      <c r="J528" s="150"/>
      <c r="K528" s="107"/>
      <c r="L528" s="91"/>
      <c r="M528" s="95"/>
    </row>
    <row r="529">
      <c r="A529" s="80" t="str">
        <f t="shared" si="6"/>
        <v/>
      </c>
      <c r="B529" s="80"/>
      <c r="C529" s="80"/>
      <c r="D529" s="149"/>
      <c r="E529" s="135"/>
      <c r="F529" s="150"/>
      <c r="G529" s="107"/>
      <c r="H529" s="150"/>
      <c r="I529" s="107"/>
      <c r="J529" s="150"/>
      <c r="K529" s="107"/>
      <c r="L529" s="91"/>
      <c r="M529" s="95"/>
    </row>
    <row r="530">
      <c r="A530" s="80" t="str">
        <f t="shared" si="6"/>
        <v/>
      </c>
      <c r="B530" s="80"/>
      <c r="C530" s="80"/>
      <c r="D530" s="149"/>
      <c r="E530" s="135"/>
      <c r="F530" s="150"/>
      <c r="G530" s="107"/>
      <c r="H530" s="150"/>
      <c r="I530" s="107"/>
      <c r="J530" s="150"/>
      <c r="K530" s="107"/>
      <c r="L530" s="91"/>
      <c r="M530" s="95"/>
    </row>
    <row r="531">
      <c r="A531" s="80" t="str">
        <f t="shared" si="6"/>
        <v/>
      </c>
      <c r="B531" s="80"/>
      <c r="C531" s="80"/>
      <c r="D531" s="149"/>
      <c r="E531" s="135"/>
      <c r="F531" s="150"/>
      <c r="G531" s="107"/>
      <c r="H531" s="150"/>
      <c r="I531" s="107"/>
      <c r="J531" s="150"/>
      <c r="K531" s="107"/>
      <c r="L531" s="91"/>
      <c r="M531" s="95"/>
    </row>
    <row r="532">
      <c r="A532" s="80" t="str">
        <f t="shared" si="6"/>
        <v/>
      </c>
      <c r="B532" s="80"/>
      <c r="C532" s="80"/>
      <c r="D532" s="149"/>
      <c r="E532" s="135"/>
      <c r="F532" s="150"/>
      <c r="G532" s="107"/>
      <c r="H532" s="150"/>
      <c r="I532" s="107"/>
      <c r="J532" s="150"/>
      <c r="K532" s="107"/>
      <c r="L532" s="91"/>
      <c r="M532" s="95"/>
    </row>
    <row r="533">
      <c r="A533" s="80" t="str">
        <f t="shared" si="6"/>
        <v/>
      </c>
      <c r="B533" s="80"/>
      <c r="C533" s="80"/>
      <c r="D533" s="149"/>
      <c r="E533" s="135"/>
      <c r="F533" s="150"/>
      <c r="G533" s="107"/>
      <c r="H533" s="150"/>
      <c r="I533" s="107"/>
      <c r="J533" s="150"/>
      <c r="K533" s="107"/>
      <c r="L533" s="91"/>
      <c r="M533" s="95"/>
    </row>
    <row r="534">
      <c r="A534" s="80" t="str">
        <f t="shared" si="6"/>
        <v/>
      </c>
      <c r="B534" s="80"/>
      <c r="C534" s="80"/>
      <c r="D534" s="149"/>
      <c r="E534" s="135"/>
      <c r="F534" s="150"/>
      <c r="G534" s="107"/>
      <c r="H534" s="150"/>
      <c r="I534" s="107"/>
      <c r="J534" s="150"/>
      <c r="K534" s="107"/>
      <c r="L534" s="91"/>
      <c r="M534" s="95"/>
    </row>
    <row r="535">
      <c r="A535" s="80" t="str">
        <f t="shared" si="6"/>
        <v/>
      </c>
      <c r="B535" s="80"/>
      <c r="C535" s="80"/>
      <c r="D535" s="149"/>
      <c r="E535" s="135"/>
      <c r="F535" s="150"/>
      <c r="G535" s="107"/>
      <c r="H535" s="150"/>
      <c r="I535" s="107"/>
      <c r="J535" s="150"/>
      <c r="K535" s="107"/>
      <c r="L535" s="91"/>
      <c r="M535" s="95"/>
    </row>
    <row r="536">
      <c r="A536" s="80" t="str">
        <f t="shared" si="6"/>
        <v/>
      </c>
      <c r="B536" s="80"/>
      <c r="C536" s="80"/>
      <c r="D536" s="149"/>
      <c r="E536" s="135"/>
      <c r="F536" s="150"/>
      <c r="G536" s="107"/>
      <c r="H536" s="150"/>
      <c r="I536" s="107"/>
      <c r="J536" s="150"/>
      <c r="K536" s="107"/>
      <c r="L536" s="91"/>
      <c r="M536" s="95"/>
    </row>
    <row r="537">
      <c r="A537" s="80" t="str">
        <f t="shared" si="6"/>
        <v/>
      </c>
      <c r="B537" s="80"/>
      <c r="C537" s="80"/>
      <c r="D537" s="149"/>
      <c r="E537" s="135"/>
      <c r="F537" s="150"/>
      <c r="G537" s="107"/>
      <c r="H537" s="150"/>
      <c r="I537" s="107"/>
      <c r="J537" s="150"/>
      <c r="K537" s="107"/>
      <c r="L537" s="91"/>
      <c r="M537" s="95"/>
    </row>
    <row r="538">
      <c r="A538" s="80" t="str">
        <f t="shared" si="6"/>
        <v/>
      </c>
      <c r="B538" s="80"/>
      <c r="C538" s="80"/>
      <c r="D538" s="149"/>
      <c r="E538" s="135"/>
      <c r="F538" s="150"/>
      <c r="G538" s="107"/>
      <c r="H538" s="150"/>
      <c r="I538" s="107"/>
      <c r="J538" s="150"/>
      <c r="K538" s="107"/>
      <c r="L538" s="91"/>
      <c r="M538" s="95"/>
    </row>
    <row r="539">
      <c r="A539" s="80" t="str">
        <f t="shared" si="6"/>
        <v/>
      </c>
      <c r="B539" s="80"/>
      <c r="C539" s="80"/>
      <c r="D539" s="149"/>
      <c r="E539" s="135"/>
      <c r="F539" s="150"/>
      <c r="G539" s="107"/>
      <c r="H539" s="150"/>
      <c r="I539" s="107"/>
      <c r="J539" s="150"/>
      <c r="K539" s="107"/>
      <c r="L539" s="91"/>
      <c r="M539" s="95"/>
    </row>
    <row r="540">
      <c r="A540" s="80" t="str">
        <f t="shared" si="6"/>
        <v/>
      </c>
      <c r="B540" s="80"/>
      <c r="C540" s="80"/>
      <c r="D540" s="149"/>
      <c r="E540" s="135"/>
      <c r="F540" s="150"/>
      <c r="G540" s="107"/>
      <c r="H540" s="150"/>
      <c r="I540" s="107"/>
      <c r="J540" s="150"/>
      <c r="K540" s="107"/>
      <c r="L540" s="91"/>
      <c r="M540" s="95"/>
    </row>
    <row r="541">
      <c r="A541" s="80" t="str">
        <f t="shared" si="6"/>
        <v/>
      </c>
      <c r="B541" s="80"/>
      <c r="C541" s="80"/>
      <c r="D541" s="149"/>
      <c r="E541" s="135"/>
      <c r="F541" s="150"/>
      <c r="G541" s="107"/>
      <c r="H541" s="150"/>
      <c r="I541" s="107"/>
      <c r="J541" s="150"/>
      <c r="K541" s="107"/>
      <c r="L541" s="91"/>
      <c r="M541" s="95"/>
    </row>
    <row r="542">
      <c r="A542" s="80" t="str">
        <f t="shared" si="6"/>
        <v/>
      </c>
      <c r="B542" s="80"/>
      <c r="C542" s="80"/>
      <c r="D542" s="149"/>
      <c r="E542" s="135"/>
      <c r="F542" s="150"/>
      <c r="G542" s="107"/>
      <c r="H542" s="150"/>
      <c r="I542" s="107"/>
      <c r="J542" s="150"/>
      <c r="K542" s="107"/>
      <c r="L542" s="91"/>
      <c r="M542" s="95"/>
    </row>
    <row r="543">
      <c r="A543" s="80" t="str">
        <f t="shared" si="6"/>
        <v/>
      </c>
      <c r="B543" s="80"/>
      <c r="C543" s="80"/>
      <c r="D543" s="149"/>
      <c r="E543" s="135"/>
      <c r="F543" s="150"/>
      <c r="G543" s="107"/>
      <c r="H543" s="150"/>
      <c r="I543" s="107"/>
      <c r="J543" s="150"/>
      <c r="K543" s="107"/>
      <c r="L543" s="91"/>
      <c r="M543" s="95"/>
    </row>
    <row r="544">
      <c r="A544" s="80" t="str">
        <f t="shared" si="6"/>
        <v/>
      </c>
      <c r="B544" s="80"/>
      <c r="C544" s="80"/>
      <c r="D544" s="149"/>
      <c r="E544" s="135"/>
      <c r="F544" s="150"/>
      <c r="G544" s="107"/>
      <c r="H544" s="150"/>
      <c r="I544" s="107"/>
      <c r="J544" s="150"/>
      <c r="K544" s="107"/>
      <c r="L544" s="91"/>
      <c r="M544" s="95"/>
    </row>
    <row r="545">
      <c r="A545" s="80" t="str">
        <f t="shared" si="6"/>
        <v/>
      </c>
      <c r="B545" s="80"/>
      <c r="C545" s="80"/>
      <c r="D545" s="149"/>
      <c r="E545" s="135"/>
      <c r="F545" s="150"/>
      <c r="G545" s="107"/>
      <c r="H545" s="150"/>
      <c r="I545" s="107"/>
      <c r="J545" s="150"/>
      <c r="K545" s="107"/>
      <c r="L545" s="91"/>
      <c r="M545" s="95"/>
    </row>
    <row r="546">
      <c r="A546" s="80" t="str">
        <f t="shared" si="6"/>
        <v/>
      </c>
      <c r="B546" s="80"/>
      <c r="C546" s="80"/>
      <c r="D546" s="149"/>
      <c r="E546" s="135"/>
      <c r="F546" s="150"/>
      <c r="G546" s="107"/>
      <c r="H546" s="150"/>
      <c r="I546" s="107"/>
      <c r="J546" s="150"/>
      <c r="K546" s="107"/>
      <c r="L546" s="91"/>
      <c r="M546" s="95"/>
    </row>
    <row r="547">
      <c r="A547" s="80" t="str">
        <f t="shared" si="6"/>
        <v/>
      </c>
      <c r="B547" s="80"/>
      <c r="C547" s="80"/>
      <c r="D547" s="149"/>
      <c r="E547" s="135"/>
      <c r="F547" s="150"/>
      <c r="G547" s="107"/>
      <c r="H547" s="150"/>
      <c r="I547" s="107"/>
      <c r="J547" s="150"/>
      <c r="K547" s="107"/>
      <c r="L547" s="91"/>
      <c r="M547" s="95"/>
    </row>
    <row r="548">
      <c r="A548" s="80" t="str">
        <f t="shared" si="6"/>
        <v/>
      </c>
      <c r="B548" s="80"/>
      <c r="C548" s="80"/>
      <c r="D548" s="149"/>
      <c r="E548" s="135"/>
      <c r="F548" s="150"/>
      <c r="G548" s="107"/>
      <c r="H548" s="150"/>
      <c r="I548" s="107"/>
      <c r="J548" s="150"/>
      <c r="K548" s="107"/>
      <c r="L548" s="91"/>
      <c r="M548" s="95"/>
    </row>
    <row r="549">
      <c r="A549" s="80" t="str">
        <f t="shared" si="6"/>
        <v/>
      </c>
      <c r="B549" s="80"/>
      <c r="C549" s="80"/>
      <c r="D549" s="149"/>
      <c r="E549" s="135"/>
      <c r="F549" s="150"/>
      <c r="G549" s="107"/>
      <c r="H549" s="150"/>
      <c r="I549" s="107"/>
      <c r="J549" s="150"/>
      <c r="K549" s="107"/>
      <c r="L549" s="91"/>
      <c r="M549" s="95"/>
    </row>
    <row r="550">
      <c r="A550" s="80" t="str">
        <f t="shared" si="6"/>
        <v/>
      </c>
      <c r="B550" s="80"/>
      <c r="C550" s="80"/>
      <c r="D550" s="149"/>
      <c r="E550" s="135"/>
      <c r="F550" s="150"/>
      <c r="G550" s="107"/>
      <c r="H550" s="150"/>
      <c r="I550" s="107"/>
      <c r="J550" s="150"/>
      <c r="K550" s="107"/>
      <c r="L550" s="91"/>
      <c r="M550" s="95"/>
    </row>
    <row r="551">
      <c r="A551" s="80" t="str">
        <f t="shared" si="6"/>
        <v/>
      </c>
      <c r="B551" s="80"/>
      <c r="C551" s="80"/>
      <c r="D551" s="149"/>
      <c r="E551" s="135"/>
      <c r="F551" s="150"/>
      <c r="G551" s="107"/>
      <c r="H551" s="150"/>
      <c r="I551" s="107"/>
      <c r="J551" s="150"/>
      <c r="K551" s="107"/>
      <c r="L551" s="91"/>
      <c r="M551" s="95"/>
    </row>
    <row r="552">
      <c r="A552" s="80" t="str">
        <f t="shared" si="6"/>
        <v/>
      </c>
      <c r="B552" s="80"/>
      <c r="C552" s="80"/>
      <c r="D552" s="149"/>
      <c r="E552" s="135"/>
      <c r="F552" s="150"/>
      <c r="G552" s="107"/>
      <c r="H552" s="150"/>
      <c r="I552" s="107"/>
      <c r="J552" s="150"/>
      <c r="K552" s="107"/>
      <c r="L552" s="91"/>
      <c r="M552" s="95"/>
    </row>
    <row r="553">
      <c r="A553" s="80" t="str">
        <f t="shared" si="6"/>
        <v/>
      </c>
      <c r="B553" s="80"/>
      <c r="C553" s="80"/>
      <c r="D553" s="149"/>
      <c r="E553" s="135"/>
      <c r="F553" s="150"/>
      <c r="G553" s="107"/>
      <c r="H553" s="150"/>
      <c r="I553" s="107"/>
      <c r="J553" s="150"/>
      <c r="K553" s="107"/>
      <c r="L553" s="91"/>
      <c r="M553" s="95"/>
    </row>
    <row r="554">
      <c r="A554" s="80" t="str">
        <f t="shared" si="6"/>
        <v/>
      </c>
      <c r="B554" s="80"/>
      <c r="C554" s="80"/>
      <c r="D554" s="149"/>
      <c r="E554" s="135"/>
      <c r="F554" s="150"/>
      <c r="G554" s="107"/>
      <c r="H554" s="150"/>
      <c r="I554" s="107"/>
      <c r="J554" s="150"/>
      <c r="K554" s="107"/>
      <c r="L554" s="91"/>
      <c r="M554" s="95"/>
    </row>
    <row r="555">
      <c r="A555" s="80" t="str">
        <f t="shared" si="6"/>
        <v/>
      </c>
      <c r="B555" s="80"/>
      <c r="C555" s="80"/>
      <c r="D555" s="149"/>
      <c r="E555" s="135"/>
      <c r="F555" s="150"/>
      <c r="G555" s="107"/>
      <c r="H555" s="150"/>
      <c r="I555" s="107"/>
      <c r="J555" s="150"/>
      <c r="K555" s="107"/>
      <c r="L555" s="91"/>
      <c r="M555" s="95"/>
    </row>
    <row r="556">
      <c r="A556" s="80" t="str">
        <f t="shared" si="6"/>
        <v/>
      </c>
      <c r="B556" s="80"/>
      <c r="C556" s="80"/>
      <c r="D556" s="149"/>
      <c r="E556" s="135"/>
      <c r="F556" s="150"/>
      <c r="G556" s="107"/>
      <c r="H556" s="150"/>
      <c r="I556" s="107"/>
      <c r="J556" s="150"/>
      <c r="K556" s="107"/>
      <c r="L556" s="91"/>
      <c r="M556" s="95"/>
    </row>
    <row r="557">
      <c r="A557" s="80" t="str">
        <f t="shared" si="6"/>
        <v/>
      </c>
      <c r="B557" s="80"/>
      <c r="C557" s="80"/>
      <c r="D557" s="149"/>
      <c r="E557" s="135"/>
      <c r="F557" s="150"/>
      <c r="G557" s="107"/>
      <c r="H557" s="150"/>
      <c r="I557" s="107"/>
      <c r="J557" s="150"/>
      <c r="K557" s="107"/>
      <c r="L557" s="91"/>
      <c r="M557" s="95"/>
    </row>
    <row r="558">
      <c r="A558" s="80" t="str">
        <f t="shared" si="6"/>
        <v/>
      </c>
      <c r="B558" s="80"/>
      <c r="C558" s="80"/>
      <c r="D558" s="149"/>
      <c r="E558" s="135"/>
      <c r="F558" s="150"/>
      <c r="G558" s="107"/>
      <c r="H558" s="150"/>
      <c r="I558" s="107"/>
      <c r="J558" s="150"/>
      <c r="K558" s="107"/>
      <c r="L558" s="91"/>
      <c r="M558" s="95"/>
    </row>
    <row r="559">
      <c r="A559" s="80" t="str">
        <f t="shared" si="6"/>
        <v/>
      </c>
      <c r="B559" s="80"/>
      <c r="C559" s="80"/>
      <c r="D559" s="149"/>
      <c r="E559" s="135"/>
      <c r="F559" s="150"/>
      <c r="G559" s="107"/>
      <c r="H559" s="150"/>
      <c r="I559" s="107"/>
      <c r="J559" s="150"/>
      <c r="K559" s="107"/>
      <c r="L559" s="91"/>
      <c r="M559" s="95"/>
    </row>
    <row r="560">
      <c r="A560" s="80" t="str">
        <f t="shared" si="6"/>
        <v/>
      </c>
      <c r="B560" s="80"/>
      <c r="C560" s="80"/>
      <c r="D560" s="149"/>
      <c r="E560" s="135"/>
      <c r="F560" s="150"/>
      <c r="G560" s="107"/>
      <c r="H560" s="150"/>
      <c r="I560" s="107"/>
      <c r="J560" s="150"/>
      <c r="K560" s="107"/>
      <c r="L560" s="91"/>
      <c r="M560" s="95"/>
    </row>
    <row r="561">
      <c r="A561" s="80" t="str">
        <f t="shared" si="6"/>
        <v/>
      </c>
      <c r="B561" s="80"/>
      <c r="C561" s="80"/>
      <c r="D561" s="149"/>
      <c r="E561" s="135"/>
      <c r="F561" s="150"/>
      <c r="G561" s="107"/>
      <c r="H561" s="150"/>
      <c r="I561" s="107"/>
      <c r="J561" s="150"/>
      <c r="K561" s="107"/>
      <c r="L561" s="91"/>
      <c r="M561" s="95"/>
    </row>
    <row r="562">
      <c r="A562" s="80" t="str">
        <f t="shared" si="6"/>
        <v/>
      </c>
      <c r="B562" s="80"/>
      <c r="C562" s="80"/>
      <c r="D562" s="149"/>
      <c r="E562" s="135"/>
      <c r="F562" s="150"/>
      <c r="G562" s="107"/>
      <c r="H562" s="150"/>
      <c r="I562" s="107"/>
      <c r="J562" s="150"/>
      <c r="K562" s="107"/>
      <c r="L562" s="91"/>
      <c r="M562" s="95"/>
    </row>
    <row r="563">
      <c r="A563" s="80" t="str">
        <f t="shared" si="6"/>
        <v/>
      </c>
      <c r="B563" s="80"/>
      <c r="C563" s="80"/>
      <c r="D563" s="149"/>
      <c r="E563" s="135"/>
      <c r="F563" s="150"/>
      <c r="G563" s="107"/>
      <c r="H563" s="150"/>
      <c r="I563" s="107"/>
      <c r="J563" s="150"/>
      <c r="K563" s="107"/>
      <c r="L563" s="91"/>
      <c r="M563" s="95"/>
    </row>
    <row r="564">
      <c r="A564" s="80" t="str">
        <f t="shared" si="6"/>
        <v/>
      </c>
      <c r="B564" s="80"/>
      <c r="C564" s="80"/>
      <c r="D564" s="149"/>
      <c r="E564" s="135"/>
      <c r="F564" s="150"/>
      <c r="G564" s="107"/>
      <c r="H564" s="150"/>
      <c r="I564" s="107"/>
      <c r="J564" s="150"/>
      <c r="K564" s="107"/>
      <c r="L564" s="91"/>
      <c r="M564" s="95"/>
    </row>
    <row r="565">
      <c r="A565" s="80" t="str">
        <f t="shared" si="6"/>
        <v/>
      </c>
      <c r="B565" s="80"/>
      <c r="C565" s="80"/>
      <c r="D565" s="149"/>
      <c r="E565" s="135"/>
      <c r="F565" s="150"/>
      <c r="G565" s="107"/>
      <c r="H565" s="150"/>
      <c r="I565" s="107"/>
      <c r="J565" s="150"/>
      <c r="K565" s="107"/>
      <c r="L565" s="91"/>
      <c r="M565" s="95"/>
    </row>
    <row r="566">
      <c r="A566" s="80" t="str">
        <f t="shared" si="6"/>
        <v/>
      </c>
      <c r="B566" s="80"/>
      <c r="C566" s="80"/>
      <c r="D566" s="149"/>
      <c r="E566" s="135"/>
      <c r="F566" s="150"/>
      <c r="G566" s="107"/>
      <c r="H566" s="150"/>
      <c r="I566" s="107"/>
      <c r="J566" s="150"/>
      <c r="K566" s="107"/>
      <c r="L566" s="91"/>
      <c r="M566" s="95"/>
    </row>
    <row r="567">
      <c r="A567" s="80" t="str">
        <f t="shared" si="6"/>
        <v/>
      </c>
      <c r="B567" s="80"/>
      <c r="C567" s="80"/>
      <c r="D567" s="149"/>
      <c r="E567" s="135"/>
      <c r="F567" s="150"/>
      <c r="G567" s="107"/>
      <c r="H567" s="150"/>
      <c r="I567" s="107"/>
      <c r="J567" s="150"/>
      <c r="K567" s="107"/>
      <c r="L567" s="91"/>
      <c r="M567" s="95"/>
    </row>
    <row r="568">
      <c r="A568" s="80" t="str">
        <f t="shared" si="6"/>
        <v/>
      </c>
      <c r="B568" s="80"/>
      <c r="C568" s="80"/>
      <c r="D568" s="149"/>
      <c r="E568" s="135"/>
      <c r="F568" s="150"/>
      <c r="G568" s="107"/>
      <c r="H568" s="150"/>
      <c r="I568" s="107"/>
      <c r="J568" s="150"/>
      <c r="K568" s="107"/>
      <c r="L568" s="91"/>
      <c r="M568" s="95"/>
    </row>
    <row r="569">
      <c r="A569" s="80" t="str">
        <f t="shared" si="6"/>
        <v/>
      </c>
      <c r="B569" s="80"/>
      <c r="C569" s="80"/>
      <c r="D569" s="149"/>
      <c r="E569" s="135"/>
      <c r="F569" s="150"/>
      <c r="G569" s="107"/>
      <c r="H569" s="150"/>
      <c r="I569" s="107"/>
      <c r="J569" s="150"/>
      <c r="K569" s="107"/>
      <c r="L569" s="91"/>
      <c r="M569" s="95"/>
    </row>
    <row r="570">
      <c r="A570" s="80" t="str">
        <f t="shared" si="6"/>
        <v/>
      </c>
      <c r="B570" s="80"/>
      <c r="C570" s="80"/>
      <c r="D570" s="149"/>
      <c r="E570" s="135"/>
      <c r="F570" s="150"/>
      <c r="G570" s="107"/>
      <c r="H570" s="150"/>
      <c r="I570" s="107"/>
      <c r="J570" s="150"/>
      <c r="K570" s="107"/>
      <c r="L570" s="91"/>
      <c r="M570" s="95"/>
    </row>
    <row r="571">
      <c r="A571" s="80" t="str">
        <f t="shared" si="6"/>
        <v/>
      </c>
      <c r="B571" s="80"/>
      <c r="C571" s="80"/>
      <c r="D571" s="149"/>
      <c r="E571" s="135"/>
      <c r="F571" s="150"/>
      <c r="G571" s="107"/>
      <c r="H571" s="150"/>
      <c r="I571" s="107"/>
      <c r="J571" s="150"/>
      <c r="K571" s="107"/>
      <c r="L571" s="91"/>
      <c r="M571" s="95"/>
    </row>
    <row r="572">
      <c r="A572" s="80" t="str">
        <f t="shared" si="6"/>
        <v/>
      </c>
      <c r="B572" s="80"/>
      <c r="C572" s="80"/>
      <c r="D572" s="149"/>
      <c r="E572" s="135"/>
      <c r="F572" s="150"/>
      <c r="G572" s="107"/>
      <c r="H572" s="150"/>
      <c r="I572" s="107"/>
      <c r="J572" s="150"/>
      <c r="K572" s="107"/>
      <c r="L572" s="91"/>
      <c r="M572" s="95"/>
    </row>
    <row r="573">
      <c r="A573" s="80" t="str">
        <f t="shared" si="6"/>
        <v/>
      </c>
      <c r="B573" s="80"/>
      <c r="C573" s="80"/>
      <c r="D573" s="149"/>
      <c r="E573" s="135"/>
      <c r="F573" s="150"/>
      <c r="G573" s="107"/>
      <c r="H573" s="150"/>
      <c r="I573" s="107"/>
      <c r="J573" s="150"/>
      <c r="K573" s="107"/>
      <c r="L573" s="91"/>
      <c r="M573" s="95"/>
    </row>
    <row r="574">
      <c r="A574" s="80" t="str">
        <f t="shared" si="6"/>
        <v/>
      </c>
      <c r="B574" s="80"/>
      <c r="C574" s="80"/>
      <c r="D574" s="149"/>
      <c r="E574" s="135"/>
      <c r="F574" s="150"/>
      <c r="G574" s="107"/>
      <c r="H574" s="150"/>
      <c r="I574" s="107"/>
      <c r="J574" s="150"/>
      <c r="K574" s="107"/>
      <c r="L574" s="91"/>
      <c r="M574" s="95"/>
    </row>
    <row r="575">
      <c r="A575" s="80" t="str">
        <f t="shared" si="6"/>
        <v/>
      </c>
      <c r="B575" s="80"/>
      <c r="C575" s="80"/>
      <c r="D575" s="149"/>
      <c r="E575" s="135"/>
      <c r="F575" s="150"/>
      <c r="G575" s="107"/>
      <c r="H575" s="150"/>
      <c r="I575" s="107"/>
      <c r="J575" s="150"/>
      <c r="K575" s="107"/>
      <c r="L575" s="91"/>
      <c r="M575" s="95"/>
    </row>
    <row r="576">
      <c r="A576" s="80" t="str">
        <f t="shared" si="6"/>
        <v/>
      </c>
      <c r="B576" s="80"/>
      <c r="C576" s="80"/>
      <c r="D576" s="149"/>
      <c r="E576" s="135"/>
      <c r="F576" s="150"/>
      <c r="G576" s="107"/>
      <c r="H576" s="150"/>
      <c r="I576" s="107"/>
      <c r="J576" s="150"/>
      <c r="K576" s="107"/>
      <c r="L576" s="91"/>
      <c r="M576" s="95"/>
    </row>
    <row r="577">
      <c r="A577" s="80" t="str">
        <f t="shared" si="6"/>
        <v/>
      </c>
      <c r="B577" s="80"/>
      <c r="C577" s="80"/>
      <c r="D577" s="149"/>
      <c r="E577" s="135"/>
      <c r="F577" s="150"/>
      <c r="G577" s="107"/>
      <c r="H577" s="150"/>
      <c r="I577" s="107"/>
      <c r="J577" s="150"/>
      <c r="K577" s="107"/>
      <c r="L577" s="91"/>
      <c r="M577" s="95"/>
    </row>
    <row r="578">
      <c r="A578" s="80" t="str">
        <f t="shared" si="6"/>
        <v/>
      </c>
      <c r="B578" s="80"/>
      <c r="C578" s="80"/>
      <c r="D578" s="149"/>
      <c r="E578" s="135"/>
      <c r="F578" s="150"/>
      <c r="G578" s="107"/>
      <c r="H578" s="150"/>
      <c r="I578" s="107"/>
      <c r="J578" s="150"/>
      <c r="K578" s="107"/>
      <c r="L578" s="91"/>
      <c r="M578" s="95"/>
    </row>
    <row r="579">
      <c r="A579" s="80" t="str">
        <f t="shared" si="6"/>
        <v/>
      </c>
      <c r="B579" s="80"/>
      <c r="C579" s="80"/>
      <c r="D579" s="149"/>
      <c r="E579" s="135"/>
      <c r="F579" s="150"/>
      <c r="G579" s="107"/>
      <c r="H579" s="150"/>
      <c r="I579" s="107"/>
      <c r="J579" s="150"/>
      <c r="K579" s="107"/>
      <c r="L579" s="91"/>
      <c r="M579" s="95"/>
    </row>
    <row r="580">
      <c r="A580" s="80" t="str">
        <f t="shared" si="6"/>
        <v/>
      </c>
      <c r="B580" s="80"/>
      <c r="C580" s="80"/>
      <c r="D580" s="149"/>
      <c r="E580" s="135"/>
      <c r="F580" s="150"/>
      <c r="G580" s="107"/>
      <c r="H580" s="150"/>
      <c r="I580" s="107"/>
      <c r="J580" s="150"/>
      <c r="K580" s="107"/>
      <c r="L580" s="91"/>
      <c r="M580" s="95"/>
    </row>
    <row r="581">
      <c r="A581" s="80" t="str">
        <f t="shared" si="6"/>
        <v/>
      </c>
      <c r="B581" s="80"/>
      <c r="C581" s="80"/>
      <c r="D581" s="149"/>
      <c r="E581" s="135"/>
      <c r="F581" s="150"/>
      <c r="G581" s="107"/>
      <c r="H581" s="150"/>
      <c r="I581" s="107"/>
      <c r="J581" s="150"/>
      <c r="K581" s="107"/>
      <c r="L581" s="91"/>
      <c r="M581" s="95"/>
    </row>
    <row r="582">
      <c r="A582" s="80" t="str">
        <f t="shared" si="6"/>
        <v/>
      </c>
      <c r="B582" s="80"/>
      <c r="C582" s="80"/>
      <c r="D582" s="149"/>
      <c r="E582" s="135"/>
      <c r="F582" s="150"/>
      <c r="G582" s="107"/>
      <c r="H582" s="150"/>
      <c r="I582" s="107"/>
      <c r="J582" s="150"/>
      <c r="K582" s="107"/>
      <c r="L582" s="91"/>
      <c r="M582" s="95"/>
    </row>
    <row r="583">
      <c r="A583" s="80" t="str">
        <f t="shared" si="6"/>
        <v/>
      </c>
      <c r="B583" s="80"/>
      <c r="C583" s="80"/>
      <c r="D583" s="149"/>
      <c r="E583" s="135"/>
      <c r="F583" s="150"/>
      <c r="G583" s="107"/>
      <c r="H583" s="150"/>
      <c r="I583" s="107"/>
      <c r="J583" s="150"/>
      <c r="K583" s="107"/>
      <c r="L583" s="91"/>
      <c r="M583" s="95"/>
    </row>
    <row r="584">
      <c r="A584" s="80" t="str">
        <f t="shared" si="6"/>
        <v/>
      </c>
      <c r="B584" s="80"/>
      <c r="C584" s="80"/>
      <c r="D584" s="149"/>
      <c r="E584" s="135"/>
      <c r="F584" s="150"/>
      <c r="G584" s="107"/>
      <c r="H584" s="150"/>
      <c r="I584" s="107"/>
      <c r="J584" s="150"/>
      <c r="K584" s="107"/>
      <c r="L584" s="91"/>
      <c r="M584" s="95"/>
    </row>
    <row r="585">
      <c r="A585" s="80" t="str">
        <f t="shared" si="6"/>
        <v/>
      </c>
      <c r="B585" s="80"/>
      <c r="C585" s="80"/>
      <c r="D585" s="149"/>
      <c r="E585" s="135"/>
      <c r="F585" s="150"/>
      <c r="G585" s="107"/>
      <c r="H585" s="150"/>
      <c r="I585" s="107"/>
      <c r="J585" s="150"/>
      <c r="K585" s="107"/>
      <c r="L585" s="91"/>
      <c r="M585" s="95"/>
    </row>
    <row r="586">
      <c r="A586" s="80" t="str">
        <f t="shared" si="6"/>
        <v/>
      </c>
      <c r="B586" s="80"/>
      <c r="C586" s="80"/>
      <c r="D586" s="149"/>
      <c r="E586" s="135"/>
      <c r="F586" s="150"/>
      <c r="G586" s="107"/>
      <c r="H586" s="150"/>
      <c r="I586" s="107"/>
      <c r="J586" s="150"/>
      <c r="K586" s="107"/>
      <c r="L586" s="91"/>
      <c r="M586" s="95"/>
    </row>
    <row r="587">
      <c r="A587" s="80" t="str">
        <f t="shared" si="6"/>
        <v/>
      </c>
      <c r="B587" s="80"/>
      <c r="C587" s="80"/>
      <c r="D587" s="149"/>
      <c r="E587" s="135"/>
      <c r="F587" s="150"/>
      <c r="G587" s="107"/>
      <c r="H587" s="150"/>
      <c r="I587" s="107"/>
      <c r="J587" s="150"/>
      <c r="K587" s="107"/>
      <c r="L587" s="91"/>
      <c r="M587" s="95"/>
    </row>
    <row r="588">
      <c r="A588" s="80" t="str">
        <f t="shared" si="6"/>
        <v/>
      </c>
      <c r="B588" s="80"/>
      <c r="C588" s="80"/>
      <c r="D588" s="149"/>
      <c r="E588" s="135"/>
      <c r="F588" s="150"/>
      <c r="G588" s="107"/>
      <c r="H588" s="150"/>
      <c r="I588" s="107"/>
      <c r="J588" s="150"/>
      <c r="K588" s="107"/>
      <c r="L588" s="91"/>
      <c r="M588" s="95"/>
    </row>
    <row r="589">
      <c r="A589" s="80" t="str">
        <f t="shared" si="6"/>
        <v/>
      </c>
      <c r="B589" s="80"/>
      <c r="C589" s="80"/>
      <c r="D589" s="149"/>
      <c r="E589" s="135"/>
      <c r="F589" s="150"/>
      <c r="G589" s="107"/>
      <c r="H589" s="150"/>
      <c r="I589" s="107"/>
      <c r="J589" s="150"/>
      <c r="K589" s="107"/>
      <c r="L589" s="91"/>
      <c r="M589" s="95"/>
    </row>
    <row r="590">
      <c r="A590" s="80" t="str">
        <f t="shared" si="6"/>
        <v/>
      </c>
      <c r="B590" s="80"/>
      <c r="C590" s="80"/>
      <c r="D590" s="149"/>
      <c r="E590" s="135"/>
      <c r="F590" s="150"/>
      <c r="G590" s="107"/>
      <c r="H590" s="150"/>
      <c r="I590" s="107"/>
      <c r="J590" s="150"/>
      <c r="K590" s="107"/>
      <c r="L590" s="91"/>
      <c r="M590" s="95"/>
    </row>
    <row r="591">
      <c r="A591" s="80" t="str">
        <f t="shared" si="6"/>
        <v/>
      </c>
      <c r="B591" s="80"/>
      <c r="C591" s="80"/>
      <c r="D591" s="149"/>
      <c r="E591" s="135"/>
      <c r="F591" s="150"/>
      <c r="G591" s="107"/>
      <c r="H591" s="150"/>
      <c r="I591" s="107"/>
      <c r="J591" s="150"/>
      <c r="K591" s="107"/>
      <c r="L591" s="91"/>
      <c r="M591" s="95"/>
    </row>
    <row r="592">
      <c r="A592" s="80" t="str">
        <f t="shared" si="6"/>
        <v/>
      </c>
      <c r="B592" s="80"/>
      <c r="C592" s="80"/>
      <c r="D592" s="149"/>
      <c r="E592" s="135"/>
      <c r="F592" s="150"/>
      <c r="G592" s="107"/>
      <c r="H592" s="150"/>
      <c r="I592" s="107"/>
      <c r="J592" s="150"/>
      <c r="K592" s="107"/>
      <c r="L592" s="91"/>
      <c r="M592" s="95"/>
    </row>
    <row r="593">
      <c r="A593" s="80" t="str">
        <f t="shared" si="6"/>
        <v/>
      </c>
      <c r="B593" s="80"/>
      <c r="C593" s="80"/>
      <c r="D593" s="149"/>
      <c r="E593" s="135"/>
      <c r="F593" s="150"/>
      <c r="G593" s="107"/>
      <c r="H593" s="150"/>
      <c r="I593" s="107"/>
      <c r="J593" s="150"/>
      <c r="K593" s="107"/>
      <c r="L593" s="91"/>
      <c r="M593" s="95"/>
    </row>
    <row r="594">
      <c r="A594" s="80" t="str">
        <f t="shared" si="6"/>
        <v/>
      </c>
      <c r="B594" s="80"/>
      <c r="C594" s="80"/>
      <c r="D594" s="149"/>
      <c r="E594" s="135"/>
      <c r="F594" s="150"/>
      <c r="G594" s="107"/>
      <c r="H594" s="150"/>
      <c r="I594" s="107"/>
      <c r="J594" s="150"/>
      <c r="K594" s="107"/>
      <c r="L594" s="91"/>
      <c r="M594" s="95"/>
    </row>
    <row r="595">
      <c r="A595" s="80" t="str">
        <f t="shared" si="6"/>
        <v/>
      </c>
      <c r="B595" s="80"/>
      <c r="C595" s="80"/>
      <c r="D595" s="149"/>
      <c r="E595" s="135"/>
      <c r="F595" s="150"/>
      <c r="G595" s="107"/>
      <c r="H595" s="150"/>
      <c r="I595" s="107"/>
      <c r="J595" s="150"/>
      <c r="K595" s="107"/>
      <c r="L595" s="91"/>
      <c r="M595" s="95"/>
    </row>
    <row r="596">
      <c r="A596" s="80" t="str">
        <f t="shared" si="6"/>
        <v/>
      </c>
      <c r="B596" s="80"/>
      <c r="C596" s="80"/>
      <c r="D596" s="149"/>
      <c r="E596" s="135"/>
      <c r="F596" s="150"/>
      <c r="G596" s="107"/>
      <c r="H596" s="150"/>
      <c r="I596" s="107"/>
      <c r="J596" s="150"/>
      <c r="K596" s="107"/>
      <c r="L596" s="91"/>
      <c r="M596" s="95"/>
    </row>
    <row r="597">
      <c r="A597" s="80" t="str">
        <f t="shared" si="6"/>
        <v/>
      </c>
      <c r="B597" s="80"/>
      <c r="C597" s="80"/>
      <c r="D597" s="149"/>
      <c r="E597" s="135"/>
      <c r="F597" s="150"/>
      <c r="G597" s="107"/>
      <c r="H597" s="150"/>
      <c r="I597" s="107"/>
      <c r="J597" s="150"/>
      <c r="K597" s="107"/>
      <c r="L597" s="91"/>
      <c r="M597" s="95"/>
    </row>
    <row r="598">
      <c r="A598" s="80" t="str">
        <f t="shared" si="6"/>
        <v/>
      </c>
      <c r="B598" s="80"/>
      <c r="C598" s="80"/>
      <c r="D598" s="149"/>
      <c r="E598" s="135"/>
      <c r="F598" s="150"/>
      <c r="G598" s="107"/>
      <c r="H598" s="150"/>
      <c r="I598" s="107"/>
      <c r="J598" s="150"/>
      <c r="K598" s="107"/>
      <c r="L598" s="91"/>
      <c r="M598" s="95"/>
    </row>
    <row r="599">
      <c r="A599" s="80" t="str">
        <f t="shared" si="6"/>
        <v/>
      </c>
      <c r="B599" s="80"/>
      <c r="C599" s="80"/>
      <c r="D599" s="149"/>
      <c r="E599" s="135"/>
      <c r="F599" s="150"/>
      <c r="G599" s="107"/>
      <c r="H599" s="150"/>
      <c r="I599" s="107"/>
      <c r="J599" s="150"/>
      <c r="K599" s="107"/>
      <c r="L599" s="91"/>
      <c r="M599" s="95"/>
    </row>
    <row r="600">
      <c r="A600" s="80" t="str">
        <f t="shared" si="6"/>
        <v/>
      </c>
      <c r="B600" s="80"/>
      <c r="C600" s="80"/>
      <c r="D600" s="149"/>
      <c r="E600" s="135"/>
      <c r="F600" s="150"/>
      <c r="G600" s="107"/>
      <c r="H600" s="150"/>
      <c r="I600" s="107"/>
      <c r="J600" s="150"/>
      <c r="K600" s="107"/>
      <c r="L600" s="91"/>
      <c r="M600" s="95"/>
    </row>
    <row r="601">
      <c r="A601" s="80" t="str">
        <f t="shared" si="6"/>
        <v/>
      </c>
      <c r="B601" s="80"/>
      <c r="C601" s="80"/>
      <c r="D601" s="149"/>
      <c r="E601" s="135"/>
      <c r="F601" s="150"/>
      <c r="G601" s="107"/>
      <c r="H601" s="150"/>
      <c r="I601" s="107"/>
      <c r="J601" s="150"/>
      <c r="K601" s="107"/>
      <c r="L601" s="91"/>
      <c r="M601" s="95"/>
    </row>
    <row r="602">
      <c r="A602" s="80" t="str">
        <f t="shared" si="6"/>
        <v/>
      </c>
      <c r="B602" s="80"/>
      <c r="C602" s="80"/>
      <c r="D602" s="149"/>
      <c r="E602" s="135"/>
      <c r="F602" s="150"/>
      <c r="G602" s="107"/>
      <c r="H602" s="150"/>
      <c r="I602" s="107"/>
      <c r="J602" s="150"/>
      <c r="K602" s="107"/>
      <c r="L602" s="91"/>
      <c r="M602" s="95"/>
    </row>
    <row r="603">
      <c r="A603" s="80" t="str">
        <f t="shared" si="6"/>
        <v/>
      </c>
      <c r="B603" s="80"/>
      <c r="C603" s="80"/>
      <c r="D603" s="149"/>
      <c r="E603" s="135"/>
      <c r="F603" s="150"/>
      <c r="G603" s="107"/>
      <c r="H603" s="150"/>
      <c r="I603" s="107"/>
      <c r="J603" s="150"/>
      <c r="K603" s="107"/>
      <c r="L603" s="91"/>
      <c r="M603" s="95"/>
    </row>
    <row r="604">
      <c r="A604" s="80" t="str">
        <f t="shared" si="6"/>
        <v/>
      </c>
      <c r="B604" s="80"/>
      <c r="C604" s="80"/>
      <c r="D604" s="149"/>
      <c r="E604" s="135"/>
      <c r="F604" s="150"/>
      <c r="G604" s="107"/>
      <c r="H604" s="150"/>
      <c r="I604" s="107"/>
      <c r="J604" s="150"/>
      <c r="K604" s="107"/>
      <c r="L604" s="91"/>
      <c r="M604" s="95"/>
    </row>
    <row r="605">
      <c r="A605" s="80" t="str">
        <f t="shared" si="6"/>
        <v/>
      </c>
      <c r="B605" s="80"/>
      <c r="C605" s="80"/>
      <c r="D605" s="149"/>
      <c r="E605" s="135"/>
      <c r="F605" s="150"/>
      <c r="G605" s="107"/>
      <c r="H605" s="150"/>
      <c r="I605" s="107"/>
      <c r="J605" s="150"/>
      <c r="K605" s="107"/>
      <c r="L605" s="91"/>
      <c r="M605" s="95"/>
    </row>
    <row r="606">
      <c r="A606" s="80" t="str">
        <f t="shared" si="6"/>
        <v/>
      </c>
      <c r="B606" s="80"/>
      <c r="C606" s="80"/>
      <c r="D606" s="149"/>
      <c r="E606" s="135"/>
      <c r="F606" s="150"/>
      <c r="G606" s="107"/>
      <c r="H606" s="150"/>
      <c r="I606" s="107"/>
      <c r="J606" s="150"/>
      <c r="K606" s="107"/>
      <c r="L606" s="91"/>
      <c r="M606" s="95"/>
    </row>
    <row r="607">
      <c r="A607" s="80" t="str">
        <f t="shared" si="6"/>
        <v/>
      </c>
      <c r="B607" s="80"/>
      <c r="C607" s="80"/>
      <c r="D607" s="149"/>
      <c r="E607" s="135"/>
      <c r="F607" s="150"/>
      <c r="G607" s="107"/>
      <c r="H607" s="150"/>
      <c r="I607" s="107"/>
      <c r="J607" s="150"/>
      <c r="K607" s="107"/>
      <c r="L607" s="91"/>
      <c r="M607" s="95"/>
    </row>
    <row r="608">
      <c r="A608" s="80" t="str">
        <f t="shared" si="6"/>
        <v/>
      </c>
      <c r="B608" s="80"/>
      <c r="C608" s="80"/>
      <c r="D608" s="149"/>
      <c r="E608" s="135"/>
      <c r="F608" s="150"/>
      <c r="G608" s="107"/>
      <c r="H608" s="150"/>
      <c r="I608" s="107"/>
      <c r="J608" s="150"/>
      <c r="K608" s="107"/>
      <c r="L608" s="91"/>
      <c r="M608" s="95"/>
    </row>
    <row r="609">
      <c r="A609" s="80" t="str">
        <f t="shared" si="6"/>
        <v/>
      </c>
      <c r="B609" s="80"/>
      <c r="C609" s="80"/>
      <c r="D609" s="149"/>
      <c r="E609" s="135"/>
      <c r="F609" s="150"/>
      <c r="G609" s="107"/>
      <c r="H609" s="150"/>
      <c r="I609" s="107"/>
      <c r="J609" s="150"/>
      <c r="K609" s="107"/>
      <c r="L609" s="91"/>
      <c r="M609" s="95"/>
    </row>
    <row r="610">
      <c r="A610" s="80" t="str">
        <f t="shared" si="6"/>
        <v/>
      </c>
      <c r="B610" s="80"/>
      <c r="C610" s="80"/>
      <c r="D610" s="149"/>
      <c r="E610" s="135"/>
      <c r="F610" s="150"/>
      <c r="G610" s="107"/>
      <c r="H610" s="150"/>
      <c r="I610" s="107"/>
      <c r="J610" s="150"/>
      <c r="K610" s="107"/>
      <c r="L610" s="91"/>
      <c r="M610" s="95"/>
    </row>
    <row r="611">
      <c r="A611" s="80" t="str">
        <f t="shared" si="6"/>
        <v/>
      </c>
      <c r="B611" s="80"/>
      <c r="C611" s="80"/>
      <c r="D611" s="149"/>
      <c r="E611" s="135"/>
      <c r="F611" s="150"/>
      <c r="G611" s="107"/>
      <c r="H611" s="150"/>
      <c r="I611" s="107"/>
      <c r="J611" s="150"/>
      <c r="K611" s="107"/>
      <c r="L611" s="91"/>
      <c r="M611" s="95"/>
    </row>
    <row r="612">
      <c r="A612" s="80" t="str">
        <f t="shared" si="6"/>
        <v/>
      </c>
      <c r="B612" s="80"/>
      <c r="C612" s="80"/>
      <c r="D612" s="149"/>
      <c r="E612" s="135"/>
      <c r="F612" s="150"/>
      <c r="G612" s="107"/>
      <c r="H612" s="150"/>
      <c r="I612" s="107"/>
      <c r="J612" s="150"/>
      <c r="K612" s="107"/>
      <c r="L612" s="91"/>
      <c r="M612" s="95"/>
    </row>
    <row r="613">
      <c r="A613" s="80" t="str">
        <f t="shared" si="6"/>
        <v/>
      </c>
      <c r="B613" s="80"/>
      <c r="C613" s="80"/>
      <c r="D613" s="149"/>
      <c r="E613" s="135"/>
      <c r="F613" s="150"/>
      <c r="G613" s="107"/>
      <c r="H613" s="150"/>
      <c r="I613" s="107"/>
      <c r="J613" s="150"/>
      <c r="K613" s="107"/>
      <c r="L613" s="91"/>
      <c r="M613" s="95"/>
    </row>
    <row r="614">
      <c r="A614" s="80" t="str">
        <f t="shared" si="6"/>
        <v/>
      </c>
      <c r="B614" s="80"/>
      <c r="C614" s="80"/>
      <c r="D614" s="149"/>
      <c r="E614" s="135"/>
      <c r="F614" s="150"/>
      <c r="G614" s="107"/>
      <c r="H614" s="150"/>
      <c r="I614" s="107"/>
      <c r="J614" s="150"/>
      <c r="K614" s="107"/>
      <c r="L614" s="91"/>
      <c r="M614" s="95"/>
    </row>
    <row r="615">
      <c r="A615" s="80" t="str">
        <f t="shared" si="6"/>
        <v/>
      </c>
      <c r="B615" s="80"/>
      <c r="C615" s="80"/>
      <c r="D615" s="149"/>
      <c r="E615" s="135"/>
      <c r="F615" s="150"/>
      <c r="G615" s="107"/>
      <c r="H615" s="150"/>
      <c r="I615" s="107"/>
      <c r="J615" s="150"/>
      <c r="K615" s="107"/>
      <c r="L615" s="91"/>
      <c r="M615" s="95"/>
    </row>
    <row r="616">
      <c r="A616" s="80" t="str">
        <f t="shared" si="6"/>
        <v/>
      </c>
      <c r="B616" s="80"/>
      <c r="C616" s="80"/>
      <c r="D616" s="149"/>
      <c r="E616" s="135"/>
      <c r="F616" s="150"/>
      <c r="G616" s="107"/>
      <c r="H616" s="150"/>
      <c r="I616" s="107"/>
      <c r="J616" s="150"/>
      <c r="K616" s="107"/>
      <c r="L616" s="91"/>
      <c r="M616" s="95"/>
    </row>
    <row r="617">
      <c r="A617" s="80" t="str">
        <f t="shared" si="6"/>
        <v/>
      </c>
      <c r="B617" s="80"/>
      <c r="C617" s="80"/>
      <c r="D617" s="149"/>
      <c r="E617" s="135"/>
      <c r="F617" s="150"/>
      <c r="G617" s="107"/>
      <c r="H617" s="150"/>
      <c r="I617" s="107"/>
      <c r="J617" s="150"/>
      <c r="K617" s="107"/>
      <c r="L617" s="91"/>
      <c r="M617" s="95"/>
    </row>
    <row r="618">
      <c r="A618" s="80" t="str">
        <f t="shared" si="6"/>
        <v/>
      </c>
      <c r="B618" s="80"/>
      <c r="C618" s="80"/>
      <c r="D618" s="149"/>
      <c r="E618" s="135"/>
      <c r="F618" s="150"/>
      <c r="G618" s="107"/>
      <c r="H618" s="150"/>
      <c r="I618" s="107"/>
      <c r="J618" s="150"/>
      <c r="K618" s="107"/>
      <c r="L618" s="91"/>
      <c r="M618" s="95"/>
    </row>
    <row r="619">
      <c r="A619" s="80" t="str">
        <f t="shared" si="6"/>
        <v/>
      </c>
      <c r="B619" s="80"/>
      <c r="C619" s="80"/>
      <c r="D619" s="149"/>
      <c r="E619" s="135"/>
      <c r="F619" s="150"/>
      <c r="G619" s="107"/>
      <c r="H619" s="150"/>
      <c r="I619" s="107"/>
      <c r="J619" s="150"/>
      <c r="K619" s="107"/>
      <c r="L619" s="91"/>
      <c r="M619" s="95"/>
    </row>
    <row r="620">
      <c r="A620" s="80" t="str">
        <f t="shared" si="6"/>
        <v/>
      </c>
      <c r="B620" s="80"/>
      <c r="C620" s="80"/>
      <c r="D620" s="149"/>
      <c r="E620" s="135"/>
      <c r="F620" s="150"/>
      <c r="G620" s="107"/>
      <c r="H620" s="150"/>
      <c r="I620" s="107"/>
      <c r="J620" s="150"/>
      <c r="K620" s="107"/>
      <c r="L620" s="91"/>
      <c r="M620" s="95"/>
    </row>
    <row r="621">
      <c r="A621" s="80" t="str">
        <f t="shared" si="6"/>
        <v/>
      </c>
      <c r="B621" s="80"/>
      <c r="C621" s="80"/>
      <c r="D621" s="149"/>
      <c r="E621" s="135"/>
      <c r="F621" s="150"/>
      <c r="G621" s="107"/>
      <c r="H621" s="150"/>
      <c r="I621" s="107"/>
      <c r="J621" s="150"/>
      <c r="K621" s="107"/>
      <c r="L621" s="91"/>
      <c r="M621" s="95"/>
    </row>
    <row r="622">
      <c r="A622" s="80" t="str">
        <f t="shared" si="6"/>
        <v/>
      </c>
      <c r="B622" s="80"/>
      <c r="C622" s="80"/>
      <c r="D622" s="149"/>
      <c r="E622" s="135"/>
      <c r="F622" s="150"/>
      <c r="G622" s="107"/>
      <c r="H622" s="150"/>
      <c r="I622" s="107"/>
      <c r="J622" s="150"/>
      <c r="K622" s="107"/>
      <c r="L622" s="91"/>
      <c r="M622" s="95"/>
    </row>
    <row r="623">
      <c r="A623" s="80" t="str">
        <f t="shared" si="6"/>
        <v/>
      </c>
      <c r="B623" s="80"/>
      <c r="C623" s="80"/>
      <c r="D623" s="149"/>
      <c r="E623" s="135"/>
      <c r="F623" s="150"/>
      <c r="G623" s="107"/>
      <c r="H623" s="150"/>
      <c r="I623" s="107"/>
      <c r="J623" s="150"/>
      <c r="K623" s="107"/>
      <c r="L623" s="91"/>
      <c r="M623" s="95"/>
    </row>
    <row r="624">
      <c r="A624" s="80" t="str">
        <f t="shared" si="6"/>
        <v/>
      </c>
      <c r="B624" s="80"/>
      <c r="C624" s="80"/>
      <c r="D624" s="149"/>
      <c r="E624" s="135"/>
      <c r="F624" s="150"/>
      <c r="G624" s="107"/>
      <c r="H624" s="150"/>
      <c r="I624" s="107"/>
      <c r="J624" s="150"/>
      <c r="K624" s="107"/>
      <c r="L624" s="91"/>
      <c r="M624" s="95"/>
    </row>
    <row r="625">
      <c r="A625" s="80" t="str">
        <f t="shared" si="6"/>
        <v/>
      </c>
      <c r="B625" s="80"/>
      <c r="C625" s="80"/>
      <c r="D625" s="149"/>
      <c r="E625" s="135"/>
      <c r="F625" s="150"/>
      <c r="G625" s="107"/>
      <c r="H625" s="150"/>
      <c r="I625" s="107"/>
      <c r="J625" s="150"/>
      <c r="K625" s="107"/>
      <c r="L625" s="91"/>
      <c r="M625" s="95"/>
    </row>
    <row r="626">
      <c r="A626" s="80" t="str">
        <f t="shared" si="6"/>
        <v/>
      </c>
      <c r="B626" s="80"/>
      <c r="C626" s="80"/>
      <c r="D626" s="149"/>
      <c r="E626" s="135"/>
      <c r="F626" s="150"/>
      <c r="G626" s="107"/>
      <c r="H626" s="150"/>
      <c r="I626" s="107"/>
      <c r="J626" s="150"/>
      <c r="K626" s="107"/>
      <c r="L626" s="91"/>
      <c r="M626" s="95"/>
    </row>
    <row r="627">
      <c r="A627" s="80" t="str">
        <f t="shared" si="6"/>
        <v/>
      </c>
      <c r="B627" s="80"/>
      <c r="C627" s="80"/>
      <c r="D627" s="149"/>
      <c r="E627" s="135"/>
      <c r="F627" s="150"/>
      <c r="G627" s="107"/>
      <c r="H627" s="150"/>
      <c r="I627" s="107"/>
      <c r="J627" s="150"/>
      <c r="K627" s="107"/>
      <c r="L627" s="91"/>
      <c r="M627" s="95"/>
    </row>
    <row r="628">
      <c r="A628" s="80" t="str">
        <f t="shared" si="6"/>
        <v/>
      </c>
      <c r="B628" s="80"/>
      <c r="C628" s="80"/>
      <c r="D628" s="149"/>
      <c r="E628" s="135"/>
      <c r="F628" s="150"/>
      <c r="G628" s="107"/>
      <c r="H628" s="150"/>
      <c r="I628" s="107"/>
      <c r="J628" s="150"/>
      <c r="K628" s="107"/>
      <c r="L628" s="91"/>
      <c r="M628" s="95"/>
    </row>
    <row r="629">
      <c r="A629" s="80" t="str">
        <f t="shared" si="6"/>
        <v/>
      </c>
      <c r="B629" s="80"/>
      <c r="C629" s="80"/>
      <c r="D629" s="149"/>
      <c r="E629" s="135"/>
      <c r="F629" s="150"/>
      <c r="G629" s="107"/>
      <c r="H629" s="150"/>
      <c r="I629" s="107"/>
      <c r="J629" s="150"/>
      <c r="K629" s="107"/>
      <c r="L629" s="91"/>
      <c r="M629" s="95"/>
    </row>
    <row r="630">
      <c r="A630" s="80" t="str">
        <f t="shared" si="6"/>
        <v/>
      </c>
      <c r="B630" s="80"/>
      <c r="C630" s="80"/>
      <c r="D630" s="149"/>
      <c r="E630" s="135"/>
      <c r="F630" s="150"/>
      <c r="G630" s="107"/>
      <c r="H630" s="150"/>
      <c r="I630" s="107"/>
      <c r="J630" s="150"/>
      <c r="K630" s="107"/>
      <c r="L630" s="91"/>
      <c r="M630" s="95"/>
    </row>
    <row r="631">
      <c r="A631" s="80" t="str">
        <f t="shared" si="6"/>
        <v/>
      </c>
      <c r="B631" s="80"/>
      <c r="C631" s="80"/>
      <c r="D631" s="149"/>
      <c r="E631" s="135"/>
      <c r="F631" s="150"/>
      <c r="G631" s="107"/>
      <c r="H631" s="150"/>
      <c r="I631" s="107"/>
      <c r="J631" s="150"/>
      <c r="K631" s="107"/>
      <c r="L631" s="91"/>
      <c r="M631" s="95"/>
    </row>
    <row r="632">
      <c r="A632" s="80" t="str">
        <f t="shared" si="6"/>
        <v/>
      </c>
      <c r="B632" s="80"/>
      <c r="C632" s="80"/>
      <c r="D632" s="149"/>
      <c r="E632" s="135"/>
      <c r="F632" s="150"/>
      <c r="G632" s="107"/>
      <c r="H632" s="150"/>
      <c r="I632" s="107"/>
      <c r="J632" s="150"/>
      <c r="K632" s="107"/>
      <c r="L632" s="91"/>
      <c r="M632" s="95"/>
    </row>
    <row r="633">
      <c r="A633" s="80" t="str">
        <f t="shared" si="6"/>
        <v/>
      </c>
      <c r="B633" s="80"/>
      <c r="C633" s="80"/>
      <c r="D633" s="149"/>
      <c r="E633" s="135"/>
      <c r="F633" s="150"/>
      <c r="G633" s="107"/>
      <c r="H633" s="150"/>
      <c r="I633" s="107"/>
      <c r="J633" s="150"/>
      <c r="K633" s="107"/>
      <c r="L633" s="91"/>
      <c r="M633" s="95"/>
    </row>
    <row r="634">
      <c r="A634" s="80" t="str">
        <f t="shared" si="6"/>
        <v/>
      </c>
      <c r="B634" s="80"/>
      <c r="C634" s="80"/>
      <c r="D634" s="149"/>
      <c r="E634" s="135"/>
      <c r="F634" s="150"/>
      <c r="G634" s="107"/>
      <c r="H634" s="150"/>
      <c r="I634" s="107"/>
      <c r="J634" s="150"/>
      <c r="K634" s="107"/>
      <c r="L634" s="91"/>
      <c r="M634" s="95"/>
    </row>
    <row r="635">
      <c r="A635" s="80" t="str">
        <f t="shared" si="6"/>
        <v/>
      </c>
      <c r="B635" s="80"/>
      <c r="C635" s="80"/>
      <c r="D635" s="149"/>
      <c r="E635" s="135"/>
      <c r="F635" s="150"/>
      <c r="G635" s="107"/>
      <c r="H635" s="150"/>
      <c r="I635" s="107"/>
      <c r="J635" s="150"/>
      <c r="K635" s="107"/>
      <c r="L635" s="91"/>
      <c r="M635" s="95"/>
    </row>
    <row r="636">
      <c r="A636" s="80" t="str">
        <f t="shared" si="6"/>
        <v/>
      </c>
      <c r="B636" s="80"/>
      <c r="C636" s="80"/>
      <c r="D636" s="149"/>
      <c r="E636" s="135"/>
      <c r="F636" s="150"/>
      <c r="G636" s="107"/>
      <c r="H636" s="150"/>
      <c r="I636" s="107"/>
      <c r="J636" s="150"/>
      <c r="K636" s="107"/>
      <c r="L636" s="91"/>
      <c r="M636" s="95"/>
    </row>
    <row r="637">
      <c r="A637" s="80" t="str">
        <f t="shared" si="6"/>
        <v/>
      </c>
      <c r="B637" s="80"/>
      <c r="C637" s="80"/>
      <c r="D637" s="149"/>
      <c r="E637" s="135"/>
      <c r="F637" s="150"/>
      <c r="G637" s="107"/>
      <c r="H637" s="150"/>
      <c r="I637" s="107"/>
      <c r="J637" s="150"/>
      <c r="K637" s="107"/>
      <c r="L637" s="91"/>
      <c r="M637" s="95"/>
    </row>
    <row r="638">
      <c r="A638" s="80" t="str">
        <f t="shared" si="6"/>
        <v/>
      </c>
      <c r="B638" s="80"/>
      <c r="C638" s="80"/>
      <c r="D638" s="149"/>
      <c r="E638" s="135"/>
      <c r="F638" s="150"/>
      <c r="G638" s="107"/>
      <c r="H638" s="150"/>
      <c r="I638" s="107"/>
      <c r="J638" s="150"/>
      <c r="K638" s="107"/>
      <c r="L638" s="91"/>
      <c r="M638" s="95"/>
    </row>
    <row r="639">
      <c r="A639" s="80" t="str">
        <f t="shared" si="6"/>
        <v/>
      </c>
      <c r="B639" s="80"/>
      <c r="C639" s="80"/>
      <c r="D639" s="149"/>
      <c r="E639" s="135"/>
      <c r="F639" s="150"/>
      <c r="G639" s="107"/>
      <c r="H639" s="150"/>
      <c r="I639" s="107"/>
      <c r="J639" s="150"/>
      <c r="K639" s="107"/>
      <c r="L639" s="91"/>
      <c r="M639" s="95"/>
    </row>
    <row r="640">
      <c r="A640" s="80" t="str">
        <f t="shared" si="6"/>
        <v/>
      </c>
      <c r="B640" s="80"/>
      <c r="C640" s="80"/>
      <c r="D640" s="149"/>
      <c r="E640" s="135"/>
      <c r="F640" s="150"/>
      <c r="G640" s="107"/>
      <c r="H640" s="150"/>
      <c r="I640" s="107"/>
      <c r="J640" s="150"/>
      <c r="K640" s="107"/>
      <c r="L640" s="91"/>
      <c r="M640" s="95"/>
    </row>
    <row r="641">
      <c r="A641" s="80" t="str">
        <f t="shared" si="6"/>
        <v/>
      </c>
      <c r="B641" s="80"/>
      <c r="C641" s="80"/>
      <c r="D641" s="149"/>
      <c r="E641" s="135"/>
      <c r="F641" s="150"/>
      <c r="G641" s="107"/>
      <c r="H641" s="150"/>
      <c r="I641" s="107"/>
      <c r="J641" s="150"/>
      <c r="K641" s="107"/>
      <c r="L641" s="91"/>
      <c r="M641" s="95"/>
    </row>
    <row r="642">
      <c r="A642" s="80" t="str">
        <f t="shared" si="6"/>
        <v/>
      </c>
      <c r="B642" s="80"/>
      <c r="C642" s="80"/>
      <c r="D642" s="149"/>
      <c r="E642" s="135"/>
      <c r="F642" s="150"/>
      <c r="G642" s="107"/>
      <c r="H642" s="150"/>
      <c r="I642" s="107"/>
      <c r="J642" s="150"/>
      <c r="K642" s="107"/>
      <c r="L642" s="91"/>
      <c r="M642" s="95"/>
    </row>
    <row r="643">
      <c r="A643" s="80" t="str">
        <f t="shared" si="6"/>
        <v/>
      </c>
      <c r="B643" s="80"/>
      <c r="C643" s="80"/>
      <c r="D643" s="149"/>
      <c r="E643" s="135"/>
      <c r="F643" s="150"/>
      <c r="G643" s="107"/>
      <c r="H643" s="150"/>
      <c r="I643" s="107"/>
      <c r="J643" s="150"/>
      <c r="K643" s="107"/>
      <c r="L643" s="91"/>
      <c r="M643" s="95"/>
    </row>
    <row r="644">
      <c r="A644" s="80" t="str">
        <f t="shared" si="6"/>
        <v/>
      </c>
      <c r="B644" s="80"/>
      <c r="C644" s="80"/>
      <c r="D644" s="149"/>
      <c r="E644" s="135"/>
      <c r="F644" s="150"/>
      <c r="G644" s="107"/>
      <c r="H644" s="150"/>
      <c r="I644" s="107"/>
      <c r="J644" s="150"/>
      <c r="K644" s="107"/>
      <c r="L644" s="91"/>
      <c r="M644" s="95"/>
    </row>
    <row r="645">
      <c r="A645" s="80" t="str">
        <f t="shared" si="6"/>
        <v/>
      </c>
      <c r="B645" s="80"/>
      <c r="C645" s="80"/>
      <c r="D645" s="149"/>
      <c r="E645" s="135"/>
      <c r="F645" s="150"/>
      <c r="G645" s="107"/>
      <c r="H645" s="150"/>
      <c r="I645" s="107"/>
      <c r="J645" s="150"/>
      <c r="K645" s="107"/>
      <c r="L645" s="91"/>
      <c r="M645" s="95"/>
    </row>
    <row r="646">
      <c r="A646" s="80" t="str">
        <f t="shared" si="6"/>
        <v/>
      </c>
      <c r="B646" s="80"/>
      <c r="C646" s="80"/>
      <c r="D646" s="149"/>
      <c r="E646" s="135"/>
      <c r="F646" s="150"/>
      <c r="G646" s="107"/>
      <c r="H646" s="150"/>
      <c r="I646" s="107"/>
      <c r="J646" s="150"/>
      <c r="K646" s="107"/>
      <c r="L646" s="91"/>
      <c r="M646" s="95"/>
    </row>
    <row r="647">
      <c r="A647" s="80" t="str">
        <f t="shared" si="6"/>
        <v/>
      </c>
      <c r="B647" s="80"/>
      <c r="C647" s="80"/>
      <c r="D647" s="149"/>
      <c r="E647" s="135"/>
      <c r="F647" s="150"/>
      <c r="G647" s="107"/>
      <c r="H647" s="150"/>
      <c r="I647" s="107"/>
      <c r="J647" s="150"/>
      <c r="K647" s="107"/>
      <c r="L647" s="91"/>
      <c r="M647" s="95"/>
    </row>
    <row r="648">
      <c r="A648" s="80" t="str">
        <f t="shared" si="6"/>
        <v/>
      </c>
      <c r="B648" s="80"/>
      <c r="C648" s="80"/>
      <c r="D648" s="149"/>
      <c r="E648" s="135"/>
      <c r="F648" s="150"/>
      <c r="G648" s="107"/>
      <c r="H648" s="150"/>
      <c r="I648" s="107"/>
      <c r="J648" s="150"/>
      <c r="K648" s="107"/>
      <c r="L648" s="91"/>
      <c r="M648" s="95"/>
    </row>
    <row r="649">
      <c r="A649" s="80" t="str">
        <f t="shared" si="6"/>
        <v/>
      </c>
      <c r="B649" s="80"/>
      <c r="C649" s="80"/>
      <c r="D649" s="149"/>
      <c r="E649" s="135"/>
      <c r="F649" s="150"/>
      <c r="G649" s="107"/>
      <c r="H649" s="150"/>
      <c r="I649" s="107"/>
      <c r="J649" s="150"/>
      <c r="K649" s="107"/>
      <c r="L649" s="91"/>
      <c r="M649" s="95"/>
    </row>
    <row r="650">
      <c r="A650" s="80" t="str">
        <f t="shared" si="6"/>
        <v/>
      </c>
      <c r="B650" s="80"/>
      <c r="C650" s="80"/>
      <c r="D650" s="149"/>
      <c r="E650" s="135"/>
      <c r="F650" s="150"/>
      <c r="G650" s="107"/>
      <c r="H650" s="150"/>
      <c r="I650" s="107"/>
      <c r="J650" s="150"/>
      <c r="K650" s="107"/>
      <c r="L650" s="91"/>
      <c r="M650" s="95"/>
    </row>
    <row r="651">
      <c r="A651" s="80" t="str">
        <f t="shared" si="6"/>
        <v/>
      </c>
      <c r="B651" s="80"/>
      <c r="C651" s="80"/>
      <c r="D651" s="149"/>
      <c r="E651" s="135"/>
      <c r="F651" s="150"/>
      <c r="G651" s="107"/>
      <c r="H651" s="150"/>
      <c r="I651" s="107"/>
      <c r="J651" s="150"/>
      <c r="K651" s="107"/>
      <c r="L651" s="91"/>
      <c r="M651" s="95"/>
    </row>
    <row r="652">
      <c r="A652" s="80" t="str">
        <f t="shared" si="6"/>
        <v/>
      </c>
      <c r="B652" s="80"/>
      <c r="C652" s="80"/>
      <c r="D652" s="149"/>
      <c r="E652" s="135"/>
      <c r="F652" s="150"/>
      <c r="G652" s="107"/>
      <c r="H652" s="150"/>
      <c r="I652" s="107"/>
      <c r="J652" s="150"/>
      <c r="K652" s="107"/>
      <c r="L652" s="91"/>
      <c r="M652" s="95"/>
    </row>
    <row r="653">
      <c r="A653" s="80" t="str">
        <f t="shared" si="6"/>
        <v/>
      </c>
      <c r="B653" s="80"/>
      <c r="C653" s="80"/>
      <c r="D653" s="149"/>
      <c r="E653" s="135"/>
      <c r="F653" s="150"/>
      <c r="G653" s="107"/>
      <c r="H653" s="150"/>
      <c r="I653" s="107"/>
      <c r="J653" s="150"/>
      <c r="K653" s="107"/>
      <c r="L653" s="91"/>
      <c r="M653" s="95"/>
    </row>
    <row r="654">
      <c r="A654" s="80" t="str">
        <f t="shared" si="6"/>
        <v/>
      </c>
      <c r="B654" s="80"/>
      <c r="C654" s="80"/>
      <c r="D654" s="149"/>
      <c r="E654" s="135"/>
      <c r="F654" s="150"/>
      <c r="G654" s="107"/>
      <c r="H654" s="150"/>
      <c r="I654" s="107"/>
      <c r="J654" s="150"/>
      <c r="K654" s="107"/>
      <c r="L654" s="91"/>
      <c r="M654" s="95"/>
    </row>
    <row r="655">
      <c r="A655" s="80" t="str">
        <f t="shared" si="6"/>
        <v/>
      </c>
      <c r="B655" s="80"/>
      <c r="C655" s="80"/>
      <c r="D655" s="149"/>
      <c r="E655" s="135"/>
      <c r="F655" s="150"/>
      <c r="G655" s="107"/>
      <c r="H655" s="150"/>
      <c r="I655" s="107"/>
      <c r="J655" s="150"/>
      <c r="K655" s="107"/>
      <c r="L655" s="91"/>
      <c r="M655" s="95"/>
    </row>
    <row r="656">
      <c r="A656" s="80" t="str">
        <f t="shared" si="6"/>
        <v/>
      </c>
      <c r="B656" s="80"/>
      <c r="C656" s="80"/>
      <c r="D656" s="149"/>
      <c r="E656" s="135"/>
      <c r="F656" s="150"/>
      <c r="G656" s="107"/>
      <c r="H656" s="150"/>
      <c r="I656" s="107"/>
      <c r="J656" s="150"/>
      <c r="K656" s="107"/>
      <c r="L656" s="91"/>
      <c r="M656" s="95"/>
    </row>
    <row r="657">
      <c r="A657" s="80" t="str">
        <f t="shared" si="6"/>
        <v/>
      </c>
      <c r="B657" s="80"/>
      <c r="C657" s="80"/>
      <c r="D657" s="149"/>
      <c r="E657" s="135"/>
      <c r="F657" s="150"/>
      <c r="G657" s="107"/>
      <c r="H657" s="150"/>
      <c r="I657" s="107"/>
      <c r="J657" s="150"/>
      <c r="K657" s="107"/>
      <c r="L657" s="91"/>
      <c r="M657" s="95"/>
    </row>
    <row r="658">
      <c r="A658" s="80" t="str">
        <f t="shared" si="6"/>
        <v/>
      </c>
      <c r="B658" s="80"/>
      <c r="C658" s="80"/>
      <c r="D658" s="149"/>
      <c r="E658" s="135"/>
      <c r="F658" s="150"/>
      <c r="G658" s="107"/>
      <c r="H658" s="150"/>
      <c r="I658" s="107"/>
      <c r="J658" s="150"/>
      <c r="K658" s="107"/>
      <c r="L658" s="91"/>
      <c r="M658" s="95"/>
    </row>
    <row r="659">
      <c r="A659" s="80" t="str">
        <f t="shared" si="6"/>
        <v/>
      </c>
      <c r="B659" s="80"/>
      <c r="C659" s="80"/>
      <c r="D659" s="149"/>
      <c r="E659" s="135"/>
      <c r="F659" s="150"/>
      <c r="G659" s="107"/>
      <c r="H659" s="150"/>
      <c r="I659" s="107"/>
      <c r="J659" s="150"/>
      <c r="K659" s="107"/>
      <c r="L659" s="91"/>
      <c r="M659" s="95"/>
    </row>
    <row r="660">
      <c r="A660" s="80" t="str">
        <f t="shared" si="6"/>
        <v/>
      </c>
      <c r="B660" s="80"/>
      <c r="C660" s="80"/>
      <c r="D660" s="149"/>
      <c r="E660" s="135"/>
      <c r="F660" s="150"/>
      <c r="G660" s="107"/>
      <c r="H660" s="150"/>
      <c r="I660" s="107"/>
      <c r="J660" s="150"/>
      <c r="K660" s="107"/>
      <c r="L660" s="91"/>
      <c r="M660" s="95"/>
    </row>
    <row r="661">
      <c r="A661" s="80" t="str">
        <f t="shared" si="6"/>
        <v/>
      </c>
      <c r="B661" s="80"/>
      <c r="C661" s="80"/>
      <c r="D661" s="149"/>
      <c r="E661" s="135"/>
      <c r="F661" s="150"/>
      <c r="G661" s="107"/>
      <c r="H661" s="150"/>
      <c r="I661" s="107"/>
      <c r="J661" s="150"/>
      <c r="K661" s="107"/>
      <c r="L661" s="91"/>
      <c r="M661" s="95"/>
    </row>
    <row r="662">
      <c r="A662" s="80" t="str">
        <f t="shared" si="6"/>
        <v/>
      </c>
      <c r="B662" s="80"/>
      <c r="C662" s="80"/>
      <c r="D662" s="149"/>
      <c r="E662" s="135"/>
      <c r="F662" s="150"/>
      <c r="G662" s="107"/>
      <c r="H662" s="150"/>
      <c r="I662" s="107"/>
      <c r="J662" s="150"/>
      <c r="K662" s="107"/>
      <c r="L662" s="91"/>
      <c r="M662" s="95"/>
    </row>
    <row r="663">
      <c r="A663" s="80" t="str">
        <f t="shared" si="6"/>
        <v/>
      </c>
      <c r="B663" s="80"/>
      <c r="C663" s="80"/>
      <c r="D663" s="149"/>
      <c r="E663" s="135"/>
      <c r="F663" s="150"/>
      <c r="G663" s="107"/>
      <c r="H663" s="150"/>
      <c r="I663" s="107"/>
      <c r="J663" s="150"/>
      <c r="K663" s="107"/>
      <c r="L663" s="91"/>
      <c r="M663" s="95"/>
    </row>
    <row r="664">
      <c r="A664" s="80" t="str">
        <f t="shared" si="6"/>
        <v/>
      </c>
      <c r="B664" s="80"/>
      <c r="C664" s="80"/>
      <c r="D664" s="149"/>
      <c r="E664" s="135"/>
      <c r="F664" s="150"/>
      <c r="G664" s="107"/>
      <c r="H664" s="150"/>
      <c r="I664" s="107"/>
      <c r="J664" s="150"/>
      <c r="K664" s="107"/>
      <c r="L664" s="91"/>
      <c r="M664" s="95"/>
    </row>
    <row r="665">
      <c r="A665" s="80" t="str">
        <f t="shared" si="6"/>
        <v/>
      </c>
      <c r="B665" s="80"/>
      <c r="C665" s="80"/>
      <c r="D665" s="149"/>
      <c r="E665" s="135"/>
      <c r="F665" s="150"/>
      <c r="G665" s="107"/>
      <c r="H665" s="150"/>
      <c r="I665" s="107"/>
      <c r="J665" s="150"/>
      <c r="K665" s="107"/>
      <c r="L665" s="91"/>
      <c r="M665" s="95"/>
    </row>
    <row r="666">
      <c r="A666" s="80" t="str">
        <f t="shared" si="6"/>
        <v/>
      </c>
      <c r="B666" s="80"/>
      <c r="C666" s="80"/>
      <c r="D666" s="149"/>
      <c r="E666" s="135"/>
      <c r="F666" s="150"/>
      <c r="G666" s="107"/>
      <c r="H666" s="150"/>
      <c r="I666" s="107"/>
      <c r="J666" s="150"/>
      <c r="K666" s="107"/>
      <c r="L666" s="91"/>
      <c r="M666" s="95"/>
    </row>
    <row r="667">
      <c r="A667" s="80" t="str">
        <f t="shared" si="6"/>
        <v/>
      </c>
      <c r="B667" s="80"/>
      <c r="C667" s="80"/>
      <c r="D667" s="149"/>
      <c r="E667" s="135"/>
      <c r="F667" s="150"/>
      <c r="G667" s="107"/>
      <c r="H667" s="150"/>
      <c r="I667" s="107"/>
      <c r="J667" s="150"/>
      <c r="K667" s="107"/>
      <c r="L667" s="91"/>
      <c r="M667" s="95"/>
    </row>
    <row r="668">
      <c r="A668" s="80" t="str">
        <f t="shared" si="6"/>
        <v/>
      </c>
      <c r="B668" s="80"/>
      <c r="C668" s="80"/>
      <c r="D668" s="149"/>
      <c r="E668" s="135"/>
      <c r="F668" s="150"/>
      <c r="G668" s="107"/>
      <c r="H668" s="150"/>
      <c r="I668" s="107"/>
      <c r="J668" s="150"/>
      <c r="K668" s="107"/>
      <c r="L668" s="91"/>
      <c r="M668" s="95"/>
    </row>
    <row r="669">
      <c r="A669" s="80" t="str">
        <f t="shared" si="6"/>
        <v/>
      </c>
      <c r="B669" s="80"/>
      <c r="C669" s="80"/>
      <c r="D669" s="149"/>
      <c r="E669" s="135"/>
      <c r="F669" s="150"/>
      <c r="G669" s="107"/>
      <c r="H669" s="150"/>
      <c r="I669" s="107"/>
      <c r="J669" s="150"/>
      <c r="K669" s="107"/>
      <c r="L669" s="91"/>
      <c r="M669" s="95"/>
    </row>
    <row r="670">
      <c r="A670" s="80" t="str">
        <f t="shared" si="6"/>
        <v/>
      </c>
      <c r="B670" s="80"/>
      <c r="C670" s="80"/>
      <c r="D670" s="149"/>
      <c r="E670" s="135"/>
      <c r="F670" s="150"/>
      <c r="G670" s="107"/>
      <c r="H670" s="150"/>
      <c r="I670" s="107"/>
      <c r="J670" s="150"/>
      <c r="K670" s="107"/>
      <c r="L670" s="91"/>
      <c r="M670" s="95"/>
    </row>
    <row r="671">
      <c r="A671" s="80" t="str">
        <f t="shared" si="6"/>
        <v/>
      </c>
      <c r="B671" s="80"/>
      <c r="C671" s="80"/>
      <c r="D671" s="149"/>
      <c r="E671" s="135"/>
      <c r="F671" s="150"/>
      <c r="G671" s="107"/>
      <c r="H671" s="150"/>
      <c r="I671" s="107"/>
      <c r="J671" s="150"/>
      <c r="K671" s="107"/>
      <c r="L671" s="91"/>
      <c r="M671" s="95"/>
    </row>
    <row r="672">
      <c r="A672" s="80" t="str">
        <f t="shared" si="6"/>
        <v/>
      </c>
      <c r="B672" s="80"/>
      <c r="C672" s="80"/>
      <c r="D672" s="149"/>
      <c r="E672" s="135"/>
      <c r="F672" s="150"/>
      <c r="G672" s="107"/>
      <c r="H672" s="150"/>
      <c r="I672" s="107"/>
      <c r="J672" s="150"/>
      <c r="K672" s="107"/>
      <c r="L672" s="91"/>
      <c r="M672" s="95"/>
    </row>
    <row r="673">
      <c r="A673" s="80" t="str">
        <f t="shared" si="6"/>
        <v/>
      </c>
      <c r="B673" s="80"/>
      <c r="C673" s="80"/>
      <c r="D673" s="149"/>
      <c r="E673" s="135"/>
      <c r="F673" s="150"/>
      <c r="G673" s="107"/>
      <c r="H673" s="150"/>
      <c r="I673" s="107"/>
      <c r="J673" s="150"/>
      <c r="K673" s="107"/>
      <c r="L673" s="91"/>
      <c r="M673" s="95"/>
    </row>
    <row r="674">
      <c r="A674" s="80" t="str">
        <f t="shared" si="6"/>
        <v/>
      </c>
      <c r="B674" s="80"/>
      <c r="C674" s="80"/>
      <c r="D674" s="149"/>
      <c r="E674" s="135"/>
      <c r="F674" s="150"/>
      <c r="G674" s="107"/>
      <c r="H674" s="150"/>
      <c r="I674" s="107"/>
      <c r="J674" s="150"/>
      <c r="K674" s="107"/>
      <c r="L674" s="91"/>
      <c r="M674" s="95"/>
    </row>
    <row r="675">
      <c r="A675" s="80" t="str">
        <f t="shared" si="6"/>
        <v/>
      </c>
      <c r="B675" s="80"/>
      <c r="C675" s="80"/>
      <c r="D675" s="149"/>
      <c r="E675" s="135"/>
      <c r="F675" s="150"/>
      <c r="G675" s="107"/>
      <c r="H675" s="150"/>
      <c r="I675" s="107"/>
      <c r="J675" s="150"/>
      <c r="K675" s="107"/>
      <c r="L675" s="91"/>
      <c r="M675" s="95"/>
    </row>
    <row r="676">
      <c r="A676" s="80" t="str">
        <f t="shared" si="6"/>
        <v/>
      </c>
      <c r="B676" s="80"/>
      <c r="C676" s="80"/>
      <c r="D676" s="149"/>
      <c r="E676" s="135"/>
      <c r="F676" s="150"/>
      <c r="G676" s="107"/>
      <c r="H676" s="150"/>
      <c r="I676" s="107"/>
      <c r="J676" s="150"/>
      <c r="K676" s="107"/>
      <c r="L676" s="91"/>
      <c r="M676" s="95"/>
    </row>
    <row r="677">
      <c r="A677" s="80" t="str">
        <f t="shared" si="6"/>
        <v/>
      </c>
      <c r="B677" s="80"/>
      <c r="C677" s="80"/>
      <c r="D677" s="149"/>
      <c r="E677" s="135"/>
      <c r="F677" s="150"/>
      <c r="G677" s="107"/>
      <c r="H677" s="150"/>
      <c r="I677" s="107"/>
      <c r="J677" s="150"/>
      <c r="K677" s="107"/>
      <c r="L677" s="91"/>
      <c r="M677" s="95"/>
    </row>
    <row r="678">
      <c r="A678" s="80" t="str">
        <f t="shared" si="6"/>
        <v/>
      </c>
      <c r="B678" s="80"/>
      <c r="C678" s="80"/>
      <c r="D678" s="149"/>
      <c r="E678" s="135"/>
      <c r="F678" s="150"/>
      <c r="G678" s="107"/>
      <c r="H678" s="150"/>
      <c r="I678" s="107"/>
      <c r="J678" s="150"/>
      <c r="K678" s="107"/>
      <c r="L678" s="91"/>
      <c r="M678" s="95"/>
    </row>
    <row r="679">
      <c r="A679" s="80" t="str">
        <f t="shared" si="6"/>
        <v/>
      </c>
      <c r="B679" s="80"/>
      <c r="C679" s="80"/>
      <c r="D679" s="149"/>
      <c r="E679" s="135"/>
      <c r="F679" s="150"/>
      <c r="G679" s="107"/>
      <c r="H679" s="150"/>
      <c r="I679" s="107"/>
      <c r="J679" s="150"/>
      <c r="K679" s="107"/>
      <c r="L679" s="91"/>
      <c r="M679" s="95"/>
    </row>
    <row r="680">
      <c r="A680" s="80" t="str">
        <f t="shared" si="6"/>
        <v/>
      </c>
      <c r="B680" s="80"/>
      <c r="C680" s="80"/>
      <c r="D680" s="149"/>
      <c r="E680" s="135"/>
      <c r="F680" s="150"/>
      <c r="G680" s="107"/>
      <c r="H680" s="150"/>
      <c r="I680" s="107"/>
      <c r="J680" s="150"/>
      <c r="K680" s="107"/>
      <c r="L680" s="91"/>
      <c r="M680" s="95"/>
    </row>
    <row r="681">
      <c r="A681" s="80" t="str">
        <f t="shared" si="6"/>
        <v/>
      </c>
      <c r="B681" s="80"/>
      <c r="C681" s="80"/>
      <c r="D681" s="149"/>
      <c r="E681" s="135"/>
      <c r="F681" s="150"/>
      <c r="G681" s="107"/>
      <c r="H681" s="150"/>
      <c r="I681" s="107"/>
      <c r="J681" s="150"/>
      <c r="K681" s="107"/>
      <c r="L681" s="91"/>
      <c r="M681" s="95"/>
    </row>
    <row r="682">
      <c r="A682" s="80" t="str">
        <f t="shared" si="6"/>
        <v/>
      </c>
      <c r="B682" s="80"/>
      <c r="C682" s="80"/>
      <c r="D682" s="149"/>
      <c r="E682" s="135"/>
      <c r="F682" s="150"/>
      <c r="G682" s="107"/>
      <c r="H682" s="150"/>
      <c r="I682" s="107"/>
      <c r="J682" s="150"/>
      <c r="K682" s="107"/>
      <c r="L682" s="91"/>
      <c r="M682" s="95"/>
    </row>
    <row r="683">
      <c r="A683" s="80" t="str">
        <f t="shared" si="6"/>
        <v/>
      </c>
      <c r="B683" s="80"/>
      <c r="C683" s="80"/>
      <c r="D683" s="149"/>
      <c r="E683" s="135"/>
      <c r="F683" s="150"/>
      <c r="G683" s="107"/>
      <c r="H683" s="150"/>
      <c r="I683" s="107"/>
      <c r="J683" s="150"/>
      <c r="K683" s="107"/>
      <c r="L683" s="91"/>
      <c r="M683" s="95"/>
    </row>
    <row r="684">
      <c r="A684" s="80" t="str">
        <f t="shared" si="6"/>
        <v/>
      </c>
      <c r="B684" s="80"/>
      <c r="C684" s="80"/>
      <c r="D684" s="149"/>
      <c r="E684" s="135"/>
      <c r="F684" s="150"/>
      <c r="G684" s="107"/>
      <c r="H684" s="150"/>
      <c r="I684" s="107"/>
      <c r="J684" s="150"/>
      <c r="K684" s="107"/>
      <c r="L684" s="91"/>
      <c r="M684" s="95"/>
    </row>
    <row r="685">
      <c r="A685" s="80" t="str">
        <f t="shared" si="6"/>
        <v/>
      </c>
      <c r="B685" s="80"/>
      <c r="C685" s="80"/>
      <c r="D685" s="149"/>
      <c r="E685" s="135"/>
      <c r="F685" s="150"/>
      <c r="G685" s="107"/>
      <c r="H685" s="150"/>
      <c r="I685" s="107"/>
      <c r="J685" s="150"/>
      <c r="K685" s="107"/>
      <c r="L685" s="91"/>
      <c r="M685" s="95"/>
    </row>
    <row r="686">
      <c r="A686" s="80" t="str">
        <f t="shared" si="6"/>
        <v/>
      </c>
      <c r="B686" s="80"/>
      <c r="C686" s="80"/>
      <c r="D686" s="149"/>
      <c r="E686" s="135"/>
      <c r="F686" s="150"/>
      <c r="G686" s="107"/>
      <c r="H686" s="150"/>
      <c r="I686" s="107"/>
      <c r="J686" s="150"/>
      <c r="K686" s="107"/>
      <c r="L686" s="91"/>
      <c r="M686" s="95"/>
    </row>
    <row r="687">
      <c r="A687" s="80" t="str">
        <f t="shared" si="6"/>
        <v/>
      </c>
      <c r="B687" s="80"/>
      <c r="C687" s="80"/>
      <c r="D687" s="149"/>
      <c r="E687" s="135"/>
      <c r="F687" s="150"/>
      <c r="G687" s="107"/>
      <c r="H687" s="150"/>
      <c r="I687" s="107"/>
      <c r="J687" s="150"/>
      <c r="K687" s="107"/>
      <c r="L687" s="91"/>
      <c r="M687" s="95"/>
    </row>
    <row r="688">
      <c r="A688" s="80" t="str">
        <f t="shared" si="6"/>
        <v/>
      </c>
      <c r="B688" s="80"/>
      <c r="C688" s="80"/>
      <c r="D688" s="149"/>
      <c r="E688" s="135"/>
      <c r="F688" s="150"/>
      <c r="G688" s="107"/>
      <c r="H688" s="150"/>
      <c r="I688" s="107"/>
      <c r="J688" s="150"/>
      <c r="K688" s="107"/>
      <c r="L688" s="91"/>
      <c r="M688" s="95"/>
    </row>
    <row r="689">
      <c r="A689" s="80" t="str">
        <f t="shared" si="6"/>
        <v/>
      </c>
      <c r="B689" s="80"/>
      <c r="C689" s="80"/>
      <c r="D689" s="149"/>
      <c r="E689" s="135"/>
      <c r="F689" s="150"/>
      <c r="G689" s="107"/>
      <c r="H689" s="150"/>
      <c r="I689" s="107"/>
      <c r="J689" s="150"/>
      <c r="K689" s="107"/>
      <c r="L689" s="91"/>
      <c r="M689" s="95"/>
    </row>
    <row r="690">
      <c r="A690" s="80" t="str">
        <f t="shared" si="6"/>
        <v/>
      </c>
      <c r="B690" s="80"/>
      <c r="C690" s="80"/>
      <c r="D690" s="149"/>
      <c r="E690" s="135"/>
      <c r="F690" s="150"/>
      <c r="G690" s="107"/>
      <c r="H690" s="150"/>
      <c r="I690" s="107"/>
      <c r="J690" s="150"/>
      <c r="K690" s="107"/>
      <c r="L690" s="91"/>
      <c r="M690" s="95"/>
    </row>
    <row r="691">
      <c r="A691" s="80" t="str">
        <f t="shared" si="6"/>
        <v/>
      </c>
      <c r="B691" s="80"/>
      <c r="C691" s="80"/>
      <c r="D691" s="149"/>
      <c r="E691" s="135"/>
      <c r="F691" s="150"/>
      <c r="G691" s="107"/>
      <c r="H691" s="150"/>
      <c r="I691" s="107"/>
      <c r="J691" s="150"/>
      <c r="K691" s="107"/>
      <c r="L691" s="91"/>
      <c r="M691" s="95"/>
    </row>
    <row r="692">
      <c r="A692" s="80" t="str">
        <f t="shared" si="6"/>
        <v/>
      </c>
      <c r="B692" s="80"/>
      <c r="C692" s="80"/>
      <c r="D692" s="149"/>
      <c r="E692" s="135"/>
      <c r="F692" s="150"/>
      <c r="G692" s="107"/>
      <c r="H692" s="150"/>
      <c r="I692" s="107"/>
      <c r="J692" s="150"/>
      <c r="K692" s="107"/>
      <c r="L692" s="91"/>
      <c r="M692" s="95"/>
    </row>
    <row r="693">
      <c r="A693" s="80" t="str">
        <f t="shared" si="6"/>
        <v/>
      </c>
      <c r="B693" s="80"/>
      <c r="C693" s="80"/>
      <c r="D693" s="149"/>
      <c r="E693" s="135"/>
      <c r="F693" s="150"/>
      <c r="G693" s="107"/>
      <c r="H693" s="150"/>
      <c r="I693" s="107"/>
      <c r="J693" s="150"/>
      <c r="K693" s="107"/>
      <c r="L693" s="91"/>
      <c r="M693" s="95"/>
    </row>
    <row r="694">
      <c r="A694" s="80" t="str">
        <f t="shared" si="6"/>
        <v/>
      </c>
      <c r="B694" s="80"/>
      <c r="C694" s="80"/>
      <c r="D694" s="149"/>
      <c r="E694" s="135"/>
      <c r="F694" s="150"/>
      <c r="G694" s="107"/>
      <c r="H694" s="150"/>
      <c r="I694" s="107"/>
      <c r="J694" s="150"/>
      <c r="K694" s="107"/>
      <c r="L694" s="91"/>
      <c r="M694" s="95"/>
    </row>
    <row r="695">
      <c r="A695" s="80" t="str">
        <f t="shared" si="6"/>
        <v/>
      </c>
      <c r="B695" s="80"/>
      <c r="C695" s="80"/>
      <c r="D695" s="149"/>
      <c r="E695" s="135"/>
      <c r="F695" s="150"/>
      <c r="G695" s="107"/>
      <c r="H695" s="150"/>
      <c r="I695" s="107"/>
      <c r="J695" s="150"/>
      <c r="K695" s="107"/>
      <c r="L695" s="91"/>
      <c r="M695" s="95"/>
    </row>
    <row r="696">
      <c r="A696" s="80" t="str">
        <f t="shared" si="6"/>
        <v/>
      </c>
      <c r="B696" s="80"/>
      <c r="C696" s="80"/>
      <c r="D696" s="149"/>
      <c r="E696" s="135"/>
      <c r="F696" s="150"/>
      <c r="G696" s="107"/>
      <c r="H696" s="150"/>
      <c r="I696" s="107"/>
      <c r="J696" s="150"/>
      <c r="K696" s="107"/>
      <c r="L696" s="91"/>
      <c r="M696" s="95"/>
    </row>
    <row r="697">
      <c r="A697" s="80" t="str">
        <f t="shared" si="6"/>
        <v/>
      </c>
      <c r="B697" s="80"/>
      <c r="C697" s="80"/>
      <c r="D697" s="149"/>
      <c r="E697" s="135"/>
      <c r="F697" s="150"/>
      <c r="G697" s="107"/>
      <c r="H697" s="150"/>
      <c r="I697" s="107"/>
      <c r="J697" s="150"/>
      <c r="K697" s="107"/>
      <c r="L697" s="91"/>
      <c r="M697" s="95"/>
    </row>
    <row r="698">
      <c r="A698" s="80" t="str">
        <f t="shared" si="6"/>
        <v/>
      </c>
      <c r="B698" s="80"/>
      <c r="C698" s="80"/>
      <c r="D698" s="149"/>
      <c r="E698" s="135"/>
      <c r="F698" s="150"/>
      <c r="G698" s="107"/>
      <c r="H698" s="150"/>
      <c r="I698" s="107"/>
      <c r="J698" s="150"/>
      <c r="K698" s="107"/>
      <c r="L698" s="91"/>
      <c r="M698" s="95"/>
    </row>
    <row r="699">
      <c r="A699" s="80" t="str">
        <f t="shared" si="6"/>
        <v/>
      </c>
      <c r="B699" s="80"/>
      <c r="C699" s="80"/>
      <c r="D699" s="149"/>
      <c r="E699" s="135"/>
      <c r="F699" s="150"/>
      <c r="G699" s="107"/>
      <c r="H699" s="150"/>
      <c r="I699" s="107"/>
      <c r="J699" s="150"/>
      <c r="K699" s="107"/>
      <c r="L699" s="91"/>
      <c r="M699" s="95"/>
    </row>
    <row r="700">
      <c r="A700" s="80" t="str">
        <f t="shared" si="6"/>
        <v/>
      </c>
      <c r="B700" s="80"/>
      <c r="C700" s="80"/>
      <c r="D700" s="149"/>
      <c r="E700" s="135"/>
      <c r="F700" s="150"/>
      <c r="G700" s="107"/>
      <c r="H700" s="150"/>
      <c r="I700" s="107"/>
      <c r="J700" s="150"/>
      <c r="K700" s="107"/>
      <c r="L700" s="91"/>
      <c r="M700" s="95"/>
    </row>
    <row r="701">
      <c r="A701" s="80" t="str">
        <f t="shared" si="6"/>
        <v/>
      </c>
      <c r="B701" s="80"/>
      <c r="C701" s="80"/>
      <c r="D701" s="149"/>
      <c r="E701" s="135"/>
      <c r="F701" s="150"/>
      <c r="G701" s="107"/>
      <c r="H701" s="150"/>
      <c r="I701" s="107"/>
      <c r="J701" s="150"/>
      <c r="K701" s="107"/>
      <c r="L701" s="91"/>
      <c r="M701" s="95"/>
    </row>
    <row r="702">
      <c r="A702" s="80" t="str">
        <f t="shared" si="6"/>
        <v/>
      </c>
      <c r="B702" s="80"/>
      <c r="C702" s="80"/>
      <c r="D702" s="149"/>
      <c r="E702" s="135"/>
      <c r="F702" s="150"/>
      <c r="G702" s="107"/>
      <c r="H702" s="150"/>
      <c r="I702" s="107"/>
      <c r="J702" s="150"/>
      <c r="K702" s="107"/>
      <c r="L702" s="91"/>
      <c r="M702" s="95"/>
    </row>
    <row r="703">
      <c r="A703" s="80" t="str">
        <f t="shared" si="6"/>
        <v/>
      </c>
      <c r="B703" s="80"/>
      <c r="C703" s="80"/>
      <c r="D703" s="149"/>
      <c r="E703" s="135"/>
      <c r="F703" s="150"/>
      <c r="G703" s="107"/>
      <c r="H703" s="150"/>
      <c r="I703" s="107"/>
      <c r="J703" s="150"/>
      <c r="K703" s="107"/>
      <c r="L703" s="91"/>
      <c r="M703" s="95"/>
    </row>
    <row r="704">
      <c r="A704" s="80" t="str">
        <f t="shared" si="6"/>
        <v/>
      </c>
      <c r="B704" s="80"/>
      <c r="C704" s="80"/>
      <c r="D704" s="149"/>
      <c r="E704" s="135"/>
      <c r="F704" s="150"/>
      <c r="G704" s="107"/>
      <c r="H704" s="150"/>
      <c r="I704" s="107"/>
      <c r="J704" s="150"/>
      <c r="K704" s="107"/>
      <c r="L704" s="91"/>
      <c r="M704" s="95"/>
    </row>
    <row r="705">
      <c r="A705" s="80" t="str">
        <f t="shared" si="6"/>
        <v/>
      </c>
      <c r="B705" s="80"/>
      <c r="C705" s="80"/>
      <c r="D705" s="149"/>
      <c r="E705" s="135"/>
      <c r="F705" s="150"/>
      <c r="G705" s="107"/>
      <c r="H705" s="150"/>
      <c r="I705" s="107"/>
      <c r="J705" s="150"/>
      <c r="K705" s="107"/>
      <c r="L705" s="91"/>
      <c r="M705" s="95"/>
    </row>
    <row r="706">
      <c r="A706" s="80" t="str">
        <f t="shared" si="6"/>
        <v/>
      </c>
      <c r="B706" s="80"/>
      <c r="C706" s="80"/>
      <c r="D706" s="149"/>
      <c r="E706" s="135"/>
      <c r="F706" s="150"/>
      <c r="G706" s="107"/>
      <c r="H706" s="150"/>
      <c r="I706" s="107"/>
      <c r="J706" s="150"/>
      <c r="K706" s="107"/>
      <c r="L706" s="91"/>
      <c r="M706" s="95"/>
    </row>
    <row r="707">
      <c r="A707" s="80" t="str">
        <f t="shared" si="6"/>
        <v/>
      </c>
      <c r="B707" s="80"/>
      <c r="C707" s="80"/>
      <c r="D707" s="149"/>
      <c r="E707" s="135"/>
      <c r="F707" s="150"/>
      <c r="G707" s="107"/>
      <c r="H707" s="150"/>
      <c r="I707" s="107"/>
      <c r="J707" s="150"/>
      <c r="K707" s="107"/>
      <c r="L707" s="91"/>
      <c r="M707" s="95"/>
    </row>
    <row r="708">
      <c r="A708" s="80" t="str">
        <f t="shared" si="6"/>
        <v/>
      </c>
      <c r="B708" s="80"/>
      <c r="C708" s="80"/>
      <c r="D708" s="149"/>
      <c r="E708" s="135"/>
      <c r="F708" s="150"/>
      <c r="G708" s="107"/>
      <c r="H708" s="150"/>
      <c r="I708" s="107"/>
      <c r="J708" s="150"/>
      <c r="K708" s="107"/>
      <c r="L708" s="91"/>
      <c r="M708" s="95"/>
    </row>
    <row r="709">
      <c r="A709" s="80" t="str">
        <f t="shared" si="6"/>
        <v/>
      </c>
      <c r="B709" s="80"/>
      <c r="C709" s="80"/>
      <c r="D709" s="149"/>
      <c r="E709" s="135"/>
      <c r="F709" s="150"/>
      <c r="G709" s="107"/>
      <c r="H709" s="150"/>
      <c r="I709" s="107"/>
      <c r="J709" s="150"/>
      <c r="K709" s="107"/>
      <c r="L709" s="91"/>
      <c r="M709" s="95"/>
    </row>
    <row r="710">
      <c r="A710" s="80" t="str">
        <f t="shared" si="6"/>
        <v/>
      </c>
      <c r="B710" s="80"/>
      <c r="C710" s="80"/>
      <c r="D710" s="149"/>
      <c r="E710" s="135"/>
      <c r="F710" s="150"/>
      <c r="G710" s="107"/>
      <c r="H710" s="150"/>
      <c r="I710" s="107"/>
      <c r="J710" s="150"/>
      <c r="K710" s="107"/>
      <c r="L710" s="91"/>
      <c r="M710" s="95"/>
    </row>
    <row r="711">
      <c r="A711" s="80" t="str">
        <f t="shared" si="6"/>
        <v/>
      </c>
      <c r="B711" s="80"/>
      <c r="C711" s="80"/>
      <c r="D711" s="149"/>
      <c r="E711" s="135"/>
      <c r="F711" s="150"/>
      <c r="G711" s="107"/>
      <c r="H711" s="150"/>
      <c r="I711" s="107"/>
      <c r="J711" s="150"/>
      <c r="K711" s="107"/>
      <c r="L711" s="91"/>
      <c r="M711" s="95"/>
    </row>
    <row r="712">
      <c r="A712" s="80" t="str">
        <f t="shared" si="6"/>
        <v/>
      </c>
      <c r="B712" s="80"/>
      <c r="C712" s="80"/>
      <c r="D712" s="149"/>
      <c r="E712" s="135"/>
      <c r="F712" s="150"/>
      <c r="G712" s="107"/>
      <c r="H712" s="150"/>
      <c r="I712" s="107"/>
      <c r="J712" s="150"/>
      <c r="K712" s="107"/>
      <c r="L712" s="91"/>
      <c r="M712" s="95"/>
    </row>
    <row r="713">
      <c r="A713" s="80" t="str">
        <f t="shared" si="6"/>
        <v/>
      </c>
      <c r="B713" s="80"/>
      <c r="C713" s="80"/>
      <c r="D713" s="149"/>
      <c r="E713" s="135"/>
      <c r="F713" s="150"/>
      <c r="G713" s="107"/>
      <c r="H713" s="150"/>
      <c r="I713" s="107"/>
      <c r="J713" s="150"/>
      <c r="K713" s="107"/>
      <c r="L713" s="91"/>
      <c r="M713" s="95"/>
    </row>
    <row r="714">
      <c r="A714" s="80" t="str">
        <f t="shared" si="6"/>
        <v/>
      </c>
      <c r="B714" s="80"/>
      <c r="C714" s="80"/>
      <c r="D714" s="149"/>
      <c r="E714" s="135"/>
      <c r="F714" s="150"/>
      <c r="G714" s="107"/>
      <c r="H714" s="150"/>
      <c r="I714" s="107"/>
      <c r="J714" s="150"/>
      <c r="K714" s="107"/>
      <c r="L714" s="91"/>
      <c r="M714" s="95"/>
    </row>
    <row r="715">
      <c r="A715" s="80" t="str">
        <f t="shared" si="6"/>
        <v/>
      </c>
      <c r="B715" s="80"/>
      <c r="C715" s="80"/>
      <c r="D715" s="149"/>
      <c r="E715" s="135"/>
      <c r="F715" s="150"/>
      <c r="G715" s="107"/>
      <c r="H715" s="150"/>
      <c r="I715" s="107"/>
      <c r="J715" s="150"/>
      <c r="K715" s="107"/>
      <c r="L715" s="91"/>
      <c r="M715" s="95"/>
    </row>
    <row r="716">
      <c r="A716" s="80" t="str">
        <f t="shared" si="6"/>
        <v/>
      </c>
      <c r="B716" s="80"/>
      <c r="C716" s="80"/>
      <c r="D716" s="149"/>
      <c r="E716" s="135"/>
      <c r="F716" s="150"/>
      <c r="G716" s="107"/>
      <c r="H716" s="150"/>
      <c r="I716" s="107"/>
      <c r="J716" s="150"/>
      <c r="K716" s="107"/>
      <c r="L716" s="91"/>
      <c r="M716" s="95"/>
    </row>
    <row r="717">
      <c r="A717" s="80" t="str">
        <f t="shared" si="6"/>
        <v/>
      </c>
      <c r="B717" s="80"/>
      <c r="C717" s="80"/>
      <c r="D717" s="149"/>
      <c r="E717" s="135"/>
      <c r="F717" s="150"/>
      <c r="G717" s="107"/>
      <c r="H717" s="150"/>
      <c r="I717" s="107"/>
      <c r="J717" s="150"/>
      <c r="K717" s="107"/>
      <c r="L717" s="91"/>
      <c r="M717" s="95"/>
    </row>
    <row r="718">
      <c r="A718" s="80" t="str">
        <f t="shared" si="6"/>
        <v/>
      </c>
      <c r="B718" s="80"/>
      <c r="C718" s="80"/>
      <c r="D718" s="149"/>
      <c r="E718" s="135"/>
      <c r="F718" s="150"/>
      <c r="G718" s="107"/>
      <c r="H718" s="150"/>
      <c r="I718" s="107"/>
      <c r="J718" s="150"/>
      <c r="K718" s="107"/>
      <c r="L718" s="91"/>
      <c r="M718" s="95"/>
    </row>
    <row r="719">
      <c r="A719" s="80" t="str">
        <f t="shared" si="6"/>
        <v/>
      </c>
      <c r="B719" s="80"/>
      <c r="C719" s="80"/>
      <c r="D719" s="149"/>
      <c r="E719" s="135"/>
      <c r="F719" s="150"/>
      <c r="G719" s="107"/>
      <c r="H719" s="150"/>
      <c r="I719" s="107"/>
      <c r="J719" s="150"/>
      <c r="K719" s="107"/>
      <c r="L719" s="91"/>
      <c r="M719" s="95"/>
    </row>
    <row r="720">
      <c r="A720" s="80" t="str">
        <f t="shared" si="6"/>
        <v/>
      </c>
      <c r="B720" s="80"/>
      <c r="C720" s="80"/>
      <c r="D720" s="149"/>
      <c r="E720" s="135"/>
      <c r="F720" s="150"/>
      <c r="G720" s="107"/>
      <c r="H720" s="150"/>
      <c r="I720" s="107"/>
      <c r="J720" s="150"/>
      <c r="K720" s="107"/>
      <c r="L720" s="91"/>
      <c r="M720" s="95"/>
    </row>
    <row r="721">
      <c r="A721" s="80" t="str">
        <f t="shared" si="6"/>
        <v/>
      </c>
      <c r="B721" s="80"/>
      <c r="C721" s="80"/>
      <c r="D721" s="149"/>
      <c r="E721" s="135"/>
      <c r="F721" s="150"/>
      <c r="G721" s="107"/>
      <c r="H721" s="150"/>
      <c r="I721" s="107"/>
      <c r="J721" s="150"/>
      <c r="K721" s="107"/>
      <c r="L721" s="91"/>
      <c r="M721" s="95"/>
    </row>
    <row r="722">
      <c r="A722" s="80" t="str">
        <f t="shared" si="6"/>
        <v/>
      </c>
      <c r="B722" s="80"/>
      <c r="C722" s="80"/>
      <c r="D722" s="149"/>
      <c r="E722" s="135"/>
      <c r="F722" s="150"/>
      <c r="G722" s="107"/>
      <c r="H722" s="150"/>
      <c r="I722" s="107"/>
      <c r="J722" s="150"/>
      <c r="K722" s="107"/>
      <c r="L722" s="91"/>
      <c r="M722" s="95"/>
    </row>
    <row r="723">
      <c r="A723" s="80" t="str">
        <f t="shared" si="6"/>
        <v/>
      </c>
      <c r="B723" s="80"/>
      <c r="C723" s="80"/>
      <c r="D723" s="149"/>
      <c r="E723" s="135"/>
      <c r="F723" s="150"/>
      <c r="G723" s="107"/>
      <c r="H723" s="150"/>
      <c r="I723" s="107"/>
      <c r="J723" s="150"/>
      <c r="K723" s="107"/>
      <c r="L723" s="91"/>
      <c r="M723" s="95"/>
    </row>
    <row r="724">
      <c r="A724" s="80" t="str">
        <f t="shared" si="6"/>
        <v/>
      </c>
      <c r="B724" s="80"/>
      <c r="C724" s="80"/>
      <c r="D724" s="149"/>
      <c r="E724" s="135"/>
      <c r="F724" s="150"/>
      <c r="G724" s="107"/>
      <c r="H724" s="150"/>
      <c r="I724" s="107"/>
      <c r="J724" s="150"/>
      <c r="K724" s="107"/>
      <c r="L724" s="91"/>
      <c r="M724" s="95"/>
    </row>
    <row r="725">
      <c r="A725" s="80" t="str">
        <f t="shared" si="6"/>
        <v/>
      </c>
      <c r="B725" s="80"/>
      <c r="C725" s="80"/>
      <c r="D725" s="149"/>
      <c r="E725" s="135"/>
      <c r="F725" s="150"/>
      <c r="G725" s="107"/>
      <c r="H725" s="150"/>
      <c r="I725" s="107"/>
      <c r="J725" s="150"/>
      <c r="K725" s="107"/>
      <c r="L725" s="91"/>
      <c r="M725" s="95"/>
    </row>
    <row r="726">
      <c r="A726" s="80" t="str">
        <f t="shared" si="6"/>
        <v/>
      </c>
      <c r="B726" s="80"/>
      <c r="C726" s="80"/>
      <c r="D726" s="149"/>
      <c r="E726" s="135"/>
      <c r="F726" s="150"/>
      <c r="G726" s="107"/>
      <c r="H726" s="150"/>
      <c r="I726" s="107"/>
      <c r="J726" s="150"/>
      <c r="K726" s="107"/>
      <c r="L726" s="91"/>
      <c r="M726" s="95"/>
    </row>
    <row r="727">
      <c r="A727" s="80" t="str">
        <f t="shared" si="6"/>
        <v/>
      </c>
      <c r="B727" s="80"/>
      <c r="C727" s="80"/>
      <c r="D727" s="149"/>
      <c r="E727" s="135"/>
      <c r="F727" s="150"/>
      <c r="G727" s="107"/>
      <c r="H727" s="150"/>
      <c r="I727" s="107"/>
      <c r="J727" s="150"/>
      <c r="K727" s="107"/>
      <c r="L727" s="91"/>
      <c r="M727" s="95"/>
    </row>
    <row r="728">
      <c r="A728" s="80" t="str">
        <f t="shared" si="6"/>
        <v/>
      </c>
      <c r="B728" s="80"/>
      <c r="C728" s="80"/>
      <c r="D728" s="149"/>
      <c r="E728" s="135"/>
      <c r="F728" s="150"/>
      <c r="G728" s="107"/>
      <c r="H728" s="150"/>
      <c r="I728" s="107"/>
      <c r="J728" s="150"/>
      <c r="K728" s="107"/>
      <c r="L728" s="91"/>
      <c r="M728" s="95"/>
    </row>
    <row r="729">
      <c r="A729" s="80" t="str">
        <f t="shared" si="6"/>
        <v/>
      </c>
      <c r="B729" s="80"/>
      <c r="C729" s="80"/>
      <c r="D729" s="149"/>
      <c r="E729" s="135"/>
      <c r="F729" s="150"/>
      <c r="G729" s="107"/>
      <c r="H729" s="150"/>
      <c r="I729" s="107"/>
      <c r="J729" s="150"/>
      <c r="K729" s="107"/>
      <c r="L729" s="91"/>
      <c r="M729" s="95"/>
    </row>
    <row r="730">
      <c r="A730" s="80" t="str">
        <f t="shared" si="6"/>
        <v/>
      </c>
      <c r="B730" s="80"/>
      <c r="C730" s="80"/>
      <c r="D730" s="149"/>
      <c r="E730" s="135"/>
      <c r="F730" s="150"/>
      <c r="G730" s="107"/>
      <c r="H730" s="150"/>
      <c r="I730" s="107"/>
      <c r="J730" s="150"/>
      <c r="K730" s="107"/>
      <c r="L730" s="91"/>
      <c r="M730" s="95"/>
    </row>
    <row r="731">
      <c r="A731" s="80" t="str">
        <f t="shared" si="6"/>
        <v/>
      </c>
      <c r="B731" s="80"/>
      <c r="C731" s="80"/>
      <c r="D731" s="149"/>
      <c r="E731" s="135"/>
      <c r="F731" s="150"/>
      <c r="G731" s="107"/>
      <c r="H731" s="150"/>
      <c r="I731" s="107"/>
      <c r="J731" s="150"/>
      <c r="K731" s="107"/>
      <c r="L731" s="91"/>
      <c r="M731" s="95"/>
    </row>
    <row r="732">
      <c r="A732" s="80" t="str">
        <f t="shared" si="6"/>
        <v/>
      </c>
      <c r="B732" s="80"/>
      <c r="C732" s="80"/>
      <c r="D732" s="149"/>
      <c r="E732" s="135"/>
      <c r="F732" s="150"/>
      <c r="G732" s="107"/>
      <c r="H732" s="150"/>
      <c r="I732" s="107"/>
      <c r="J732" s="150"/>
      <c r="K732" s="107"/>
      <c r="L732" s="91"/>
      <c r="M732" s="95"/>
    </row>
    <row r="733">
      <c r="A733" s="80" t="str">
        <f t="shared" si="6"/>
        <v/>
      </c>
      <c r="B733" s="80"/>
      <c r="C733" s="80"/>
      <c r="D733" s="149"/>
      <c r="E733" s="135"/>
      <c r="F733" s="150"/>
      <c r="G733" s="107"/>
      <c r="H733" s="150"/>
      <c r="I733" s="107"/>
      <c r="J733" s="150"/>
      <c r="K733" s="107"/>
      <c r="L733" s="91"/>
      <c r="M733" s="95"/>
    </row>
    <row r="734">
      <c r="A734" s="80" t="str">
        <f t="shared" si="6"/>
        <v/>
      </c>
      <c r="B734" s="80"/>
      <c r="C734" s="80"/>
      <c r="D734" s="149"/>
      <c r="E734" s="135"/>
      <c r="F734" s="150"/>
      <c r="G734" s="107"/>
      <c r="H734" s="150"/>
      <c r="I734" s="107"/>
      <c r="J734" s="150"/>
      <c r="K734" s="107"/>
      <c r="L734" s="91"/>
      <c r="M734" s="95"/>
    </row>
    <row r="735">
      <c r="A735" s="80" t="str">
        <f t="shared" si="6"/>
        <v/>
      </c>
      <c r="B735" s="80"/>
      <c r="C735" s="80"/>
      <c r="D735" s="149"/>
      <c r="E735" s="135"/>
      <c r="F735" s="150"/>
      <c r="G735" s="107"/>
      <c r="H735" s="150"/>
      <c r="I735" s="107"/>
      <c r="J735" s="150"/>
      <c r="K735" s="107"/>
      <c r="L735" s="91"/>
      <c r="M735" s="95"/>
    </row>
    <row r="736">
      <c r="A736" s="80" t="str">
        <f t="shared" si="6"/>
        <v/>
      </c>
      <c r="B736" s="80"/>
      <c r="C736" s="80"/>
      <c r="D736" s="149"/>
      <c r="E736" s="135"/>
      <c r="F736" s="150"/>
      <c r="G736" s="107"/>
      <c r="H736" s="150"/>
      <c r="I736" s="107"/>
      <c r="J736" s="150"/>
      <c r="K736" s="107"/>
      <c r="L736" s="91"/>
      <c r="M736" s="95"/>
    </row>
    <row r="737">
      <c r="A737" s="80" t="str">
        <f t="shared" si="6"/>
        <v/>
      </c>
      <c r="B737" s="80"/>
      <c r="C737" s="80"/>
      <c r="D737" s="149"/>
      <c r="E737" s="135"/>
      <c r="F737" s="150"/>
      <c r="G737" s="107"/>
      <c r="H737" s="150"/>
      <c r="I737" s="107"/>
      <c r="J737" s="150"/>
      <c r="K737" s="107"/>
      <c r="L737" s="91"/>
      <c r="M737" s="95"/>
    </row>
    <row r="738">
      <c r="A738" s="80" t="str">
        <f t="shared" si="6"/>
        <v/>
      </c>
      <c r="B738" s="80"/>
      <c r="C738" s="80"/>
      <c r="D738" s="149"/>
      <c r="E738" s="135"/>
      <c r="F738" s="150"/>
      <c r="G738" s="107"/>
      <c r="H738" s="150"/>
      <c r="I738" s="107"/>
      <c r="J738" s="150"/>
      <c r="K738" s="107"/>
      <c r="L738" s="91"/>
      <c r="M738" s="95"/>
    </row>
    <row r="739">
      <c r="A739" s="80" t="str">
        <f t="shared" si="6"/>
        <v/>
      </c>
      <c r="B739" s="80"/>
      <c r="C739" s="80"/>
      <c r="D739" s="149"/>
      <c r="E739" s="135"/>
      <c r="F739" s="150"/>
      <c r="G739" s="107"/>
      <c r="H739" s="150"/>
      <c r="I739" s="107"/>
      <c r="J739" s="150"/>
      <c r="K739" s="107"/>
      <c r="L739" s="91"/>
      <c r="M739" s="95"/>
    </row>
    <row r="740">
      <c r="A740" s="80" t="str">
        <f t="shared" si="6"/>
        <v/>
      </c>
      <c r="B740" s="80"/>
      <c r="C740" s="80"/>
      <c r="D740" s="149"/>
      <c r="E740" s="135"/>
      <c r="F740" s="150"/>
      <c r="G740" s="107"/>
      <c r="H740" s="150"/>
      <c r="I740" s="107"/>
      <c r="J740" s="150"/>
      <c r="K740" s="107"/>
      <c r="L740" s="91"/>
      <c r="M740" s="95"/>
    </row>
    <row r="741">
      <c r="A741" s="80" t="str">
        <f t="shared" si="6"/>
        <v/>
      </c>
      <c r="B741" s="80"/>
      <c r="C741" s="80"/>
      <c r="D741" s="149"/>
      <c r="E741" s="135"/>
      <c r="F741" s="150"/>
      <c r="G741" s="107"/>
      <c r="H741" s="150"/>
      <c r="I741" s="107"/>
      <c r="J741" s="150"/>
      <c r="K741" s="107"/>
      <c r="L741" s="91"/>
      <c r="M741" s="95"/>
    </row>
    <row r="742">
      <c r="A742" s="80" t="str">
        <f t="shared" si="6"/>
        <v/>
      </c>
      <c r="B742" s="80"/>
      <c r="C742" s="80"/>
      <c r="D742" s="149"/>
      <c r="E742" s="135"/>
      <c r="F742" s="150"/>
      <c r="G742" s="107"/>
      <c r="H742" s="150"/>
      <c r="I742" s="107"/>
      <c r="J742" s="150"/>
      <c r="K742" s="107"/>
      <c r="L742" s="91"/>
      <c r="M742" s="95"/>
    </row>
    <row r="743">
      <c r="A743" s="80" t="str">
        <f t="shared" si="6"/>
        <v/>
      </c>
      <c r="B743" s="80"/>
      <c r="C743" s="80"/>
      <c r="D743" s="149"/>
      <c r="E743" s="135"/>
      <c r="F743" s="150"/>
      <c r="G743" s="107"/>
      <c r="H743" s="150"/>
      <c r="I743" s="107"/>
      <c r="J743" s="150"/>
      <c r="K743" s="107"/>
      <c r="L743" s="91"/>
      <c r="M743" s="95"/>
    </row>
    <row r="744">
      <c r="A744" s="80" t="str">
        <f t="shared" si="6"/>
        <v/>
      </c>
      <c r="B744" s="80"/>
      <c r="C744" s="80"/>
      <c r="D744" s="149"/>
      <c r="E744" s="135"/>
      <c r="F744" s="150"/>
      <c r="G744" s="107"/>
      <c r="H744" s="150"/>
      <c r="I744" s="107"/>
      <c r="J744" s="150"/>
      <c r="K744" s="107"/>
      <c r="L744" s="91"/>
      <c r="M744" s="95"/>
    </row>
    <row r="745">
      <c r="A745" s="80" t="str">
        <f t="shared" si="6"/>
        <v/>
      </c>
      <c r="B745" s="80"/>
      <c r="C745" s="80"/>
      <c r="D745" s="149"/>
      <c r="E745" s="135"/>
      <c r="F745" s="150"/>
      <c r="G745" s="107"/>
      <c r="H745" s="150"/>
      <c r="I745" s="107"/>
      <c r="J745" s="150"/>
      <c r="K745" s="107"/>
      <c r="L745" s="91"/>
      <c r="M745" s="95"/>
    </row>
    <row r="746">
      <c r="A746" s="80" t="str">
        <f t="shared" si="6"/>
        <v/>
      </c>
      <c r="B746" s="80"/>
      <c r="C746" s="80"/>
      <c r="D746" s="149"/>
      <c r="E746" s="135"/>
      <c r="F746" s="150"/>
      <c r="G746" s="107"/>
      <c r="H746" s="150"/>
      <c r="I746" s="107"/>
      <c r="J746" s="150"/>
      <c r="K746" s="107"/>
      <c r="L746" s="91"/>
      <c r="M746" s="95"/>
    </row>
    <row r="747">
      <c r="A747" s="80" t="str">
        <f t="shared" si="6"/>
        <v/>
      </c>
      <c r="B747" s="80"/>
      <c r="C747" s="80"/>
      <c r="D747" s="149"/>
      <c r="E747" s="135"/>
      <c r="F747" s="150"/>
      <c r="G747" s="107"/>
      <c r="H747" s="150"/>
      <c r="I747" s="107"/>
      <c r="J747" s="150"/>
      <c r="K747" s="107"/>
      <c r="L747" s="91"/>
      <c r="M747" s="95"/>
    </row>
    <row r="748">
      <c r="A748" s="80" t="str">
        <f t="shared" si="6"/>
        <v/>
      </c>
      <c r="B748" s="80"/>
      <c r="C748" s="80"/>
      <c r="D748" s="149"/>
      <c r="E748" s="135"/>
      <c r="F748" s="150"/>
      <c r="G748" s="107"/>
      <c r="H748" s="150"/>
      <c r="I748" s="107"/>
      <c r="J748" s="150"/>
      <c r="K748" s="107"/>
      <c r="L748" s="91"/>
      <c r="M748" s="95"/>
    </row>
    <row r="749">
      <c r="A749" s="80" t="str">
        <f t="shared" si="6"/>
        <v/>
      </c>
      <c r="B749" s="80"/>
      <c r="C749" s="80"/>
      <c r="D749" s="149"/>
      <c r="E749" s="135"/>
      <c r="F749" s="150"/>
      <c r="G749" s="107"/>
      <c r="H749" s="150"/>
      <c r="I749" s="107"/>
      <c r="J749" s="150"/>
      <c r="K749" s="107"/>
      <c r="L749" s="91"/>
      <c r="M749" s="95"/>
    </row>
    <row r="750">
      <c r="A750" s="80" t="str">
        <f t="shared" si="6"/>
        <v/>
      </c>
      <c r="B750" s="80"/>
      <c r="C750" s="80"/>
      <c r="D750" s="149"/>
      <c r="E750" s="135"/>
      <c r="F750" s="150"/>
      <c r="G750" s="107"/>
      <c r="H750" s="150"/>
      <c r="I750" s="107"/>
      <c r="J750" s="150"/>
      <c r="K750" s="107"/>
      <c r="L750" s="91"/>
      <c r="M750" s="95"/>
    </row>
    <row r="751">
      <c r="A751" s="80" t="str">
        <f t="shared" si="6"/>
        <v/>
      </c>
      <c r="B751" s="80"/>
      <c r="C751" s="80"/>
      <c r="D751" s="149"/>
      <c r="E751" s="135"/>
      <c r="F751" s="150"/>
      <c r="G751" s="107"/>
      <c r="H751" s="150"/>
      <c r="I751" s="107"/>
      <c r="J751" s="150"/>
      <c r="K751" s="107"/>
      <c r="L751" s="91"/>
      <c r="M751" s="95"/>
    </row>
    <row r="752">
      <c r="A752" s="80" t="str">
        <f t="shared" si="6"/>
        <v/>
      </c>
      <c r="B752" s="80"/>
      <c r="C752" s="80"/>
      <c r="D752" s="149"/>
      <c r="E752" s="135"/>
      <c r="F752" s="150"/>
      <c r="G752" s="107"/>
      <c r="H752" s="150"/>
      <c r="I752" s="107"/>
      <c r="J752" s="150"/>
      <c r="K752" s="107"/>
      <c r="L752" s="91"/>
      <c r="M752" s="95"/>
    </row>
    <row r="753">
      <c r="A753" s="80" t="str">
        <f t="shared" si="6"/>
        <v/>
      </c>
      <c r="B753" s="80"/>
      <c r="C753" s="80"/>
      <c r="D753" s="149"/>
      <c r="E753" s="135"/>
      <c r="F753" s="150"/>
      <c r="G753" s="107"/>
      <c r="H753" s="150"/>
      <c r="I753" s="107"/>
      <c r="J753" s="150"/>
      <c r="K753" s="107"/>
      <c r="L753" s="91"/>
      <c r="M753" s="95"/>
    </row>
    <row r="754">
      <c r="A754" s="80" t="str">
        <f t="shared" si="6"/>
        <v/>
      </c>
      <c r="B754" s="80"/>
      <c r="C754" s="80"/>
      <c r="D754" s="149"/>
      <c r="E754" s="135"/>
      <c r="F754" s="150"/>
      <c r="G754" s="107"/>
      <c r="H754" s="150"/>
      <c r="I754" s="107"/>
      <c r="J754" s="150"/>
      <c r="K754" s="107"/>
      <c r="L754" s="91"/>
      <c r="M754" s="95"/>
    </row>
    <row r="755">
      <c r="A755" s="80" t="str">
        <f t="shared" si="6"/>
        <v/>
      </c>
      <c r="B755" s="80"/>
      <c r="C755" s="80"/>
      <c r="D755" s="149"/>
      <c r="E755" s="135"/>
      <c r="F755" s="150"/>
      <c r="G755" s="107"/>
      <c r="H755" s="150"/>
      <c r="I755" s="107"/>
      <c r="J755" s="150"/>
      <c r="K755" s="107"/>
      <c r="L755" s="91"/>
      <c r="M755" s="95"/>
    </row>
    <row r="756">
      <c r="A756" s="80" t="str">
        <f t="shared" si="6"/>
        <v/>
      </c>
      <c r="B756" s="80"/>
      <c r="C756" s="80"/>
      <c r="D756" s="149"/>
      <c r="E756" s="135"/>
      <c r="F756" s="150"/>
      <c r="G756" s="107"/>
      <c r="H756" s="150"/>
      <c r="I756" s="107"/>
      <c r="J756" s="150"/>
      <c r="K756" s="107"/>
      <c r="L756" s="91"/>
      <c r="M756" s="95"/>
    </row>
    <row r="757">
      <c r="A757" s="80" t="str">
        <f t="shared" si="6"/>
        <v/>
      </c>
      <c r="B757" s="80"/>
      <c r="C757" s="80"/>
      <c r="D757" s="149"/>
      <c r="E757" s="135"/>
      <c r="F757" s="150"/>
      <c r="G757" s="107"/>
      <c r="H757" s="150"/>
      <c r="I757" s="107"/>
      <c r="J757" s="150"/>
      <c r="K757" s="107"/>
      <c r="L757" s="91"/>
      <c r="M757" s="95"/>
    </row>
    <row r="758">
      <c r="A758" s="80" t="str">
        <f t="shared" si="6"/>
        <v/>
      </c>
      <c r="B758" s="80"/>
      <c r="C758" s="80"/>
      <c r="D758" s="149"/>
      <c r="E758" s="135"/>
      <c r="F758" s="150"/>
      <c r="G758" s="107"/>
      <c r="H758" s="150"/>
      <c r="I758" s="107"/>
      <c r="J758" s="150"/>
      <c r="K758" s="107"/>
      <c r="L758" s="91"/>
      <c r="M758" s="95"/>
    </row>
    <row r="759">
      <c r="A759" s="80" t="str">
        <f t="shared" si="6"/>
        <v/>
      </c>
      <c r="B759" s="80"/>
      <c r="C759" s="80"/>
      <c r="D759" s="149"/>
      <c r="E759" s="135"/>
      <c r="F759" s="150"/>
      <c r="G759" s="107"/>
      <c r="H759" s="150"/>
      <c r="I759" s="107"/>
      <c r="J759" s="150"/>
      <c r="K759" s="107"/>
      <c r="L759" s="91"/>
      <c r="M759" s="95"/>
    </row>
    <row r="760">
      <c r="A760" s="80" t="str">
        <f t="shared" si="6"/>
        <v/>
      </c>
      <c r="B760" s="80"/>
      <c r="C760" s="80"/>
      <c r="D760" s="149"/>
      <c r="E760" s="135"/>
      <c r="F760" s="150"/>
      <c r="G760" s="107"/>
      <c r="H760" s="150"/>
      <c r="I760" s="107"/>
      <c r="J760" s="150"/>
      <c r="K760" s="107"/>
      <c r="L760" s="91"/>
      <c r="M760" s="95"/>
    </row>
    <row r="761">
      <c r="A761" s="80" t="str">
        <f t="shared" si="6"/>
        <v/>
      </c>
      <c r="B761" s="80"/>
      <c r="C761" s="80"/>
      <c r="D761" s="149"/>
      <c r="E761" s="135"/>
      <c r="F761" s="150"/>
      <c r="G761" s="107"/>
      <c r="H761" s="150"/>
      <c r="I761" s="107"/>
      <c r="J761" s="150"/>
      <c r="K761" s="107"/>
      <c r="L761" s="91"/>
      <c r="M761" s="95"/>
    </row>
    <row r="762">
      <c r="A762" s="80" t="str">
        <f t="shared" si="6"/>
        <v/>
      </c>
      <c r="B762" s="80"/>
      <c r="C762" s="80"/>
      <c r="D762" s="149"/>
      <c r="E762" s="135"/>
      <c r="F762" s="150"/>
      <c r="G762" s="107"/>
      <c r="H762" s="150"/>
      <c r="I762" s="107"/>
      <c r="J762" s="150"/>
      <c r="K762" s="107"/>
      <c r="L762" s="91"/>
      <c r="M762" s="95"/>
    </row>
    <row r="763">
      <c r="A763" s="80" t="str">
        <f t="shared" si="6"/>
        <v/>
      </c>
      <c r="B763" s="80"/>
      <c r="C763" s="80"/>
      <c r="D763" s="149"/>
      <c r="E763" s="135"/>
      <c r="F763" s="150"/>
      <c r="G763" s="107"/>
      <c r="H763" s="150"/>
      <c r="I763" s="107"/>
      <c r="J763" s="150"/>
      <c r="K763" s="107"/>
      <c r="L763" s="91"/>
      <c r="M763" s="95"/>
    </row>
    <row r="764">
      <c r="A764" s="80" t="str">
        <f t="shared" si="6"/>
        <v/>
      </c>
      <c r="B764" s="80"/>
      <c r="C764" s="80"/>
      <c r="D764" s="149"/>
      <c r="E764" s="135"/>
      <c r="F764" s="150"/>
      <c r="G764" s="107"/>
      <c r="H764" s="150"/>
      <c r="I764" s="107"/>
      <c r="J764" s="150"/>
      <c r="K764" s="107"/>
      <c r="L764" s="91"/>
      <c r="M764" s="95"/>
    </row>
    <row r="765">
      <c r="A765" s="80" t="str">
        <f t="shared" si="6"/>
        <v/>
      </c>
      <c r="B765" s="80"/>
      <c r="C765" s="80"/>
      <c r="D765" s="149"/>
      <c r="E765" s="135"/>
      <c r="F765" s="150"/>
      <c r="G765" s="107"/>
      <c r="H765" s="150"/>
      <c r="I765" s="107"/>
      <c r="J765" s="150"/>
      <c r="K765" s="107"/>
      <c r="L765" s="91"/>
      <c r="M765" s="95"/>
    </row>
    <row r="766">
      <c r="A766" s="80" t="str">
        <f t="shared" si="6"/>
        <v/>
      </c>
      <c r="B766" s="80"/>
      <c r="C766" s="80"/>
      <c r="D766" s="149"/>
      <c r="E766" s="135"/>
      <c r="F766" s="150"/>
      <c r="G766" s="107"/>
      <c r="H766" s="150"/>
      <c r="I766" s="107"/>
      <c r="J766" s="150"/>
      <c r="K766" s="107"/>
      <c r="L766" s="91"/>
      <c r="M766" s="95"/>
    </row>
    <row r="767">
      <c r="A767" s="80" t="str">
        <f t="shared" si="6"/>
        <v/>
      </c>
      <c r="B767" s="80"/>
      <c r="C767" s="80"/>
      <c r="D767" s="149"/>
      <c r="E767" s="135"/>
      <c r="F767" s="150"/>
      <c r="G767" s="107"/>
      <c r="H767" s="150"/>
      <c r="I767" s="107"/>
      <c r="J767" s="150"/>
      <c r="K767" s="107"/>
      <c r="L767" s="91"/>
      <c r="M767" s="95"/>
    </row>
    <row r="768">
      <c r="A768" s="80" t="str">
        <f t="shared" si="6"/>
        <v/>
      </c>
      <c r="B768" s="80"/>
      <c r="C768" s="80"/>
      <c r="D768" s="149"/>
      <c r="E768" s="135"/>
      <c r="F768" s="150"/>
      <c r="G768" s="107"/>
      <c r="H768" s="150"/>
      <c r="I768" s="107"/>
      <c r="J768" s="150"/>
      <c r="K768" s="107"/>
      <c r="L768" s="91"/>
      <c r="M768" s="95"/>
    </row>
    <row r="769">
      <c r="A769" s="80" t="str">
        <f t="shared" si="6"/>
        <v/>
      </c>
      <c r="B769" s="80"/>
      <c r="C769" s="80"/>
      <c r="D769" s="149"/>
      <c r="E769" s="135"/>
      <c r="F769" s="150"/>
      <c r="G769" s="107"/>
      <c r="H769" s="150"/>
      <c r="I769" s="107"/>
      <c r="J769" s="150"/>
      <c r="K769" s="107"/>
      <c r="L769" s="91"/>
      <c r="M769" s="95"/>
    </row>
    <row r="770">
      <c r="A770" s="80" t="str">
        <f t="shared" si="6"/>
        <v/>
      </c>
      <c r="B770" s="80"/>
      <c r="C770" s="80"/>
      <c r="D770" s="149"/>
      <c r="E770" s="135"/>
      <c r="F770" s="150"/>
      <c r="G770" s="107"/>
      <c r="H770" s="150"/>
      <c r="I770" s="107"/>
      <c r="J770" s="150"/>
      <c r="K770" s="107"/>
      <c r="L770" s="91"/>
      <c r="M770" s="95"/>
    </row>
    <row r="771">
      <c r="A771" s="80" t="str">
        <f t="shared" si="6"/>
        <v/>
      </c>
      <c r="B771" s="80"/>
      <c r="C771" s="80"/>
      <c r="D771" s="149"/>
      <c r="E771" s="135"/>
      <c r="F771" s="150"/>
      <c r="G771" s="107"/>
      <c r="H771" s="150"/>
      <c r="I771" s="107"/>
      <c r="J771" s="150"/>
      <c r="K771" s="107"/>
      <c r="L771" s="91"/>
      <c r="M771" s="95"/>
    </row>
    <row r="772">
      <c r="A772" s="80" t="str">
        <f t="shared" si="6"/>
        <v/>
      </c>
      <c r="B772" s="80"/>
      <c r="C772" s="80"/>
      <c r="D772" s="149"/>
      <c r="E772" s="135"/>
      <c r="F772" s="150"/>
      <c r="G772" s="107"/>
      <c r="H772" s="150"/>
      <c r="I772" s="107"/>
      <c r="J772" s="150"/>
      <c r="K772" s="107"/>
      <c r="L772" s="91"/>
      <c r="M772" s="95"/>
    </row>
    <row r="773">
      <c r="A773" s="80" t="str">
        <f t="shared" si="6"/>
        <v/>
      </c>
      <c r="B773" s="80"/>
      <c r="C773" s="80"/>
      <c r="D773" s="149"/>
      <c r="E773" s="135"/>
      <c r="F773" s="150"/>
      <c r="G773" s="107"/>
      <c r="H773" s="150"/>
      <c r="I773" s="107"/>
      <c r="J773" s="150"/>
      <c r="K773" s="107"/>
      <c r="L773" s="91"/>
      <c r="M773" s="95"/>
    </row>
    <row r="774">
      <c r="A774" s="80" t="str">
        <f t="shared" si="6"/>
        <v/>
      </c>
      <c r="B774" s="80"/>
      <c r="C774" s="80"/>
      <c r="D774" s="149"/>
      <c r="E774" s="135"/>
      <c r="F774" s="150"/>
      <c r="G774" s="107"/>
      <c r="H774" s="150"/>
      <c r="I774" s="107"/>
      <c r="J774" s="150"/>
      <c r="K774" s="107"/>
      <c r="L774" s="91"/>
      <c r="M774" s="95"/>
    </row>
    <row r="775">
      <c r="A775" s="80" t="str">
        <f t="shared" si="6"/>
        <v/>
      </c>
      <c r="B775" s="80"/>
      <c r="C775" s="80"/>
      <c r="D775" s="149"/>
      <c r="E775" s="135"/>
      <c r="F775" s="150"/>
      <c r="G775" s="107"/>
      <c r="H775" s="150"/>
      <c r="I775" s="107"/>
      <c r="J775" s="150"/>
      <c r="K775" s="107"/>
      <c r="L775" s="91"/>
      <c r="M775" s="95"/>
    </row>
    <row r="776">
      <c r="A776" s="80" t="str">
        <f t="shared" si="6"/>
        <v/>
      </c>
      <c r="B776" s="80"/>
      <c r="C776" s="80"/>
      <c r="D776" s="149"/>
      <c r="E776" s="135"/>
      <c r="F776" s="150"/>
      <c r="G776" s="107"/>
      <c r="H776" s="150"/>
      <c r="I776" s="107"/>
      <c r="J776" s="150"/>
      <c r="K776" s="107"/>
      <c r="L776" s="91"/>
      <c r="M776" s="95"/>
    </row>
    <row r="777">
      <c r="A777" s="80" t="str">
        <f t="shared" si="6"/>
        <v/>
      </c>
      <c r="B777" s="80"/>
      <c r="C777" s="80"/>
      <c r="D777" s="149"/>
      <c r="E777" s="135"/>
      <c r="F777" s="150"/>
      <c r="G777" s="107"/>
      <c r="H777" s="150"/>
      <c r="I777" s="107"/>
      <c r="J777" s="150"/>
      <c r="K777" s="107"/>
      <c r="L777" s="91"/>
      <c r="M777" s="95"/>
    </row>
    <row r="778">
      <c r="A778" s="80" t="str">
        <f t="shared" si="6"/>
        <v/>
      </c>
      <c r="B778" s="80"/>
      <c r="C778" s="80"/>
      <c r="D778" s="149"/>
      <c r="E778" s="135"/>
      <c r="F778" s="150"/>
      <c r="G778" s="107"/>
      <c r="H778" s="150"/>
      <c r="I778" s="107"/>
      <c r="J778" s="150"/>
      <c r="K778" s="107"/>
      <c r="L778" s="91"/>
      <c r="M778" s="95"/>
    </row>
    <row r="779">
      <c r="A779" s="80" t="str">
        <f t="shared" si="6"/>
        <v/>
      </c>
      <c r="B779" s="80"/>
      <c r="C779" s="80"/>
      <c r="D779" s="149"/>
      <c r="E779" s="135"/>
      <c r="F779" s="150"/>
      <c r="G779" s="107"/>
      <c r="H779" s="150"/>
      <c r="I779" s="107"/>
      <c r="J779" s="150"/>
      <c r="K779" s="107"/>
      <c r="L779" s="91"/>
      <c r="M779" s="95"/>
    </row>
    <row r="780">
      <c r="A780" s="80" t="str">
        <f t="shared" si="6"/>
        <v/>
      </c>
      <c r="B780" s="80"/>
      <c r="C780" s="80"/>
      <c r="D780" s="149"/>
      <c r="E780" s="135"/>
      <c r="F780" s="150"/>
      <c r="G780" s="107"/>
      <c r="H780" s="150"/>
      <c r="I780" s="107"/>
      <c r="J780" s="150"/>
      <c r="K780" s="107"/>
      <c r="L780" s="91"/>
      <c r="M780" s="95"/>
    </row>
    <row r="781">
      <c r="A781" s="80" t="str">
        <f t="shared" si="6"/>
        <v/>
      </c>
      <c r="B781" s="80"/>
      <c r="C781" s="80"/>
      <c r="D781" s="149"/>
      <c r="E781" s="135"/>
      <c r="F781" s="150"/>
      <c r="G781" s="107"/>
      <c r="H781" s="150"/>
      <c r="I781" s="107"/>
      <c r="J781" s="150"/>
      <c r="K781" s="107"/>
      <c r="L781" s="91"/>
      <c r="M781" s="95"/>
    </row>
    <row r="782">
      <c r="A782" s="80" t="str">
        <f t="shared" si="6"/>
        <v/>
      </c>
      <c r="B782" s="80"/>
      <c r="C782" s="80"/>
      <c r="D782" s="149"/>
      <c r="E782" s="135"/>
      <c r="F782" s="150"/>
      <c r="G782" s="107"/>
      <c r="H782" s="150"/>
      <c r="I782" s="107"/>
      <c r="J782" s="150"/>
      <c r="K782" s="107"/>
      <c r="L782" s="91"/>
      <c r="M782" s="95"/>
    </row>
    <row r="783">
      <c r="A783" s="80" t="str">
        <f t="shared" si="6"/>
        <v/>
      </c>
      <c r="B783" s="80"/>
      <c r="C783" s="80"/>
      <c r="D783" s="149"/>
      <c r="E783" s="135"/>
      <c r="F783" s="150"/>
      <c r="G783" s="107"/>
      <c r="H783" s="150"/>
      <c r="I783" s="107"/>
      <c r="J783" s="150"/>
      <c r="K783" s="107"/>
      <c r="L783" s="91"/>
      <c r="M783" s="95"/>
    </row>
    <row r="784">
      <c r="A784" s="80" t="str">
        <f t="shared" si="6"/>
        <v/>
      </c>
      <c r="B784" s="80"/>
      <c r="C784" s="80"/>
      <c r="D784" s="149"/>
      <c r="E784" s="135"/>
      <c r="F784" s="150"/>
      <c r="G784" s="107"/>
      <c r="H784" s="150"/>
      <c r="I784" s="107"/>
      <c r="J784" s="150"/>
      <c r="K784" s="107"/>
      <c r="L784" s="91"/>
      <c r="M784" s="95"/>
    </row>
    <row r="785">
      <c r="A785" s="80" t="str">
        <f t="shared" si="6"/>
        <v/>
      </c>
      <c r="B785" s="80"/>
      <c r="C785" s="80"/>
      <c r="D785" s="149"/>
      <c r="E785" s="135"/>
      <c r="F785" s="150"/>
      <c r="G785" s="107"/>
      <c r="H785" s="150"/>
      <c r="I785" s="107"/>
      <c r="J785" s="150"/>
      <c r="K785" s="107"/>
      <c r="L785" s="91"/>
      <c r="M785" s="95"/>
    </row>
    <row r="786">
      <c r="A786" s="80" t="str">
        <f t="shared" si="6"/>
        <v/>
      </c>
      <c r="B786" s="80"/>
      <c r="C786" s="80"/>
      <c r="D786" s="149"/>
      <c r="E786" s="135"/>
      <c r="F786" s="150"/>
      <c r="G786" s="107"/>
      <c r="H786" s="150"/>
      <c r="I786" s="107"/>
      <c r="J786" s="150"/>
      <c r="K786" s="107"/>
      <c r="L786" s="91"/>
      <c r="M786" s="95"/>
    </row>
    <row r="787">
      <c r="A787" s="80" t="str">
        <f t="shared" si="6"/>
        <v/>
      </c>
      <c r="B787" s="80"/>
      <c r="C787" s="80"/>
      <c r="D787" s="149"/>
      <c r="E787" s="135"/>
      <c r="F787" s="150"/>
      <c r="G787" s="107"/>
      <c r="H787" s="150"/>
      <c r="I787" s="107"/>
      <c r="J787" s="150"/>
      <c r="K787" s="107"/>
      <c r="L787" s="91"/>
      <c r="M787" s="95"/>
    </row>
    <row r="788">
      <c r="A788" s="80" t="str">
        <f t="shared" si="6"/>
        <v/>
      </c>
      <c r="B788" s="80"/>
      <c r="C788" s="80"/>
      <c r="D788" s="149"/>
      <c r="E788" s="135"/>
      <c r="F788" s="150"/>
      <c r="G788" s="107"/>
      <c r="H788" s="150"/>
      <c r="I788" s="107"/>
      <c r="J788" s="150"/>
      <c r="K788" s="107"/>
      <c r="L788" s="91"/>
      <c r="M788" s="95"/>
    </row>
    <row r="789">
      <c r="A789" s="80" t="str">
        <f t="shared" si="6"/>
        <v/>
      </c>
      <c r="B789" s="80"/>
      <c r="C789" s="80"/>
      <c r="D789" s="149"/>
      <c r="E789" s="135"/>
      <c r="F789" s="150"/>
      <c r="G789" s="107"/>
      <c r="H789" s="150"/>
      <c r="I789" s="107"/>
      <c r="J789" s="150"/>
      <c r="K789" s="107"/>
      <c r="L789" s="91"/>
      <c r="M789" s="95"/>
    </row>
    <row r="790">
      <c r="A790" s="80" t="str">
        <f t="shared" si="6"/>
        <v/>
      </c>
      <c r="B790" s="80"/>
      <c r="C790" s="80"/>
      <c r="D790" s="149"/>
      <c r="E790" s="135"/>
      <c r="F790" s="150"/>
      <c r="G790" s="107"/>
      <c r="H790" s="150"/>
      <c r="I790" s="107"/>
      <c r="J790" s="150"/>
      <c r="K790" s="107"/>
      <c r="L790" s="91"/>
      <c r="M790" s="95"/>
    </row>
    <row r="791">
      <c r="A791" s="80" t="str">
        <f t="shared" si="6"/>
        <v/>
      </c>
      <c r="B791" s="80"/>
      <c r="C791" s="80"/>
      <c r="D791" s="149"/>
      <c r="E791" s="135"/>
      <c r="F791" s="150"/>
      <c r="G791" s="107"/>
      <c r="H791" s="150"/>
      <c r="I791" s="107"/>
      <c r="J791" s="150"/>
      <c r="K791" s="107"/>
      <c r="L791" s="91"/>
      <c r="M791" s="95"/>
    </row>
    <row r="792">
      <c r="A792" s="80" t="str">
        <f t="shared" si="6"/>
        <v/>
      </c>
      <c r="B792" s="80"/>
      <c r="C792" s="80"/>
      <c r="D792" s="149"/>
      <c r="E792" s="135"/>
      <c r="F792" s="150"/>
      <c r="G792" s="107"/>
      <c r="H792" s="150"/>
      <c r="I792" s="107"/>
      <c r="J792" s="150"/>
      <c r="K792" s="107"/>
      <c r="L792" s="91"/>
      <c r="M792" s="95"/>
    </row>
    <row r="793">
      <c r="A793" s="80" t="str">
        <f t="shared" si="6"/>
        <v/>
      </c>
      <c r="B793" s="80"/>
      <c r="C793" s="80"/>
      <c r="D793" s="149"/>
      <c r="E793" s="135"/>
      <c r="F793" s="150"/>
      <c r="G793" s="107"/>
      <c r="H793" s="150"/>
      <c r="I793" s="107"/>
      <c r="J793" s="150"/>
      <c r="K793" s="107"/>
      <c r="L793" s="91"/>
      <c r="M793" s="95"/>
    </row>
    <row r="794">
      <c r="A794" s="80" t="str">
        <f t="shared" si="6"/>
        <v/>
      </c>
      <c r="B794" s="80"/>
      <c r="C794" s="80"/>
      <c r="D794" s="149"/>
      <c r="E794" s="135"/>
      <c r="F794" s="150"/>
      <c r="G794" s="107"/>
      <c r="H794" s="150"/>
      <c r="I794" s="107"/>
      <c r="J794" s="150"/>
      <c r="K794" s="107"/>
      <c r="L794" s="91"/>
      <c r="M794" s="95"/>
    </row>
    <row r="795">
      <c r="A795" s="80" t="str">
        <f t="shared" si="6"/>
        <v/>
      </c>
      <c r="B795" s="80"/>
      <c r="C795" s="80"/>
      <c r="D795" s="149"/>
      <c r="E795" s="135"/>
      <c r="F795" s="150"/>
      <c r="G795" s="107"/>
      <c r="H795" s="150"/>
      <c r="I795" s="107"/>
      <c r="J795" s="150"/>
      <c r="K795" s="107"/>
      <c r="L795" s="91"/>
      <c r="M795" s="95"/>
    </row>
    <row r="796">
      <c r="A796" s="80" t="str">
        <f t="shared" si="6"/>
        <v/>
      </c>
      <c r="B796" s="80"/>
      <c r="C796" s="80"/>
      <c r="D796" s="149"/>
      <c r="E796" s="135"/>
      <c r="F796" s="150"/>
      <c r="G796" s="107"/>
      <c r="H796" s="150"/>
      <c r="I796" s="107"/>
      <c r="J796" s="150"/>
      <c r="K796" s="107"/>
      <c r="L796" s="91"/>
      <c r="M796" s="95"/>
    </row>
    <row r="797">
      <c r="A797" s="80" t="str">
        <f t="shared" si="6"/>
        <v/>
      </c>
      <c r="B797" s="80"/>
      <c r="C797" s="80"/>
      <c r="D797" s="149"/>
      <c r="E797" s="135"/>
      <c r="F797" s="150"/>
      <c r="G797" s="107"/>
      <c r="H797" s="150"/>
      <c r="I797" s="107"/>
      <c r="J797" s="150"/>
      <c r="K797" s="107"/>
      <c r="L797" s="91"/>
      <c r="M797" s="95"/>
    </row>
    <row r="798">
      <c r="A798" s="80" t="str">
        <f t="shared" si="6"/>
        <v/>
      </c>
      <c r="B798" s="80"/>
      <c r="C798" s="80"/>
      <c r="D798" s="149"/>
      <c r="E798" s="135"/>
      <c r="F798" s="150"/>
      <c r="G798" s="107"/>
      <c r="H798" s="150"/>
      <c r="I798" s="107"/>
      <c r="J798" s="150"/>
      <c r="K798" s="107"/>
      <c r="L798" s="91"/>
      <c r="M798" s="95"/>
    </row>
    <row r="799">
      <c r="A799" s="80" t="str">
        <f t="shared" si="6"/>
        <v/>
      </c>
      <c r="B799" s="80"/>
      <c r="C799" s="80"/>
      <c r="D799" s="149"/>
      <c r="E799" s="135"/>
      <c r="F799" s="150"/>
      <c r="G799" s="107"/>
      <c r="H799" s="150"/>
      <c r="I799" s="107"/>
      <c r="J799" s="150"/>
      <c r="K799" s="107"/>
      <c r="L799" s="91"/>
      <c r="M799" s="95"/>
    </row>
    <row r="800">
      <c r="A800" s="80" t="str">
        <f t="shared" si="6"/>
        <v/>
      </c>
      <c r="B800" s="80"/>
      <c r="C800" s="80"/>
      <c r="D800" s="149"/>
      <c r="E800" s="135"/>
      <c r="F800" s="150"/>
      <c r="G800" s="107"/>
      <c r="H800" s="150"/>
      <c r="I800" s="107"/>
      <c r="J800" s="150"/>
      <c r="K800" s="107"/>
      <c r="L800" s="91"/>
      <c r="M800" s="95"/>
    </row>
    <row r="801">
      <c r="A801" s="80" t="str">
        <f t="shared" si="6"/>
        <v/>
      </c>
      <c r="B801" s="80"/>
      <c r="C801" s="80"/>
      <c r="D801" s="149"/>
      <c r="E801" s="135"/>
      <c r="F801" s="150"/>
      <c r="G801" s="107"/>
      <c r="H801" s="150"/>
      <c r="I801" s="107"/>
      <c r="J801" s="150"/>
      <c r="K801" s="107"/>
      <c r="L801" s="91"/>
      <c r="M801" s="95"/>
    </row>
    <row r="802">
      <c r="A802" s="80" t="str">
        <f t="shared" si="6"/>
        <v/>
      </c>
      <c r="B802" s="80"/>
      <c r="C802" s="80"/>
      <c r="D802" s="149"/>
      <c r="E802" s="135"/>
      <c r="F802" s="150"/>
      <c r="G802" s="107"/>
      <c r="H802" s="150"/>
      <c r="I802" s="107"/>
      <c r="J802" s="150"/>
      <c r="K802" s="107"/>
      <c r="L802" s="91"/>
      <c r="M802" s="95"/>
    </row>
    <row r="803">
      <c r="A803" s="80" t="str">
        <f t="shared" si="6"/>
        <v/>
      </c>
      <c r="B803" s="80"/>
      <c r="C803" s="80"/>
      <c r="D803" s="149"/>
      <c r="E803" s="135"/>
      <c r="F803" s="150"/>
      <c r="G803" s="107"/>
      <c r="H803" s="150"/>
      <c r="I803" s="107"/>
      <c r="J803" s="150"/>
      <c r="K803" s="107"/>
      <c r="L803" s="91"/>
      <c r="M803" s="95"/>
    </row>
    <row r="804">
      <c r="A804" s="80" t="str">
        <f t="shared" si="6"/>
        <v/>
      </c>
      <c r="B804" s="80"/>
      <c r="C804" s="80"/>
      <c r="D804" s="149"/>
      <c r="E804" s="135"/>
      <c r="F804" s="150"/>
      <c r="G804" s="107"/>
      <c r="H804" s="150"/>
      <c r="I804" s="107"/>
      <c r="J804" s="150"/>
      <c r="K804" s="107"/>
      <c r="L804" s="91"/>
      <c r="M804" s="95"/>
    </row>
    <row r="805">
      <c r="A805" s="80" t="str">
        <f t="shared" si="6"/>
        <v/>
      </c>
      <c r="B805" s="80"/>
      <c r="C805" s="80"/>
      <c r="D805" s="149"/>
      <c r="E805" s="135"/>
      <c r="F805" s="150"/>
      <c r="G805" s="107"/>
      <c r="H805" s="150"/>
      <c r="I805" s="107"/>
      <c r="J805" s="150"/>
      <c r="K805" s="107"/>
      <c r="L805" s="91"/>
      <c r="M805" s="95"/>
    </row>
    <row r="806">
      <c r="A806" s="80" t="str">
        <f t="shared" si="6"/>
        <v/>
      </c>
      <c r="B806" s="80"/>
      <c r="C806" s="80"/>
      <c r="D806" s="149"/>
      <c r="E806" s="135"/>
      <c r="F806" s="150"/>
      <c r="G806" s="107"/>
      <c r="H806" s="150"/>
      <c r="I806" s="107"/>
      <c r="J806" s="150"/>
      <c r="K806" s="107"/>
      <c r="L806" s="91"/>
      <c r="M806" s="95"/>
    </row>
    <row r="807">
      <c r="A807" s="80" t="str">
        <f t="shared" si="6"/>
        <v/>
      </c>
      <c r="B807" s="80"/>
      <c r="C807" s="80"/>
      <c r="D807" s="149"/>
      <c r="E807" s="135"/>
      <c r="F807" s="150"/>
      <c r="G807" s="107"/>
      <c r="H807" s="150"/>
      <c r="I807" s="107"/>
      <c r="J807" s="150"/>
      <c r="K807" s="107"/>
      <c r="L807" s="91"/>
      <c r="M807" s="95"/>
    </row>
    <row r="808">
      <c r="A808" s="80" t="str">
        <f t="shared" si="6"/>
        <v/>
      </c>
      <c r="B808" s="80"/>
      <c r="C808" s="80"/>
      <c r="D808" s="149"/>
      <c r="E808" s="135"/>
      <c r="F808" s="150"/>
      <c r="G808" s="107"/>
      <c r="H808" s="150"/>
      <c r="I808" s="107"/>
      <c r="J808" s="150"/>
      <c r="K808" s="107"/>
      <c r="L808" s="91"/>
      <c r="M808" s="95"/>
    </row>
    <row r="809">
      <c r="A809" s="80" t="str">
        <f t="shared" si="6"/>
        <v/>
      </c>
      <c r="B809" s="80"/>
      <c r="C809" s="80"/>
      <c r="D809" s="149"/>
      <c r="E809" s="135"/>
      <c r="F809" s="150"/>
      <c r="G809" s="107"/>
      <c r="H809" s="150"/>
      <c r="I809" s="107"/>
      <c r="J809" s="150"/>
      <c r="K809" s="107"/>
      <c r="L809" s="91"/>
      <c r="M809" s="95"/>
    </row>
    <row r="810">
      <c r="A810" s="80" t="str">
        <f t="shared" si="6"/>
        <v/>
      </c>
      <c r="B810" s="80"/>
      <c r="C810" s="80"/>
      <c r="D810" s="149"/>
      <c r="E810" s="135"/>
      <c r="F810" s="150"/>
      <c r="G810" s="107"/>
      <c r="H810" s="150"/>
      <c r="I810" s="107"/>
      <c r="J810" s="150"/>
      <c r="K810" s="107"/>
      <c r="L810" s="91"/>
      <c r="M810" s="95"/>
    </row>
    <row r="811">
      <c r="A811" s="80" t="str">
        <f t="shared" si="6"/>
        <v/>
      </c>
      <c r="B811" s="80"/>
      <c r="C811" s="80"/>
      <c r="D811" s="149"/>
      <c r="E811" s="135"/>
      <c r="F811" s="150"/>
      <c r="G811" s="107"/>
      <c r="H811" s="150"/>
      <c r="I811" s="107"/>
      <c r="J811" s="150"/>
      <c r="K811" s="107"/>
      <c r="L811" s="91"/>
      <c r="M811" s="95"/>
    </row>
    <row r="812">
      <c r="A812" s="80" t="str">
        <f t="shared" si="6"/>
        <v/>
      </c>
      <c r="B812" s="80"/>
      <c r="C812" s="80"/>
      <c r="D812" s="149"/>
      <c r="E812" s="135"/>
      <c r="F812" s="150"/>
      <c r="G812" s="107"/>
      <c r="H812" s="150"/>
      <c r="I812" s="107"/>
      <c r="J812" s="150"/>
      <c r="K812" s="107"/>
      <c r="L812" s="91"/>
      <c r="M812" s="95"/>
    </row>
    <row r="813">
      <c r="A813" s="80" t="str">
        <f t="shared" si="6"/>
        <v/>
      </c>
      <c r="B813" s="80"/>
      <c r="C813" s="80"/>
      <c r="D813" s="149"/>
      <c r="E813" s="135"/>
      <c r="F813" s="150"/>
      <c r="G813" s="107"/>
      <c r="H813" s="150"/>
      <c r="I813" s="107"/>
      <c r="J813" s="150"/>
      <c r="K813" s="107"/>
      <c r="L813" s="91"/>
      <c r="M813" s="95"/>
    </row>
    <row r="814">
      <c r="A814" s="80" t="str">
        <f t="shared" si="6"/>
        <v/>
      </c>
      <c r="B814" s="80"/>
      <c r="C814" s="80"/>
      <c r="D814" s="149"/>
      <c r="E814" s="135"/>
      <c r="F814" s="150"/>
      <c r="G814" s="107"/>
      <c r="H814" s="150"/>
      <c r="I814" s="107"/>
      <c r="J814" s="150"/>
      <c r="K814" s="107"/>
      <c r="L814" s="91"/>
      <c r="M814" s="95"/>
    </row>
    <row r="815">
      <c r="A815" s="80" t="str">
        <f t="shared" si="6"/>
        <v/>
      </c>
      <c r="B815" s="80"/>
      <c r="C815" s="80"/>
      <c r="D815" s="149"/>
      <c r="E815" s="135"/>
      <c r="F815" s="150"/>
      <c r="G815" s="107"/>
      <c r="H815" s="150"/>
      <c r="I815" s="107"/>
      <c r="J815" s="150"/>
      <c r="K815" s="107"/>
      <c r="L815" s="91"/>
      <c r="M815" s="95"/>
    </row>
    <row r="816">
      <c r="A816" s="80" t="str">
        <f t="shared" si="6"/>
        <v/>
      </c>
      <c r="B816" s="80"/>
      <c r="C816" s="80"/>
      <c r="D816" s="149"/>
      <c r="E816" s="135"/>
      <c r="F816" s="150"/>
      <c r="G816" s="107"/>
      <c r="H816" s="150"/>
      <c r="I816" s="107"/>
      <c r="J816" s="150"/>
      <c r="K816" s="107"/>
      <c r="L816" s="91"/>
      <c r="M816" s="95"/>
    </row>
    <row r="817">
      <c r="A817" s="80" t="str">
        <f t="shared" si="6"/>
        <v/>
      </c>
      <c r="B817" s="80"/>
      <c r="C817" s="80"/>
      <c r="D817" s="149"/>
      <c r="E817" s="135"/>
      <c r="F817" s="150"/>
      <c r="G817" s="107"/>
      <c r="H817" s="150"/>
      <c r="I817" s="107"/>
      <c r="J817" s="150"/>
      <c r="K817" s="107"/>
      <c r="L817" s="91"/>
      <c r="M817" s="95"/>
    </row>
    <row r="818">
      <c r="A818" s="80" t="str">
        <f t="shared" si="6"/>
        <v/>
      </c>
      <c r="B818" s="80"/>
      <c r="C818" s="80"/>
      <c r="D818" s="149"/>
      <c r="E818" s="135"/>
      <c r="F818" s="150"/>
      <c r="G818" s="107"/>
      <c r="H818" s="150"/>
      <c r="I818" s="107"/>
      <c r="J818" s="150"/>
      <c r="K818" s="107"/>
      <c r="L818" s="91"/>
      <c r="M818" s="95"/>
    </row>
    <row r="819">
      <c r="A819" s="80" t="str">
        <f t="shared" si="6"/>
        <v/>
      </c>
      <c r="B819" s="80"/>
      <c r="C819" s="80"/>
      <c r="D819" s="149"/>
      <c r="E819" s="135"/>
      <c r="F819" s="150"/>
      <c r="G819" s="107"/>
      <c r="H819" s="150"/>
      <c r="I819" s="107"/>
      <c r="J819" s="150"/>
      <c r="K819" s="107"/>
      <c r="L819" s="91"/>
      <c r="M819" s="95"/>
    </row>
    <row r="820">
      <c r="A820" s="80" t="str">
        <f t="shared" si="6"/>
        <v/>
      </c>
      <c r="B820" s="80"/>
      <c r="C820" s="80"/>
      <c r="D820" s="149"/>
      <c r="E820" s="135"/>
      <c r="F820" s="150"/>
      <c r="G820" s="107"/>
      <c r="H820" s="150"/>
      <c r="I820" s="107"/>
      <c r="J820" s="150"/>
      <c r="K820" s="107"/>
      <c r="L820" s="91"/>
      <c r="M820" s="95"/>
    </row>
    <row r="821">
      <c r="A821" s="80" t="str">
        <f t="shared" si="6"/>
        <v/>
      </c>
      <c r="B821" s="80"/>
      <c r="C821" s="80"/>
      <c r="D821" s="149"/>
      <c r="E821" s="135"/>
      <c r="F821" s="150"/>
      <c r="G821" s="107"/>
      <c r="H821" s="150"/>
      <c r="I821" s="107"/>
      <c r="J821" s="150"/>
      <c r="K821" s="107"/>
      <c r="L821" s="91"/>
      <c r="M821" s="95"/>
    </row>
    <row r="822">
      <c r="A822" s="80" t="str">
        <f t="shared" si="6"/>
        <v/>
      </c>
      <c r="B822" s="80"/>
      <c r="C822" s="80"/>
      <c r="D822" s="149"/>
      <c r="E822" s="135"/>
      <c r="F822" s="150"/>
      <c r="G822" s="107"/>
      <c r="H822" s="150"/>
      <c r="I822" s="107"/>
      <c r="J822" s="150"/>
      <c r="K822" s="107"/>
      <c r="L822" s="91"/>
      <c r="M822" s="95"/>
    </row>
    <row r="823">
      <c r="A823" s="80" t="str">
        <f t="shared" si="6"/>
        <v/>
      </c>
      <c r="B823" s="80"/>
      <c r="C823" s="80"/>
      <c r="D823" s="149"/>
      <c r="E823" s="135"/>
      <c r="F823" s="150"/>
      <c r="G823" s="107"/>
      <c r="H823" s="150"/>
      <c r="I823" s="107"/>
      <c r="J823" s="150"/>
      <c r="K823" s="107"/>
      <c r="L823" s="91"/>
      <c r="M823" s="95"/>
    </row>
    <row r="824">
      <c r="A824" s="80" t="str">
        <f t="shared" si="6"/>
        <v/>
      </c>
      <c r="B824" s="80"/>
      <c r="C824" s="80"/>
      <c r="D824" s="149"/>
      <c r="E824" s="135"/>
      <c r="F824" s="150"/>
      <c r="G824" s="107"/>
      <c r="H824" s="150"/>
      <c r="I824" s="107"/>
      <c r="J824" s="150"/>
      <c r="K824" s="107"/>
      <c r="L824" s="91"/>
      <c r="M824" s="95"/>
    </row>
    <row r="825">
      <c r="A825" s="80" t="str">
        <f t="shared" si="6"/>
        <v/>
      </c>
      <c r="B825" s="80"/>
      <c r="C825" s="80"/>
      <c r="D825" s="149"/>
      <c r="E825" s="135"/>
      <c r="F825" s="150"/>
      <c r="G825" s="107"/>
      <c r="H825" s="150"/>
      <c r="I825" s="107"/>
      <c r="J825" s="150"/>
      <c r="K825" s="107"/>
      <c r="L825" s="91"/>
      <c r="M825" s="95"/>
    </row>
    <row r="826">
      <c r="A826" s="80" t="str">
        <f t="shared" si="6"/>
        <v/>
      </c>
      <c r="B826" s="80"/>
      <c r="C826" s="80"/>
      <c r="D826" s="149"/>
      <c r="E826" s="135"/>
      <c r="F826" s="150"/>
      <c r="G826" s="107"/>
      <c r="H826" s="150"/>
      <c r="I826" s="107"/>
      <c r="J826" s="150"/>
      <c r="K826" s="107"/>
      <c r="L826" s="91"/>
      <c r="M826" s="95"/>
    </row>
    <row r="827">
      <c r="A827" s="80" t="str">
        <f t="shared" si="6"/>
        <v/>
      </c>
      <c r="B827" s="80"/>
      <c r="C827" s="80"/>
      <c r="D827" s="149"/>
      <c r="E827" s="135"/>
      <c r="F827" s="150"/>
      <c r="G827" s="107"/>
      <c r="H827" s="150"/>
      <c r="I827" s="107"/>
      <c r="J827" s="150"/>
      <c r="K827" s="107"/>
      <c r="L827" s="91"/>
      <c r="M827" s="95"/>
    </row>
    <row r="828">
      <c r="A828" s="80" t="str">
        <f t="shared" si="6"/>
        <v/>
      </c>
      <c r="B828" s="80"/>
      <c r="C828" s="80"/>
      <c r="D828" s="149"/>
      <c r="E828" s="135"/>
      <c r="F828" s="150"/>
      <c r="G828" s="107"/>
      <c r="H828" s="150"/>
      <c r="I828" s="107"/>
      <c r="J828" s="150"/>
      <c r="K828" s="107"/>
      <c r="L828" s="91"/>
      <c r="M828" s="95"/>
    </row>
    <row r="829">
      <c r="A829" s="80" t="str">
        <f t="shared" si="6"/>
        <v/>
      </c>
      <c r="B829" s="80"/>
      <c r="C829" s="80"/>
      <c r="D829" s="149"/>
      <c r="E829" s="135"/>
      <c r="F829" s="150"/>
      <c r="G829" s="107"/>
      <c r="H829" s="150"/>
      <c r="I829" s="107"/>
      <c r="J829" s="150"/>
      <c r="K829" s="107"/>
      <c r="L829" s="91"/>
      <c r="M829" s="95"/>
    </row>
    <row r="830">
      <c r="A830" s="80" t="str">
        <f t="shared" si="6"/>
        <v/>
      </c>
      <c r="B830" s="80"/>
      <c r="C830" s="80"/>
      <c r="D830" s="149"/>
      <c r="E830" s="135"/>
      <c r="F830" s="150"/>
      <c r="G830" s="107"/>
      <c r="H830" s="150"/>
      <c r="I830" s="107"/>
      <c r="J830" s="150"/>
      <c r="K830" s="107"/>
      <c r="L830" s="91"/>
      <c r="M830" s="95"/>
    </row>
    <row r="831">
      <c r="A831" s="80" t="str">
        <f t="shared" si="6"/>
        <v/>
      </c>
      <c r="B831" s="80"/>
      <c r="C831" s="80"/>
      <c r="D831" s="149"/>
      <c r="E831" s="135"/>
      <c r="F831" s="150"/>
      <c r="G831" s="107"/>
      <c r="H831" s="150"/>
      <c r="I831" s="107"/>
      <c r="J831" s="150"/>
      <c r="K831" s="107"/>
      <c r="L831" s="91"/>
      <c r="M831" s="95"/>
    </row>
    <row r="832">
      <c r="A832" s="80" t="str">
        <f t="shared" si="6"/>
        <v/>
      </c>
      <c r="B832" s="80"/>
      <c r="C832" s="80"/>
      <c r="D832" s="149"/>
      <c r="E832" s="135"/>
      <c r="F832" s="150"/>
      <c r="G832" s="107"/>
      <c r="H832" s="150"/>
      <c r="I832" s="107"/>
      <c r="J832" s="150"/>
      <c r="K832" s="107"/>
      <c r="L832" s="91"/>
      <c r="M832" s="95"/>
    </row>
    <row r="833">
      <c r="A833" s="80" t="str">
        <f t="shared" si="6"/>
        <v/>
      </c>
      <c r="B833" s="80"/>
      <c r="C833" s="80"/>
      <c r="D833" s="149"/>
      <c r="E833" s="135"/>
      <c r="F833" s="150"/>
      <c r="G833" s="107"/>
      <c r="H833" s="150"/>
      <c r="I833" s="107"/>
      <c r="J833" s="150"/>
      <c r="K833" s="107"/>
      <c r="L833" s="91"/>
      <c r="M833" s="95"/>
    </row>
    <row r="834">
      <c r="A834" s="80" t="str">
        <f t="shared" si="6"/>
        <v/>
      </c>
      <c r="B834" s="80"/>
      <c r="C834" s="80"/>
      <c r="D834" s="149"/>
      <c r="E834" s="135"/>
      <c r="F834" s="150"/>
      <c r="G834" s="107"/>
      <c r="H834" s="150"/>
      <c r="I834" s="107"/>
      <c r="J834" s="150"/>
      <c r="K834" s="107"/>
      <c r="L834" s="91"/>
      <c r="M834" s="95"/>
    </row>
    <row r="835">
      <c r="A835" s="80" t="str">
        <f t="shared" si="6"/>
        <v/>
      </c>
      <c r="B835" s="80"/>
      <c r="C835" s="80"/>
      <c r="D835" s="149"/>
      <c r="E835" s="135"/>
      <c r="F835" s="150"/>
      <c r="G835" s="107"/>
      <c r="H835" s="150"/>
      <c r="I835" s="107"/>
      <c r="J835" s="150"/>
      <c r="K835" s="107"/>
      <c r="L835" s="91"/>
      <c r="M835" s="95"/>
    </row>
    <row r="836">
      <c r="A836" s="80" t="str">
        <f t="shared" si="6"/>
        <v/>
      </c>
      <c r="B836" s="80"/>
      <c r="C836" s="80"/>
      <c r="D836" s="149"/>
      <c r="E836" s="135"/>
      <c r="F836" s="150"/>
      <c r="G836" s="107"/>
      <c r="H836" s="150"/>
      <c r="I836" s="107"/>
      <c r="J836" s="150"/>
      <c r="K836" s="107"/>
      <c r="L836" s="91"/>
      <c r="M836" s="95"/>
    </row>
    <row r="837">
      <c r="A837" s="80" t="str">
        <f t="shared" si="6"/>
        <v/>
      </c>
      <c r="B837" s="80"/>
      <c r="C837" s="80"/>
      <c r="D837" s="149"/>
      <c r="E837" s="135"/>
      <c r="F837" s="150"/>
      <c r="G837" s="107"/>
      <c r="H837" s="150"/>
      <c r="I837" s="107"/>
      <c r="J837" s="150"/>
      <c r="K837" s="107"/>
      <c r="L837" s="91"/>
      <c r="M837" s="95"/>
    </row>
    <row r="838">
      <c r="A838" s="80" t="str">
        <f t="shared" si="6"/>
        <v/>
      </c>
      <c r="B838" s="80"/>
      <c r="C838" s="80"/>
      <c r="D838" s="149"/>
      <c r="E838" s="135"/>
      <c r="F838" s="150"/>
      <c r="G838" s="107"/>
      <c r="H838" s="150"/>
      <c r="I838" s="107"/>
      <c r="J838" s="150"/>
      <c r="K838" s="107"/>
      <c r="L838" s="91"/>
      <c r="M838" s="95"/>
    </row>
    <row r="839">
      <c r="A839" s="80" t="str">
        <f t="shared" si="6"/>
        <v/>
      </c>
      <c r="B839" s="80"/>
      <c r="C839" s="80"/>
      <c r="D839" s="149"/>
      <c r="E839" s="135"/>
      <c r="F839" s="150"/>
      <c r="G839" s="107"/>
      <c r="H839" s="150"/>
      <c r="I839" s="107"/>
      <c r="J839" s="150"/>
      <c r="K839" s="107"/>
      <c r="L839" s="91"/>
      <c r="M839" s="95"/>
    </row>
    <row r="840">
      <c r="A840" s="80" t="str">
        <f t="shared" si="6"/>
        <v/>
      </c>
      <c r="B840" s="80"/>
      <c r="C840" s="80"/>
      <c r="D840" s="149"/>
      <c r="E840" s="135"/>
      <c r="F840" s="150"/>
      <c r="G840" s="107"/>
      <c r="H840" s="150"/>
      <c r="I840" s="107"/>
      <c r="J840" s="150"/>
      <c r="K840" s="107"/>
      <c r="L840" s="91"/>
      <c r="M840" s="95"/>
    </row>
    <row r="841">
      <c r="A841" s="80" t="str">
        <f t="shared" si="6"/>
        <v/>
      </c>
      <c r="B841" s="80"/>
      <c r="C841" s="80"/>
      <c r="D841" s="149"/>
      <c r="E841" s="135"/>
      <c r="F841" s="150"/>
      <c r="G841" s="107"/>
      <c r="H841" s="150"/>
      <c r="I841" s="107"/>
      <c r="J841" s="150"/>
      <c r="K841" s="107"/>
      <c r="L841" s="91"/>
      <c r="M841" s="95"/>
    </row>
    <row r="842">
      <c r="A842" s="80" t="str">
        <f t="shared" si="6"/>
        <v/>
      </c>
      <c r="B842" s="80"/>
      <c r="C842" s="80"/>
      <c r="D842" s="149"/>
      <c r="E842" s="135"/>
      <c r="F842" s="150"/>
      <c r="G842" s="107"/>
      <c r="H842" s="150"/>
      <c r="I842" s="107"/>
      <c r="J842" s="150"/>
      <c r="K842" s="107"/>
      <c r="L842" s="91"/>
      <c r="M842" s="95"/>
    </row>
    <row r="843">
      <c r="A843" s="80" t="str">
        <f t="shared" si="6"/>
        <v/>
      </c>
      <c r="B843" s="80"/>
      <c r="C843" s="80"/>
      <c r="D843" s="149"/>
      <c r="E843" s="135"/>
      <c r="F843" s="150"/>
      <c r="G843" s="107"/>
      <c r="H843" s="150"/>
      <c r="I843" s="107"/>
      <c r="J843" s="150"/>
      <c r="K843" s="107"/>
      <c r="L843" s="91"/>
      <c r="M843" s="95"/>
    </row>
    <row r="844">
      <c r="A844" s="80" t="str">
        <f t="shared" si="6"/>
        <v/>
      </c>
      <c r="B844" s="80"/>
      <c r="C844" s="80"/>
      <c r="D844" s="149"/>
      <c r="E844" s="135"/>
      <c r="F844" s="150"/>
      <c r="G844" s="107"/>
      <c r="H844" s="150"/>
      <c r="I844" s="107"/>
      <c r="J844" s="150"/>
      <c r="K844" s="107"/>
      <c r="L844" s="91"/>
      <c r="M844" s="95"/>
    </row>
    <row r="845">
      <c r="A845" s="80" t="str">
        <f t="shared" si="6"/>
        <v/>
      </c>
      <c r="B845" s="80"/>
      <c r="C845" s="80"/>
      <c r="D845" s="149"/>
      <c r="E845" s="135"/>
      <c r="F845" s="150"/>
      <c r="G845" s="107"/>
      <c r="H845" s="150"/>
      <c r="I845" s="107"/>
      <c r="J845" s="150"/>
      <c r="K845" s="107"/>
      <c r="L845" s="91"/>
      <c r="M845" s="95"/>
    </row>
    <row r="846">
      <c r="A846" s="80" t="str">
        <f t="shared" si="6"/>
        <v/>
      </c>
      <c r="B846" s="80"/>
      <c r="C846" s="80"/>
      <c r="D846" s="149"/>
      <c r="E846" s="135"/>
      <c r="F846" s="150"/>
      <c r="G846" s="107"/>
      <c r="H846" s="150"/>
      <c r="I846" s="107"/>
      <c r="J846" s="150"/>
      <c r="K846" s="107"/>
      <c r="L846" s="91"/>
      <c r="M846" s="95"/>
    </row>
    <row r="847">
      <c r="A847" s="80" t="str">
        <f t="shared" si="6"/>
        <v/>
      </c>
      <c r="B847" s="80"/>
      <c r="C847" s="80"/>
      <c r="D847" s="149"/>
      <c r="E847" s="135"/>
      <c r="F847" s="150"/>
      <c r="G847" s="107"/>
      <c r="H847" s="150"/>
      <c r="I847" s="107"/>
      <c r="J847" s="150"/>
      <c r="K847" s="107"/>
      <c r="L847" s="91"/>
      <c r="M847" s="95"/>
    </row>
    <row r="848">
      <c r="A848" s="80" t="str">
        <f t="shared" si="6"/>
        <v/>
      </c>
      <c r="B848" s="80"/>
      <c r="C848" s="80"/>
      <c r="D848" s="149"/>
      <c r="E848" s="135"/>
      <c r="F848" s="150"/>
      <c r="G848" s="107"/>
      <c r="H848" s="150"/>
      <c r="I848" s="107"/>
      <c r="J848" s="150"/>
      <c r="K848" s="107"/>
      <c r="L848" s="91"/>
      <c r="M848" s="95"/>
    </row>
    <row r="849">
      <c r="A849" s="80" t="str">
        <f t="shared" si="6"/>
        <v/>
      </c>
      <c r="B849" s="80"/>
      <c r="C849" s="80"/>
      <c r="D849" s="149"/>
      <c r="E849" s="135"/>
      <c r="F849" s="150"/>
      <c r="G849" s="107"/>
      <c r="H849" s="150"/>
      <c r="I849" s="107"/>
      <c r="J849" s="150"/>
      <c r="K849" s="107"/>
      <c r="L849" s="91"/>
      <c r="M849" s="95"/>
    </row>
    <row r="850">
      <c r="A850" s="80" t="str">
        <f t="shared" si="6"/>
        <v/>
      </c>
      <c r="B850" s="80"/>
      <c r="C850" s="80"/>
      <c r="D850" s="149"/>
      <c r="E850" s="135"/>
      <c r="F850" s="150"/>
      <c r="G850" s="107"/>
      <c r="H850" s="150"/>
      <c r="I850" s="107"/>
      <c r="J850" s="150"/>
      <c r="K850" s="107"/>
      <c r="L850" s="91"/>
      <c r="M850" s="95"/>
    </row>
    <row r="851">
      <c r="A851" s="80" t="str">
        <f t="shared" si="6"/>
        <v/>
      </c>
      <c r="B851" s="80"/>
      <c r="C851" s="80"/>
      <c r="D851" s="149"/>
      <c r="E851" s="135"/>
      <c r="F851" s="150"/>
      <c r="G851" s="107"/>
      <c r="H851" s="150"/>
      <c r="I851" s="107"/>
      <c r="J851" s="150"/>
      <c r="K851" s="107"/>
      <c r="L851" s="91"/>
      <c r="M851" s="95"/>
    </row>
    <row r="852">
      <c r="A852" s="80" t="str">
        <f t="shared" si="6"/>
        <v/>
      </c>
      <c r="B852" s="80"/>
      <c r="C852" s="80"/>
      <c r="D852" s="149"/>
      <c r="E852" s="135"/>
      <c r="F852" s="150"/>
      <c r="G852" s="107"/>
      <c r="H852" s="150"/>
      <c r="I852" s="107"/>
      <c r="J852" s="150"/>
      <c r="K852" s="107"/>
      <c r="L852" s="91"/>
      <c r="M852" s="95"/>
    </row>
    <row r="853">
      <c r="A853" s="80" t="str">
        <f t="shared" si="6"/>
        <v/>
      </c>
      <c r="B853" s="80"/>
      <c r="C853" s="80"/>
      <c r="D853" s="149"/>
      <c r="E853" s="135"/>
      <c r="F853" s="150"/>
      <c r="G853" s="107"/>
      <c r="H853" s="150"/>
      <c r="I853" s="107"/>
      <c r="J853" s="150"/>
      <c r="K853" s="107"/>
      <c r="L853" s="91"/>
      <c r="M853" s="95"/>
    </row>
    <row r="854">
      <c r="A854" s="80" t="str">
        <f t="shared" si="6"/>
        <v/>
      </c>
      <c r="B854" s="80"/>
      <c r="C854" s="80"/>
      <c r="D854" s="149"/>
      <c r="E854" s="135"/>
      <c r="F854" s="150"/>
      <c r="G854" s="107"/>
      <c r="H854" s="150"/>
      <c r="I854" s="107"/>
      <c r="J854" s="150"/>
      <c r="K854" s="107"/>
      <c r="L854" s="91"/>
      <c r="M854" s="95"/>
    </row>
    <row r="855">
      <c r="A855" s="80" t="str">
        <f t="shared" si="6"/>
        <v/>
      </c>
      <c r="B855" s="80"/>
      <c r="C855" s="80"/>
      <c r="D855" s="149"/>
      <c r="E855" s="135"/>
      <c r="F855" s="150"/>
      <c r="G855" s="107"/>
      <c r="H855" s="150"/>
      <c r="I855" s="107"/>
      <c r="J855" s="150"/>
      <c r="K855" s="107"/>
      <c r="L855" s="91"/>
      <c r="M855" s="95"/>
    </row>
    <row r="856">
      <c r="A856" s="80" t="str">
        <f t="shared" si="6"/>
        <v/>
      </c>
      <c r="B856" s="80"/>
      <c r="C856" s="80"/>
      <c r="D856" s="149"/>
      <c r="E856" s="135"/>
      <c r="F856" s="150"/>
      <c r="G856" s="107"/>
      <c r="H856" s="150"/>
      <c r="I856" s="107"/>
      <c r="J856" s="150"/>
      <c r="K856" s="107"/>
      <c r="L856" s="91"/>
      <c r="M856" s="95"/>
    </row>
    <row r="857">
      <c r="A857" s="80" t="str">
        <f t="shared" si="6"/>
        <v/>
      </c>
      <c r="B857" s="80"/>
      <c r="C857" s="80"/>
      <c r="D857" s="149"/>
      <c r="E857" s="135"/>
      <c r="F857" s="150"/>
      <c r="G857" s="107"/>
      <c r="H857" s="150"/>
      <c r="I857" s="107"/>
      <c r="J857" s="150"/>
      <c r="K857" s="107"/>
      <c r="L857" s="91"/>
      <c r="M857" s="95"/>
    </row>
    <row r="858">
      <c r="A858" s="80" t="str">
        <f t="shared" si="6"/>
        <v/>
      </c>
      <c r="B858" s="80"/>
      <c r="C858" s="80"/>
      <c r="D858" s="149"/>
      <c r="E858" s="135"/>
      <c r="F858" s="150"/>
      <c r="G858" s="107"/>
      <c r="H858" s="150"/>
      <c r="I858" s="107"/>
      <c r="J858" s="150"/>
      <c r="K858" s="107"/>
      <c r="L858" s="91"/>
      <c r="M858" s="95"/>
    </row>
    <row r="859">
      <c r="A859" s="80" t="str">
        <f t="shared" si="6"/>
        <v/>
      </c>
      <c r="B859" s="80"/>
      <c r="C859" s="80"/>
      <c r="D859" s="149"/>
      <c r="E859" s="135"/>
      <c r="F859" s="150"/>
      <c r="G859" s="107"/>
      <c r="H859" s="150"/>
      <c r="I859" s="107"/>
      <c r="J859" s="150"/>
      <c r="K859" s="107"/>
      <c r="L859" s="91"/>
      <c r="M859" s="95"/>
    </row>
    <row r="860">
      <c r="A860" s="80" t="str">
        <f t="shared" si="6"/>
        <v/>
      </c>
      <c r="B860" s="80"/>
      <c r="C860" s="80"/>
      <c r="D860" s="149"/>
      <c r="E860" s="135"/>
      <c r="F860" s="150"/>
      <c r="G860" s="107"/>
      <c r="H860" s="150"/>
      <c r="I860" s="107"/>
      <c r="J860" s="150"/>
      <c r="K860" s="107"/>
      <c r="L860" s="91"/>
      <c r="M860" s="95"/>
    </row>
    <row r="861">
      <c r="A861" s="80" t="str">
        <f t="shared" si="6"/>
        <v/>
      </c>
      <c r="B861" s="80"/>
      <c r="C861" s="80"/>
      <c r="D861" s="149"/>
      <c r="E861" s="135"/>
      <c r="F861" s="150"/>
      <c r="G861" s="107"/>
      <c r="H861" s="150"/>
      <c r="I861" s="107"/>
      <c r="J861" s="150"/>
      <c r="K861" s="107"/>
      <c r="L861" s="91"/>
      <c r="M861" s="95"/>
    </row>
    <row r="862">
      <c r="A862" s="80" t="str">
        <f t="shared" si="6"/>
        <v/>
      </c>
      <c r="B862" s="80"/>
      <c r="C862" s="80"/>
      <c r="D862" s="149"/>
      <c r="E862" s="135"/>
      <c r="F862" s="150"/>
      <c r="G862" s="107"/>
      <c r="H862" s="150"/>
      <c r="I862" s="107"/>
      <c r="J862" s="150"/>
      <c r="K862" s="107"/>
      <c r="L862" s="91"/>
      <c r="M862" s="95"/>
    </row>
    <row r="863">
      <c r="A863" s="80" t="str">
        <f t="shared" si="6"/>
        <v/>
      </c>
      <c r="B863" s="80"/>
      <c r="C863" s="80"/>
      <c r="D863" s="149"/>
      <c r="E863" s="135"/>
      <c r="F863" s="150"/>
      <c r="G863" s="107"/>
      <c r="H863" s="150"/>
      <c r="I863" s="107"/>
      <c r="J863" s="150"/>
      <c r="K863" s="107"/>
      <c r="L863" s="91"/>
      <c r="M863" s="95"/>
    </row>
    <row r="864">
      <c r="A864" s="80" t="str">
        <f t="shared" si="6"/>
        <v/>
      </c>
      <c r="B864" s="80"/>
      <c r="C864" s="80"/>
      <c r="D864" s="149"/>
      <c r="E864" s="135"/>
      <c r="F864" s="150"/>
      <c r="G864" s="107"/>
      <c r="H864" s="150"/>
      <c r="I864" s="107"/>
      <c r="J864" s="150"/>
      <c r="K864" s="107"/>
      <c r="L864" s="91"/>
      <c r="M864" s="95"/>
    </row>
    <row r="865">
      <c r="A865" s="80" t="str">
        <f t="shared" si="6"/>
        <v/>
      </c>
      <c r="B865" s="80"/>
      <c r="C865" s="80"/>
      <c r="D865" s="149"/>
      <c r="E865" s="135"/>
      <c r="F865" s="150"/>
      <c r="G865" s="107"/>
      <c r="H865" s="150"/>
      <c r="I865" s="107"/>
      <c r="J865" s="150"/>
      <c r="K865" s="107"/>
      <c r="L865" s="91"/>
      <c r="M865" s="95"/>
    </row>
    <row r="866">
      <c r="A866" s="80" t="str">
        <f t="shared" si="6"/>
        <v/>
      </c>
      <c r="B866" s="80"/>
      <c r="C866" s="80"/>
      <c r="D866" s="149"/>
      <c r="E866" s="135"/>
      <c r="F866" s="150"/>
      <c r="G866" s="107"/>
      <c r="H866" s="150"/>
      <c r="I866" s="107"/>
      <c r="J866" s="150"/>
      <c r="K866" s="107"/>
      <c r="L866" s="91"/>
      <c r="M866" s="95"/>
    </row>
    <row r="867">
      <c r="A867" s="80" t="str">
        <f t="shared" si="6"/>
        <v/>
      </c>
      <c r="B867" s="80"/>
      <c r="C867" s="80"/>
      <c r="D867" s="149"/>
      <c r="E867" s="135"/>
      <c r="F867" s="150"/>
      <c r="G867" s="107"/>
      <c r="H867" s="150"/>
      <c r="I867" s="107"/>
      <c r="J867" s="150"/>
      <c r="K867" s="107"/>
      <c r="L867" s="91"/>
      <c r="M867" s="95"/>
    </row>
    <row r="868">
      <c r="A868" s="80" t="str">
        <f t="shared" si="6"/>
        <v/>
      </c>
      <c r="B868" s="80"/>
      <c r="C868" s="80"/>
      <c r="D868" s="149"/>
      <c r="E868" s="135"/>
      <c r="F868" s="150"/>
      <c r="G868" s="107"/>
      <c r="H868" s="150"/>
      <c r="I868" s="107"/>
      <c r="J868" s="150"/>
      <c r="K868" s="107"/>
      <c r="L868" s="91"/>
      <c r="M868" s="95"/>
    </row>
    <row r="869">
      <c r="A869" s="80" t="str">
        <f t="shared" si="6"/>
        <v/>
      </c>
      <c r="B869" s="80"/>
      <c r="C869" s="80"/>
      <c r="D869" s="149"/>
      <c r="E869" s="135"/>
      <c r="F869" s="150"/>
      <c r="G869" s="107"/>
      <c r="H869" s="150"/>
      <c r="I869" s="107"/>
      <c r="J869" s="150"/>
      <c r="K869" s="107"/>
      <c r="L869" s="91"/>
      <c r="M869" s="95"/>
    </row>
    <row r="870">
      <c r="A870" s="80" t="str">
        <f t="shared" si="6"/>
        <v/>
      </c>
      <c r="B870" s="80"/>
      <c r="C870" s="80"/>
      <c r="D870" s="149"/>
      <c r="E870" s="135"/>
      <c r="F870" s="150"/>
      <c r="G870" s="107"/>
      <c r="H870" s="150"/>
      <c r="I870" s="107"/>
      <c r="J870" s="150"/>
      <c r="K870" s="107"/>
      <c r="L870" s="91"/>
      <c r="M870" s="95"/>
    </row>
    <row r="871">
      <c r="A871" s="80" t="str">
        <f t="shared" si="6"/>
        <v/>
      </c>
      <c r="B871" s="80"/>
      <c r="C871" s="80"/>
      <c r="D871" s="149"/>
      <c r="E871" s="135"/>
      <c r="F871" s="150"/>
      <c r="G871" s="107"/>
      <c r="H871" s="150"/>
      <c r="I871" s="107"/>
      <c r="J871" s="150"/>
      <c r="K871" s="107"/>
      <c r="L871" s="91"/>
      <c r="M871" s="95"/>
    </row>
    <row r="872">
      <c r="A872" s="80" t="str">
        <f t="shared" si="6"/>
        <v/>
      </c>
      <c r="B872" s="80"/>
      <c r="C872" s="80"/>
      <c r="D872" s="149"/>
      <c r="E872" s="135"/>
      <c r="F872" s="150"/>
      <c r="G872" s="107"/>
      <c r="H872" s="150"/>
      <c r="I872" s="107"/>
      <c r="J872" s="150"/>
      <c r="K872" s="107"/>
      <c r="L872" s="91"/>
      <c r="M872" s="95"/>
    </row>
    <row r="873">
      <c r="A873" s="80" t="str">
        <f t="shared" si="6"/>
        <v/>
      </c>
      <c r="B873" s="80"/>
      <c r="C873" s="80"/>
      <c r="D873" s="149"/>
      <c r="E873" s="135"/>
      <c r="F873" s="150"/>
      <c r="G873" s="107"/>
      <c r="H873" s="150"/>
      <c r="I873" s="107"/>
      <c r="J873" s="150"/>
      <c r="K873" s="107"/>
      <c r="L873" s="91"/>
      <c r="M873" s="95"/>
    </row>
    <row r="874">
      <c r="A874" s="80" t="str">
        <f t="shared" si="6"/>
        <v/>
      </c>
      <c r="B874" s="80"/>
      <c r="C874" s="80"/>
      <c r="D874" s="149"/>
      <c r="E874" s="135"/>
      <c r="F874" s="150"/>
      <c r="G874" s="107"/>
      <c r="H874" s="150"/>
      <c r="I874" s="107"/>
      <c r="J874" s="150"/>
      <c r="K874" s="107"/>
      <c r="L874" s="91"/>
      <c r="M874" s="95"/>
    </row>
    <row r="875">
      <c r="A875" s="80" t="str">
        <f t="shared" si="6"/>
        <v/>
      </c>
      <c r="B875" s="80"/>
      <c r="C875" s="80"/>
      <c r="D875" s="149"/>
      <c r="E875" s="135"/>
      <c r="F875" s="150"/>
      <c r="G875" s="107"/>
      <c r="H875" s="150"/>
      <c r="I875" s="107"/>
      <c r="J875" s="150"/>
      <c r="K875" s="107"/>
      <c r="L875" s="91"/>
      <c r="M875" s="95"/>
    </row>
    <row r="876">
      <c r="A876" s="80" t="str">
        <f t="shared" si="6"/>
        <v/>
      </c>
      <c r="B876" s="80"/>
      <c r="C876" s="80"/>
      <c r="D876" s="149"/>
      <c r="E876" s="135"/>
      <c r="F876" s="150"/>
      <c r="G876" s="107"/>
      <c r="H876" s="150"/>
      <c r="I876" s="107"/>
      <c r="J876" s="150"/>
      <c r="K876" s="107"/>
      <c r="L876" s="91"/>
      <c r="M876" s="95"/>
    </row>
    <row r="877">
      <c r="A877" s="80" t="str">
        <f t="shared" si="6"/>
        <v/>
      </c>
      <c r="B877" s="80"/>
      <c r="C877" s="80"/>
      <c r="D877" s="149"/>
      <c r="E877" s="135"/>
      <c r="F877" s="150"/>
      <c r="G877" s="107"/>
      <c r="H877" s="150"/>
      <c r="I877" s="107"/>
      <c r="J877" s="150"/>
      <c r="K877" s="107"/>
      <c r="L877" s="91"/>
      <c r="M877" s="95"/>
    </row>
    <row r="878">
      <c r="A878" s="80" t="str">
        <f t="shared" si="6"/>
        <v/>
      </c>
      <c r="B878" s="80"/>
      <c r="C878" s="80"/>
      <c r="D878" s="149"/>
      <c r="E878" s="135"/>
      <c r="F878" s="150"/>
      <c r="G878" s="107"/>
      <c r="H878" s="150"/>
      <c r="I878" s="107"/>
      <c r="J878" s="150"/>
      <c r="K878" s="107"/>
      <c r="L878" s="91"/>
      <c r="M878" s="95"/>
    </row>
    <row r="879">
      <c r="A879" s="80" t="str">
        <f t="shared" si="6"/>
        <v/>
      </c>
      <c r="B879" s="80"/>
      <c r="C879" s="80"/>
      <c r="D879" s="149"/>
      <c r="E879" s="135"/>
      <c r="F879" s="150"/>
      <c r="G879" s="107"/>
      <c r="H879" s="150"/>
      <c r="I879" s="107"/>
      <c r="J879" s="150"/>
      <c r="K879" s="107"/>
      <c r="L879" s="91"/>
      <c r="M879" s="95"/>
    </row>
    <row r="880">
      <c r="A880" s="80" t="str">
        <f t="shared" si="6"/>
        <v/>
      </c>
      <c r="B880" s="80"/>
      <c r="C880" s="80"/>
      <c r="D880" s="149"/>
      <c r="E880" s="135"/>
      <c r="F880" s="150"/>
      <c r="G880" s="107"/>
      <c r="H880" s="150"/>
      <c r="I880" s="107"/>
      <c r="J880" s="150"/>
      <c r="K880" s="107"/>
      <c r="L880" s="91"/>
      <c r="M880" s="95"/>
    </row>
    <row r="881">
      <c r="A881" s="80" t="str">
        <f t="shared" si="6"/>
        <v/>
      </c>
      <c r="B881" s="80"/>
      <c r="C881" s="80"/>
      <c r="D881" s="149"/>
      <c r="E881" s="135"/>
      <c r="F881" s="150"/>
      <c r="G881" s="107"/>
      <c r="H881" s="150"/>
      <c r="I881" s="107"/>
      <c r="J881" s="150"/>
      <c r="K881" s="107"/>
      <c r="L881" s="91"/>
      <c r="M881" s="95"/>
    </row>
    <row r="882">
      <c r="A882" s="80" t="str">
        <f t="shared" si="6"/>
        <v/>
      </c>
      <c r="B882" s="80"/>
      <c r="C882" s="80"/>
      <c r="D882" s="149"/>
      <c r="E882" s="135"/>
      <c r="F882" s="150"/>
      <c r="G882" s="107"/>
      <c r="H882" s="150"/>
      <c r="I882" s="107"/>
      <c r="J882" s="150"/>
      <c r="K882" s="107"/>
      <c r="L882" s="91"/>
      <c r="M882" s="95"/>
    </row>
    <row r="883">
      <c r="A883" s="80" t="str">
        <f t="shared" si="6"/>
        <v/>
      </c>
      <c r="B883" s="80"/>
      <c r="C883" s="80"/>
      <c r="D883" s="149"/>
      <c r="E883" s="135"/>
      <c r="F883" s="150"/>
      <c r="G883" s="107"/>
      <c r="H883" s="150"/>
      <c r="I883" s="107"/>
      <c r="J883" s="150"/>
      <c r="K883" s="107"/>
      <c r="L883" s="91"/>
      <c r="M883" s="95"/>
    </row>
    <row r="884">
      <c r="A884" s="80" t="str">
        <f t="shared" si="6"/>
        <v/>
      </c>
      <c r="B884" s="80"/>
      <c r="C884" s="80"/>
      <c r="D884" s="149"/>
      <c r="E884" s="135"/>
      <c r="F884" s="150"/>
      <c r="G884" s="107"/>
      <c r="H884" s="150"/>
      <c r="I884" s="107"/>
      <c r="J884" s="150"/>
      <c r="K884" s="107"/>
      <c r="L884" s="91"/>
      <c r="M884" s="95"/>
    </row>
    <row r="885">
      <c r="A885" s="80" t="str">
        <f t="shared" si="6"/>
        <v/>
      </c>
      <c r="B885" s="80"/>
      <c r="C885" s="80"/>
      <c r="D885" s="149"/>
      <c r="E885" s="135"/>
      <c r="F885" s="150"/>
      <c r="G885" s="107"/>
      <c r="H885" s="150"/>
      <c r="I885" s="107"/>
      <c r="J885" s="150"/>
      <c r="K885" s="107"/>
      <c r="L885" s="91"/>
      <c r="M885" s="95"/>
    </row>
    <row r="886">
      <c r="A886" s="80" t="str">
        <f t="shared" si="6"/>
        <v/>
      </c>
      <c r="B886" s="80"/>
      <c r="C886" s="80"/>
      <c r="D886" s="149"/>
      <c r="E886" s="135"/>
      <c r="F886" s="150"/>
      <c r="G886" s="107"/>
      <c r="H886" s="150"/>
      <c r="I886" s="107"/>
      <c r="J886" s="150"/>
      <c r="K886" s="107"/>
      <c r="L886" s="91"/>
      <c r="M886" s="95"/>
    </row>
    <row r="887">
      <c r="A887" s="80" t="str">
        <f t="shared" si="6"/>
        <v/>
      </c>
      <c r="B887" s="80"/>
      <c r="C887" s="80"/>
      <c r="D887" s="149"/>
      <c r="E887" s="135"/>
      <c r="F887" s="150"/>
      <c r="G887" s="107"/>
      <c r="H887" s="150"/>
      <c r="I887" s="107"/>
      <c r="J887" s="150"/>
      <c r="K887" s="107"/>
      <c r="L887" s="91"/>
      <c r="M887" s="95"/>
    </row>
    <row r="888">
      <c r="A888" s="80" t="str">
        <f t="shared" si="6"/>
        <v/>
      </c>
      <c r="B888" s="80"/>
      <c r="C888" s="80"/>
      <c r="D888" s="149"/>
      <c r="E888" s="135"/>
      <c r="F888" s="150"/>
      <c r="G888" s="107"/>
      <c r="H888" s="150"/>
      <c r="I888" s="107"/>
      <c r="J888" s="150"/>
      <c r="K888" s="107"/>
      <c r="L888" s="91"/>
      <c r="M888" s="95"/>
    </row>
    <row r="889">
      <c r="A889" s="80" t="str">
        <f t="shared" si="6"/>
        <v/>
      </c>
      <c r="B889" s="80"/>
      <c r="C889" s="80"/>
      <c r="D889" s="149"/>
      <c r="E889" s="135"/>
      <c r="F889" s="150"/>
      <c r="G889" s="107"/>
      <c r="H889" s="150"/>
      <c r="I889" s="107"/>
      <c r="J889" s="150"/>
      <c r="K889" s="107"/>
      <c r="L889" s="91"/>
      <c r="M889" s="95"/>
    </row>
    <row r="890">
      <c r="A890" s="80" t="str">
        <f t="shared" si="6"/>
        <v/>
      </c>
      <c r="B890" s="80"/>
      <c r="C890" s="80"/>
      <c r="D890" s="149"/>
      <c r="E890" s="135"/>
      <c r="F890" s="150"/>
      <c r="G890" s="107"/>
      <c r="H890" s="150"/>
      <c r="I890" s="107"/>
      <c r="J890" s="150"/>
      <c r="K890" s="107"/>
      <c r="L890" s="91"/>
      <c r="M890" s="95"/>
    </row>
    <row r="891">
      <c r="A891" s="80" t="str">
        <f t="shared" si="6"/>
        <v/>
      </c>
      <c r="B891" s="80"/>
      <c r="C891" s="80"/>
      <c r="D891" s="149"/>
      <c r="E891" s="135"/>
      <c r="F891" s="150"/>
      <c r="G891" s="107"/>
      <c r="H891" s="150"/>
      <c r="I891" s="107"/>
      <c r="J891" s="150"/>
      <c r="K891" s="107"/>
      <c r="L891" s="91"/>
      <c r="M891" s="95"/>
    </row>
    <row r="892">
      <c r="A892" s="80" t="str">
        <f t="shared" si="6"/>
        <v/>
      </c>
      <c r="B892" s="80"/>
      <c r="C892" s="80"/>
      <c r="D892" s="149"/>
      <c r="E892" s="135"/>
      <c r="F892" s="150"/>
      <c r="G892" s="107"/>
      <c r="H892" s="150"/>
      <c r="I892" s="107"/>
      <c r="J892" s="150"/>
      <c r="K892" s="107"/>
      <c r="L892" s="91"/>
      <c r="M892" s="95"/>
    </row>
    <row r="893">
      <c r="A893" s="80" t="str">
        <f t="shared" si="6"/>
        <v/>
      </c>
      <c r="B893" s="80"/>
      <c r="C893" s="80"/>
      <c r="D893" s="149"/>
      <c r="E893" s="135"/>
      <c r="F893" s="150"/>
      <c r="G893" s="107"/>
      <c r="H893" s="150"/>
      <c r="I893" s="107"/>
      <c r="J893" s="150"/>
      <c r="K893" s="107"/>
      <c r="L893" s="91"/>
      <c r="M893" s="95"/>
    </row>
    <row r="894">
      <c r="A894" s="80" t="str">
        <f t="shared" si="6"/>
        <v/>
      </c>
      <c r="B894" s="80"/>
      <c r="C894" s="80"/>
      <c r="D894" s="149"/>
      <c r="E894" s="135"/>
      <c r="F894" s="150"/>
      <c r="G894" s="107"/>
      <c r="H894" s="150"/>
      <c r="I894" s="107"/>
      <c r="J894" s="150"/>
      <c r="K894" s="107"/>
      <c r="L894" s="91"/>
      <c r="M894" s="95"/>
    </row>
    <row r="895">
      <c r="A895" s="80" t="str">
        <f t="shared" si="6"/>
        <v/>
      </c>
      <c r="B895" s="80"/>
      <c r="C895" s="80"/>
      <c r="D895" s="149"/>
      <c r="E895" s="135"/>
      <c r="F895" s="150"/>
      <c r="G895" s="107"/>
      <c r="H895" s="150"/>
      <c r="I895" s="107"/>
      <c r="J895" s="150"/>
      <c r="K895" s="107"/>
      <c r="L895" s="91"/>
      <c r="M895" s="95"/>
    </row>
    <row r="896">
      <c r="A896" s="80" t="str">
        <f t="shared" si="6"/>
        <v/>
      </c>
      <c r="B896" s="80"/>
      <c r="C896" s="80"/>
      <c r="D896" s="149"/>
      <c r="E896" s="135"/>
      <c r="F896" s="150"/>
      <c r="G896" s="107"/>
      <c r="H896" s="150"/>
      <c r="I896" s="107"/>
      <c r="J896" s="150"/>
      <c r="K896" s="107"/>
      <c r="L896" s="91"/>
      <c r="M896" s="95"/>
    </row>
    <row r="897">
      <c r="A897" s="80" t="str">
        <f t="shared" si="6"/>
        <v/>
      </c>
      <c r="B897" s="80"/>
      <c r="C897" s="80"/>
      <c r="D897" s="149"/>
      <c r="E897" s="135"/>
      <c r="F897" s="150"/>
      <c r="G897" s="107"/>
      <c r="H897" s="150"/>
      <c r="I897" s="107"/>
      <c r="J897" s="150"/>
      <c r="K897" s="107"/>
      <c r="L897" s="91"/>
      <c r="M897" s="95"/>
    </row>
    <row r="898">
      <c r="A898" s="80" t="str">
        <f t="shared" si="6"/>
        <v/>
      </c>
      <c r="B898" s="80"/>
      <c r="C898" s="80"/>
      <c r="D898" s="149"/>
      <c r="E898" s="135"/>
      <c r="F898" s="150"/>
      <c r="G898" s="107"/>
      <c r="H898" s="150"/>
      <c r="I898" s="107"/>
      <c r="J898" s="150"/>
      <c r="K898" s="107"/>
      <c r="L898" s="91"/>
      <c r="M898" s="95"/>
    </row>
    <row r="899">
      <c r="A899" s="80" t="str">
        <f t="shared" si="6"/>
        <v/>
      </c>
      <c r="B899" s="80"/>
      <c r="C899" s="80"/>
      <c r="D899" s="149"/>
      <c r="E899" s="135"/>
      <c r="F899" s="150"/>
      <c r="G899" s="107"/>
      <c r="H899" s="150"/>
      <c r="I899" s="107"/>
      <c r="J899" s="150"/>
      <c r="K899" s="107"/>
      <c r="L899" s="91"/>
      <c r="M899" s="95"/>
    </row>
    <row r="900">
      <c r="A900" s="80" t="str">
        <f t="shared" si="6"/>
        <v/>
      </c>
      <c r="B900" s="80"/>
      <c r="C900" s="80"/>
      <c r="D900" s="149"/>
      <c r="E900" s="135"/>
      <c r="F900" s="150"/>
      <c r="G900" s="107"/>
      <c r="H900" s="150"/>
      <c r="I900" s="107"/>
      <c r="J900" s="150"/>
      <c r="K900" s="107"/>
      <c r="L900" s="91"/>
      <c r="M900" s="95"/>
    </row>
    <row r="901">
      <c r="A901" s="80" t="str">
        <f t="shared" si="6"/>
        <v/>
      </c>
      <c r="B901" s="80"/>
      <c r="C901" s="80"/>
      <c r="D901" s="149"/>
      <c r="E901" s="135"/>
      <c r="F901" s="150"/>
      <c r="G901" s="107"/>
      <c r="H901" s="150"/>
      <c r="I901" s="107"/>
      <c r="J901" s="150"/>
      <c r="K901" s="107"/>
      <c r="L901" s="91"/>
      <c r="M901" s="95"/>
    </row>
    <row r="902">
      <c r="A902" s="80" t="str">
        <f t="shared" si="6"/>
        <v/>
      </c>
      <c r="B902" s="80"/>
      <c r="C902" s="80"/>
      <c r="D902" s="149"/>
      <c r="E902" s="135"/>
      <c r="F902" s="150"/>
      <c r="G902" s="107"/>
      <c r="H902" s="150"/>
      <c r="I902" s="107"/>
      <c r="J902" s="150"/>
      <c r="K902" s="107"/>
      <c r="L902" s="91"/>
      <c r="M902" s="95"/>
    </row>
    <row r="903">
      <c r="A903" s="80" t="str">
        <f t="shared" si="6"/>
        <v/>
      </c>
      <c r="B903" s="80"/>
      <c r="C903" s="80"/>
      <c r="D903" s="149"/>
      <c r="E903" s="135"/>
      <c r="F903" s="150"/>
      <c r="G903" s="107"/>
      <c r="H903" s="150"/>
      <c r="I903" s="107"/>
      <c r="J903" s="150"/>
      <c r="K903" s="107"/>
      <c r="L903" s="91"/>
      <c r="M903" s="95"/>
    </row>
    <row r="904">
      <c r="A904" s="80" t="str">
        <f t="shared" si="6"/>
        <v/>
      </c>
      <c r="B904" s="80"/>
      <c r="C904" s="80"/>
      <c r="D904" s="149"/>
      <c r="E904" s="135"/>
      <c r="F904" s="150"/>
      <c r="G904" s="107"/>
      <c r="H904" s="150"/>
      <c r="I904" s="107"/>
      <c r="J904" s="150"/>
      <c r="K904" s="107"/>
      <c r="L904" s="91"/>
      <c r="M904" s="95"/>
    </row>
    <row r="905">
      <c r="A905" s="80" t="str">
        <f t="shared" si="6"/>
        <v/>
      </c>
      <c r="B905" s="80"/>
      <c r="C905" s="80"/>
      <c r="D905" s="149"/>
      <c r="E905" s="135"/>
      <c r="F905" s="150"/>
      <c r="G905" s="107"/>
      <c r="H905" s="150"/>
      <c r="I905" s="107"/>
      <c r="J905" s="150"/>
      <c r="K905" s="107"/>
      <c r="L905" s="91"/>
      <c r="M905" s="95"/>
    </row>
    <row r="906">
      <c r="A906" s="80" t="str">
        <f t="shared" si="6"/>
        <v/>
      </c>
      <c r="B906" s="80"/>
      <c r="C906" s="80"/>
      <c r="D906" s="149"/>
      <c r="E906" s="135"/>
      <c r="F906" s="150"/>
      <c r="G906" s="107"/>
      <c r="H906" s="150"/>
      <c r="I906" s="107"/>
      <c r="J906" s="150"/>
      <c r="K906" s="107"/>
      <c r="L906" s="91"/>
      <c r="M906" s="95"/>
    </row>
    <row r="907">
      <c r="A907" s="80" t="str">
        <f t="shared" si="6"/>
        <v/>
      </c>
      <c r="B907" s="80"/>
      <c r="C907" s="80"/>
      <c r="D907" s="149"/>
      <c r="E907" s="135"/>
      <c r="F907" s="150"/>
      <c r="G907" s="107"/>
      <c r="H907" s="150"/>
      <c r="I907" s="107"/>
      <c r="J907" s="150"/>
      <c r="K907" s="107"/>
      <c r="L907" s="91"/>
      <c r="M907" s="95"/>
    </row>
    <row r="908">
      <c r="A908" s="80" t="str">
        <f t="shared" si="6"/>
        <v/>
      </c>
      <c r="B908" s="80"/>
      <c r="C908" s="80"/>
      <c r="D908" s="149"/>
      <c r="E908" s="135"/>
      <c r="F908" s="150"/>
      <c r="G908" s="107"/>
      <c r="H908" s="150"/>
      <c r="I908" s="107"/>
      <c r="J908" s="150"/>
      <c r="K908" s="107"/>
      <c r="L908" s="91"/>
      <c r="M908" s="95"/>
    </row>
    <row r="909">
      <c r="A909" s="80" t="str">
        <f t="shared" si="6"/>
        <v/>
      </c>
      <c r="B909" s="80"/>
      <c r="C909" s="80"/>
      <c r="D909" s="149"/>
      <c r="E909" s="135"/>
      <c r="F909" s="150"/>
      <c r="G909" s="107"/>
      <c r="H909" s="150"/>
      <c r="I909" s="107"/>
      <c r="J909" s="150"/>
      <c r="K909" s="107"/>
      <c r="L909" s="91"/>
      <c r="M909" s="95"/>
    </row>
    <row r="910">
      <c r="A910" s="80" t="str">
        <f t="shared" si="6"/>
        <v/>
      </c>
      <c r="B910" s="80"/>
      <c r="C910" s="80"/>
      <c r="D910" s="149"/>
      <c r="E910" s="135"/>
      <c r="F910" s="150"/>
      <c r="G910" s="107"/>
      <c r="H910" s="150"/>
      <c r="I910" s="107"/>
      <c r="J910" s="150"/>
      <c r="K910" s="107"/>
      <c r="L910" s="91"/>
      <c r="M910" s="95"/>
    </row>
    <row r="911">
      <c r="A911" s="80" t="str">
        <f t="shared" si="6"/>
        <v/>
      </c>
      <c r="B911" s="80"/>
      <c r="C911" s="80"/>
      <c r="D911" s="149"/>
      <c r="E911" s="135"/>
      <c r="F911" s="150"/>
      <c r="G911" s="107"/>
      <c r="H911" s="150"/>
      <c r="I911" s="107"/>
      <c r="J911" s="150"/>
      <c r="K911" s="107"/>
      <c r="L911" s="91"/>
      <c r="M911" s="95"/>
    </row>
    <row r="912">
      <c r="A912" s="80" t="str">
        <f t="shared" si="6"/>
        <v/>
      </c>
      <c r="B912" s="80"/>
      <c r="C912" s="80"/>
      <c r="D912" s="149"/>
      <c r="E912" s="135"/>
      <c r="F912" s="150"/>
      <c r="G912" s="107"/>
      <c r="H912" s="150"/>
      <c r="I912" s="107"/>
      <c r="J912" s="150"/>
      <c r="K912" s="107"/>
      <c r="L912" s="91"/>
      <c r="M912" s="95"/>
    </row>
    <row r="913">
      <c r="A913" s="80" t="str">
        <f t="shared" si="6"/>
        <v/>
      </c>
      <c r="B913" s="80"/>
      <c r="C913" s="80"/>
      <c r="D913" s="149"/>
      <c r="E913" s="135"/>
      <c r="F913" s="150"/>
      <c r="G913" s="107"/>
      <c r="H913" s="150"/>
      <c r="I913" s="107"/>
      <c r="J913" s="150"/>
      <c r="K913" s="107"/>
      <c r="L913" s="91"/>
      <c r="M913" s="95"/>
    </row>
    <row r="914">
      <c r="A914" s="80" t="str">
        <f t="shared" si="6"/>
        <v/>
      </c>
      <c r="B914" s="80"/>
      <c r="C914" s="80"/>
      <c r="D914" s="149"/>
      <c r="E914" s="135"/>
      <c r="F914" s="150"/>
      <c r="G914" s="107"/>
      <c r="H914" s="150"/>
      <c r="I914" s="107"/>
      <c r="J914" s="150"/>
      <c r="K914" s="107"/>
      <c r="L914" s="91"/>
      <c r="M914" s="95"/>
    </row>
    <row r="915">
      <c r="A915" s="80" t="str">
        <f t="shared" si="6"/>
        <v/>
      </c>
      <c r="B915" s="80"/>
      <c r="C915" s="80"/>
      <c r="D915" s="149"/>
      <c r="E915" s="135"/>
      <c r="F915" s="150"/>
      <c r="G915" s="107"/>
      <c r="H915" s="150"/>
      <c r="I915" s="107"/>
      <c r="J915" s="150"/>
      <c r="K915" s="107"/>
      <c r="L915" s="91"/>
      <c r="M915" s="95"/>
    </row>
    <row r="916">
      <c r="A916" s="80" t="str">
        <f t="shared" si="6"/>
        <v/>
      </c>
      <c r="B916" s="80"/>
      <c r="C916" s="80"/>
      <c r="D916" s="149"/>
      <c r="E916" s="135"/>
      <c r="F916" s="150"/>
      <c r="G916" s="107"/>
      <c r="H916" s="150"/>
      <c r="I916" s="107"/>
      <c r="J916" s="150"/>
      <c r="K916" s="107"/>
      <c r="L916" s="91"/>
      <c r="M916" s="95"/>
    </row>
    <row r="917">
      <c r="A917" s="80" t="str">
        <f t="shared" si="6"/>
        <v/>
      </c>
      <c r="B917" s="80"/>
      <c r="C917" s="80"/>
      <c r="D917" s="149"/>
      <c r="E917" s="135"/>
      <c r="F917" s="150"/>
      <c r="G917" s="107"/>
      <c r="H917" s="150"/>
      <c r="I917" s="107"/>
      <c r="J917" s="150"/>
      <c r="K917" s="107"/>
      <c r="L917" s="91"/>
      <c r="M917" s="95"/>
    </row>
    <row r="918">
      <c r="A918" s="80" t="str">
        <f t="shared" si="6"/>
        <v/>
      </c>
      <c r="B918" s="80"/>
      <c r="C918" s="80"/>
      <c r="D918" s="149"/>
      <c r="E918" s="135"/>
      <c r="F918" s="150"/>
      <c r="G918" s="107"/>
      <c r="H918" s="150"/>
      <c r="I918" s="107"/>
      <c r="J918" s="150"/>
      <c r="K918" s="107"/>
      <c r="L918" s="91"/>
      <c r="M918" s="95"/>
    </row>
    <row r="919">
      <c r="A919" s="80" t="str">
        <f t="shared" si="6"/>
        <v/>
      </c>
      <c r="B919" s="80"/>
      <c r="C919" s="80"/>
      <c r="D919" s="149"/>
      <c r="E919" s="135"/>
      <c r="F919" s="150"/>
      <c r="G919" s="107"/>
      <c r="H919" s="150"/>
      <c r="I919" s="107"/>
      <c r="J919" s="150"/>
      <c r="K919" s="107"/>
      <c r="L919" s="91"/>
      <c r="M919" s="95"/>
    </row>
    <row r="920">
      <c r="A920" s="80" t="str">
        <f t="shared" si="6"/>
        <v/>
      </c>
      <c r="B920" s="80"/>
      <c r="C920" s="80"/>
      <c r="D920" s="149"/>
      <c r="E920" s="135"/>
      <c r="F920" s="150"/>
      <c r="G920" s="107"/>
      <c r="H920" s="150"/>
      <c r="I920" s="107"/>
      <c r="J920" s="150"/>
      <c r="K920" s="107"/>
      <c r="L920" s="91"/>
      <c r="M920" s="95"/>
    </row>
    <row r="921">
      <c r="A921" s="80" t="str">
        <f t="shared" si="6"/>
        <v/>
      </c>
      <c r="B921" s="80"/>
      <c r="C921" s="80"/>
      <c r="D921" s="149"/>
      <c r="E921" s="135"/>
      <c r="F921" s="150"/>
      <c r="G921" s="107"/>
      <c r="H921" s="150"/>
      <c r="I921" s="107"/>
      <c r="J921" s="150"/>
      <c r="K921" s="107"/>
      <c r="L921" s="91"/>
      <c r="M921" s="95"/>
    </row>
    <row r="922">
      <c r="A922" s="80" t="str">
        <f t="shared" si="6"/>
        <v/>
      </c>
      <c r="B922" s="80"/>
      <c r="C922" s="80"/>
      <c r="D922" s="149"/>
      <c r="E922" s="135"/>
      <c r="F922" s="150"/>
      <c r="G922" s="107"/>
      <c r="H922" s="150"/>
      <c r="I922" s="107"/>
      <c r="J922" s="150"/>
      <c r="K922" s="107"/>
      <c r="L922" s="91"/>
      <c r="M922" s="95"/>
    </row>
    <row r="923">
      <c r="A923" s="80" t="str">
        <f t="shared" si="6"/>
        <v/>
      </c>
      <c r="B923" s="80"/>
      <c r="C923" s="80"/>
      <c r="D923" s="149"/>
      <c r="E923" s="135"/>
      <c r="F923" s="150"/>
      <c r="G923" s="107"/>
      <c r="H923" s="150"/>
      <c r="I923" s="107"/>
      <c r="J923" s="150"/>
      <c r="K923" s="107"/>
      <c r="L923" s="91"/>
      <c r="M923" s="95"/>
    </row>
    <row r="924">
      <c r="A924" s="80" t="str">
        <f t="shared" si="6"/>
        <v/>
      </c>
      <c r="B924" s="80"/>
      <c r="C924" s="80"/>
      <c r="D924" s="149"/>
      <c r="E924" s="135"/>
      <c r="F924" s="150"/>
      <c r="G924" s="107"/>
      <c r="H924" s="150"/>
      <c r="I924" s="107"/>
      <c r="J924" s="150"/>
      <c r="K924" s="107"/>
      <c r="L924" s="91"/>
      <c r="M924" s="95"/>
    </row>
    <row r="925">
      <c r="A925" s="80" t="str">
        <f t="shared" si="6"/>
        <v/>
      </c>
      <c r="B925" s="80"/>
      <c r="C925" s="80"/>
      <c r="D925" s="149"/>
      <c r="E925" s="135"/>
      <c r="F925" s="150"/>
      <c r="G925" s="107"/>
      <c r="H925" s="150"/>
      <c r="I925" s="107"/>
      <c r="J925" s="150"/>
      <c r="K925" s="107"/>
      <c r="L925" s="91"/>
      <c r="M925" s="95"/>
    </row>
    <row r="926">
      <c r="A926" s="80" t="str">
        <f t="shared" si="6"/>
        <v/>
      </c>
      <c r="B926" s="80"/>
      <c r="C926" s="80"/>
      <c r="D926" s="149"/>
      <c r="E926" s="135"/>
      <c r="F926" s="150"/>
      <c r="G926" s="107"/>
      <c r="H926" s="150"/>
      <c r="I926" s="107"/>
      <c r="J926" s="150"/>
      <c r="K926" s="107"/>
      <c r="L926" s="91"/>
      <c r="M926" s="95"/>
    </row>
    <row r="927">
      <c r="A927" s="80" t="str">
        <f t="shared" si="6"/>
        <v/>
      </c>
      <c r="B927" s="80"/>
      <c r="C927" s="80"/>
      <c r="D927" s="149"/>
      <c r="E927" s="135"/>
      <c r="F927" s="150"/>
      <c r="G927" s="107"/>
      <c r="H927" s="150"/>
      <c r="I927" s="107"/>
      <c r="J927" s="150"/>
      <c r="K927" s="107"/>
      <c r="L927" s="91"/>
      <c r="M927" s="95"/>
    </row>
    <row r="928">
      <c r="A928" s="80" t="str">
        <f t="shared" si="6"/>
        <v/>
      </c>
      <c r="B928" s="80"/>
      <c r="C928" s="80"/>
      <c r="D928" s="149"/>
      <c r="E928" s="135"/>
      <c r="F928" s="150"/>
      <c r="G928" s="107"/>
      <c r="H928" s="150"/>
      <c r="I928" s="107"/>
      <c r="J928" s="150"/>
      <c r="K928" s="107"/>
      <c r="L928" s="91"/>
      <c r="M928" s="95"/>
    </row>
    <row r="929">
      <c r="A929" s="80" t="str">
        <f t="shared" si="6"/>
        <v/>
      </c>
      <c r="B929" s="80"/>
      <c r="C929" s="80"/>
      <c r="D929" s="149"/>
      <c r="E929" s="135"/>
      <c r="F929" s="150"/>
      <c r="G929" s="107"/>
      <c r="H929" s="150"/>
      <c r="I929" s="107"/>
      <c r="J929" s="150"/>
      <c r="K929" s="107"/>
      <c r="L929" s="91"/>
      <c r="M929" s="95"/>
    </row>
    <row r="930">
      <c r="A930" s="80" t="str">
        <f t="shared" si="6"/>
        <v/>
      </c>
      <c r="B930" s="80"/>
      <c r="C930" s="80"/>
      <c r="D930" s="149"/>
      <c r="E930" s="135"/>
      <c r="F930" s="150"/>
      <c r="G930" s="107"/>
      <c r="H930" s="150"/>
      <c r="I930" s="107"/>
      <c r="J930" s="150"/>
      <c r="K930" s="107"/>
      <c r="L930" s="91"/>
      <c r="M930" s="95"/>
    </row>
    <row r="931">
      <c r="A931" s="80" t="str">
        <f t="shared" si="6"/>
        <v/>
      </c>
      <c r="B931" s="80"/>
      <c r="C931" s="80"/>
      <c r="D931" s="149"/>
      <c r="E931" s="135"/>
      <c r="F931" s="150"/>
      <c r="G931" s="107"/>
      <c r="H931" s="150"/>
      <c r="I931" s="107"/>
      <c r="J931" s="150"/>
      <c r="K931" s="107"/>
      <c r="L931" s="91"/>
      <c r="M931" s="95"/>
    </row>
    <row r="932">
      <c r="A932" s="80" t="str">
        <f t="shared" si="6"/>
        <v/>
      </c>
      <c r="B932" s="80"/>
      <c r="C932" s="80"/>
      <c r="D932" s="149"/>
      <c r="E932" s="135"/>
      <c r="F932" s="150"/>
      <c r="G932" s="107"/>
      <c r="H932" s="150"/>
      <c r="I932" s="107"/>
      <c r="J932" s="150"/>
      <c r="K932" s="107"/>
      <c r="L932" s="91"/>
      <c r="M932" s="95"/>
    </row>
    <row r="933">
      <c r="A933" s="80" t="str">
        <f t="shared" si="6"/>
        <v/>
      </c>
      <c r="B933" s="80"/>
      <c r="C933" s="80"/>
      <c r="D933" s="149"/>
      <c r="E933" s="135"/>
      <c r="F933" s="150"/>
      <c r="G933" s="107"/>
      <c r="H933" s="150"/>
      <c r="I933" s="107"/>
      <c r="J933" s="150"/>
      <c r="K933" s="107"/>
      <c r="L933" s="91"/>
      <c r="M933" s="95"/>
    </row>
    <row r="934">
      <c r="A934" s="80" t="str">
        <f t="shared" si="6"/>
        <v/>
      </c>
      <c r="B934" s="80"/>
      <c r="C934" s="80"/>
      <c r="D934" s="149"/>
      <c r="E934" s="135"/>
      <c r="F934" s="150"/>
      <c r="G934" s="107"/>
      <c r="H934" s="150"/>
      <c r="I934" s="107"/>
      <c r="J934" s="150"/>
      <c r="K934" s="107"/>
      <c r="L934" s="91"/>
      <c r="M934" s="95"/>
    </row>
    <row r="935">
      <c r="A935" s="80" t="str">
        <f t="shared" si="6"/>
        <v/>
      </c>
      <c r="B935" s="80"/>
      <c r="C935" s="80"/>
      <c r="D935" s="149"/>
      <c r="E935" s="135"/>
      <c r="F935" s="150"/>
      <c r="G935" s="107"/>
      <c r="H935" s="150"/>
      <c r="I935" s="107"/>
      <c r="J935" s="150"/>
      <c r="K935" s="107"/>
      <c r="L935" s="91"/>
      <c r="M935" s="95"/>
    </row>
    <row r="936">
      <c r="A936" s="80" t="str">
        <f t="shared" si="6"/>
        <v/>
      </c>
      <c r="B936" s="80"/>
      <c r="C936" s="80"/>
      <c r="D936" s="149"/>
      <c r="E936" s="135"/>
      <c r="F936" s="150"/>
      <c r="G936" s="107"/>
      <c r="H936" s="150"/>
      <c r="I936" s="107"/>
      <c r="J936" s="150"/>
      <c r="K936" s="107"/>
      <c r="L936" s="91"/>
      <c r="M936" s="95"/>
    </row>
    <row r="937">
      <c r="A937" s="80" t="str">
        <f t="shared" si="6"/>
        <v/>
      </c>
      <c r="B937" s="80"/>
      <c r="C937" s="80"/>
      <c r="D937" s="149"/>
      <c r="E937" s="135"/>
      <c r="F937" s="150"/>
      <c r="G937" s="107"/>
      <c r="H937" s="150"/>
      <c r="I937" s="107"/>
      <c r="J937" s="150"/>
      <c r="K937" s="107"/>
      <c r="L937" s="91"/>
      <c r="M937" s="95"/>
    </row>
    <row r="938">
      <c r="A938" s="80" t="str">
        <f t="shared" si="6"/>
        <v/>
      </c>
      <c r="B938" s="80"/>
      <c r="C938" s="80"/>
      <c r="D938" s="149"/>
      <c r="E938" s="135"/>
      <c r="F938" s="150"/>
      <c r="G938" s="107"/>
      <c r="H938" s="150"/>
      <c r="I938" s="107"/>
      <c r="J938" s="150"/>
      <c r="K938" s="107"/>
      <c r="L938" s="91"/>
      <c r="M938" s="95"/>
    </row>
    <row r="939">
      <c r="A939" s="80" t="str">
        <f t="shared" si="6"/>
        <v/>
      </c>
      <c r="B939" s="80"/>
      <c r="C939" s="80"/>
      <c r="D939" s="149"/>
      <c r="E939" s="135"/>
      <c r="F939" s="150"/>
      <c r="G939" s="107"/>
      <c r="H939" s="150"/>
      <c r="I939" s="107"/>
      <c r="J939" s="150"/>
      <c r="K939" s="107"/>
      <c r="L939" s="91"/>
      <c r="M939" s="95"/>
    </row>
    <row r="940">
      <c r="A940" s="80" t="str">
        <f t="shared" si="6"/>
        <v/>
      </c>
      <c r="B940" s="80"/>
      <c r="C940" s="80"/>
      <c r="D940" s="149"/>
      <c r="E940" s="135"/>
      <c r="F940" s="150"/>
      <c r="G940" s="107"/>
      <c r="H940" s="150"/>
      <c r="I940" s="107"/>
      <c r="J940" s="150"/>
      <c r="K940" s="107"/>
      <c r="L940" s="91"/>
      <c r="M940" s="95"/>
    </row>
    <row r="941">
      <c r="A941" s="80" t="str">
        <f t="shared" si="6"/>
        <v/>
      </c>
      <c r="B941" s="80"/>
      <c r="C941" s="80"/>
      <c r="D941" s="149"/>
      <c r="E941" s="135"/>
      <c r="F941" s="150"/>
      <c r="G941" s="107"/>
      <c r="H941" s="150"/>
      <c r="I941" s="107"/>
      <c r="J941" s="150"/>
      <c r="K941" s="107"/>
      <c r="L941" s="91"/>
      <c r="M941" s="95"/>
    </row>
    <row r="942">
      <c r="A942" s="80" t="str">
        <f t="shared" si="6"/>
        <v/>
      </c>
      <c r="B942" s="80"/>
      <c r="C942" s="80"/>
      <c r="D942" s="149"/>
      <c r="E942" s="135"/>
      <c r="F942" s="150"/>
      <c r="G942" s="107"/>
      <c r="H942" s="150"/>
      <c r="I942" s="107"/>
      <c r="J942" s="150"/>
      <c r="K942" s="107"/>
      <c r="L942" s="91"/>
      <c r="M942" s="95"/>
    </row>
    <row r="943">
      <c r="A943" s="80" t="str">
        <f t="shared" si="6"/>
        <v/>
      </c>
      <c r="B943" s="80"/>
      <c r="C943" s="80"/>
      <c r="D943" s="149"/>
      <c r="E943" s="135"/>
      <c r="F943" s="150"/>
      <c r="G943" s="107"/>
      <c r="H943" s="150"/>
      <c r="I943" s="107"/>
      <c r="J943" s="150"/>
      <c r="K943" s="107"/>
      <c r="L943" s="91"/>
      <c r="M943" s="95"/>
    </row>
    <row r="944">
      <c r="A944" s="80" t="str">
        <f t="shared" si="6"/>
        <v/>
      </c>
      <c r="B944" s="80"/>
      <c r="C944" s="80"/>
      <c r="D944" s="149"/>
      <c r="E944" s="135"/>
      <c r="F944" s="150"/>
      <c r="G944" s="107"/>
      <c r="H944" s="150"/>
      <c r="I944" s="107"/>
      <c r="J944" s="150"/>
      <c r="K944" s="107"/>
      <c r="L944" s="91"/>
      <c r="M944" s="95"/>
    </row>
    <row r="945">
      <c r="A945" s="80" t="str">
        <f t="shared" si="6"/>
        <v/>
      </c>
      <c r="B945" s="80"/>
      <c r="C945" s="80"/>
      <c r="D945" s="149"/>
      <c r="E945" s="135"/>
      <c r="F945" s="150"/>
      <c r="G945" s="107"/>
      <c r="H945" s="150"/>
      <c r="I945" s="107"/>
      <c r="J945" s="150"/>
      <c r="K945" s="107"/>
      <c r="L945" s="91"/>
      <c r="M945" s="95"/>
    </row>
    <row r="946">
      <c r="A946" s="80" t="str">
        <f t="shared" si="6"/>
        <v/>
      </c>
      <c r="B946" s="80"/>
      <c r="C946" s="80"/>
      <c r="D946" s="149"/>
      <c r="E946" s="135"/>
      <c r="F946" s="150"/>
      <c r="G946" s="107"/>
      <c r="H946" s="150"/>
      <c r="I946" s="107"/>
      <c r="J946" s="150"/>
      <c r="K946" s="107"/>
      <c r="L946" s="91"/>
      <c r="M946" s="95"/>
    </row>
    <row r="947">
      <c r="A947" s="80" t="str">
        <f t="shared" si="6"/>
        <v/>
      </c>
      <c r="B947" s="80"/>
      <c r="C947" s="80"/>
      <c r="D947" s="149"/>
      <c r="E947" s="135"/>
      <c r="F947" s="150"/>
      <c r="G947" s="107"/>
      <c r="H947" s="150"/>
      <c r="I947" s="107"/>
      <c r="J947" s="150"/>
      <c r="K947" s="107"/>
      <c r="L947" s="91"/>
      <c r="M947" s="95"/>
    </row>
    <row r="948">
      <c r="A948" s="80" t="str">
        <f t="shared" si="6"/>
        <v/>
      </c>
      <c r="B948" s="80"/>
      <c r="C948" s="80"/>
      <c r="D948" s="149"/>
      <c r="E948" s="135"/>
      <c r="F948" s="150"/>
      <c r="G948" s="107"/>
      <c r="H948" s="150"/>
      <c r="I948" s="107"/>
      <c r="J948" s="150"/>
      <c r="K948" s="107"/>
      <c r="L948" s="91"/>
      <c r="M948" s="95"/>
    </row>
    <row r="949">
      <c r="A949" s="80" t="str">
        <f t="shared" si="6"/>
        <v/>
      </c>
      <c r="B949" s="80"/>
      <c r="C949" s="80"/>
      <c r="D949" s="149"/>
      <c r="E949" s="135"/>
      <c r="F949" s="150"/>
      <c r="G949" s="107"/>
      <c r="H949" s="150"/>
      <c r="I949" s="107"/>
      <c r="J949" s="150"/>
      <c r="K949" s="107"/>
      <c r="L949" s="91"/>
      <c r="M949" s="95"/>
    </row>
    <row r="950">
      <c r="A950" s="80" t="str">
        <f t="shared" si="6"/>
        <v/>
      </c>
      <c r="B950" s="80"/>
      <c r="C950" s="80"/>
      <c r="D950" s="149"/>
      <c r="E950" s="135"/>
      <c r="F950" s="150"/>
      <c r="G950" s="107"/>
      <c r="H950" s="150"/>
      <c r="I950" s="107"/>
      <c r="J950" s="150"/>
      <c r="K950" s="107"/>
      <c r="L950" s="91"/>
      <c r="M950" s="95"/>
    </row>
    <row r="951">
      <c r="A951" s="80" t="str">
        <f t="shared" si="6"/>
        <v/>
      </c>
      <c r="B951" s="80"/>
      <c r="C951" s="80"/>
      <c r="D951" s="149"/>
      <c r="E951" s="135"/>
      <c r="F951" s="150"/>
      <c r="G951" s="107"/>
      <c r="H951" s="150"/>
      <c r="I951" s="107"/>
      <c r="J951" s="150"/>
      <c r="K951" s="107"/>
      <c r="L951" s="91"/>
      <c r="M951" s="95"/>
    </row>
    <row r="952">
      <c r="A952" s="80" t="str">
        <f t="shared" si="6"/>
        <v/>
      </c>
      <c r="B952" s="80"/>
      <c r="C952" s="80"/>
      <c r="D952" s="149"/>
      <c r="E952" s="135"/>
      <c r="F952" s="150"/>
      <c r="G952" s="107"/>
      <c r="H952" s="150"/>
      <c r="I952" s="107"/>
      <c r="J952" s="150"/>
      <c r="K952" s="107"/>
      <c r="L952" s="91"/>
      <c r="M952" s="95"/>
    </row>
    <row r="953">
      <c r="A953" s="80" t="str">
        <f t="shared" si="6"/>
        <v/>
      </c>
      <c r="B953" s="80"/>
      <c r="C953" s="80"/>
      <c r="D953" s="149"/>
      <c r="E953" s="135"/>
      <c r="F953" s="150"/>
      <c r="G953" s="107"/>
      <c r="H953" s="150"/>
      <c r="I953" s="107"/>
      <c r="J953" s="150"/>
      <c r="K953" s="107"/>
      <c r="L953" s="91"/>
      <c r="M953" s="95"/>
    </row>
    <row r="954">
      <c r="A954" s="80" t="str">
        <f t="shared" si="6"/>
        <v/>
      </c>
      <c r="B954" s="80"/>
      <c r="C954" s="80"/>
      <c r="D954" s="149"/>
      <c r="E954" s="135"/>
      <c r="F954" s="150"/>
      <c r="G954" s="107"/>
      <c r="H954" s="150"/>
      <c r="I954" s="107"/>
      <c r="J954" s="150"/>
      <c r="K954" s="107"/>
      <c r="L954" s="91"/>
      <c r="M954" s="95"/>
    </row>
    <row r="955">
      <c r="A955" s="80" t="str">
        <f t="shared" si="6"/>
        <v/>
      </c>
      <c r="B955" s="80"/>
      <c r="C955" s="80"/>
      <c r="D955" s="149"/>
      <c r="E955" s="135"/>
      <c r="F955" s="150"/>
      <c r="G955" s="107"/>
      <c r="H955" s="150"/>
      <c r="I955" s="107"/>
      <c r="J955" s="150"/>
      <c r="K955" s="107"/>
      <c r="L955" s="91"/>
      <c r="M955" s="95"/>
    </row>
    <row r="956">
      <c r="A956" s="80" t="str">
        <f t="shared" si="6"/>
        <v/>
      </c>
      <c r="B956" s="80"/>
      <c r="C956" s="80"/>
      <c r="D956" s="149"/>
      <c r="E956" s="135"/>
      <c r="F956" s="150"/>
      <c r="G956" s="107"/>
      <c r="H956" s="150"/>
      <c r="I956" s="107"/>
      <c r="J956" s="150"/>
      <c r="K956" s="107"/>
      <c r="L956" s="91"/>
      <c r="M956" s="95"/>
    </row>
    <row r="957">
      <c r="A957" s="80" t="str">
        <f t="shared" si="6"/>
        <v/>
      </c>
      <c r="B957" s="80"/>
      <c r="C957" s="80"/>
      <c r="D957" s="149"/>
      <c r="E957" s="135"/>
      <c r="F957" s="150"/>
      <c r="G957" s="107"/>
      <c r="H957" s="150"/>
      <c r="I957" s="107"/>
      <c r="J957" s="150"/>
      <c r="K957" s="107"/>
      <c r="L957" s="91"/>
      <c r="M957" s="95"/>
    </row>
    <row r="958">
      <c r="A958" s="80" t="str">
        <f t="shared" si="6"/>
        <v/>
      </c>
      <c r="B958" s="80"/>
      <c r="C958" s="80"/>
      <c r="D958" s="149"/>
      <c r="E958" s="135"/>
      <c r="F958" s="150"/>
      <c r="G958" s="107"/>
      <c r="H958" s="150"/>
      <c r="I958" s="107"/>
      <c r="J958" s="150"/>
      <c r="K958" s="107"/>
      <c r="L958" s="91"/>
      <c r="M958" s="95"/>
    </row>
    <row r="959">
      <c r="A959" s="80" t="str">
        <f t="shared" si="6"/>
        <v/>
      </c>
      <c r="B959" s="80"/>
      <c r="C959" s="80"/>
      <c r="D959" s="149"/>
      <c r="E959" s="135"/>
      <c r="F959" s="150"/>
      <c r="G959" s="107"/>
      <c r="H959" s="150"/>
      <c r="I959" s="107"/>
      <c r="J959" s="150"/>
      <c r="K959" s="107"/>
      <c r="L959" s="91"/>
      <c r="M959" s="95"/>
    </row>
    <row r="960">
      <c r="A960" s="80" t="str">
        <f t="shared" si="6"/>
        <v/>
      </c>
      <c r="B960" s="80"/>
      <c r="C960" s="80"/>
      <c r="D960" s="149"/>
      <c r="E960" s="135"/>
      <c r="F960" s="150"/>
      <c r="G960" s="107"/>
      <c r="H960" s="150"/>
      <c r="I960" s="107"/>
      <c r="J960" s="150"/>
      <c r="K960" s="107"/>
      <c r="L960" s="91"/>
      <c r="M960" s="95"/>
    </row>
    <row r="961">
      <c r="A961" s="80" t="str">
        <f t="shared" si="6"/>
        <v/>
      </c>
      <c r="B961" s="80"/>
      <c r="C961" s="80"/>
      <c r="D961" s="149"/>
      <c r="E961" s="135"/>
      <c r="F961" s="150"/>
      <c r="G961" s="107"/>
      <c r="H961" s="150"/>
      <c r="I961" s="107"/>
      <c r="J961" s="150"/>
      <c r="K961" s="107"/>
      <c r="L961" s="91"/>
      <c r="M961" s="95"/>
    </row>
    <row r="962">
      <c r="A962" s="80" t="str">
        <f t="shared" si="6"/>
        <v/>
      </c>
      <c r="B962" s="80"/>
      <c r="C962" s="80"/>
      <c r="D962" s="149"/>
      <c r="E962" s="135"/>
      <c r="F962" s="150"/>
      <c r="G962" s="107"/>
      <c r="H962" s="150"/>
      <c r="I962" s="107"/>
      <c r="J962" s="150"/>
      <c r="K962" s="107"/>
      <c r="L962" s="91"/>
      <c r="M962" s="95"/>
    </row>
    <row r="963">
      <c r="A963" s="80" t="str">
        <f t="shared" si="6"/>
        <v/>
      </c>
      <c r="B963" s="80"/>
      <c r="C963" s="80"/>
      <c r="D963" s="149"/>
      <c r="E963" s="135"/>
      <c r="F963" s="150"/>
      <c r="G963" s="107"/>
      <c r="H963" s="150"/>
      <c r="I963" s="107"/>
      <c r="J963" s="150"/>
      <c r="K963" s="107"/>
      <c r="L963" s="91"/>
      <c r="M963" s="95"/>
    </row>
    <row r="964">
      <c r="A964" s="80" t="str">
        <f t="shared" si="6"/>
        <v/>
      </c>
      <c r="B964" s="80"/>
      <c r="C964" s="80"/>
      <c r="D964" s="149"/>
      <c r="E964" s="135"/>
      <c r="F964" s="150"/>
      <c r="G964" s="107"/>
      <c r="H964" s="150"/>
      <c r="I964" s="107"/>
      <c r="J964" s="150"/>
      <c r="K964" s="107"/>
      <c r="L964" s="91"/>
      <c r="M964" s="95"/>
    </row>
    <row r="965">
      <c r="A965" s="80" t="str">
        <f t="shared" si="6"/>
        <v/>
      </c>
      <c r="B965" s="80"/>
      <c r="C965" s="80"/>
      <c r="D965" s="149"/>
      <c r="E965" s="135"/>
      <c r="F965" s="150"/>
      <c r="G965" s="107"/>
      <c r="H965" s="150"/>
      <c r="I965" s="107"/>
      <c r="J965" s="150"/>
      <c r="K965" s="107"/>
      <c r="L965" s="91"/>
      <c r="M965" s="95"/>
    </row>
    <row r="966">
      <c r="A966" s="80" t="str">
        <f t="shared" si="6"/>
        <v/>
      </c>
      <c r="B966" s="80"/>
      <c r="C966" s="80"/>
      <c r="D966" s="149"/>
      <c r="E966" s="135"/>
      <c r="F966" s="150"/>
      <c r="G966" s="107"/>
      <c r="H966" s="150"/>
      <c r="I966" s="107"/>
      <c r="J966" s="150"/>
      <c r="K966" s="107"/>
      <c r="L966" s="91"/>
      <c r="M966" s="95"/>
    </row>
    <row r="967">
      <c r="A967" s="80" t="str">
        <f t="shared" si="6"/>
        <v/>
      </c>
      <c r="B967" s="80"/>
      <c r="C967" s="80"/>
      <c r="D967" s="149"/>
      <c r="E967" s="135"/>
      <c r="F967" s="150"/>
      <c r="G967" s="107"/>
      <c r="H967" s="150"/>
      <c r="I967" s="107"/>
      <c r="J967" s="150"/>
      <c r="K967" s="107"/>
      <c r="L967" s="91"/>
      <c r="M967" s="95"/>
    </row>
    <row r="968">
      <c r="A968" s="80" t="str">
        <f t="shared" si="6"/>
        <v/>
      </c>
      <c r="B968" s="80"/>
      <c r="C968" s="80"/>
      <c r="D968" s="149"/>
      <c r="E968" s="135"/>
      <c r="F968" s="150"/>
      <c r="G968" s="107"/>
      <c r="H968" s="150"/>
      <c r="I968" s="107"/>
      <c r="J968" s="150"/>
      <c r="K968" s="107"/>
      <c r="L968" s="91"/>
      <c r="M968" s="95"/>
    </row>
    <row r="969">
      <c r="A969" s="80" t="str">
        <f t="shared" si="6"/>
        <v/>
      </c>
      <c r="B969" s="80"/>
      <c r="C969" s="80"/>
      <c r="D969" s="149"/>
      <c r="E969" s="135"/>
      <c r="F969" s="150"/>
      <c r="G969" s="107"/>
      <c r="H969" s="150"/>
      <c r="I969" s="107"/>
      <c r="J969" s="150"/>
      <c r="K969" s="107"/>
      <c r="L969" s="91"/>
      <c r="M969" s="95"/>
    </row>
    <row r="970">
      <c r="A970" s="80" t="str">
        <f t="shared" si="6"/>
        <v/>
      </c>
      <c r="B970" s="80"/>
      <c r="C970" s="80"/>
      <c r="D970" s="149"/>
      <c r="E970" s="135"/>
      <c r="F970" s="150"/>
      <c r="G970" s="107"/>
      <c r="H970" s="150"/>
      <c r="I970" s="107"/>
      <c r="J970" s="150"/>
      <c r="K970" s="107"/>
      <c r="L970" s="91"/>
      <c r="M970" s="95"/>
    </row>
    <row r="971">
      <c r="A971" s="80" t="str">
        <f t="shared" si="6"/>
        <v/>
      </c>
      <c r="B971" s="80"/>
      <c r="C971" s="80"/>
      <c r="D971" s="149"/>
      <c r="E971" s="135"/>
      <c r="F971" s="150"/>
      <c r="G971" s="107"/>
      <c r="H971" s="150"/>
      <c r="I971" s="107"/>
      <c r="J971" s="150"/>
      <c r="K971" s="107"/>
      <c r="L971" s="91"/>
      <c r="M971" s="95"/>
    </row>
    <row r="972">
      <c r="A972" s="80" t="str">
        <f t="shared" si="6"/>
        <v/>
      </c>
      <c r="B972" s="80"/>
      <c r="C972" s="80"/>
      <c r="D972" s="149"/>
      <c r="E972" s="135"/>
      <c r="F972" s="150"/>
      <c r="G972" s="107"/>
      <c r="H972" s="150"/>
      <c r="I972" s="107"/>
      <c r="J972" s="150"/>
      <c r="K972" s="107"/>
      <c r="L972" s="91"/>
      <c r="M972" s="95"/>
    </row>
    <row r="973">
      <c r="A973" s="80" t="str">
        <f t="shared" si="6"/>
        <v/>
      </c>
      <c r="B973" s="80"/>
      <c r="C973" s="80"/>
      <c r="D973" s="149"/>
      <c r="E973" s="135"/>
      <c r="F973" s="150"/>
      <c r="G973" s="107"/>
      <c r="H973" s="150"/>
      <c r="I973" s="107"/>
      <c r="J973" s="150"/>
      <c r="K973" s="107"/>
      <c r="L973" s="91"/>
      <c r="M973" s="95"/>
    </row>
    <row r="974">
      <c r="A974" s="80" t="str">
        <f t="shared" si="6"/>
        <v/>
      </c>
      <c r="B974" s="80"/>
      <c r="C974" s="80"/>
      <c r="D974" s="149"/>
      <c r="E974" s="135"/>
      <c r="F974" s="150"/>
      <c r="G974" s="107"/>
      <c r="H974" s="150"/>
      <c r="I974" s="107"/>
      <c r="J974" s="150"/>
      <c r="K974" s="107"/>
      <c r="L974" s="91"/>
      <c r="M974" s="95"/>
    </row>
    <row r="975">
      <c r="A975" s="80" t="str">
        <f t="shared" si="6"/>
        <v/>
      </c>
      <c r="B975" s="80"/>
      <c r="C975" s="80"/>
      <c r="D975" s="149"/>
      <c r="E975" s="135"/>
      <c r="F975" s="150"/>
      <c r="G975" s="107"/>
      <c r="H975" s="150"/>
      <c r="I975" s="107"/>
      <c r="J975" s="150"/>
      <c r="K975" s="107"/>
      <c r="L975" s="91"/>
      <c r="M975" s="95"/>
    </row>
    <row r="976">
      <c r="A976" s="80" t="str">
        <f t="shared" si="6"/>
        <v/>
      </c>
      <c r="B976" s="80"/>
      <c r="C976" s="80"/>
      <c r="D976" s="149"/>
      <c r="E976" s="135"/>
      <c r="F976" s="150"/>
      <c r="G976" s="107"/>
      <c r="H976" s="150"/>
      <c r="I976" s="107"/>
      <c r="J976" s="150"/>
      <c r="K976" s="107"/>
      <c r="L976" s="91"/>
      <c r="M976" s="95"/>
    </row>
    <row r="977">
      <c r="A977" s="80" t="str">
        <f t="shared" si="6"/>
        <v/>
      </c>
      <c r="B977" s="80"/>
      <c r="C977" s="80"/>
      <c r="D977" s="149"/>
      <c r="E977" s="135"/>
      <c r="F977" s="150"/>
      <c r="G977" s="107"/>
      <c r="H977" s="150"/>
      <c r="I977" s="107"/>
      <c r="J977" s="150"/>
      <c r="K977" s="107"/>
      <c r="L977" s="91"/>
      <c r="M977" s="95"/>
    </row>
    <row r="978">
      <c r="A978" s="80" t="str">
        <f t="shared" si="6"/>
        <v/>
      </c>
      <c r="B978" s="80"/>
      <c r="C978" s="80"/>
      <c r="D978" s="149"/>
      <c r="E978" s="135"/>
      <c r="F978" s="150"/>
      <c r="G978" s="107"/>
      <c r="H978" s="150"/>
      <c r="I978" s="107"/>
      <c r="J978" s="150"/>
      <c r="K978" s="107"/>
      <c r="L978" s="91"/>
      <c r="M978" s="95"/>
    </row>
    <row r="979">
      <c r="A979" s="80" t="str">
        <f t="shared" si="6"/>
        <v/>
      </c>
      <c r="B979" s="80"/>
      <c r="C979" s="80"/>
      <c r="D979" s="149"/>
      <c r="E979" s="135"/>
      <c r="F979" s="150"/>
      <c r="G979" s="107"/>
      <c r="H979" s="150"/>
      <c r="I979" s="107"/>
      <c r="J979" s="150"/>
      <c r="K979" s="107"/>
      <c r="L979" s="91"/>
      <c r="M979" s="95"/>
    </row>
    <row r="980">
      <c r="A980" s="80" t="str">
        <f t="shared" si="6"/>
        <v/>
      </c>
      <c r="B980" s="80"/>
      <c r="C980" s="80"/>
      <c r="D980" s="149"/>
      <c r="E980" s="135"/>
      <c r="F980" s="150"/>
      <c r="G980" s="107"/>
      <c r="H980" s="150"/>
      <c r="I980" s="107"/>
      <c r="J980" s="150"/>
      <c r="K980" s="107"/>
      <c r="L980" s="91"/>
      <c r="M980" s="95"/>
    </row>
    <row r="981">
      <c r="A981" s="80" t="str">
        <f t="shared" si="6"/>
        <v/>
      </c>
      <c r="B981" s="80"/>
      <c r="C981" s="80"/>
      <c r="D981" s="149"/>
      <c r="E981" s="135"/>
      <c r="F981" s="150"/>
      <c r="G981" s="107"/>
      <c r="H981" s="150"/>
      <c r="I981" s="107"/>
      <c r="J981" s="150"/>
      <c r="K981" s="107"/>
      <c r="L981" s="91"/>
      <c r="M981" s="95"/>
    </row>
    <row r="982">
      <c r="A982" s="80" t="str">
        <f t="shared" si="6"/>
        <v/>
      </c>
      <c r="B982" s="80"/>
      <c r="C982" s="80"/>
      <c r="D982" s="149"/>
      <c r="E982" s="135"/>
      <c r="F982" s="150"/>
      <c r="G982" s="107"/>
      <c r="H982" s="150"/>
      <c r="I982" s="107"/>
      <c r="J982" s="150"/>
      <c r="K982" s="107"/>
      <c r="L982" s="91"/>
      <c r="M982" s="95"/>
    </row>
    <row r="983">
      <c r="A983" s="80" t="str">
        <f t="shared" si="6"/>
        <v/>
      </c>
      <c r="B983" s="80"/>
      <c r="C983" s="80"/>
      <c r="D983" s="149"/>
      <c r="E983" s="135"/>
      <c r="F983" s="150"/>
      <c r="G983" s="107"/>
      <c r="H983" s="150"/>
      <c r="I983" s="107"/>
      <c r="J983" s="150"/>
      <c r="K983" s="107"/>
      <c r="L983" s="91"/>
      <c r="M983" s="95"/>
    </row>
    <row r="984">
      <c r="A984" s="80" t="str">
        <f t="shared" si="6"/>
        <v/>
      </c>
      <c r="B984" s="80"/>
      <c r="C984" s="80"/>
      <c r="D984" s="149"/>
      <c r="E984" s="135"/>
      <c r="F984" s="150"/>
      <c r="G984" s="107"/>
      <c r="H984" s="150"/>
      <c r="I984" s="107"/>
      <c r="J984" s="150"/>
      <c r="K984" s="107"/>
      <c r="L984" s="91"/>
      <c r="M984" s="95"/>
    </row>
    <row r="985">
      <c r="A985" s="80" t="str">
        <f t="shared" si="6"/>
        <v/>
      </c>
      <c r="B985" s="80"/>
      <c r="C985" s="80"/>
      <c r="D985" s="149"/>
      <c r="E985" s="135"/>
      <c r="F985" s="150"/>
      <c r="G985" s="107"/>
      <c r="H985" s="150"/>
      <c r="I985" s="107"/>
      <c r="J985" s="150"/>
      <c r="K985" s="107"/>
      <c r="L985" s="91"/>
      <c r="M985" s="95"/>
    </row>
    <row r="986">
      <c r="A986" s="80" t="str">
        <f t="shared" si="6"/>
        <v/>
      </c>
      <c r="B986" s="80"/>
      <c r="C986" s="80"/>
      <c r="D986" s="149"/>
      <c r="E986" s="135"/>
      <c r="F986" s="150"/>
      <c r="G986" s="107"/>
      <c r="H986" s="150"/>
      <c r="I986" s="107"/>
      <c r="J986" s="150"/>
      <c r="K986" s="107"/>
      <c r="L986" s="91"/>
      <c r="M986" s="95"/>
    </row>
    <row r="987">
      <c r="A987" s="80" t="str">
        <f t="shared" si="6"/>
        <v/>
      </c>
      <c r="B987" s="80"/>
      <c r="C987" s="80"/>
      <c r="D987" s="149"/>
      <c r="E987" s="135"/>
      <c r="F987" s="150"/>
      <c r="G987" s="107"/>
      <c r="H987" s="150"/>
      <c r="I987" s="107"/>
      <c r="J987" s="150"/>
      <c r="K987" s="107"/>
      <c r="L987" s="91"/>
      <c r="M987" s="95"/>
    </row>
    <row r="988">
      <c r="A988" s="80" t="str">
        <f t="shared" si="6"/>
        <v/>
      </c>
      <c r="B988" s="80"/>
      <c r="C988" s="80"/>
      <c r="D988" s="149"/>
      <c r="E988" s="135"/>
      <c r="F988" s="150"/>
      <c r="G988" s="107"/>
      <c r="H988" s="150"/>
      <c r="I988" s="107"/>
      <c r="J988" s="150"/>
      <c r="K988" s="107"/>
      <c r="L988" s="91"/>
      <c r="M988" s="95"/>
    </row>
    <row r="989">
      <c r="A989" s="80" t="str">
        <f t="shared" si="6"/>
        <v/>
      </c>
      <c r="B989" s="80"/>
      <c r="C989" s="80"/>
      <c r="D989" s="149"/>
      <c r="E989" s="135"/>
      <c r="F989" s="150"/>
      <c r="G989" s="107"/>
      <c r="H989" s="150"/>
      <c r="I989" s="107"/>
      <c r="J989" s="150"/>
      <c r="K989" s="107"/>
      <c r="L989" s="91"/>
      <c r="M989" s="95"/>
    </row>
    <row r="990">
      <c r="A990" s="80" t="str">
        <f t="shared" si="6"/>
        <v/>
      </c>
      <c r="B990" s="80"/>
      <c r="C990" s="80"/>
      <c r="D990" s="149"/>
      <c r="E990" s="135"/>
      <c r="F990" s="150"/>
      <c r="G990" s="107"/>
      <c r="H990" s="150"/>
      <c r="I990" s="107"/>
      <c r="J990" s="150"/>
      <c r="K990" s="107"/>
      <c r="L990" s="91"/>
      <c r="M990" s="95"/>
    </row>
    <row r="991">
      <c r="A991" s="80" t="str">
        <f t="shared" si="6"/>
        <v/>
      </c>
      <c r="B991" s="80"/>
      <c r="C991" s="80"/>
      <c r="D991" s="149"/>
      <c r="E991" s="135"/>
      <c r="F991" s="150"/>
      <c r="G991" s="107"/>
      <c r="H991" s="150"/>
      <c r="I991" s="107"/>
      <c r="J991" s="150"/>
      <c r="K991" s="107"/>
      <c r="L991" s="91"/>
      <c r="M991" s="95"/>
    </row>
    <row r="992">
      <c r="A992" s="80" t="str">
        <f t="shared" si="6"/>
        <v/>
      </c>
      <c r="B992" s="80"/>
      <c r="C992" s="80"/>
      <c r="D992" s="149"/>
      <c r="E992" s="135"/>
      <c r="F992" s="150"/>
      <c r="G992" s="107"/>
      <c r="H992" s="150"/>
      <c r="I992" s="107"/>
      <c r="J992" s="150"/>
      <c r="K992" s="107"/>
      <c r="L992" s="91"/>
      <c r="M992" s="95"/>
    </row>
    <row r="993">
      <c r="A993" s="80" t="str">
        <f t="shared" si="6"/>
        <v/>
      </c>
      <c r="B993" s="80"/>
      <c r="C993" s="80"/>
      <c r="D993" s="149"/>
      <c r="E993" s="135"/>
      <c r="F993" s="150"/>
      <c r="G993" s="107"/>
      <c r="H993" s="150"/>
      <c r="I993" s="107"/>
      <c r="J993" s="150"/>
      <c r="K993" s="107"/>
      <c r="L993" s="91"/>
      <c r="M993" s="95"/>
    </row>
    <row r="994">
      <c r="A994" s="80" t="str">
        <f t="shared" si="6"/>
        <v/>
      </c>
      <c r="B994" s="80"/>
      <c r="C994" s="80"/>
      <c r="D994" s="149"/>
      <c r="E994" s="135"/>
      <c r="F994" s="150"/>
      <c r="G994" s="107"/>
      <c r="H994" s="150"/>
      <c r="I994" s="107"/>
      <c r="J994" s="150"/>
      <c r="K994" s="107"/>
      <c r="L994" s="91"/>
      <c r="M994" s="95"/>
    </row>
    <row r="995">
      <c r="A995" s="80" t="str">
        <f t="shared" si="6"/>
        <v/>
      </c>
      <c r="B995" s="80"/>
      <c r="C995" s="80"/>
      <c r="D995" s="149"/>
      <c r="E995" s="135"/>
      <c r="F995" s="150"/>
      <c r="G995" s="107"/>
      <c r="H995" s="150"/>
      <c r="I995" s="107"/>
      <c r="J995" s="150"/>
      <c r="K995" s="107"/>
      <c r="L995" s="91"/>
      <c r="M995" s="95"/>
    </row>
    <row r="996">
      <c r="A996" s="80" t="str">
        <f t="shared" si="6"/>
        <v/>
      </c>
      <c r="B996" s="80"/>
      <c r="C996" s="80"/>
      <c r="D996" s="149"/>
      <c r="E996" s="135"/>
      <c r="F996" s="150"/>
      <c r="G996" s="107"/>
      <c r="H996" s="150"/>
      <c r="I996" s="107"/>
      <c r="J996" s="150"/>
      <c r="K996" s="107"/>
      <c r="L996" s="91"/>
      <c r="M996" s="95"/>
    </row>
    <row r="997">
      <c r="A997" s="80" t="str">
        <f t="shared" si="6"/>
        <v/>
      </c>
      <c r="B997" s="80"/>
      <c r="C997" s="80"/>
      <c r="D997" s="149"/>
      <c r="E997" s="135"/>
      <c r="F997" s="150"/>
      <c r="G997" s="107"/>
      <c r="H997" s="150"/>
      <c r="I997" s="107"/>
      <c r="J997" s="150"/>
      <c r="K997" s="107"/>
      <c r="L997" s="91"/>
      <c r="M997" s="95"/>
    </row>
    <row r="998">
      <c r="A998" s="80" t="str">
        <f t="shared" si="6"/>
        <v/>
      </c>
      <c r="B998" s="80"/>
      <c r="C998" s="80"/>
      <c r="D998" s="149"/>
      <c r="E998" s="135"/>
      <c r="F998" s="150"/>
      <c r="G998" s="107"/>
      <c r="H998" s="150"/>
      <c r="I998" s="107"/>
      <c r="J998" s="150"/>
      <c r="K998" s="107"/>
      <c r="L998" s="91"/>
      <c r="M998" s="95"/>
    </row>
    <row r="999">
      <c r="A999" s="80" t="str">
        <f t="shared" si="6"/>
        <v/>
      </c>
      <c r="B999" s="80"/>
      <c r="C999" s="80"/>
      <c r="D999" s="149"/>
      <c r="E999" s="135"/>
      <c r="F999" s="150"/>
      <c r="G999" s="107"/>
      <c r="H999" s="150"/>
      <c r="I999" s="107"/>
      <c r="J999" s="150"/>
      <c r="K999" s="107"/>
      <c r="L999" s="91"/>
      <c r="M999" s="95"/>
    </row>
    <row r="1000">
      <c r="A1000" s="80" t="str">
        <f t="shared" si="6"/>
        <v/>
      </c>
      <c r="B1000" s="80"/>
      <c r="C1000" s="80"/>
      <c r="D1000" s="149"/>
      <c r="E1000" s="135"/>
      <c r="F1000" s="150"/>
      <c r="G1000" s="107"/>
      <c r="H1000" s="150"/>
      <c r="I1000" s="107"/>
      <c r="J1000" s="150"/>
      <c r="K1000" s="107"/>
      <c r="L1000" s="91"/>
      <c r="M1000" s="95"/>
    </row>
    <row r="1001">
      <c r="A1001" s="80" t="str">
        <f t="shared" si="6"/>
        <v/>
      </c>
      <c r="B1001" s="80"/>
      <c r="C1001" s="80"/>
      <c r="D1001" s="149"/>
      <c r="E1001" s="135"/>
      <c r="F1001" s="150"/>
      <c r="G1001" s="107"/>
      <c r="H1001" s="150"/>
      <c r="I1001" s="107"/>
      <c r="J1001" s="150"/>
      <c r="K1001" s="107"/>
      <c r="L1001" s="91"/>
      <c r="M1001" s="95"/>
    </row>
    <row r="1002">
      <c r="A1002" s="80" t="str">
        <f t="shared" si="6"/>
        <v/>
      </c>
      <c r="B1002" s="80"/>
      <c r="C1002" s="80"/>
      <c r="D1002" s="149"/>
      <c r="E1002" s="135"/>
      <c r="F1002" s="150"/>
      <c r="G1002" s="107"/>
      <c r="H1002" s="150"/>
      <c r="I1002" s="107"/>
      <c r="J1002" s="150"/>
      <c r="K1002" s="107"/>
      <c r="L1002" s="91"/>
      <c r="M1002" s="95"/>
    </row>
    <row r="1003">
      <c r="A1003" s="80" t="str">
        <f t="shared" si="6"/>
        <v/>
      </c>
      <c r="B1003" s="80"/>
      <c r="C1003" s="80"/>
      <c r="D1003" s="149"/>
      <c r="E1003" s="135"/>
      <c r="F1003" s="150"/>
      <c r="G1003" s="107"/>
      <c r="H1003" s="150"/>
      <c r="I1003" s="107"/>
      <c r="J1003" s="150"/>
      <c r="K1003" s="107"/>
      <c r="L1003" s="91"/>
      <c r="M1003" s="95"/>
    </row>
    <row r="1004">
      <c r="A1004" s="80" t="str">
        <f t="shared" si="6"/>
        <v/>
      </c>
      <c r="B1004" s="80"/>
      <c r="C1004" s="80"/>
      <c r="D1004" s="149"/>
      <c r="E1004" s="135"/>
      <c r="F1004" s="150"/>
      <c r="G1004" s="107"/>
      <c r="H1004" s="150"/>
      <c r="I1004" s="107"/>
      <c r="J1004" s="150"/>
      <c r="K1004" s="107"/>
      <c r="L1004" s="91"/>
      <c r="M1004" s="95"/>
    </row>
    <row r="1005">
      <c r="A1005" s="80" t="str">
        <f t="shared" si="6"/>
        <v/>
      </c>
      <c r="B1005" s="80"/>
      <c r="C1005" s="80"/>
      <c r="D1005" s="149"/>
      <c r="E1005" s="135"/>
      <c r="F1005" s="150"/>
      <c r="G1005" s="107"/>
      <c r="H1005" s="150"/>
      <c r="I1005" s="107"/>
      <c r="J1005" s="150"/>
      <c r="K1005" s="107"/>
      <c r="L1005" s="91"/>
      <c r="M1005" s="95"/>
    </row>
    <row r="1006">
      <c r="A1006" s="80" t="str">
        <f t="shared" si="6"/>
        <v/>
      </c>
      <c r="B1006" s="80"/>
      <c r="C1006" s="80"/>
      <c r="D1006" s="149"/>
      <c r="E1006" s="135"/>
      <c r="F1006" s="150"/>
      <c r="G1006" s="107"/>
      <c r="H1006" s="150"/>
      <c r="I1006" s="107"/>
      <c r="J1006" s="150"/>
      <c r="K1006" s="107"/>
      <c r="L1006" s="91"/>
      <c r="M1006" s="95"/>
    </row>
    <row r="1007">
      <c r="A1007" s="80" t="str">
        <f t="shared" si="6"/>
        <v/>
      </c>
      <c r="B1007" s="80"/>
      <c r="C1007" s="80"/>
      <c r="D1007" s="149"/>
      <c r="E1007" s="135"/>
      <c r="F1007" s="150"/>
      <c r="G1007" s="107"/>
      <c r="H1007" s="150"/>
      <c r="I1007" s="107"/>
      <c r="J1007" s="150"/>
      <c r="K1007" s="107"/>
      <c r="L1007" s="91"/>
      <c r="M1007" s="95"/>
    </row>
    <row r="1008">
      <c r="A1008" s="80" t="str">
        <f t="shared" si="6"/>
        <v/>
      </c>
      <c r="B1008" s="80"/>
      <c r="C1008" s="80"/>
      <c r="D1008" s="149"/>
      <c r="E1008" s="135"/>
      <c r="F1008" s="150"/>
      <c r="G1008" s="107"/>
      <c r="H1008" s="150"/>
      <c r="I1008" s="107"/>
      <c r="J1008" s="150"/>
      <c r="K1008" s="107"/>
      <c r="L1008" s="91"/>
      <c r="M1008" s="95"/>
    </row>
    <row r="1009">
      <c r="A1009" s="80" t="str">
        <f t="shared" si="6"/>
        <v/>
      </c>
      <c r="B1009" s="80"/>
      <c r="C1009" s="80"/>
      <c r="D1009" s="149"/>
      <c r="E1009" s="135"/>
      <c r="F1009" s="150"/>
      <c r="G1009" s="107"/>
      <c r="H1009" s="150"/>
      <c r="I1009" s="107"/>
      <c r="J1009" s="150"/>
      <c r="K1009" s="107"/>
      <c r="L1009" s="91"/>
      <c r="M1009" s="95"/>
    </row>
    <row r="1010">
      <c r="A1010" s="80" t="str">
        <f t="shared" si="6"/>
        <v/>
      </c>
      <c r="B1010" s="80"/>
      <c r="C1010" s="80"/>
      <c r="D1010" s="149"/>
      <c r="E1010" s="135"/>
      <c r="F1010" s="150"/>
      <c r="G1010" s="107"/>
      <c r="H1010" s="150"/>
      <c r="I1010" s="107"/>
      <c r="J1010" s="150"/>
      <c r="K1010" s="107"/>
      <c r="L1010" s="91"/>
      <c r="M1010" s="95"/>
    </row>
    <row r="1011">
      <c r="A1011" s="80" t="str">
        <f t="shared" si="6"/>
        <v/>
      </c>
      <c r="B1011" s="80"/>
      <c r="C1011" s="80"/>
      <c r="D1011" s="149"/>
      <c r="E1011" s="135"/>
      <c r="F1011" s="150"/>
      <c r="G1011" s="107"/>
      <c r="H1011" s="150"/>
      <c r="I1011" s="107"/>
      <c r="J1011" s="150"/>
      <c r="K1011" s="107"/>
      <c r="L1011" s="91"/>
      <c r="M1011" s="95"/>
    </row>
    <row r="1012">
      <c r="A1012" s="80" t="str">
        <f t="shared" si="6"/>
        <v/>
      </c>
      <c r="B1012" s="80"/>
      <c r="C1012" s="80"/>
      <c r="D1012" s="149"/>
      <c r="E1012" s="135"/>
      <c r="F1012" s="150"/>
      <c r="G1012" s="107"/>
      <c r="H1012" s="150"/>
      <c r="I1012" s="107"/>
      <c r="J1012" s="150"/>
      <c r="K1012" s="107"/>
      <c r="L1012" s="91"/>
      <c r="M1012" s="95"/>
    </row>
    <row r="1013">
      <c r="A1013" s="80" t="str">
        <f t="shared" si="6"/>
        <v/>
      </c>
      <c r="B1013" s="80"/>
      <c r="C1013" s="80"/>
      <c r="D1013" s="149"/>
      <c r="E1013" s="135"/>
      <c r="F1013" s="150"/>
      <c r="G1013" s="107"/>
      <c r="H1013" s="150"/>
      <c r="I1013" s="107"/>
      <c r="J1013" s="150"/>
      <c r="K1013" s="107"/>
      <c r="L1013" s="91"/>
      <c r="M1013" s="95"/>
    </row>
    <row r="1014">
      <c r="A1014" s="80" t="str">
        <f t="shared" si="6"/>
        <v/>
      </c>
      <c r="B1014" s="80"/>
      <c r="C1014" s="80"/>
      <c r="D1014" s="149"/>
      <c r="E1014" s="135"/>
      <c r="F1014" s="150"/>
      <c r="G1014" s="107"/>
      <c r="H1014" s="150"/>
      <c r="I1014" s="107"/>
      <c r="J1014" s="150"/>
      <c r="K1014" s="107"/>
      <c r="L1014" s="91"/>
      <c r="M1014" s="95"/>
    </row>
    <row r="1015">
      <c r="A1015" s="80" t="str">
        <f t="shared" si="6"/>
        <v/>
      </c>
      <c r="B1015" s="80"/>
      <c r="C1015" s="80"/>
      <c r="D1015" s="149"/>
      <c r="E1015" s="135"/>
      <c r="F1015" s="150"/>
      <c r="G1015" s="107"/>
      <c r="H1015" s="150"/>
      <c r="I1015" s="107"/>
      <c r="J1015" s="150"/>
      <c r="K1015" s="107"/>
      <c r="L1015" s="91"/>
      <c r="M1015" s="95"/>
    </row>
    <row r="1016">
      <c r="A1016" s="80" t="str">
        <f t="shared" si="6"/>
        <v/>
      </c>
      <c r="B1016" s="80"/>
      <c r="C1016" s="80"/>
      <c r="D1016" s="149"/>
      <c r="E1016" s="135"/>
      <c r="F1016" s="150"/>
      <c r="G1016" s="107"/>
      <c r="H1016" s="150"/>
      <c r="I1016" s="107"/>
      <c r="J1016" s="150"/>
      <c r="K1016" s="107"/>
      <c r="L1016" s="91"/>
      <c r="M1016" s="95"/>
    </row>
    <row r="1017">
      <c r="A1017" s="80" t="str">
        <f t="shared" si="6"/>
        <v/>
      </c>
      <c r="B1017" s="80"/>
      <c r="C1017" s="80"/>
      <c r="D1017" s="149"/>
      <c r="E1017" s="135"/>
      <c r="F1017" s="150"/>
      <c r="G1017" s="107"/>
      <c r="H1017" s="150"/>
      <c r="I1017" s="107"/>
      <c r="J1017" s="150"/>
      <c r="K1017" s="107"/>
      <c r="L1017" s="91"/>
      <c r="M1017" s="95"/>
    </row>
    <row r="1018">
      <c r="A1018" s="80" t="str">
        <f t="shared" si="6"/>
        <v/>
      </c>
      <c r="B1018" s="80"/>
      <c r="C1018" s="80"/>
      <c r="D1018" s="149"/>
      <c r="E1018" s="135"/>
      <c r="F1018" s="150"/>
      <c r="G1018" s="107"/>
      <c r="H1018" s="150"/>
      <c r="I1018" s="107"/>
      <c r="J1018" s="150"/>
      <c r="K1018" s="107"/>
      <c r="L1018" s="91"/>
      <c r="M1018" s="95"/>
    </row>
    <row r="1019">
      <c r="A1019" s="80" t="str">
        <f t="shared" si="6"/>
        <v/>
      </c>
      <c r="B1019" s="80"/>
      <c r="C1019" s="80"/>
      <c r="D1019" s="149"/>
      <c r="E1019" s="135"/>
      <c r="F1019" s="150"/>
      <c r="G1019" s="107"/>
      <c r="H1019" s="150"/>
      <c r="I1019" s="107"/>
      <c r="J1019" s="150"/>
      <c r="K1019" s="107"/>
      <c r="L1019" s="91"/>
      <c r="M1019" s="95"/>
    </row>
    <row r="1020">
      <c r="A1020" s="80" t="str">
        <f t="shared" si="6"/>
        <v/>
      </c>
      <c r="B1020" s="80"/>
      <c r="C1020" s="80"/>
      <c r="D1020" s="149"/>
      <c r="E1020" s="135"/>
      <c r="F1020" s="150"/>
      <c r="G1020" s="107"/>
      <c r="H1020" s="150"/>
      <c r="I1020" s="107"/>
      <c r="J1020" s="150"/>
      <c r="K1020" s="107"/>
      <c r="L1020" s="91"/>
      <c r="M1020" s="95"/>
    </row>
    <row r="1021">
      <c r="A1021" s="80" t="str">
        <f t="shared" si="6"/>
        <v/>
      </c>
      <c r="B1021" s="80"/>
      <c r="C1021" s="80"/>
      <c r="D1021" s="149"/>
      <c r="E1021" s="135"/>
      <c r="F1021" s="150"/>
      <c r="G1021" s="107"/>
      <c r="H1021" s="150"/>
      <c r="I1021" s="107"/>
      <c r="J1021" s="150"/>
      <c r="K1021" s="107"/>
      <c r="L1021" s="91"/>
      <c r="M1021" s="95"/>
    </row>
    <row r="1022">
      <c r="A1022" s="80" t="str">
        <f t="shared" si="6"/>
        <v/>
      </c>
      <c r="B1022" s="80"/>
      <c r="C1022" s="80"/>
      <c r="D1022" s="149"/>
      <c r="E1022" s="135"/>
      <c r="F1022" s="150"/>
      <c r="G1022" s="107"/>
      <c r="H1022" s="150"/>
      <c r="I1022" s="107"/>
      <c r="J1022" s="150"/>
      <c r="K1022" s="107"/>
      <c r="L1022" s="91"/>
      <c r="M1022" s="95"/>
    </row>
    <row r="1023">
      <c r="A1023" s="80" t="str">
        <f t="shared" si="6"/>
        <v/>
      </c>
      <c r="B1023" s="80"/>
      <c r="C1023" s="80"/>
      <c r="D1023" s="149"/>
      <c r="E1023" s="135"/>
      <c r="F1023" s="150"/>
      <c r="G1023" s="107"/>
      <c r="H1023" s="150"/>
      <c r="I1023" s="107"/>
      <c r="J1023" s="150"/>
      <c r="K1023" s="107"/>
      <c r="L1023" s="91"/>
      <c r="M1023" s="95"/>
    </row>
    <row r="1024">
      <c r="A1024" s="80" t="str">
        <f t="shared" si="6"/>
        <v/>
      </c>
      <c r="B1024" s="80"/>
      <c r="C1024" s="80"/>
      <c r="D1024" s="149"/>
      <c r="E1024" s="135"/>
      <c r="F1024" s="150"/>
      <c r="G1024" s="107"/>
      <c r="H1024" s="150"/>
      <c r="I1024" s="107"/>
      <c r="J1024" s="150"/>
      <c r="K1024" s="107"/>
      <c r="L1024" s="91"/>
      <c r="M1024" s="95"/>
    </row>
    <row r="1025">
      <c r="A1025" s="80" t="str">
        <f t="shared" si="6"/>
        <v/>
      </c>
      <c r="B1025" s="80"/>
      <c r="C1025" s="80"/>
      <c r="D1025" s="149"/>
      <c r="E1025" s="135"/>
      <c r="F1025" s="150"/>
      <c r="G1025" s="107"/>
      <c r="H1025" s="150"/>
      <c r="I1025" s="107"/>
      <c r="J1025" s="150"/>
      <c r="K1025" s="107"/>
      <c r="L1025" s="91"/>
      <c r="M1025" s="95"/>
    </row>
    <row r="1026">
      <c r="A1026" s="80" t="str">
        <f t="shared" si="6"/>
        <v/>
      </c>
      <c r="B1026" s="80"/>
      <c r="C1026" s="80"/>
      <c r="D1026" s="149"/>
      <c r="E1026" s="135"/>
      <c r="F1026" s="150"/>
      <c r="G1026" s="107"/>
      <c r="H1026" s="150"/>
      <c r="I1026" s="107"/>
      <c r="J1026" s="150"/>
      <c r="K1026" s="107"/>
      <c r="L1026" s="91"/>
      <c r="M1026" s="95"/>
    </row>
    <row r="1027">
      <c r="A1027" s="80" t="str">
        <f t="shared" si="6"/>
        <v/>
      </c>
      <c r="B1027" s="80"/>
      <c r="C1027" s="80"/>
      <c r="D1027" s="149"/>
      <c r="E1027" s="135"/>
      <c r="F1027" s="150"/>
      <c r="G1027" s="107"/>
      <c r="H1027" s="150"/>
      <c r="I1027" s="107"/>
      <c r="J1027" s="150"/>
      <c r="K1027" s="107"/>
      <c r="L1027" s="91"/>
      <c r="M1027" s="95"/>
    </row>
    <row r="1028">
      <c r="A1028" s="80" t="str">
        <f t="shared" si="6"/>
        <v/>
      </c>
      <c r="B1028" s="80"/>
      <c r="C1028" s="80"/>
      <c r="D1028" s="149"/>
      <c r="E1028" s="135"/>
      <c r="F1028" s="150"/>
      <c r="G1028" s="107"/>
      <c r="H1028" s="150"/>
      <c r="I1028" s="107"/>
      <c r="J1028" s="150"/>
      <c r="K1028" s="107"/>
      <c r="L1028" s="91"/>
      <c r="M1028" s="95"/>
    </row>
    <row r="1029">
      <c r="A1029" s="80" t="str">
        <f t="shared" si="6"/>
        <v/>
      </c>
      <c r="B1029" s="80"/>
      <c r="C1029" s="80"/>
      <c r="D1029" s="149"/>
      <c r="E1029" s="135"/>
      <c r="F1029" s="150"/>
      <c r="G1029" s="107"/>
      <c r="H1029" s="150"/>
      <c r="I1029" s="107"/>
      <c r="J1029" s="150"/>
      <c r="K1029" s="107"/>
      <c r="L1029" s="91"/>
      <c r="M1029" s="95"/>
    </row>
    <row r="1030">
      <c r="A1030" s="80" t="str">
        <f t="shared" si="6"/>
        <v/>
      </c>
      <c r="B1030" s="80"/>
      <c r="C1030" s="80"/>
      <c r="D1030" s="149"/>
      <c r="E1030" s="135"/>
      <c r="F1030" s="150"/>
      <c r="G1030" s="107"/>
      <c r="H1030" s="150"/>
      <c r="I1030" s="107"/>
      <c r="J1030" s="150"/>
      <c r="K1030" s="107"/>
      <c r="L1030" s="91"/>
      <c r="M1030" s="95"/>
    </row>
    <row r="1031">
      <c r="A1031" s="80" t="str">
        <f t="shared" si="6"/>
        <v/>
      </c>
      <c r="B1031" s="80"/>
      <c r="C1031" s="80"/>
      <c r="D1031" s="149"/>
      <c r="E1031" s="135"/>
      <c r="F1031" s="150"/>
      <c r="G1031" s="107"/>
      <c r="H1031" s="150"/>
      <c r="I1031" s="107"/>
      <c r="J1031" s="150"/>
      <c r="K1031" s="107"/>
      <c r="L1031" s="91"/>
      <c r="M1031" s="95"/>
    </row>
    <row r="1032">
      <c r="A1032" s="80" t="str">
        <f t="shared" si="6"/>
        <v/>
      </c>
      <c r="B1032" s="80"/>
      <c r="C1032" s="80"/>
      <c r="D1032" s="149"/>
      <c r="E1032" s="135"/>
      <c r="F1032" s="150"/>
      <c r="G1032" s="107"/>
      <c r="H1032" s="150"/>
      <c r="I1032" s="107"/>
      <c r="J1032" s="150"/>
      <c r="K1032" s="107"/>
      <c r="L1032" s="91"/>
      <c r="M1032" s="95"/>
    </row>
  </sheetData>
  <mergeCells count="2939">
    <mergeCell ref="H64:I64"/>
    <mergeCell ref="J64:K64"/>
    <mergeCell ref="F62:G62"/>
    <mergeCell ref="H62:I62"/>
    <mergeCell ref="J62:K62"/>
    <mergeCell ref="F63:G63"/>
    <mergeCell ref="H63:I63"/>
    <mergeCell ref="J63:K63"/>
    <mergeCell ref="F64:G64"/>
    <mergeCell ref="H72:I72"/>
    <mergeCell ref="J72:K72"/>
    <mergeCell ref="F70:G70"/>
    <mergeCell ref="H70:I70"/>
    <mergeCell ref="J70:K70"/>
    <mergeCell ref="F71:G71"/>
    <mergeCell ref="H71:I71"/>
    <mergeCell ref="J71:K71"/>
    <mergeCell ref="F72:G72"/>
    <mergeCell ref="H75:I75"/>
    <mergeCell ref="J75:K75"/>
    <mergeCell ref="F73:G73"/>
    <mergeCell ref="H73:I73"/>
    <mergeCell ref="J73:K73"/>
    <mergeCell ref="F74:G74"/>
    <mergeCell ref="H74:I74"/>
    <mergeCell ref="J74:K74"/>
    <mergeCell ref="F75:G75"/>
    <mergeCell ref="H78:I78"/>
    <mergeCell ref="J78:K78"/>
    <mergeCell ref="F76:G76"/>
    <mergeCell ref="H76:I76"/>
    <mergeCell ref="J76:K76"/>
    <mergeCell ref="F77:G77"/>
    <mergeCell ref="H77:I77"/>
    <mergeCell ref="J77:K77"/>
    <mergeCell ref="F78:G78"/>
    <mergeCell ref="H81:I81"/>
    <mergeCell ref="J81:K81"/>
    <mergeCell ref="F79:G79"/>
    <mergeCell ref="H79:I79"/>
    <mergeCell ref="J79:K79"/>
    <mergeCell ref="F80:G80"/>
    <mergeCell ref="H80:I80"/>
    <mergeCell ref="J80:K80"/>
    <mergeCell ref="F81:G81"/>
    <mergeCell ref="H84:I84"/>
    <mergeCell ref="J84:K84"/>
    <mergeCell ref="F82:G82"/>
    <mergeCell ref="H82:I82"/>
    <mergeCell ref="J82:K82"/>
    <mergeCell ref="F83:G83"/>
    <mergeCell ref="H83:I83"/>
    <mergeCell ref="J83:K83"/>
    <mergeCell ref="F84:G84"/>
    <mergeCell ref="H87:I87"/>
    <mergeCell ref="J87:K87"/>
    <mergeCell ref="F85:G85"/>
    <mergeCell ref="H85:I85"/>
    <mergeCell ref="J85:K85"/>
    <mergeCell ref="F86:G86"/>
    <mergeCell ref="H86:I86"/>
    <mergeCell ref="J86:K86"/>
    <mergeCell ref="F87:G87"/>
    <mergeCell ref="H90:I90"/>
    <mergeCell ref="J90:K90"/>
    <mergeCell ref="F88:G88"/>
    <mergeCell ref="H88:I88"/>
    <mergeCell ref="J88:K88"/>
    <mergeCell ref="F89:G89"/>
    <mergeCell ref="H89:I89"/>
    <mergeCell ref="J89:K89"/>
    <mergeCell ref="F90:G90"/>
    <mergeCell ref="H93:I93"/>
    <mergeCell ref="J93:K93"/>
    <mergeCell ref="F91:G91"/>
    <mergeCell ref="H91:I91"/>
    <mergeCell ref="J91:K91"/>
    <mergeCell ref="F92:G92"/>
    <mergeCell ref="H92:I92"/>
    <mergeCell ref="J92:K92"/>
    <mergeCell ref="F93:G93"/>
    <mergeCell ref="H96:I96"/>
    <mergeCell ref="J96:K96"/>
    <mergeCell ref="F94:G94"/>
    <mergeCell ref="H94:I94"/>
    <mergeCell ref="J94:K94"/>
    <mergeCell ref="F95:G95"/>
    <mergeCell ref="H95:I95"/>
    <mergeCell ref="J95:K95"/>
    <mergeCell ref="F96:G96"/>
    <mergeCell ref="H99:I99"/>
    <mergeCell ref="J99:K99"/>
    <mergeCell ref="F97:G97"/>
    <mergeCell ref="H97:I97"/>
    <mergeCell ref="J97:K97"/>
    <mergeCell ref="F98:G98"/>
    <mergeCell ref="H98:I98"/>
    <mergeCell ref="J98:K98"/>
    <mergeCell ref="F99:G99"/>
    <mergeCell ref="H102:I102"/>
    <mergeCell ref="J102:K102"/>
    <mergeCell ref="F100:G100"/>
    <mergeCell ref="H100:I100"/>
    <mergeCell ref="J100:K100"/>
    <mergeCell ref="F101:G101"/>
    <mergeCell ref="H101:I101"/>
    <mergeCell ref="J101:K101"/>
    <mergeCell ref="F102:G102"/>
    <mergeCell ref="H105:I105"/>
    <mergeCell ref="J105:K105"/>
    <mergeCell ref="F103:G103"/>
    <mergeCell ref="H103:I103"/>
    <mergeCell ref="J103:K103"/>
    <mergeCell ref="F104:G104"/>
    <mergeCell ref="H104:I104"/>
    <mergeCell ref="J104:K104"/>
    <mergeCell ref="F105:G105"/>
    <mergeCell ref="H108:I108"/>
    <mergeCell ref="J108:K108"/>
    <mergeCell ref="F106:G106"/>
    <mergeCell ref="H106:I106"/>
    <mergeCell ref="J106:K106"/>
    <mergeCell ref="F107:G107"/>
    <mergeCell ref="H107:I107"/>
    <mergeCell ref="J107:K107"/>
    <mergeCell ref="F108:G108"/>
    <mergeCell ref="H111:I111"/>
    <mergeCell ref="J111:K111"/>
    <mergeCell ref="F109:G109"/>
    <mergeCell ref="H109:I109"/>
    <mergeCell ref="J109:K109"/>
    <mergeCell ref="F110:G110"/>
    <mergeCell ref="H110:I110"/>
    <mergeCell ref="J110:K110"/>
    <mergeCell ref="F111:G111"/>
    <mergeCell ref="H114:I114"/>
    <mergeCell ref="J114:K114"/>
    <mergeCell ref="F112:G112"/>
    <mergeCell ref="H112:I112"/>
    <mergeCell ref="J112:K112"/>
    <mergeCell ref="F113:G113"/>
    <mergeCell ref="H113:I113"/>
    <mergeCell ref="J113:K113"/>
    <mergeCell ref="F114:G114"/>
    <mergeCell ref="H117:I117"/>
    <mergeCell ref="J117:K117"/>
    <mergeCell ref="F115:G115"/>
    <mergeCell ref="H115:I115"/>
    <mergeCell ref="J115:K115"/>
    <mergeCell ref="F116:G116"/>
    <mergeCell ref="H116:I116"/>
    <mergeCell ref="J116:K116"/>
    <mergeCell ref="F117:G117"/>
    <mergeCell ref="H120:I120"/>
    <mergeCell ref="J120:K120"/>
    <mergeCell ref="F118:G118"/>
    <mergeCell ref="H118:I118"/>
    <mergeCell ref="J118:K118"/>
    <mergeCell ref="F119:G119"/>
    <mergeCell ref="H119:I119"/>
    <mergeCell ref="J119:K119"/>
    <mergeCell ref="F120:G120"/>
    <mergeCell ref="H123:I123"/>
    <mergeCell ref="J123:K123"/>
    <mergeCell ref="F121:G121"/>
    <mergeCell ref="H121:I121"/>
    <mergeCell ref="J121:K121"/>
    <mergeCell ref="F122:G122"/>
    <mergeCell ref="H122:I122"/>
    <mergeCell ref="J122:K122"/>
    <mergeCell ref="F123:G123"/>
    <mergeCell ref="H126:I126"/>
    <mergeCell ref="J126:K126"/>
    <mergeCell ref="F124:G124"/>
    <mergeCell ref="H124:I124"/>
    <mergeCell ref="J124:K124"/>
    <mergeCell ref="F125:G125"/>
    <mergeCell ref="H125:I125"/>
    <mergeCell ref="J125:K125"/>
    <mergeCell ref="F126:G126"/>
    <mergeCell ref="H129:I129"/>
    <mergeCell ref="J129:K129"/>
    <mergeCell ref="F127:G127"/>
    <mergeCell ref="H127:I127"/>
    <mergeCell ref="J127:K127"/>
    <mergeCell ref="F128:G128"/>
    <mergeCell ref="H128:I128"/>
    <mergeCell ref="J128:K128"/>
    <mergeCell ref="F129:G129"/>
    <mergeCell ref="H132:I132"/>
    <mergeCell ref="J132:K132"/>
    <mergeCell ref="F130:G130"/>
    <mergeCell ref="H130:I130"/>
    <mergeCell ref="J130:K130"/>
    <mergeCell ref="F131:G131"/>
    <mergeCell ref="H131:I131"/>
    <mergeCell ref="J131:K131"/>
    <mergeCell ref="F132:G132"/>
    <mergeCell ref="H135:I135"/>
    <mergeCell ref="J135:K135"/>
    <mergeCell ref="F133:G133"/>
    <mergeCell ref="H133:I133"/>
    <mergeCell ref="J133:K133"/>
    <mergeCell ref="F134:G134"/>
    <mergeCell ref="H134:I134"/>
    <mergeCell ref="J134:K134"/>
    <mergeCell ref="F135:G135"/>
    <mergeCell ref="H138:I138"/>
    <mergeCell ref="J138:K138"/>
    <mergeCell ref="F136:G136"/>
    <mergeCell ref="H136:I136"/>
    <mergeCell ref="J136:K136"/>
    <mergeCell ref="F137:G137"/>
    <mergeCell ref="H137:I137"/>
    <mergeCell ref="J137:K137"/>
    <mergeCell ref="F138:G138"/>
    <mergeCell ref="H141:I141"/>
    <mergeCell ref="J141:K141"/>
    <mergeCell ref="F139:G139"/>
    <mergeCell ref="H139:I139"/>
    <mergeCell ref="J139:K139"/>
    <mergeCell ref="F140:G140"/>
    <mergeCell ref="H140:I140"/>
    <mergeCell ref="J140:K140"/>
    <mergeCell ref="F141:G141"/>
    <mergeCell ref="H144:I144"/>
    <mergeCell ref="J144:K144"/>
    <mergeCell ref="F142:G142"/>
    <mergeCell ref="H142:I142"/>
    <mergeCell ref="J142:K142"/>
    <mergeCell ref="F143:G143"/>
    <mergeCell ref="H143:I143"/>
    <mergeCell ref="J143:K143"/>
    <mergeCell ref="F144:G144"/>
    <mergeCell ref="H147:I147"/>
    <mergeCell ref="J147:K147"/>
    <mergeCell ref="F145:G145"/>
    <mergeCell ref="H145:I145"/>
    <mergeCell ref="J145:K145"/>
    <mergeCell ref="F146:G146"/>
    <mergeCell ref="H146:I146"/>
    <mergeCell ref="J146:K146"/>
    <mergeCell ref="F147:G147"/>
    <mergeCell ref="H150:I150"/>
    <mergeCell ref="J150:K150"/>
    <mergeCell ref="F148:G148"/>
    <mergeCell ref="H148:I148"/>
    <mergeCell ref="J148:K148"/>
    <mergeCell ref="F149:G149"/>
    <mergeCell ref="H149:I149"/>
    <mergeCell ref="J149:K149"/>
    <mergeCell ref="F150:G150"/>
    <mergeCell ref="H153:I153"/>
    <mergeCell ref="J153:K153"/>
    <mergeCell ref="F151:G151"/>
    <mergeCell ref="H151:I151"/>
    <mergeCell ref="J151:K151"/>
    <mergeCell ref="F152:G152"/>
    <mergeCell ref="H152:I152"/>
    <mergeCell ref="J152:K152"/>
    <mergeCell ref="F153:G153"/>
    <mergeCell ref="H156:I156"/>
    <mergeCell ref="J156:K156"/>
    <mergeCell ref="F154:G154"/>
    <mergeCell ref="H154:I154"/>
    <mergeCell ref="J154:K154"/>
    <mergeCell ref="F155:G155"/>
    <mergeCell ref="H155:I155"/>
    <mergeCell ref="J155:K155"/>
    <mergeCell ref="F156:G156"/>
    <mergeCell ref="H159:I159"/>
    <mergeCell ref="J159:K159"/>
    <mergeCell ref="F157:G157"/>
    <mergeCell ref="H157:I157"/>
    <mergeCell ref="J157:K157"/>
    <mergeCell ref="F158:G158"/>
    <mergeCell ref="H158:I158"/>
    <mergeCell ref="J158:K158"/>
    <mergeCell ref="F159:G159"/>
    <mergeCell ref="H162:I162"/>
    <mergeCell ref="J162:K162"/>
    <mergeCell ref="F160:G160"/>
    <mergeCell ref="H160:I160"/>
    <mergeCell ref="J160:K160"/>
    <mergeCell ref="F161:G161"/>
    <mergeCell ref="H161:I161"/>
    <mergeCell ref="J161:K161"/>
    <mergeCell ref="F162:G162"/>
    <mergeCell ref="H165:I165"/>
    <mergeCell ref="J165:K165"/>
    <mergeCell ref="F163:G163"/>
    <mergeCell ref="H163:I163"/>
    <mergeCell ref="J163:K163"/>
    <mergeCell ref="F164:G164"/>
    <mergeCell ref="H164:I164"/>
    <mergeCell ref="J164:K164"/>
    <mergeCell ref="F165:G165"/>
    <mergeCell ref="H168:I168"/>
    <mergeCell ref="J168:K168"/>
    <mergeCell ref="F166:G166"/>
    <mergeCell ref="H166:I166"/>
    <mergeCell ref="J166:K166"/>
    <mergeCell ref="F167:G167"/>
    <mergeCell ref="H167:I167"/>
    <mergeCell ref="J167:K167"/>
    <mergeCell ref="F168:G168"/>
    <mergeCell ref="H171:I171"/>
    <mergeCell ref="J171:K171"/>
    <mergeCell ref="F169:G169"/>
    <mergeCell ref="H169:I169"/>
    <mergeCell ref="J169:K169"/>
    <mergeCell ref="F170:G170"/>
    <mergeCell ref="H170:I170"/>
    <mergeCell ref="J170:K170"/>
    <mergeCell ref="F171:G171"/>
    <mergeCell ref="H174:I174"/>
    <mergeCell ref="J174:K174"/>
    <mergeCell ref="F172:G172"/>
    <mergeCell ref="H172:I172"/>
    <mergeCell ref="J172:K172"/>
    <mergeCell ref="F173:G173"/>
    <mergeCell ref="H173:I173"/>
    <mergeCell ref="J173:K173"/>
    <mergeCell ref="F174:G174"/>
    <mergeCell ref="H177:I177"/>
    <mergeCell ref="J177:K177"/>
    <mergeCell ref="F175:G175"/>
    <mergeCell ref="H175:I175"/>
    <mergeCell ref="J175:K175"/>
    <mergeCell ref="F176:G176"/>
    <mergeCell ref="H176:I176"/>
    <mergeCell ref="J176:K176"/>
    <mergeCell ref="F177:G177"/>
    <mergeCell ref="H180:I180"/>
    <mergeCell ref="J180:K180"/>
    <mergeCell ref="F178:G178"/>
    <mergeCell ref="H178:I178"/>
    <mergeCell ref="J178:K178"/>
    <mergeCell ref="F179:G179"/>
    <mergeCell ref="H179:I179"/>
    <mergeCell ref="J179:K179"/>
    <mergeCell ref="F180:G180"/>
    <mergeCell ref="H183:I183"/>
    <mergeCell ref="J183:K183"/>
    <mergeCell ref="F181:G181"/>
    <mergeCell ref="H181:I181"/>
    <mergeCell ref="J181:K181"/>
    <mergeCell ref="F182:G182"/>
    <mergeCell ref="H182:I182"/>
    <mergeCell ref="J182:K182"/>
    <mergeCell ref="F183:G183"/>
    <mergeCell ref="H186:I186"/>
    <mergeCell ref="J186:K186"/>
    <mergeCell ref="F184:G184"/>
    <mergeCell ref="H184:I184"/>
    <mergeCell ref="J184:K184"/>
    <mergeCell ref="F185:G185"/>
    <mergeCell ref="H185:I185"/>
    <mergeCell ref="J185:K185"/>
    <mergeCell ref="F186:G186"/>
    <mergeCell ref="H189:I189"/>
    <mergeCell ref="J189:K189"/>
    <mergeCell ref="F187:G187"/>
    <mergeCell ref="H187:I187"/>
    <mergeCell ref="J187:K187"/>
    <mergeCell ref="F188:G188"/>
    <mergeCell ref="H188:I188"/>
    <mergeCell ref="J188:K188"/>
    <mergeCell ref="F189:G189"/>
    <mergeCell ref="H192:I192"/>
    <mergeCell ref="J192:K192"/>
    <mergeCell ref="F190:G190"/>
    <mergeCell ref="H190:I190"/>
    <mergeCell ref="J190:K190"/>
    <mergeCell ref="F191:G191"/>
    <mergeCell ref="H191:I191"/>
    <mergeCell ref="J191:K191"/>
    <mergeCell ref="F192:G192"/>
    <mergeCell ref="H195:I195"/>
    <mergeCell ref="J195:K195"/>
    <mergeCell ref="F193:G193"/>
    <mergeCell ref="H193:I193"/>
    <mergeCell ref="J193:K193"/>
    <mergeCell ref="F194:G194"/>
    <mergeCell ref="H194:I194"/>
    <mergeCell ref="J194:K194"/>
    <mergeCell ref="F195:G195"/>
    <mergeCell ref="H198:I198"/>
    <mergeCell ref="J198:K198"/>
    <mergeCell ref="F196:G196"/>
    <mergeCell ref="H196:I196"/>
    <mergeCell ref="J196:K196"/>
    <mergeCell ref="F197:G197"/>
    <mergeCell ref="H197:I197"/>
    <mergeCell ref="J197:K197"/>
    <mergeCell ref="F198:G198"/>
    <mergeCell ref="H201:I201"/>
    <mergeCell ref="J201:K201"/>
    <mergeCell ref="F199:G199"/>
    <mergeCell ref="H199:I199"/>
    <mergeCell ref="J199:K199"/>
    <mergeCell ref="F200:G200"/>
    <mergeCell ref="H200:I200"/>
    <mergeCell ref="J200:K200"/>
    <mergeCell ref="F201:G201"/>
    <mergeCell ref="H204:I204"/>
    <mergeCell ref="J204:K204"/>
    <mergeCell ref="F202:G202"/>
    <mergeCell ref="H202:I202"/>
    <mergeCell ref="J202:K202"/>
    <mergeCell ref="F203:G203"/>
    <mergeCell ref="H203:I203"/>
    <mergeCell ref="J203:K203"/>
    <mergeCell ref="F204:G204"/>
    <mergeCell ref="H207:I207"/>
    <mergeCell ref="J207:K207"/>
    <mergeCell ref="F205:G205"/>
    <mergeCell ref="H205:I205"/>
    <mergeCell ref="J205:K205"/>
    <mergeCell ref="F206:G206"/>
    <mergeCell ref="H206:I206"/>
    <mergeCell ref="J206:K206"/>
    <mergeCell ref="F207:G207"/>
    <mergeCell ref="H210:I210"/>
    <mergeCell ref="J210:K210"/>
    <mergeCell ref="F208:G208"/>
    <mergeCell ref="H208:I208"/>
    <mergeCell ref="J208:K208"/>
    <mergeCell ref="F209:G209"/>
    <mergeCell ref="H209:I209"/>
    <mergeCell ref="J209:K209"/>
    <mergeCell ref="F210:G210"/>
    <mergeCell ref="H213:I213"/>
    <mergeCell ref="J213:K213"/>
    <mergeCell ref="F211:G211"/>
    <mergeCell ref="H211:I211"/>
    <mergeCell ref="J211:K211"/>
    <mergeCell ref="F212:G212"/>
    <mergeCell ref="H212:I212"/>
    <mergeCell ref="J212:K212"/>
    <mergeCell ref="F213:G213"/>
    <mergeCell ref="H216:I216"/>
    <mergeCell ref="J216:K216"/>
    <mergeCell ref="F214:G214"/>
    <mergeCell ref="H214:I214"/>
    <mergeCell ref="J214:K214"/>
    <mergeCell ref="F215:G215"/>
    <mergeCell ref="H215:I215"/>
    <mergeCell ref="J215:K215"/>
    <mergeCell ref="F216:G216"/>
    <mergeCell ref="H219:I219"/>
    <mergeCell ref="J219:K219"/>
    <mergeCell ref="F217:G217"/>
    <mergeCell ref="H217:I217"/>
    <mergeCell ref="J217:K217"/>
    <mergeCell ref="F218:G218"/>
    <mergeCell ref="H218:I218"/>
    <mergeCell ref="J218:K218"/>
    <mergeCell ref="F219:G219"/>
    <mergeCell ref="H222:I222"/>
    <mergeCell ref="J222:K222"/>
    <mergeCell ref="F220:G220"/>
    <mergeCell ref="H220:I220"/>
    <mergeCell ref="J220:K220"/>
    <mergeCell ref="F221:G221"/>
    <mergeCell ref="H221:I221"/>
    <mergeCell ref="J221:K221"/>
    <mergeCell ref="F222:G222"/>
    <mergeCell ref="H225:I225"/>
    <mergeCell ref="J225:K225"/>
    <mergeCell ref="F223:G223"/>
    <mergeCell ref="H223:I223"/>
    <mergeCell ref="J223:K223"/>
    <mergeCell ref="F224:G224"/>
    <mergeCell ref="H224:I224"/>
    <mergeCell ref="J224:K224"/>
    <mergeCell ref="F225:G225"/>
    <mergeCell ref="H228:I228"/>
    <mergeCell ref="J228:K228"/>
    <mergeCell ref="F226:G226"/>
    <mergeCell ref="H226:I226"/>
    <mergeCell ref="J226:K226"/>
    <mergeCell ref="F227:G227"/>
    <mergeCell ref="H227:I227"/>
    <mergeCell ref="J227:K227"/>
    <mergeCell ref="F228:G228"/>
    <mergeCell ref="H231:I231"/>
    <mergeCell ref="J231:K231"/>
    <mergeCell ref="F229:G229"/>
    <mergeCell ref="H229:I229"/>
    <mergeCell ref="J229:K229"/>
    <mergeCell ref="F230:G230"/>
    <mergeCell ref="H230:I230"/>
    <mergeCell ref="J230:K230"/>
    <mergeCell ref="F231:G231"/>
    <mergeCell ref="H234:I234"/>
    <mergeCell ref="J234:K234"/>
    <mergeCell ref="F232:G232"/>
    <mergeCell ref="H232:I232"/>
    <mergeCell ref="J232:K232"/>
    <mergeCell ref="F233:G233"/>
    <mergeCell ref="H233:I233"/>
    <mergeCell ref="J233:K233"/>
    <mergeCell ref="F234:G234"/>
    <mergeCell ref="H237:I237"/>
    <mergeCell ref="J237:K237"/>
    <mergeCell ref="F235:G235"/>
    <mergeCell ref="H235:I235"/>
    <mergeCell ref="J235:K235"/>
    <mergeCell ref="F236:G236"/>
    <mergeCell ref="H236:I236"/>
    <mergeCell ref="J236:K236"/>
    <mergeCell ref="F237:G237"/>
    <mergeCell ref="H240:I240"/>
    <mergeCell ref="J240:K240"/>
    <mergeCell ref="F238:G238"/>
    <mergeCell ref="H238:I238"/>
    <mergeCell ref="J238:K238"/>
    <mergeCell ref="F239:G239"/>
    <mergeCell ref="H239:I239"/>
    <mergeCell ref="J239:K239"/>
    <mergeCell ref="F240:G240"/>
    <mergeCell ref="H243:I243"/>
    <mergeCell ref="J243:K243"/>
    <mergeCell ref="F241:G241"/>
    <mergeCell ref="H241:I241"/>
    <mergeCell ref="J241:K241"/>
    <mergeCell ref="F242:G242"/>
    <mergeCell ref="H242:I242"/>
    <mergeCell ref="J242:K242"/>
    <mergeCell ref="F243:G243"/>
    <mergeCell ref="H246:I246"/>
    <mergeCell ref="J246:K246"/>
    <mergeCell ref="F244:G244"/>
    <mergeCell ref="H244:I244"/>
    <mergeCell ref="J244:K244"/>
    <mergeCell ref="F245:G245"/>
    <mergeCell ref="H245:I245"/>
    <mergeCell ref="J245:K245"/>
    <mergeCell ref="F246:G246"/>
    <mergeCell ref="H249:I249"/>
    <mergeCell ref="J249:K249"/>
    <mergeCell ref="F247:G247"/>
    <mergeCell ref="H247:I247"/>
    <mergeCell ref="J247:K247"/>
    <mergeCell ref="F248:G248"/>
    <mergeCell ref="H248:I248"/>
    <mergeCell ref="J248:K248"/>
    <mergeCell ref="F249:G249"/>
    <mergeCell ref="H252:I252"/>
    <mergeCell ref="J252:K252"/>
    <mergeCell ref="F250:G250"/>
    <mergeCell ref="H250:I250"/>
    <mergeCell ref="J250:K250"/>
    <mergeCell ref="F251:G251"/>
    <mergeCell ref="H251:I251"/>
    <mergeCell ref="J251:K251"/>
    <mergeCell ref="F252:G252"/>
    <mergeCell ref="H255:I255"/>
    <mergeCell ref="J255:K255"/>
    <mergeCell ref="F253:G253"/>
    <mergeCell ref="H253:I253"/>
    <mergeCell ref="J253:K253"/>
    <mergeCell ref="F254:G254"/>
    <mergeCell ref="H254:I254"/>
    <mergeCell ref="J254:K254"/>
    <mergeCell ref="F255:G255"/>
    <mergeCell ref="H258:I258"/>
    <mergeCell ref="J258:K258"/>
    <mergeCell ref="F256:G256"/>
    <mergeCell ref="H256:I256"/>
    <mergeCell ref="J256:K256"/>
    <mergeCell ref="F257:G257"/>
    <mergeCell ref="H257:I257"/>
    <mergeCell ref="J257:K257"/>
    <mergeCell ref="F258:G258"/>
    <mergeCell ref="H261:I261"/>
    <mergeCell ref="J261:K261"/>
    <mergeCell ref="F259:G259"/>
    <mergeCell ref="H259:I259"/>
    <mergeCell ref="J259:K259"/>
    <mergeCell ref="F260:G260"/>
    <mergeCell ref="H260:I260"/>
    <mergeCell ref="J260:K260"/>
    <mergeCell ref="F261:G261"/>
    <mergeCell ref="H264:I264"/>
    <mergeCell ref="J264:K264"/>
    <mergeCell ref="F262:G262"/>
    <mergeCell ref="H262:I262"/>
    <mergeCell ref="J262:K262"/>
    <mergeCell ref="F263:G263"/>
    <mergeCell ref="H263:I263"/>
    <mergeCell ref="J263:K263"/>
    <mergeCell ref="F264:G264"/>
    <mergeCell ref="H267:I267"/>
    <mergeCell ref="J267:K267"/>
    <mergeCell ref="F265:G265"/>
    <mergeCell ref="H265:I265"/>
    <mergeCell ref="J265:K265"/>
    <mergeCell ref="F266:G266"/>
    <mergeCell ref="H266:I266"/>
    <mergeCell ref="J266:K266"/>
    <mergeCell ref="F267:G267"/>
    <mergeCell ref="H270:I270"/>
    <mergeCell ref="J270:K270"/>
    <mergeCell ref="F268:G268"/>
    <mergeCell ref="H268:I268"/>
    <mergeCell ref="J268:K268"/>
    <mergeCell ref="F269:G269"/>
    <mergeCell ref="H269:I269"/>
    <mergeCell ref="J269:K269"/>
    <mergeCell ref="F270:G270"/>
    <mergeCell ref="H273:I273"/>
    <mergeCell ref="J273:K273"/>
    <mergeCell ref="F271:G271"/>
    <mergeCell ref="H271:I271"/>
    <mergeCell ref="J271:K271"/>
    <mergeCell ref="F272:G272"/>
    <mergeCell ref="H272:I272"/>
    <mergeCell ref="J272:K272"/>
    <mergeCell ref="F273:G273"/>
    <mergeCell ref="H276:I276"/>
    <mergeCell ref="J276:K276"/>
    <mergeCell ref="F274:G274"/>
    <mergeCell ref="H274:I274"/>
    <mergeCell ref="J274:K274"/>
    <mergeCell ref="F275:G275"/>
    <mergeCell ref="H275:I275"/>
    <mergeCell ref="J275:K275"/>
    <mergeCell ref="F276:G276"/>
    <mergeCell ref="H279:I279"/>
    <mergeCell ref="J279:K279"/>
    <mergeCell ref="F277:G277"/>
    <mergeCell ref="H277:I277"/>
    <mergeCell ref="J277:K277"/>
    <mergeCell ref="F278:G278"/>
    <mergeCell ref="H278:I278"/>
    <mergeCell ref="J278:K278"/>
    <mergeCell ref="F279:G279"/>
    <mergeCell ref="H282:I282"/>
    <mergeCell ref="J282:K282"/>
    <mergeCell ref="F280:G280"/>
    <mergeCell ref="H280:I280"/>
    <mergeCell ref="J280:K280"/>
    <mergeCell ref="F281:G281"/>
    <mergeCell ref="H281:I281"/>
    <mergeCell ref="J281:K281"/>
    <mergeCell ref="F282:G282"/>
    <mergeCell ref="H285:I285"/>
    <mergeCell ref="J285:K285"/>
    <mergeCell ref="F283:G283"/>
    <mergeCell ref="H283:I283"/>
    <mergeCell ref="J283:K283"/>
    <mergeCell ref="F284:G284"/>
    <mergeCell ref="H284:I284"/>
    <mergeCell ref="J284:K284"/>
    <mergeCell ref="F285:G285"/>
    <mergeCell ref="H288:I288"/>
    <mergeCell ref="J288:K288"/>
    <mergeCell ref="F286:G286"/>
    <mergeCell ref="H286:I286"/>
    <mergeCell ref="J286:K286"/>
    <mergeCell ref="F287:G287"/>
    <mergeCell ref="H287:I287"/>
    <mergeCell ref="J287:K287"/>
    <mergeCell ref="F288:G288"/>
    <mergeCell ref="H291:I291"/>
    <mergeCell ref="J291:K291"/>
    <mergeCell ref="F289:G289"/>
    <mergeCell ref="H289:I289"/>
    <mergeCell ref="J289:K289"/>
    <mergeCell ref="F290:G290"/>
    <mergeCell ref="H290:I290"/>
    <mergeCell ref="J290:K290"/>
    <mergeCell ref="F291:G291"/>
    <mergeCell ref="H294:I294"/>
    <mergeCell ref="J294:K294"/>
    <mergeCell ref="F292:G292"/>
    <mergeCell ref="H292:I292"/>
    <mergeCell ref="J292:K292"/>
    <mergeCell ref="F293:G293"/>
    <mergeCell ref="H293:I293"/>
    <mergeCell ref="J293:K293"/>
    <mergeCell ref="F294:G294"/>
    <mergeCell ref="H297:I297"/>
    <mergeCell ref="J297:K297"/>
    <mergeCell ref="F295:G295"/>
    <mergeCell ref="H295:I295"/>
    <mergeCell ref="J295:K295"/>
    <mergeCell ref="F296:G296"/>
    <mergeCell ref="H296:I296"/>
    <mergeCell ref="J296:K296"/>
    <mergeCell ref="F297:G297"/>
    <mergeCell ref="H300:I300"/>
    <mergeCell ref="J300:K300"/>
    <mergeCell ref="F298:G298"/>
    <mergeCell ref="H298:I298"/>
    <mergeCell ref="J298:K298"/>
    <mergeCell ref="F299:G299"/>
    <mergeCell ref="H299:I299"/>
    <mergeCell ref="J299:K299"/>
    <mergeCell ref="F300:G300"/>
    <mergeCell ref="H303:I303"/>
    <mergeCell ref="J303:K303"/>
    <mergeCell ref="F301:G301"/>
    <mergeCell ref="H301:I301"/>
    <mergeCell ref="J301:K301"/>
    <mergeCell ref="F302:G302"/>
    <mergeCell ref="H302:I302"/>
    <mergeCell ref="J302:K302"/>
    <mergeCell ref="F303:G303"/>
    <mergeCell ref="H306:I306"/>
    <mergeCell ref="J306:K306"/>
    <mergeCell ref="F304:G304"/>
    <mergeCell ref="H304:I304"/>
    <mergeCell ref="J304:K304"/>
    <mergeCell ref="F305:G305"/>
    <mergeCell ref="H305:I305"/>
    <mergeCell ref="J305:K305"/>
    <mergeCell ref="F306:G306"/>
    <mergeCell ref="H309:I309"/>
    <mergeCell ref="J309:K309"/>
    <mergeCell ref="F307:G307"/>
    <mergeCell ref="H307:I307"/>
    <mergeCell ref="J307:K307"/>
    <mergeCell ref="F308:G308"/>
    <mergeCell ref="H308:I308"/>
    <mergeCell ref="J308:K308"/>
    <mergeCell ref="F309:G309"/>
    <mergeCell ref="H312:I312"/>
    <mergeCell ref="J312:K312"/>
    <mergeCell ref="F310:G310"/>
    <mergeCell ref="H310:I310"/>
    <mergeCell ref="J310:K310"/>
    <mergeCell ref="F311:G311"/>
    <mergeCell ref="H311:I311"/>
    <mergeCell ref="J311:K311"/>
    <mergeCell ref="F312:G312"/>
    <mergeCell ref="H315:I315"/>
    <mergeCell ref="J315:K315"/>
    <mergeCell ref="F313:G313"/>
    <mergeCell ref="H313:I313"/>
    <mergeCell ref="J313:K313"/>
    <mergeCell ref="F314:G314"/>
    <mergeCell ref="H314:I314"/>
    <mergeCell ref="J314:K314"/>
    <mergeCell ref="F315:G315"/>
    <mergeCell ref="H318:I318"/>
    <mergeCell ref="J318:K318"/>
    <mergeCell ref="F316:G316"/>
    <mergeCell ref="H316:I316"/>
    <mergeCell ref="J316:K316"/>
    <mergeCell ref="F317:G317"/>
    <mergeCell ref="H317:I317"/>
    <mergeCell ref="J317:K317"/>
    <mergeCell ref="F318:G318"/>
    <mergeCell ref="H321:I321"/>
    <mergeCell ref="J321:K321"/>
    <mergeCell ref="F319:G319"/>
    <mergeCell ref="H319:I319"/>
    <mergeCell ref="J319:K319"/>
    <mergeCell ref="F320:G320"/>
    <mergeCell ref="H320:I320"/>
    <mergeCell ref="J320:K320"/>
    <mergeCell ref="F321:G321"/>
    <mergeCell ref="H324:I324"/>
    <mergeCell ref="J324:K324"/>
    <mergeCell ref="F322:G322"/>
    <mergeCell ref="H322:I322"/>
    <mergeCell ref="J322:K322"/>
    <mergeCell ref="F323:G323"/>
    <mergeCell ref="H323:I323"/>
    <mergeCell ref="J323:K323"/>
    <mergeCell ref="F324:G324"/>
    <mergeCell ref="H327:I327"/>
    <mergeCell ref="J327:K327"/>
    <mergeCell ref="F325:G325"/>
    <mergeCell ref="H325:I325"/>
    <mergeCell ref="J325:K325"/>
    <mergeCell ref="F326:G326"/>
    <mergeCell ref="H326:I326"/>
    <mergeCell ref="J326:K326"/>
    <mergeCell ref="F327:G327"/>
    <mergeCell ref="H330:I330"/>
    <mergeCell ref="J330:K330"/>
    <mergeCell ref="F328:G328"/>
    <mergeCell ref="H328:I328"/>
    <mergeCell ref="J328:K328"/>
    <mergeCell ref="F329:G329"/>
    <mergeCell ref="H329:I329"/>
    <mergeCell ref="J329:K329"/>
    <mergeCell ref="F330:G330"/>
    <mergeCell ref="H333:I333"/>
    <mergeCell ref="J333:K333"/>
    <mergeCell ref="F331:G331"/>
    <mergeCell ref="H331:I331"/>
    <mergeCell ref="J331:K331"/>
    <mergeCell ref="F332:G332"/>
    <mergeCell ref="H332:I332"/>
    <mergeCell ref="J332:K332"/>
    <mergeCell ref="F333:G333"/>
    <mergeCell ref="H336:I336"/>
    <mergeCell ref="J336:K336"/>
    <mergeCell ref="F334:G334"/>
    <mergeCell ref="H334:I334"/>
    <mergeCell ref="J334:K334"/>
    <mergeCell ref="F335:G335"/>
    <mergeCell ref="H335:I335"/>
    <mergeCell ref="J335:K335"/>
    <mergeCell ref="F336:G336"/>
    <mergeCell ref="H339:I339"/>
    <mergeCell ref="J339:K339"/>
    <mergeCell ref="F337:G337"/>
    <mergeCell ref="H337:I337"/>
    <mergeCell ref="J337:K337"/>
    <mergeCell ref="F338:G338"/>
    <mergeCell ref="H338:I338"/>
    <mergeCell ref="J338:K338"/>
    <mergeCell ref="F339:G339"/>
    <mergeCell ref="H342:I342"/>
    <mergeCell ref="J342:K342"/>
    <mergeCell ref="F340:G340"/>
    <mergeCell ref="H340:I340"/>
    <mergeCell ref="J340:K340"/>
    <mergeCell ref="F341:G341"/>
    <mergeCell ref="H341:I341"/>
    <mergeCell ref="J341:K341"/>
    <mergeCell ref="F342:G342"/>
    <mergeCell ref="H345:I345"/>
    <mergeCell ref="J345:K345"/>
    <mergeCell ref="F343:G343"/>
    <mergeCell ref="H343:I343"/>
    <mergeCell ref="J343:K343"/>
    <mergeCell ref="F344:G344"/>
    <mergeCell ref="H344:I344"/>
    <mergeCell ref="J344:K344"/>
    <mergeCell ref="F345:G345"/>
    <mergeCell ref="H348:I348"/>
    <mergeCell ref="J348:K348"/>
    <mergeCell ref="F346:G346"/>
    <mergeCell ref="H346:I346"/>
    <mergeCell ref="J346:K346"/>
    <mergeCell ref="F347:G347"/>
    <mergeCell ref="H347:I347"/>
    <mergeCell ref="J347:K347"/>
    <mergeCell ref="F348:G348"/>
    <mergeCell ref="H351:I351"/>
    <mergeCell ref="J351:K351"/>
    <mergeCell ref="F349:G349"/>
    <mergeCell ref="H349:I349"/>
    <mergeCell ref="J349:K349"/>
    <mergeCell ref="F350:G350"/>
    <mergeCell ref="H350:I350"/>
    <mergeCell ref="J350:K350"/>
    <mergeCell ref="F351:G351"/>
    <mergeCell ref="H354:I354"/>
    <mergeCell ref="J354:K354"/>
    <mergeCell ref="F352:G352"/>
    <mergeCell ref="H352:I352"/>
    <mergeCell ref="J352:K352"/>
    <mergeCell ref="F353:G353"/>
    <mergeCell ref="H353:I353"/>
    <mergeCell ref="J353:K353"/>
    <mergeCell ref="F354:G354"/>
    <mergeCell ref="H357:I357"/>
    <mergeCell ref="J357:K357"/>
    <mergeCell ref="F355:G355"/>
    <mergeCell ref="H355:I355"/>
    <mergeCell ref="J355:K355"/>
    <mergeCell ref="F356:G356"/>
    <mergeCell ref="H356:I356"/>
    <mergeCell ref="J356:K356"/>
    <mergeCell ref="F357:G357"/>
    <mergeCell ref="H360:I360"/>
    <mergeCell ref="J360:K360"/>
    <mergeCell ref="F358:G358"/>
    <mergeCell ref="H358:I358"/>
    <mergeCell ref="J358:K358"/>
    <mergeCell ref="F359:G359"/>
    <mergeCell ref="H359:I359"/>
    <mergeCell ref="J359:K359"/>
    <mergeCell ref="F360:G360"/>
    <mergeCell ref="H363:I363"/>
    <mergeCell ref="J363:K363"/>
    <mergeCell ref="F361:G361"/>
    <mergeCell ref="H361:I361"/>
    <mergeCell ref="J361:K361"/>
    <mergeCell ref="F362:G362"/>
    <mergeCell ref="H362:I362"/>
    <mergeCell ref="J362:K362"/>
    <mergeCell ref="F363:G363"/>
    <mergeCell ref="H366:I366"/>
    <mergeCell ref="J366:K366"/>
    <mergeCell ref="F364:G364"/>
    <mergeCell ref="H364:I364"/>
    <mergeCell ref="J364:K364"/>
    <mergeCell ref="F365:G365"/>
    <mergeCell ref="H365:I365"/>
    <mergeCell ref="J365:K365"/>
    <mergeCell ref="F366:G366"/>
    <mergeCell ref="H369:I369"/>
    <mergeCell ref="J369:K369"/>
    <mergeCell ref="F367:G367"/>
    <mergeCell ref="H367:I367"/>
    <mergeCell ref="J367:K367"/>
    <mergeCell ref="F368:G368"/>
    <mergeCell ref="H368:I368"/>
    <mergeCell ref="J368:K368"/>
    <mergeCell ref="F369:G369"/>
    <mergeCell ref="H372:I372"/>
    <mergeCell ref="J372:K372"/>
    <mergeCell ref="F370:G370"/>
    <mergeCell ref="H370:I370"/>
    <mergeCell ref="J370:K370"/>
    <mergeCell ref="F371:G371"/>
    <mergeCell ref="H371:I371"/>
    <mergeCell ref="J371:K371"/>
    <mergeCell ref="F372:G372"/>
    <mergeCell ref="H375:I375"/>
    <mergeCell ref="J375:K375"/>
    <mergeCell ref="F373:G373"/>
    <mergeCell ref="H373:I373"/>
    <mergeCell ref="J373:K373"/>
    <mergeCell ref="F374:G374"/>
    <mergeCell ref="H374:I374"/>
    <mergeCell ref="J374:K374"/>
    <mergeCell ref="F375:G375"/>
    <mergeCell ref="H378:I378"/>
    <mergeCell ref="J378:K378"/>
    <mergeCell ref="F376:G376"/>
    <mergeCell ref="H376:I376"/>
    <mergeCell ref="J376:K376"/>
    <mergeCell ref="F377:G377"/>
    <mergeCell ref="H377:I377"/>
    <mergeCell ref="J377:K377"/>
    <mergeCell ref="F378:G378"/>
    <mergeCell ref="H381:I381"/>
    <mergeCell ref="J381:K381"/>
    <mergeCell ref="F379:G379"/>
    <mergeCell ref="H379:I379"/>
    <mergeCell ref="J379:K379"/>
    <mergeCell ref="F380:G380"/>
    <mergeCell ref="H380:I380"/>
    <mergeCell ref="J380:K380"/>
    <mergeCell ref="F381:G381"/>
    <mergeCell ref="H384:I384"/>
    <mergeCell ref="J384:K384"/>
    <mergeCell ref="F382:G382"/>
    <mergeCell ref="H382:I382"/>
    <mergeCell ref="J382:K382"/>
    <mergeCell ref="F383:G383"/>
    <mergeCell ref="H383:I383"/>
    <mergeCell ref="J383:K383"/>
    <mergeCell ref="F384:G384"/>
    <mergeCell ref="H387:I387"/>
    <mergeCell ref="J387:K387"/>
    <mergeCell ref="F385:G385"/>
    <mergeCell ref="H385:I385"/>
    <mergeCell ref="J385:K385"/>
    <mergeCell ref="F386:G386"/>
    <mergeCell ref="H386:I386"/>
    <mergeCell ref="J386:K386"/>
    <mergeCell ref="F387:G387"/>
    <mergeCell ref="H390:I390"/>
    <mergeCell ref="J390:K390"/>
    <mergeCell ref="F388:G388"/>
    <mergeCell ref="H388:I388"/>
    <mergeCell ref="J388:K388"/>
    <mergeCell ref="F389:G389"/>
    <mergeCell ref="H389:I389"/>
    <mergeCell ref="J389:K389"/>
    <mergeCell ref="F390:G390"/>
    <mergeCell ref="H393:I393"/>
    <mergeCell ref="J393:K393"/>
    <mergeCell ref="F391:G391"/>
    <mergeCell ref="H391:I391"/>
    <mergeCell ref="J391:K391"/>
    <mergeCell ref="F392:G392"/>
    <mergeCell ref="H392:I392"/>
    <mergeCell ref="J392:K392"/>
    <mergeCell ref="F393:G393"/>
    <mergeCell ref="H396:I396"/>
    <mergeCell ref="J396:K396"/>
    <mergeCell ref="F394:G394"/>
    <mergeCell ref="H394:I394"/>
    <mergeCell ref="J394:K394"/>
    <mergeCell ref="F395:G395"/>
    <mergeCell ref="H395:I395"/>
    <mergeCell ref="J395:K395"/>
    <mergeCell ref="F396:G396"/>
    <mergeCell ref="H399:I399"/>
    <mergeCell ref="J399:K399"/>
    <mergeCell ref="F397:G397"/>
    <mergeCell ref="H397:I397"/>
    <mergeCell ref="J397:K397"/>
    <mergeCell ref="F398:G398"/>
    <mergeCell ref="H398:I398"/>
    <mergeCell ref="J398:K398"/>
    <mergeCell ref="F399:G399"/>
    <mergeCell ref="H402:I402"/>
    <mergeCell ref="J402:K402"/>
    <mergeCell ref="F400:G400"/>
    <mergeCell ref="H400:I400"/>
    <mergeCell ref="J400:K400"/>
    <mergeCell ref="F401:G401"/>
    <mergeCell ref="H401:I401"/>
    <mergeCell ref="J401:K401"/>
    <mergeCell ref="F402:G402"/>
    <mergeCell ref="H405:I405"/>
    <mergeCell ref="J405:K405"/>
    <mergeCell ref="F403:G403"/>
    <mergeCell ref="H403:I403"/>
    <mergeCell ref="J403:K403"/>
    <mergeCell ref="F404:G404"/>
    <mergeCell ref="H404:I404"/>
    <mergeCell ref="J404:K404"/>
    <mergeCell ref="F405:G405"/>
    <mergeCell ref="H408:I408"/>
    <mergeCell ref="J408:K408"/>
    <mergeCell ref="F406:G406"/>
    <mergeCell ref="H406:I406"/>
    <mergeCell ref="J406:K406"/>
    <mergeCell ref="F407:G407"/>
    <mergeCell ref="H407:I407"/>
    <mergeCell ref="J407:K407"/>
    <mergeCell ref="F408:G408"/>
    <mergeCell ref="H411:I411"/>
    <mergeCell ref="J411:K411"/>
    <mergeCell ref="F409:G409"/>
    <mergeCell ref="H409:I409"/>
    <mergeCell ref="J409:K409"/>
    <mergeCell ref="F410:G410"/>
    <mergeCell ref="H410:I410"/>
    <mergeCell ref="J410:K410"/>
    <mergeCell ref="F411:G411"/>
    <mergeCell ref="H414:I414"/>
    <mergeCell ref="J414:K414"/>
    <mergeCell ref="F412:G412"/>
    <mergeCell ref="H412:I412"/>
    <mergeCell ref="J412:K412"/>
    <mergeCell ref="F413:G413"/>
    <mergeCell ref="H413:I413"/>
    <mergeCell ref="J413:K413"/>
    <mergeCell ref="F414:G414"/>
    <mergeCell ref="H417:I417"/>
    <mergeCell ref="J417:K417"/>
    <mergeCell ref="F415:G415"/>
    <mergeCell ref="H415:I415"/>
    <mergeCell ref="J415:K415"/>
    <mergeCell ref="F416:G416"/>
    <mergeCell ref="H416:I416"/>
    <mergeCell ref="J416:K416"/>
    <mergeCell ref="F417:G417"/>
    <mergeCell ref="H420:I420"/>
    <mergeCell ref="J420:K420"/>
    <mergeCell ref="F418:G418"/>
    <mergeCell ref="H418:I418"/>
    <mergeCell ref="J418:K418"/>
    <mergeCell ref="F419:G419"/>
    <mergeCell ref="H419:I419"/>
    <mergeCell ref="J419:K419"/>
    <mergeCell ref="F420:G420"/>
    <mergeCell ref="H423:I423"/>
    <mergeCell ref="J423:K423"/>
    <mergeCell ref="F421:G421"/>
    <mergeCell ref="H421:I421"/>
    <mergeCell ref="J421:K421"/>
    <mergeCell ref="F422:G422"/>
    <mergeCell ref="H422:I422"/>
    <mergeCell ref="J422:K422"/>
    <mergeCell ref="F423:G423"/>
    <mergeCell ref="H426:I426"/>
    <mergeCell ref="J426:K426"/>
    <mergeCell ref="F424:G424"/>
    <mergeCell ref="H424:I424"/>
    <mergeCell ref="J424:K424"/>
    <mergeCell ref="F425:G425"/>
    <mergeCell ref="H425:I425"/>
    <mergeCell ref="J425:K425"/>
    <mergeCell ref="F426:G426"/>
    <mergeCell ref="H429:I429"/>
    <mergeCell ref="J429:K429"/>
    <mergeCell ref="F427:G427"/>
    <mergeCell ref="H427:I427"/>
    <mergeCell ref="J427:K427"/>
    <mergeCell ref="F428:G428"/>
    <mergeCell ref="H428:I428"/>
    <mergeCell ref="J428:K428"/>
    <mergeCell ref="F429:G429"/>
    <mergeCell ref="H432:I432"/>
    <mergeCell ref="J432:K432"/>
    <mergeCell ref="F430:G430"/>
    <mergeCell ref="H430:I430"/>
    <mergeCell ref="J430:K430"/>
    <mergeCell ref="F431:G431"/>
    <mergeCell ref="H431:I431"/>
    <mergeCell ref="J431:K431"/>
    <mergeCell ref="F432:G432"/>
    <mergeCell ref="H435:I435"/>
    <mergeCell ref="J435:K435"/>
    <mergeCell ref="F433:G433"/>
    <mergeCell ref="H433:I433"/>
    <mergeCell ref="J433:K433"/>
    <mergeCell ref="F434:G434"/>
    <mergeCell ref="H434:I434"/>
    <mergeCell ref="J434:K434"/>
    <mergeCell ref="F435:G435"/>
    <mergeCell ref="H438:I438"/>
    <mergeCell ref="J438:K438"/>
    <mergeCell ref="F436:G436"/>
    <mergeCell ref="H436:I436"/>
    <mergeCell ref="J436:K436"/>
    <mergeCell ref="F437:G437"/>
    <mergeCell ref="H437:I437"/>
    <mergeCell ref="J437:K437"/>
    <mergeCell ref="F438:G438"/>
    <mergeCell ref="H441:I441"/>
    <mergeCell ref="J441:K441"/>
    <mergeCell ref="F439:G439"/>
    <mergeCell ref="H439:I439"/>
    <mergeCell ref="J439:K439"/>
    <mergeCell ref="F440:G440"/>
    <mergeCell ref="H440:I440"/>
    <mergeCell ref="J440:K440"/>
    <mergeCell ref="F441:G441"/>
    <mergeCell ref="H444:I444"/>
    <mergeCell ref="J444:K444"/>
    <mergeCell ref="F442:G442"/>
    <mergeCell ref="H442:I442"/>
    <mergeCell ref="J442:K442"/>
    <mergeCell ref="F443:G443"/>
    <mergeCell ref="H443:I443"/>
    <mergeCell ref="J443:K443"/>
    <mergeCell ref="F444:G444"/>
    <mergeCell ref="H447:I447"/>
    <mergeCell ref="J447:K447"/>
    <mergeCell ref="F445:G445"/>
    <mergeCell ref="H445:I445"/>
    <mergeCell ref="J445:K445"/>
    <mergeCell ref="F446:G446"/>
    <mergeCell ref="H446:I446"/>
    <mergeCell ref="J446:K446"/>
    <mergeCell ref="F447:G447"/>
    <mergeCell ref="H450:I450"/>
    <mergeCell ref="J450:K450"/>
    <mergeCell ref="F448:G448"/>
    <mergeCell ref="H448:I448"/>
    <mergeCell ref="J448:K448"/>
    <mergeCell ref="F449:G449"/>
    <mergeCell ref="H449:I449"/>
    <mergeCell ref="J449:K449"/>
    <mergeCell ref="F450:G450"/>
    <mergeCell ref="H453:I453"/>
    <mergeCell ref="J453:K453"/>
    <mergeCell ref="F451:G451"/>
    <mergeCell ref="H451:I451"/>
    <mergeCell ref="J451:K451"/>
    <mergeCell ref="F452:G452"/>
    <mergeCell ref="H452:I452"/>
    <mergeCell ref="J452:K452"/>
    <mergeCell ref="F453:G453"/>
    <mergeCell ref="H456:I456"/>
    <mergeCell ref="J456:K456"/>
    <mergeCell ref="F454:G454"/>
    <mergeCell ref="H454:I454"/>
    <mergeCell ref="J454:K454"/>
    <mergeCell ref="F455:G455"/>
    <mergeCell ref="H455:I455"/>
    <mergeCell ref="J455:K455"/>
    <mergeCell ref="F456:G456"/>
    <mergeCell ref="H459:I459"/>
    <mergeCell ref="J459:K459"/>
    <mergeCell ref="F457:G457"/>
    <mergeCell ref="H457:I457"/>
    <mergeCell ref="J457:K457"/>
    <mergeCell ref="F458:G458"/>
    <mergeCell ref="H458:I458"/>
    <mergeCell ref="J458:K458"/>
    <mergeCell ref="F459:G459"/>
    <mergeCell ref="H462:I462"/>
    <mergeCell ref="J462:K462"/>
    <mergeCell ref="F460:G460"/>
    <mergeCell ref="H460:I460"/>
    <mergeCell ref="J460:K460"/>
    <mergeCell ref="F461:G461"/>
    <mergeCell ref="H461:I461"/>
    <mergeCell ref="J461:K461"/>
    <mergeCell ref="F462:G462"/>
    <mergeCell ref="H465:I465"/>
    <mergeCell ref="J465:K465"/>
    <mergeCell ref="F463:G463"/>
    <mergeCell ref="H463:I463"/>
    <mergeCell ref="J463:K463"/>
    <mergeCell ref="F464:G464"/>
    <mergeCell ref="H464:I464"/>
    <mergeCell ref="J464:K464"/>
    <mergeCell ref="F465:G465"/>
    <mergeCell ref="H468:I468"/>
    <mergeCell ref="J468:K468"/>
    <mergeCell ref="F466:G466"/>
    <mergeCell ref="H466:I466"/>
    <mergeCell ref="J466:K466"/>
    <mergeCell ref="F467:G467"/>
    <mergeCell ref="H467:I467"/>
    <mergeCell ref="J467:K467"/>
    <mergeCell ref="F468:G468"/>
    <mergeCell ref="H471:I471"/>
    <mergeCell ref="J471:K471"/>
    <mergeCell ref="F469:G469"/>
    <mergeCell ref="H469:I469"/>
    <mergeCell ref="J469:K469"/>
    <mergeCell ref="F470:G470"/>
    <mergeCell ref="H470:I470"/>
    <mergeCell ref="J470:K470"/>
    <mergeCell ref="F471:G471"/>
    <mergeCell ref="H474:I474"/>
    <mergeCell ref="J474:K474"/>
    <mergeCell ref="F472:G472"/>
    <mergeCell ref="H472:I472"/>
    <mergeCell ref="J472:K472"/>
    <mergeCell ref="F473:G473"/>
    <mergeCell ref="H473:I473"/>
    <mergeCell ref="J473:K473"/>
    <mergeCell ref="F474:G474"/>
    <mergeCell ref="H477:I477"/>
    <mergeCell ref="J477:K477"/>
    <mergeCell ref="F475:G475"/>
    <mergeCell ref="H475:I475"/>
    <mergeCell ref="J475:K475"/>
    <mergeCell ref="F476:G476"/>
    <mergeCell ref="H476:I476"/>
    <mergeCell ref="J476:K476"/>
    <mergeCell ref="F477:G477"/>
    <mergeCell ref="H480:I480"/>
    <mergeCell ref="J480:K480"/>
    <mergeCell ref="F478:G478"/>
    <mergeCell ref="H478:I478"/>
    <mergeCell ref="J478:K478"/>
    <mergeCell ref="F479:G479"/>
    <mergeCell ref="H479:I479"/>
    <mergeCell ref="J479:K479"/>
    <mergeCell ref="F480:G480"/>
    <mergeCell ref="H483:I483"/>
    <mergeCell ref="J483:K483"/>
    <mergeCell ref="F481:G481"/>
    <mergeCell ref="H481:I481"/>
    <mergeCell ref="J481:K481"/>
    <mergeCell ref="F482:G482"/>
    <mergeCell ref="H482:I482"/>
    <mergeCell ref="J482:K482"/>
    <mergeCell ref="F483:G483"/>
    <mergeCell ref="H486:I486"/>
    <mergeCell ref="J486:K486"/>
    <mergeCell ref="F484:G484"/>
    <mergeCell ref="H484:I484"/>
    <mergeCell ref="J484:K484"/>
    <mergeCell ref="F485:G485"/>
    <mergeCell ref="H485:I485"/>
    <mergeCell ref="J485:K485"/>
    <mergeCell ref="F486:G486"/>
    <mergeCell ref="H489:I489"/>
    <mergeCell ref="J489:K489"/>
    <mergeCell ref="F487:G487"/>
    <mergeCell ref="H487:I487"/>
    <mergeCell ref="J487:K487"/>
    <mergeCell ref="F488:G488"/>
    <mergeCell ref="H488:I488"/>
    <mergeCell ref="J488:K488"/>
    <mergeCell ref="F489:G489"/>
    <mergeCell ref="H492:I492"/>
    <mergeCell ref="J492:K492"/>
    <mergeCell ref="F490:G490"/>
    <mergeCell ref="H490:I490"/>
    <mergeCell ref="J490:K490"/>
    <mergeCell ref="F491:G491"/>
    <mergeCell ref="H491:I491"/>
    <mergeCell ref="J491:K491"/>
    <mergeCell ref="F492:G492"/>
    <mergeCell ref="H495:I495"/>
    <mergeCell ref="J495:K495"/>
    <mergeCell ref="F493:G493"/>
    <mergeCell ref="H493:I493"/>
    <mergeCell ref="J493:K493"/>
    <mergeCell ref="F494:G494"/>
    <mergeCell ref="H494:I494"/>
    <mergeCell ref="J494:K494"/>
    <mergeCell ref="F495:G495"/>
    <mergeCell ref="H498:I498"/>
    <mergeCell ref="J498:K498"/>
    <mergeCell ref="F496:G496"/>
    <mergeCell ref="H496:I496"/>
    <mergeCell ref="J496:K496"/>
    <mergeCell ref="F497:G497"/>
    <mergeCell ref="H497:I497"/>
    <mergeCell ref="J497:K497"/>
    <mergeCell ref="F498:G498"/>
    <mergeCell ref="H501:I501"/>
    <mergeCell ref="J501:K501"/>
    <mergeCell ref="F499:G499"/>
    <mergeCell ref="H499:I499"/>
    <mergeCell ref="J499:K499"/>
    <mergeCell ref="F500:G500"/>
    <mergeCell ref="H500:I500"/>
    <mergeCell ref="J500:K500"/>
    <mergeCell ref="F501:G501"/>
    <mergeCell ref="H504:I504"/>
    <mergeCell ref="J504:K504"/>
    <mergeCell ref="F502:G502"/>
    <mergeCell ref="H502:I502"/>
    <mergeCell ref="J502:K502"/>
    <mergeCell ref="F503:G503"/>
    <mergeCell ref="H503:I503"/>
    <mergeCell ref="J503:K503"/>
    <mergeCell ref="F504:G504"/>
    <mergeCell ref="H507:I507"/>
    <mergeCell ref="J507:K507"/>
    <mergeCell ref="F505:G505"/>
    <mergeCell ref="H505:I505"/>
    <mergeCell ref="J505:K505"/>
    <mergeCell ref="F506:G506"/>
    <mergeCell ref="H506:I506"/>
    <mergeCell ref="J506:K506"/>
    <mergeCell ref="F507:G507"/>
    <mergeCell ref="H510:I510"/>
    <mergeCell ref="J510:K510"/>
    <mergeCell ref="F508:G508"/>
    <mergeCell ref="H508:I508"/>
    <mergeCell ref="J508:K508"/>
    <mergeCell ref="F509:G509"/>
    <mergeCell ref="H509:I509"/>
    <mergeCell ref="J509:K509"/>
    <mergeCell ref="F510:G510"/>
    <mergeCell ref="H513:I513"/>
    <mergeCell ref="J513:K513"/>
    <mergeCell ref="F511:G511"/>
    <mergeCell ref="H511:I511"/>
    <mergeCell ref="J511:K511"/>
    <mergeCell ref="F512:G512"/>
    <mergeCell ref="H512:I512"/>
    <mergeCell ref="J512:K512"/>
    <mergeCell ref="F513:G513"/>
    <mergeCell ref="H516:I516"/>
    <mergeCell ref="J516:K516"/>
    <mergeCell ref="F514:G514"/>
    <mergeCell ref="H514:I514"/>
    <mergeCell ref="J514:K514"/>
    <mergeCell ref="F515:G515"/>
    <mergeCell ref="H515:I515"/>
    <mergeCell ref="J515:K515"/>
    <mergeCell ref="F516:G516"/>
    <mergeCell ref="H519:I519"/>
    <mergeCell ref="J519:K519"/>
    <mergeCell ref="F517:G517"/>
    <mergeCell ref="H517:I517"/>
    <mergeCell ref="J517:K517"/>
    <mergeCell ref="F518:G518"/>
    <mergeCell ref="H518:I518"/>
    <mergeCell ref="J518:K518"/>
    <mergeCell ref="F519:G519"/>
    <mergeCell ref="H522:I522"/>
    <mergeCell ref="J522:K522"/>
    <mergeCell ref="F520:G520"/>
    <mergeCell ref="H520:I520"/>
    <mergeCell ref="J520:K520"/>
    <mergeCell ref="F521:G521"/>
    <mergeCell ref="H521:I521"/>
    <mergeCell ref="J521:K521"/>
    <mergeCell ref="F522:G522"/>
    <mergeCell ref="H525:I525"/>
    <mergeCell ref="J525:K525"/>
    <mergeCell ref="F523:G523"/>
    <mergeCell ref="H523:I523"/>
    <mergeCell ref="J523:K523"/>
    <mergeCell ref="F524:G524"/>
    <mergeCell ref="H524:I524"/>
    <mergeCell ref="J524:K524"/>
    <mergeCell ref="F525:G525"/>
    <mergeCell ref="H528:I528"/>
    <mergeCell ref="J528:K528"/>
    <mergeCell ref="F526:G526"/>
    <mergeCell ref="H526:I526"/>
    <mergeCell ref="J526:K526"/>
    <mergeCell ref="F527:G527"/>
    <mergeCell ref="H527:I527"/>
    <mergeCell ref="J527:K527"/>
    <mergeCell ref="F528:G528"/>
    <mergeCell ref="H531:I531"/>
    <mergeCell ref="J531:K531"/>
    <mergeCell ref="F529:G529"/>
    <mergeCell ref="H529:I529"/>
    <mergeCell ref="J529:K529"/>
    <mergeCell ref="F530:G530"/>
    <mergeCell ref="H530:I530"/>
    <mergeCell ref="J530:K530"/>
    <mergeCell ref="F531:G531"/>
    <mergeCell ref="H534:I534"/>
    <mergeCell ref="J534:K534"/>
    <mergeCell ref="F532:G532"/>
    <mergeCell ref="H532:I532"/>
    <mergeCell ref="J532:K532"/>
    <mergeCell ref="F533:G533"/>
    <mergeCell ref="H533:I533"/>
    <mergeCell ref="J533:K533"/>
    <mergeCell ref="F534:G534"/>
    <mergeCell ref="H537:I537"/>
    <mergeCell ref="J537:K537"/>
    <mergeCell ref="F535:G535"/>
    <mergeCell ref="H535:I535"/>
    <mergeCell ref="J535:K535"/>
    <mergeCell ref="F536:G536"/>
    <mergeCell ref="H536:I536"/>
    <mergeCell ref="J536:K536"/>
    <mergeCell ref="F537:G537"/>
    <mergeCell ref="H540:I540"/>
    <mergeCell ref="J540:K540"/>
    <mergeCell ref="F538:G538"/>
    <mergeCell ref="H538:I538"/>
    <mergeCell ref="J538:K538"/>
    <mergeCell ref="F539:G539"/>
    <mergeCell ref="H539:I539"/>
    <mergeCell ref="J539:K539"/>
    <mergeCell ref="F540:G540"/>
    <mergeCell ref="H543:I543"/>
    <mergeCell ref="J543:K543"/>
    <mergeCell ref="F541:G541"/>
    <mergeCell ref="H541:I541"/>
    <mergeCell ref="J541:K541"/>
    <mergeCell ref="F542:G542"/>
    <mergeCell ref="H542:I542"/>
    <mergeCell ref="J542:K542"/>
    <mergeCell ref="F543:G543"/>
    <mergeCell ref="H546:I546"/>
    <mergeCell ref="J546:K546"/>
    <mergeCell ref="F544:G544"/>
    <mergeCell ref="H544:I544"/>
    <mergeCell ref="J544:K544"/>
    <mergeCell ref="F545:G545"/>
    <mergeCell ref="H545:I545"/>
    <mergeCell ref="J545:K545"/>
    <mergeCell ref="F546:G546"/>
    <mergeCell ref="H549:I549"/>
    <mergeCell ref="J549:K549"/>
    <mergeCell ref="F547:G547"/>
    <mergeCell ref="H547:I547"/>
    <mergeCell ref="J547:K547"/>
    <mergeCell ref="F548:G548"/>
    <mergeCell ref="H548:I548"/>
    <mergeCell ref="J548:K548"/>
    <mergeCell ref="F549:G549"/>
    <mergeCell ref="H552:I552"/>
    <mergeCell ref="J552:K552"/>
    <mergeCell ref="F550:G550"/>
    <mergeCell ref="H550:I550"/>
    <mergeCell ref="J550:K550"/>
    <mergeCell ref="F551:G551"/>
    <mergeCell ref="H551:I551"/>
    <mergeCell ref="J551:K551"/>
    <mergeCell ref="F552:G552"/>
    <mergeCell ref="H555:I555"/>
    <mergeCell ref="J555:K555"/>
    <mergeCell ref="F553:G553"/>
    <mergeCell ref="H553:I553"/>
    <mergeCell ref="J553:K553"/>
    <mergeCell ref="F554:G554"/>
    <mergeCell ref="H554:I554"/>
    <mergeCell ref="J554:K554"/>
    <mergeCell ref="F555:G555"/>
    <mergeCell ref="H558:I558"/>
    <mergeCell ref="J558:K558"/>
    <mergeCell ref="F556:G556"/>
    <mergeCell ref="H556:I556"/>
    <mergeCell ref="J556:K556"/>
    <mergeCell ref="F557:G557"/>
    <mergeCell ref="H557:I557"/>
    <mergeCell ref="J557:K557"/>
    <mergeCell ref="F558:G558"/>
    <mergeCell ref="H561:I561"/>
    <mergeCell ref="J561:K561"/>
    <mergeCell ref="F559:G559"/>
    <mergeCell ref="H559:I559"/>
    <mergeCell ref="J559:K559"/>
    <mergeCell ref="F560:G560"/>
    <mergeCell ref="H560:I560"/>
    <mergeCell ref="J560:K560"/>
    <mergeCell ref="F561:G561"/>
    <mergeCell ref="H564:I564"/>
    <mergeCell ref="J564:K564"/>
    <mergeCell ref="F562:G562"/>
    <mergeCell ref="H562:I562"/>
    <mergeCell ref="J562:K562"/>
    <mergeCell ref="F563:G563"/>
    <mergeCell ref="H563:I563"/>
    <mergeCell ref="J563:K563"/>
    <mergeCell ref="F564:G564"/>
    <mergeCell ref="H567:I567"/>
    <mergeCell ref="J567:K567"/>
    <mergeCell ref="F565:G565"/>
    <mergeCell ref="H565:I565"/>
    <mergeCell ref="J565:K565"/>
    <mergeCell ref="F566:G566"/>
    <mergeCell ref="H566:I566"/>
    <mergeCell ref="J566:K566"/>
    <mergeCell ref="F567:G567"/>
    <mergeCell ref="H570:I570"/>
    <mergeCell ref="J570:K570"/>
    <mergeCell ref="F568:G568"/>
    <mergeCell ref="H568:I568"/>
    <mergeCell ref="J568:K568"/>
    <mergeCell ref="F569:G569"/>
    <mergeCell ref="H569:I569"/>
    <mergeCell ref="J569:K569"/>
    <mergeCell ref="F570:G570"/>
    <mergeCell ref="H573:I573"/>
    <mergeCell ref="J573:K573"/>
    <mergeCell ref="F571:G571"/>
    <mergeCell ref="H571:I571"/>
    <mergeCell ref="J571:K571"/>
    <mergeCell ref="F572:G572"/>
    <mergeCell ref="H572:I572"/>
    <mergeCell ref="J572:K572"/>
    <mergeCell ref="F573:G573"/>
    <mergeCell ref="H576:I576"/>
    <mergeCell ref="J576:K576"/>
    <mergeCell ref="F574:G574"/>
    <mergeCell ref="H574:I574"/>
    <mergeCell ref="J574:K574"/>
    <mergeCell ref="F575:G575"/>
    <mergeCell ref="H575:I575"/>
    <mergeCell ref="J575:K575"/>
    <mergeCell ref="F576:G576"/>
    <mergeCell ref="H579:I579"/>
    <mergeCell ref="J579:K579"/>
    <mergeCell ref="F577:G577"/>
    <mergeCell ref="H577:I577"/>
    <mergeCell ref="J577:K577"/>
    <mergeCell ref="F578:G578"/>
    <mergeCell ref="H578:I578"/>
    <mergeCell ref="J578:K578"/>
    <mergeCell ref="F579:G579"/>
    <mergeCell ref="H582:I582"/>
    <mergeCell ref="J582:K582"/>
    <mergeCell ref="F580:G580"/>
    <mergeCell ref="H580:I580"/>
    <mergeCell ref="J580:K580"/>
    <mergeCell ref="F581:G581"/>
    <mergeCell ref="H581:I581"/>
    <mergeCell ref="J581:K581"/>
    <mergeCell ref="F582:G582"/>
    <mergeCell ref="H585:I585"/>
    <mergeCell ref="J585:K585"/>
    <mergeCell ref="F583:G583"/>
    <mergeCell ref="H583:I583"/>
    <mergeCell ref="J583:K583"/>
    <mergeCell ref="F584:G584"/>
    <mergeCell ref="H584:I584"/>
    <mergeCell ref="J584:K584"/>
    <mergeCell ref="F585:G585"/>
    <mergeCell ref="H588:I588"/>
    <mergeCell ref="J588:K588"/>
    <mergeCell ref="F586:G586"/>
    <mergeCell ref="H586:I586"/>
    <mergeCell ref="J586:K586"/>
    <mergeCell ref="F587:G587"/>
    <mergeCell ref="H587:I587"/>
    <mergeCell ref="J587:K587"/>
    <mergeCell ref="F588:G588"/>
    <mergeCell ref="H591:I591"/>
    <mergeCell ref="J591:K591"/>
    <mergeCell ref="F589:G589"/>
    <mergeCell ref="H589:I589"/>
    <mergeCell ref="J589:K589"/>
    <mergeCell ref="F590:G590"/>
    <mergeCell ref="H590:I590"/>
    <mergeCell ref="J590:K590"/>
    <mergeCell ref="F591:G591"/>
    <mergeCell ref="H594:I594"/>
    <mergeCell ref="J594:K594"/>
    <mergeCell ref="F592:G592"/>
    <mergeCell ref="H592:I592"/>
    <mergeCell ref="J592:K592"/>
    <mergeCell ref="F593:G593"/>
    <mergeCell ref="H593:I593"/>
    <mergeCell ref="J593:K593"/>
    <mergeCell ref="F594:G594"/>
    <mergeCell ref="H597:I597"/>
    <mergeCell ref="J597:K597"/>
    <mergeCell ref="F595:G595"/>
    <mergeCell ref="H595:I595"/>
    <mergeCell ref="J595:K595"/>
    <mergeCell ref="F596:G596"/>
    <mergeCell ref="H596:I596"/>
    <mergeCell ref="J596:K596"/>
    <mergeCell ref="F597:G597"/>
    <mergeCell ref="H600:I600"/>
    <mergeCell ref="J600:K600"/>
    <mergeCell ref="F598:G598"/>
    <mergeCell ref="H598:I598"/>
    <mergeCell ref="J598:K598"/>
    <mergeCell ref="F599:G599"/>
    <mergeCell ref="H599:I599"/>
    <mergeCell ref="J599:K599"/>
    <mergeCell ref="F600:G600"/>
    <mergeCell ref="H603:I603"/>
    <mergeCell ref="J603:K603"/>
    <mergeCell ref="F601:G601"/>
    <mergeCell ref="H601:I601"/>
    <mergeCell ref="J601:K601"/>
    <mergeCell ref="F602:G602"/>
    <mergeCell ref="H602:I602"/>
    <mergeCell ref="J602:K602"/>
    <mergeCell ref="F603:G603"/>
    <mergeCell ref="H606:I606"/>
    <mergeCell ref="J606:K606"/>
    <mergeCell ref="F604:G604"/>
    <mergeCell ref="H604:I604"/>
    <mergeCell ref="J604:K604"/>
    <mergeCell ref="F605:G605"/>
    <mergeCell ref="H605:I605"/>
    <mergeCell ref="J605:K605"/>
    <mergeCell ref="F606:G606"/>
    <mergeCell ref="H609:I609"/>
    <mergeCell ref="J609:K609"/>
    <mergeCell ref="F607:G607"/>
    <mergeCell ref="H607:I607"/>
    <mergeCell ref="J607:K607"/>
    <mergeCell ref="F608:G608"/>
    <mergeCell ref="H608:I608"/>
    <mergeCell ref="J608:K608"/>
    <mergeCell ref="F609:G609"/>
    <mergeCell ref="H612:I612"/>
    <mergeCell ref="J612:K612"/>
    <mergeCell ref="F610:G610"/>
    <mergeCell ref="H610:I610"/>
    <mergeCell ref="J610:K610"/>
    <mergeCell ref="F611:G611"/>
    <mergeCell ref="H611:I611"/>
    <mergeCell ref="J611:K611"/>
    <mergeCell ref="F612:G612"/>
    <mergeCell ref="H615:I615"/>
    <mergeCell ref="J615:K615"/>
    <mergeCell ref="F613:G613"/>
    <mergeCell ref="H613:I613"/>
    <mergeCell ref="J613:K613"/>
    <mergeCell ref="F614:G614"/>
    <mergeCell ref="H614:I614"/>
    <mergeCell ref="J614:K614"/>
    <mergeCell ref="F615:G615"/>
    <mergeCell ref="H618:I618"/>
    <mergeCell ref="J618:K618"/>
    <mergeCell ref="F616:G616"/>
    <mergeCell ref="H616:I616"/>
    <mergeCell ref="J616:K616"/>
    <mergeCell ref="F617:G617"/>
    <mergeCell ref="H617:I617"/>
    <mergeCell ref="J617:K617"/>
    <mergeCell ref="F618:G618"/>
    <mergeCell ref="H621:I621"/>
    <mergeCell ref="J621:K621"/>
    <mergeCell ref="F619:G619"/>
    <mergeCell ref="H619:I619"/>
    <mergeCell ref="J619:K619"/>
    <mergeCell ref="F620:G620"/>
    <mergeCell ref="H620:I620"/>
    <mergeCell ref="J620:K620"/>
    <mergeCell ref="F621:G621"/>
    <mergeCell ref="H624:I624"/>
    <mergeCell ref="J624:K624"/>
    <mergeCell ref="F622:G622"/>
    <mergeCell ref="H622:I622"/>
    <mergeCell ref="J622:K622"/>
    <mergeCell ref="F623:G623"/>
    <mergeCell ref="H623:I623"/>
    <mergeCell ref="J623:K623"/>
    <mergeCell ref="F624:G624"/>
    <mergeCell ref="H627:I627"/>
    <mergeCell ref="J627:K627"/>
    <mergeCell ref="F625:G625"/>
    <mergeCell ref="H625:I625"/>
    <mergeCell ref="J625:K625"/>
    <mergeCell ref="F626:G626"/>
    <mergeCell ref="H626:I626"/>
    <mergeCell ref="J626:K626"/>
    <mergeCell ref="F627:G627"/>
    <mergeCell ref="H630:I630"/>
    <mergeCell ref="J630:K630"/>
    <mergeCell ref="F628:G628"/>
    <mergeCell ref="H628:I628"/>
    <mergeCell ref="J628:K628"/>
    <mergeCell ref="F629:G629"/>
    <mergeCell ref="H629:I629"/>
    <mergeCell ref="J629:K629"/>
    <mergeCell ref="F630:G630"/>
    <mergeCell ref="H633:I633"/>
    <mergeCell ref="J633:K633"/>
    <mergeCell ref="F631:G631"/>
    <mergeCell ref="H631:I631"/>
    <mergeCell ref="J631:K631"/>
    <mergeCell ref="F632:G632"/>
    <mergeCell ref="H632:I632"/>
    <mergeCell ref="J632:K632"/>
    <mergeCell ref="F633:G633"/>
    <mergeCell ref="H636:I636"/>
    <mergeCell ref="J636:K636"/>
    <mergeCell ref="F634:G634"/>
    <mergeCell ref="H634:I634"/>
    <mergeCell ref="J634:K634"/>
    <mergeCell ref="F635:G635"/>
    <mergeCell ref="H635:I635"/>
    <mergeCell ref="J635:K635"/>
    <mergeCell ref="F636:G636"/>
    <mergeCell ref="H639:I639"/>
    <mergeCell ref="J639:K639"/>
    <mergeCell ref="F637:G637"/>
    <mergeCell ref="H637:I637"/>
    <mergeCell ref="J637:K637"/>
    <mergeCell ref="F638:G638"/>
    <mergeCell ref="H638:I638"/>
    <mergeCell ref="J638:K638"/>
    <mergeCell ref="F639:G639"/>
    <mergeCell ref="H642:I642"/>
    <mergeCell ref="J642:K642"/>
    <mergeCell ref="F640:G640"/>
    <mergeCell ref="H640:I640"/>
    <mergeCell ref="J640:K640"/>
    <mergeCell ref="F641:G641"/>
    <mergeCell ref="H641:I641"/>
    <mergeCell ref="J641:K641"/>
    <mergeCell ref="F642:G642"/>
    <mergeCell ref="H645:I645"/>
    <mergeCell ref="J645:K645"/>
    <mergeCell ref="F643:G643"/>
    <mergeCell ref="H643:I643"/>
    <mergeCell ref="J643:K643"/>
    <mergeCell ref="F644:G644"/>
    <mergeCell ref="H644:I644"/>
    <mergeCell ref="J644:K644"/>
    <mergeCell ref="F645:G645"/>
    <mergeCell ref="H648:I648"/>
    <mergeCell ref="J648:K648"/>
    <mergeCell ref="F646:G646"/>
    <mergeCell ref="H646:I646"/>
    <mergeCell ref="J646:K646"/>
    <mergeCell ref="F647:G647"/>
    <mergeCell ref="H647:I647"/>
    <mergeCell ref="J647:K647"/>
    <mergeCell ref="F648:G648"/>
    <mergeCell ref="H651:I651"/>
    <mergeCell ref="J651:K651"/>
    <mergeCell ref="F649:G649"/>
    <mergeCell ref="H649:I649"/>
    <mergeCell ref="J649:K649"/>
    <mergeCell ref="F650:G650"/>
    <mergeCell ref="H650:I650"/>
    <mergeCell ref="J650:K650"/>
    <mergeCell ref="F651:G651"/>
    <mergeCell ref="H654:I654"/>
    <mergeCell ref="J654:K654"/>
    <mergeCell ref="F652:G652"/>
    <mergeCell ref="H652:I652"/>
    <mergeCell ref="J652:K652"/>
    <mergeCell ref="F653:G653"/>
    <mergeCell ref="H653:I653"/>
    <mergeCell ref="J653:K653"/>
    <mergeCell ref="F654:G654"/>
    <mergeCell ref="H657:I657"/>
    <mergeCell ref="J657:K657"/>
    <mergeCell ref="F655:G655"/>
    <mergeCell ref="H655:I655"/>
    <mergeCell ref="J655:K655"/>
    <mergeCell ref="F656:G656"/>
    <mergeCell ref="H656:I656"/>
    <mergeCell ref="J656:K656"/>
    <mergeCell ref="F657:G657"/>
    <mergeCell ref="H660:I660"/>
    <mergeCell ref="J660:K660"/>
    <mergeCell ref="F658:G658"/>
    <mergeCell ref="H658:I658"/>
    <mergeCell ref="J658:K658"/>
    <mergeCell ref="F659:G659"/>
    <mergeCell ref="H659:I659"/>
    <mergeCell ref="J659:K659"/>
    <mergeCell ref="F660:G660"/>
    <mergeCell ref="H663:I663"/>
    <mergeCell ref="J663:K663"/>
    <mergeCell ref="F661:G661"/>
    <mergeCell ref="H661:I661"/>
    <mergeCell ref="J661:K661"/>
    <mergeCell ref="F662:G662"/>
    <mergeCell ref="H662:I662"/>
    <mergeCell ref="J662:K662"/>
    <mergeCell ref="F663:G663"/>
    <mergeCell ref="H666:I666"/>
    <mergeCell ref="J666:K666"/>
    <mergeCell ref="F664:G664"/>
    <mergeCell ref="H664:I664"/>
    <mergeCell ref="J664:K664"/>
    <mergeCell ref="F665:G665"/>
    <mergeCell ref="H665:I665"/>
    <mergeCell ref="J665:K665"/>
    <mergeCell ref="F666:G666"/>
    <mergeCell ref="H669:I669"/>
    <mergeCell ref="J669:K669"/>
    <mergeCell ref="F667:G667"/>
    <mergeCell ref="H667:I667"/>
    <mergeCell ref="J667:K667"/>
    <mergeCell ref="F668:G668"/>
    <mergeCell ref="H668:I668"/>
    <mergeCell ref="J668:K668"/>
    <mergeCell ref="F669:G669"/>
    <mergeCell ref="H672:I672"/>
    <mergeCell ref="J672:K672"/>
    <mergeCell ref="F670:G670"/>
    <mergeCell ref="H670:I670"/>
    <mergeCell ref="J670:K670"/>
    <mergeCell ref="F671:G671"/>
    <mergeCell ref="H671:I671"/>
    <mergeCell ref="J671:K671"/>
    <mergeCell ref="F672:G672"/>
    <mergeCell ref="H675:I675"/>
    <mergeCell ref="J675:K675"/>
    <mergeCell ref="F673:G673"/>
    <mergeCell ref="H673:I673"/>
    <mergeCell ref="J673:K673"/>
    <mergeCell ref="F674:G674"/>
    <mergeCell ref="H674:I674"/>
    <mergeCell ref="J674:K674"/>
    <mergeCell ref="F675:G675"/>
    <mergeCell ref="H678:I678"/>
    <mergeCell ref="J678:K678"/>
    <mergeCell ref="F676:G676"/>
    <mergeCell ref="H676:I676"/>
    <mergeCell ref="J676:K676"/>
    <mergeCell ref="F677:G677"/>
    <mergeCell ref="H677:I677"/>
    <mergeCell ref="J677:K677"/>
    <mergeCell ref="F678:G678"/>
    <mergeCell ref="H681:I681"/>
    <mergeCell ref="J681:K681"/>
    <mergeCell ref="F679:G679"/>
    <mergeCell ref="H679:I679"/>
    <mergeCell ref="J679:K679"/>
    <mergeCell ref="F680:G680"/>
    <mergeCell ref="H680:I680"/>
    <mergeCell ref="J680:K680"/>
    <mergeCell ref="F681:G681"/>
    <mergeCell ref="H684:I684"/>
    <mergeCell ref="J684:K684"/>
    <mergeCell ref="F682:G682"/>
    <mergeCell ref="H682:I682"/>
    <mergeCell ref="J682:K682"/>
    <mergeCell ref="F683:G683"/>
    <mergeCell ref="H683:I683"/>
    <mergeCell ref="J683:K683"/>
    <mergeCell ref="F684:G684"/>
    <mergeCell ref="H687:I687"/>
    <mergeCell ref="J687:K687"/>
    <mergeCell ref="F685:G685"/>
    <mergeCell ref="H685:I685"/>
    <mergeCell ref="J685:K685"/>
    <mergeCell ref="F686:G686"/>
    <mergeCell ref="H686:I686"/>
    <mergeCell ref="J686:K686"/>
    <mergeCell ref="F687:G687"/>
    <mergeCell ref="H690:I690"/>
    <mergeCell ref="J690:K690"/>
    <mergeCell ref="F688:G688"/>
    <mergeCell ref="H688:I688"/>
    <mergeCell ref="J688:K688"/>
    <mergeCell ref="F689:G689"/>
    <mergeCell ref="H689:I689"/>
    <mergeCell ref="J689:K689"/>
    <mergeCell ref="F690:G690"/>
    <mergeCell ref="H693:I693"/>
    <mergeCell ref="J693:K693"/>
    <mergeCell ref="F691:G691"/>
    <mergeCell ref="H691:I691"/>
    <mergeCell ref="J691:K691"/>
    <mergeCell ref="F692:G692"/>
    <mergeCell ref="H692:I692"/>
    <mergeCell ref="J692:K692"/>
    <mergeCell ref="F693:G693"/>
    <mergeCell ref="H696:I696"/>
    <mergeCell ref="J696:K696"/>
    <mergeCell ref="F694:G694"/>
    <mergeCell ref="H694:I694"/>
    <mergeCell ref="J694:K694"/>
    <mergeCell ref="F695:G695"/>
    <mergeCell ref="H695:I695"/>
    <mergeCell ref="J695:K695"/>
    <mergeCell ref="F696:G696"/>
    <mergeCell ref="H699:I699"/>
    <mergeCell ref="J699:K699"/>
    <mergeCell ref="F697:G697"/>
    <mergeCell ref="H697:I697"/>
    <mergeCell ref="J697:K697"/>
    <mergeCell ref="F698:G698"/>
    <mergeCell ref="H698:I698"/>
    <mergeCell ref="J698:K698"/>
    <mergeCell ref="F699:G699"/>
    <mergeCell ref="H702:I702"/>
    <mergeCell ref="J702:K702"/>
    <mergeCell ref="F700:G700"/>
    <mergeCell ref="H700:I700"/>
    <mergeCell ref="J700:K700"/>
    <mergeCell ref="F701:G701"/>
    <mergeCell ref="H701:I701"/>
    <mergeCell ref="J701:K701"/>
    <mergeCell ref="F702:G702"/>
    <mergeCell ref="H705:I705"/>
    <mergeCell ref="J705:K705"/>
    <mergeCell ref="F703:G703"/>
    <mergeCell ref="H703:I703"/>
    <mergeCell ref="J703:K703"/>
    <mergeCell ref="F704:G704"/>
    <mergeCell ref="H704:I704"/>
    <mergeCell ref="J704:K704"/>
    <mergeCell ref="F705:G705"/>
    <mergeCell ref="H708:I708"/>
    <mergeCell ref="J708:K708"/>
    <mergeCell ref="F706:G706"/>
    <mergeCell ref="H706:I706"/>
    <mergeCell ref="J706:K706"/>
    <mergeCell ref="F707:G707"/>
    <mergeCell ref="H707:I707"/>
    <mergeCell ref="J707:K707"/>
    <mergeCell ref="F708:G708"/>
    <mergeCell ref="H711:I711"/>
    <mergeCell ref="J711:K711"/>
    <mergeCell ref="F709:G709"/>
    <mergeCell ref="H709:I709"/>
    <mergeCell ref="J709:K709"/>
    <mergeCell ref="F710:G710"/>
    <mergeCell ref="H710:I710"/>
    <mergeCell ref="J710:K710"/>
    <mergeCell ref="F711:G711"/>
    <mergeCell ref="H714:I714"/>
    <mergeCell ref="J714:K714"/>
    <mergeCell ref="F712:G712"/>
    <mergeCell ref="H712:I712"/>
    <mergeCell ref="J712:K712"/>
    <mergeCell ref="F713:G713"/>
    <mergeCell ref="H713:I713"/>
    <mergeCell ref="J713:K713"/>
    <mergeCell ref="F714:G714"/>
    <mergeCell ref="H717:I717"/>
    <mergeCell ref="J717:K717"/>
    <mergeCell ref="F715:G715"/>
    <mergeCell ref="H715:I715"/>
    <mergeCell ref="J715:K715"/>
    <mergeCell ref="F716:G716"/>
    <mergeCell ref="H716:I716"/>
    <mergeCell ref="J716:K716"/>
    <mergeCell ref="F717:G717"/>
    <mergeCell ref="H720:I720"/>
    <mergeCell ref="J720:K720"/>
    <mergeCell ref="F718:G718"/>
    <mergeCell ref="H718:I718"/>
    <mergeCell ref="J718:K718"/>
    <mergeCell ref="F719:G719"/>
    <mergeCell ref="H719:I719"/>
    <mergeCell ref="J719:K719"/>
    <mergeCell ref="F720:G720"/>
    <mergeCell ref="H723:I723"/>
    <mergeCell ref="J723:K723"/>
    <mergeCell ref="F721:G721"/>
    <mergeCell ref="H721:I721"/>
    <mergeCell ref="J721:K721"/>
    <mergeCell ref="F722:G722"/>
    <mergeCell ref="H722:I722"/>
    <mergeCell ref="J722:K722"/>
    <mergeCell ref="F723:G723"/>
    <mergeCell ref="H726:I726"/>
    <mergeCell ref="J726:K726"/>
    <mergeCell ref="F724:G724"/>
    <mergeCell ref="H724:I724"/>
    <mergeCell ref="J724:K724"/>
    <mergeCell ref="F725:G725"/>
    <mergeCell ref="H725:I725"/>
    <mergeCell ref="J725:K725"/>
    <mergeCell ref="F726:G726"/>
    <mergeCell ref="H729:I729"/>
    <mergeCell ref="J729:K729"/>
    <mergeCell ref="F727:G727"/>
    <mergeCell ref="H727:I727"/>
    <mergeCell ref="J727:K727"/>
    <mergeCell ref="F728:G728"/>
    <mergeCell ref="H728:I728"/>
    <mergeCell ref="J728:K728"/>
    <mergeCell ref="F729:G729"/>
    <mergeCell ref="H732:I732"/>
    <mergeCell ref="J732:K732"/>
    <mergeCell ref="F730:G730"/>
    <mergeCell ref="H730:I730"/>
    <mergeCell ref="J730:K730"/>
    <mergeCell ref="F731:G731"/>
    <mergeCell ref="H731:I731"/>
    <mergeCell ref="J731:K731"/>
    <mergeCell ref="F732:G732"/>
    <mergeCell ref="H735:I735"/>
    <mergeCell ref="J735:K735"/>
    <mergeCell ref="F733:G733"/>
    <mergeCell ref="H733:I733"/>
    <mergeCell ref="J733:K733"/>
    <mergeCell ref="F734:G734"/>
    <mergeCell ref="H734:I734"/>
    <mergeCell ref="J734:K734"/>
    <mergeCell ref="F735:G735"/>
    <mergeCell ref="H738:I738"/>
    <mergeCell ref="J738:K738"/>
    <mergeCell ref="F736:G736"/>
    <mergeCell ref="H736:I736"/>
    <mergeCell ref="J736:K736"/>
    <mergeCell ref="F737:G737"/>
    <mergeCell ref="H737:I737"/>
    <mergeCell ref="J737:K737"/>
    <mergeCell ref="F738:G738"/>
    <mergeCell ref="H741:I741"/>
    <mergeCell ref="J741:K741"/>
    <mergeCell ref="F739:G739"/>
    <mergeCell ref="H739:I739"/>
    <mergeCell ref="J739:K739"/>
    <mergeCell ref="F740:G740"/>
    <mergeCell ref="H740:I740"/>
    <mergeCell ref="J740:K740"/>
    <mergeCell ref="F741:G741"/>
    <mergeCell ref="H744:I744"/>
    <mergeCell ref="J744:K744"/>
    <mergeCell ref="F742:G742"/>
    <mergeCell ref="H742:I742"/>
    <mergeCell ref="J742:K742"/>
    <mergeCell ref="F743:G743"/>
    <mergeCell ref="H743:I743"/>
    <mergeCell ref="J743:K743"/>
    <mergeCell ref="F744:G744"/>
    <mergeCell ref="H747:I747"/>
    <mergeCell ref="J747:K747"/>
    <mergeCell ref="F745:G745"/>
    <mergeCell ref="H745:I745"/>
    <mergeCell ref="J745:K745"/>
    <mergeCell ref="F746:G746"/>
    <mergeCell ref="H746:I746"/>
    <mergeCell ref="J746:K746"/>
    <mergeCell ref="F747:G747"/>
    <mergeCell ref="H750:I750"/>
    <mergeCell ref="J750:K750"/>
    <mergeCell ref="F748:G748"/>
    <mergeCell ref="H748:I748"/>
    <mergeCell ref="J748:K748"/>
    <mergeCell ref="F749:G749"/>
    <mergeCell ref="H749:I749"/>
    <mergeCell ref="J749:K749"/>
    <mergeCell ref="F750:G750"/>
    <mergeCell ref="H753:I753"/>
    <mergeCell ref="J753:K753"/>
    <mergeCell ref="F751:G751"/>
    <mergeCell ref="H751:I751"/>
    <mergeCell ref="J751:K751"/>
    <mergeCell ref="F752:G752"/>
    <mergeCell ref="H752:I752"/>
    <mergeCell ref="J752:K752"/>
    <mergeCell ref="F753:G753"/>
    <mergeCell ref="H756:I756"/>
    <mergeCell ref="J756:K756"/>
    <mergeCell ref="F754:G754"/>
    <mergeCell ref="H754:I754"/>
    <mergeCell ref="J754:K754"/>
    <mergeCell ref="F755:G755"/>
    <mergeCell ref="H755:I755"/>
    <mergeCell ref="J755:K755"/>
    <mergeCell ref="F756:G756"/>
    <mergeCell ref="H759:I759"/>
    <mergeCell ref="J759:K759"/>
    <mergeCell ref="F757:G757"/>
    <mergeCell ref="H757:I757"/>
    <mergeCell ref="J757:K757"/>
    <mergeCell ref="F758:G758"/>
    <mergeCell ref="H758:I758"/>
    <mergeCell ref="J758:K758"/>
    <mergeCell ref="F759:G759"/>
    <mergeCell ref="H762:I762"/>
    <mergeCell ref="J762:K762"/>
    <mergeCell ref="F760:G760"/>
    <mergeCell ref="H760:I760"/>
    <mergeCell ref="J760:K760"/>
    <mergeCell ref="F761:G761"/>
    <mergeCell ref="H761:I761"/>
    <mergeCell ref="J761:K761"/>
    <mergeCell ref="F762:G762"/>
    <mergeCell ref="H765:I765"/>
    <mergeCell ref="J765:K765"/>
    <mergeCell ref="F763:G763"/>
    <mergeCell ref="H763:I763"/>
    <mergeCell ref="J763:K763"/>
    <mergeCell ref="F764:G764"/>
    <mergeCell ref="H764:I764"/>
    <mergeCell ref="J764:K764"/>
    <mergeCell ref="F765:G765"/>
    <mergeCell ref="H768:I768"/>
    <mergeCell ref="J768:K768"/>
    <mergeCell ref="F766:G766"/>
    <mergeCell ref="H766:I766"/>
    <mergeCell ref="J766:K766"/>
    <mergeCell ref="F767:G767"/>
    <mergeCell ref="H767:I767"/>
    <mergeCell ref="J767:K767"/>
    <mergeCell ref="F768:G768"/>
    <mergeCell ref="H771:I771"/>
    <mergeCell ref="J771:K771"/>
    <mergeCell ref="F769:G769"/>
    <mergeCell ref="H769:I769"/>
    <mergeCell ref="J769:K769"/>
    <mergeCell ref="F770:G770"/>
    <mergeCell ref="H770:I770"/>
    <mergeCell ref="J770:K770"/>
    <mergeCell ref="F771:G771"/>
    <mergeCell ref="H774:I774"/>
    <mergeCell ref="J774:K774"/>
    <mergeCell ref="F772:G772"/>
    <mergeCell ref="H772:I772"/>
    <mergeCell ref="J772:K772"/>
    <mergeCell ref="F773:G773"/>
    <mergeCell ref="H773:I773"/>
    <mergeCell ref="J773:K773"/>
    <mergeCell ref="F774:G774"/>
    <mergeCell ref="H777:I777"/>
    <mergeCell ref="J777:K777"/>
    <mergeCell ref="F775:G775"/>
    <mergeCell ref="H775:I775"/>
    <mergeCell ref="J775:K775"/>
    <mergeCell ref="F776:G776"/>
    <mergeCell ref="H776:I776"/>
    <mergeCell ref="J776:K776"/>
    <mergeCell ref="F777:G777"/>
    <mergeCell ref="H780:I780"/>
    <mergeCell ref="J780:K780"/>
    <mergeCell ref="F778:G778"/>
    <mergeCell ref="H778:I778"/>
    <mergeCell ref="J778:K778"/>
    <mergeCell ref="F779:G779"/>
    <mergeCell ref="H779:I779"/>
    <mergeCell ref="J779:K779"/>
    <mergeCell ref="F780:G780"/>
    <mergeCell ref="H783:I783"/>
    <mergeCell ref="J783:K783"/>
    <mergeCell ref="F781:G781"/>
    <mergeCell ref="H781:I781"/>
    <mergeCell ref="J781:K781"/>
    <mergeCell ref="F782:G782"/>
    <mergeCell ref="H782:I782"/>
    <mergeCell ref="J782:K782"/>
    <mergeCell ref="F783:G783"/>
    <mergeCell ref="H786:I786"/>
    <mergeCell ref="J786:K786"/>
    <mergeCell ref="F784:G784"/>
    <mergeCell ref="H784:I784"/>
    <mergeCell ref="J784:K784"/>
    <mergeCell ref="F785:G785"/>
    <mergeCell ref="H785:I785"/>
    <mergeCell ref="J785:K785"/>
    <mergeCell ref="F786:G786"/>
    <mergeCell ref="H789:I789"/>
    <mergeCell ref="J789:K789"/>
    <mergeCell ref="F787:G787"/>
    <mergeCell ref="H787:I787"/>
    <mergeCell ref="J787:K787"/>
    <mergeCell ref="F788:G788"/>
    <mergeCell ref="H788:I788"/>
    <mergeCell ref="J788:K788"/>
    <mergeCell ref="F789:G789"/>
    <mergeCell ref="H792:I792"/>
    <mergeCell ref="J792:K792"/>
    <mergeCell ref="F790:G790"/>
    <mergeCell ref="H790:I790"/>
    <mergeCell ref="J790:K790"/>
    <mergeCell ref="F791:G791"/>
    <mergeCell ref="H791:I791"/>
    <mergeCell ref="J791:K791"/>
    <mergeCell ref="F792:G792"/>
    <mergeCell ref="H795:I795"/>
    <mergeCell ref="J795:K795"/>
    <mergeCell ref="F793:G793"/>
    <mergeCell ref="H793:I793"/>
    <mergeCell ref="J793:K793"/>
    <mergeCell ref="F794:G794"/>
    <mergeCell ref="H794:I794"/>
    <mergeCell ref="J794:K794"/>
    <mergeCell ref="F795:G795"/>
    <mergeCell ref="H798:I798"/>
    <mergeCell ref="J798:K798"/>
    <mergeCell ref="F796:G796"/>
    <mergeCell ref="H796:I796"/>
    <mergeCell ref="J796:K796"/>
    <mergeCell ref="F797:G797"/>
    <mergeCell ref="H797:I797"/>
    <mergeCell ref="J797:K797"/>
    <mergeCell ref="F798:G798"/>
    <mergeCell ref="H801:I801"/>
    <mergeCell ref="J801:K801"/>
    <mergeCell ref="F799:G799"/>
    <mergeCell ref="H799:I799"/>
    <mergeCell ref="J799:K799"/>
    <mergeCell ref="F800:G800"/>
    <mergeCell ref="H800:I800"/>
    <mergeCell ref="J800:K800"/>
    <mergeCell ref="F801:G801"/>
    <mergeCell ref="H951:I951"/>
    <mergeCell ref="J951:K951"/>
    <mergeCell ref="F949:G949"/>
    <mergeCell ref="H949:I949"/>
    <mergeCell ref="J949:K949"/>
    <mergeCell ref="F950:G950"/>
    <mergeCell ref="H950:I950"/>
    <mergeCell ref="J950:K950"/>
    <mergeCell ref="F951:G951"/>
    <mergeCell ref="H954:I954"/>
    <mergeCell ref="J954:K954"/>
    <mergeCell ref="F952:G952"/>
    <mergeCell ref="H952:I952"/>
    <mergeCell ref="J952:K952"/>
    <mergeCell ref="F953:G953"/>
    <mergeCell ref="H953:I953"/>
    <mergeCell ref="J953:K953"/>
    <mergeCell ref="F954:G954"/>
    <mergeCell ref="H957:I957"/>
    <mergeCell ref="J957:K957"/>
    <mergeCell ref="F955:G955"/>
    <mergeCell ref="H955:I955"/>
    <mergeCell ref="J955:K955"/>
    <mergeCell ref="F956:G956"/>
    <mergeCell ref="H956:I956"/>
    <mergeCell ref="J956:K956"/>
    <mergeCell ref="F957:G957"/>
    <mergeCell ref="H960:I960"/>
    <mergeCell ref="J960:K960"/>
    <mergeCell ref="F958:G958"/>
    <mergeCell ref="H958:I958"/>
    <mergeCell ref="J958:K958"/>
    <mergeCell ref="F959:G959"/>
    <mergeCell ref="H959:I959"/>
    <mergeCell ref="J959:K959"/>
    <mergeCell ref="F960:G960"/>
    <mergeCell ref="H963:I963"/>
    <mergeCell ref="J963:K963"/>
    <mergeCell ref="F961:G961"/>
    <mergeCell ref="H961:I961"/>
    <mergeCell ref="J961:K961"/>
    <mergeCell ref="F962:G962"/>
    <mergeCell ref="H962:I962"/>
    <mergeCell ref="J962:K962"/>
    <mergeCell ref="F963:G963"/>
    <mergeCell ref="H966:I966"/>
    <mergeCell ref="J966:K966"/>
    <mergeCell ref="F964:G964"/>
    <mergeCell ref="H964:I964"/>
    <mergeCell ref="J964:K964"/>
    <mergeCell ref="F965:G965"/>
    <mergeCell ref="H965:I965"/>
    <mergeCell ref="J965:K965"/>
    <mergeCell ref="F966:G966"/>
    <mergeCell ref="H969:I969"/>
    <mergeCell ref="J969:K969"/>
    <mergeCell ref="F967:G967"/>
    <mergeCell ref="H967:I967"/>
    <mergeCell ref="J967:K967"/>
    <mergeCell ref="F968:G968"/>
    <mergeCell ref="H968:I968"/>
    <mergeCell ref="J968:K968"/>
    <mergeCell ref="F969:G969"/>
    <mergeCell ref="H972:I972"/>
    <mergeCell ref="J972:K972"/>
    <mergeCell ref="F970:G970"/>
    <mergeCell ref="H970:I970"/>
    <mergeCell ref="J970:K970"/>
    <mergeCell ref="F971:G971"/>
    <mergeCell ref="H971:I971"/>
    <mergeCell ref="J971:K971"/>
    <mergeCell ref="F972:G972"/>
    <mergeCell ref="H975:I975"/>
    <mergeCell ref="J975:K975"/>
    <mergeCell ref="F973:G973"/>
    <mergeCell ref="H973:I973"/>
    <mergeCell ref="J973:K973"/>
    <mergeCell ref="F974:G974"/>
    <mergeCell ref="H974:I974"/>
    <mergeCell ref="J974:K974"/>
    <mergeCell ref="F975:G975"/>
    <mergeCell ref="H978:I978"/>
    <mergeCell ref="J978:K978"/>
    <mergeCell ref="F976:G976"/>
    <mergeCell ref="H976:I976"/>
    <mergeCell ref="J976:K976"/>
    <mergeCell ref="F977:G977"/>
    <mergeCell ref="H977:I977"/>
    <mergeCell ref="J977:K977"/>
    <mergeCell ref="F978:G978"/>
    <mergeCell ref="H981:I981"/>
    <mergeCell ref="J981:K981"/>
    <mergeCell ref="F979:G979"/>
    <mergeCell ref="H979:I979"/>
    <mergeCell ref="J979:K979"/>
    <mergeCell ref="F980:G980"/>
    <mergeCell ref="H980:I980"/>
    <mergeCell ref="J980:K980"/>
    <mergeCell ref="F981:G981"/>
    <mergeCell ref="H984:I984"/>
    <mergeCell ref="J984:K984"/>
    <mergeCell ref="F982:G982"/>
    <mergeCell ref="H982:I982"/>
    <mergeCell ref="J982:K982"/>
    <mergeCell ref="F983:G983"/>
    <mergeCell ref="H983:I983"/>
    <mergeCell ref="J983:K983"/>
    <mergeCell ref="F984:G984"/>
    <mergeCell ref="H987:I987"/>
    <mergeCell ref="J987:K987"/>
    <mergeCell ref="F985:G985"/>
    <mergeCell ref="H985:I985"/>
    <mergeCell ref="J985:K985"/>
    <mergeCell ref="F986:G986"/>
    <mergeCell ref="H986:I986"/>
    <mergeCell ref="J986:K986"/>
    <mergeCell ref="F987:G987"/>
    <mergeCell ref="H990:I990"/>
    <mergeCell ref="J990:K990"/>
    <mergeCell ref="F988:G988"/>
    <mergeCell ref="H988:I988"/>
    <mergeCell ref="J988:K988"/>
    <mergeCell ref="F989:G989"/>
    <mergeCell ref="H989:I989"/>
    <mergeCell ref="J989:K989"/>
    <mergeCell ref="F990:G990"/>
    <mergeCell ref="F65:G65"/>
    <mergeCell ref="H65:I65"/>
    <mergeCell ref="F66:G66"/>
    <mergeCell ref="H66:I66"/>
    <mergeCell ref="J66:K66"/>
    <mergeCell ref="H67:I67"/>
    <mergeCell ref="J67:K67"/>
    <mergeCell ref="F67:G67"/>
    <mergeCell ref="F68:G68"/>
    <mergeCell ref="H68:I68"/>
    <mergeCell ref="J68:K68"/>
    <mergeCell ref="F69:G69"/>
    <mergeCell ref="H69:I69"/>
    <mergeCell ref="J69:K69"/>
    <mergeCell ref="H1014:I1014"/>
    <mergeCell ref="J1014:K1014"/>
    <mergeCell ref="F1012:G1012"/>
    <mergeCell ref="H1012:I1012"/>
    <mergeCell ref="J1012:K1012"/>
    <mergeCell ref="F1013:G1013"/>
    <mergeCell ref="H1013:I1013"/>
    <mergeCell ref="J1013:K1013"/>
    <mergeCell ref="F1014:G1014"/>
    <mergeCell ref="H1017:I1017"/>
    <mergeCell ref="J1017:K1017"/>
    <mergeCell ref="F1015:G1015"/>
    <mergeCell ref="H1015:I1015"/>
    <mergeCell ref="J1015:K1015"/>
    <mergeCell ref="F1016:G1016"/>
    <mergeCell ref="H1016:I1016"/>
    <mergeCell ref="J1016:K1016"/>
    <mergeCell ref="F1017:G1017"/>
    <mergeCell ref="H1020:I1020"/>
    <mergeCell ref="J1020:K1020"/>
    <mergeCell ref="F1018:G1018"/>
    <mergeCell ref="H1018:I1018"/>
    <mergeCell ref="J1018:K1018"/>
    <mergeCell ref="F1019:G1019"/>
    <mergeCell ref="H1019:I1019"/>
    <mergeCell ref="J1019:K1019"/>
    <mergeCell ref="F1020:G1020"/>
    <mergeCell ref="H1023:I1023"/>
    <mergeCell ref="J1023:K1023"/>
    <mergeCell ref="F1021:G1021"/>
    <mergeCell ref="H1021:I1021"/>
    <mergeCell ref="J1021:K1021"/>
    <mergeCell ref="F1022:G1022"/>
    <mergeCell ref="H1022:I1022"/>
    <mergeCell ref="J1022:K1022"/>
    <mergeCell ref="F1023:G1023"/>
    <mergeCell ref="H1026:I1026"/>
    <mergeCell ref="J1026:K1026"/>
    <mergeCell ref="F1024:G1024"/>
    <mergeCell ref="H1024:I1024"/>
    <mergeCell ref="J1024:K1024"/>
    <mergeCell ref="F1025:G1025"/>
    <mergeCell ref="H1025:I1025"/>
    <mergeCell ref="J1025:K1025"/>
    <mergeCell ref="F1026:G1026"/>
    <mergeCell ref="H1029:I1029"/>
    <mergeCell ref="J1029:K1029"/>
    <mergeCell ref="F1027:G1027"/>
    <mergeCell ref="H1027:I1027"/>
    <mergeCell ref="J1027:K1027"/>
    <mergeCell ref="F1028:G1028"/>
    <mergeCell ref="H1028:I1028"/>
    <mergeCell ref="J1028:K1028"/>
    <mergeCell ref="F1029:G1029"/>
    <mergeCell ref="H54:I54"/>
    <mergeCell ref="J54:K54"/>
    <mergeCell ref="F52:G52"/>
    <mergeCell ref="H52:I52"/>
    <mergeCell ref="J52:K52"/>
    <mergeCell ref="F53:G53"/>
    <mergeCell ref="H53:I53"/>
    <mergeCell ref="J53:K53"/>
    <mergeCell ref="F54:G54"/>
    <mergeCell ref="H57:I57"/>
    <mergeCell ref="J57:K57"/>
    <mergeCell ref="F55:G55"/>
    <mergeCell ref="H55:I55"/>
    <mergeCell ref="J55:K55"/>
    <mergeCell ref="F56:G56"/>
    <mergeCell ref="H56:I56"/>
    <mergeCell ref="J56:K56"/>
    <mergeCell ref="F57:G57"/>
    <mergeCell ref="H61:I61"/>
    <mergeCell ref="J61:K61"/>
    <mergeCell ref="F58:G58"/>
    <mergeCell ref="H58:I58"/>
    <mergeCell ref="J58:K58"/>
    <mergeCell ref="F59:G59"/>
    <mergeCell ref="H59:I59"/>
    <mergeCell ref="J59:K59"/>
    <mergeCell ref="F61:G61"/>
    <mergeCell ref="H1032:I1032"/>
    <mergeCell ref="J1032:K1032"/>
    <mergeCell ref="F1030:G1030"/>
    <mergeCell ref="H1030:I1030"/>
    <mergeCell ref="J1030:K1030"/>
    <mergeCell ref="F1031:G1031"/>
    <mergeCell ref="H1031:I1031"/>
    <mergeCell ref="J1031:K1031"/>
    <mergeCell ref="F1032:G1032"/>
    <mergeCell ref="H993:I993"/>
    <mergeCell ref="J993:K993"/>
    <mergeCell ref="F991:G991"/>
    <mergeCell ref="H991:I991"/>
    <mergeCell ref="J991:K991"/>
    <mergeCell ref="F992:G992"/>
    <mergeCell ref="H992:I992"/>
    <mergeCell ref="J992:K992"/>
    <mergeCell ref="F993:G993"/>
    <mergeCell ref="H996:I996"/>
    <mergeCell ref="J996:K996"/>
    <mergeCell ref="F994:G994"/>
    <mergeCell ref="H994:I994"/>
    <mergeCell ref="J994:K994"/>
    <mergeCell ref="F995:G995"/>
    <mergeCell ref="H995:I995"/>
    <mergeCell ref="J995:K995"/>
    <mergeCell ref="F996:G996"/>
    <mergeCell ref="H999:I999"/>
    <mergeCell ref="J999:K999"/>
    <mergeCell ref="F997:G997"/>
    <mergeCell ref="H997:I997"/>
    <mergeCell ref="J997:K997"/>
    <mergeCell ref="F998:G998"/>
    <mergeCell ref="H998:I998"/>
    <mergeCell ref="J998:K998"/>
    <mergeCell ref="F999:G999"/>
    <mergeCell ref="H1002:I1002"/>
    <mergeCell ref="J1002:K1002"/>
    <mergeCell ref="F1000:G1000"/>
    <mergeCell ref="H1000:I1000"/>
    <mergeCell ref="J1000:K1000"/>
    <mergeCell ref="F1001:G1001"/>
    <mergeCell ref="H1001:I1001"/>
    <mergeCell ref="J1001:K1001"/>
    <mergeCell ref="F1002:G1002"/>
    <mergeCell ref="H1005:I1005"/>
    <mergeCell ref="J1005:K1005"/>
    <mergeCell ref="F1003:G1003"/>
    <mergeCell ref="H1003:I1003"/>
    <mergeCell ref="J1003:K1003"/>
    <mergeCell ref="F1004:G1004"/>
    <mergeCell ref="H1004:I1004"/>
    <mergeCell ref="J1004:K1004"/>
    <mergeCell ref="F1005:G1005"/>
    <mergeCell ref="H1008:I1008"/>
    <mergeCell ref="J1008:K1008"/>
    <mergeCell ref="F1006:G1006"/>
    <mergeCell ref="H1006:I1006"/>
    <mergeCell ref="J1006:K1006"/>
    <mergeCell ref="F1007:G1007"/>
    <mergeCell ref="H1007:I1007"/>
    <mergeCell ref="J1007:K1007"/>
    <mergeCell ref="F1008:G1008"/>
    <mergeCell ref="H1011:I1011"/>
    <mergeCell ref="J1011:K1011"/>
    <mergeCell ref="F1009:G1009"/>
    <mergeCell ref="H1009:I1009"/>
    <mergeCell ref="J1009:K1009"/>
    <mergeCell ref="F1010:G1010"/>
    <mergeCell ref="H1010:I1010"/>
    <mergeCell ref="J1010:K1010"/>
    <mergeCell ref="F1011:G1011"/>
    <mergeCell ref="H804:I804"/>
    <mergeCell ref="J804:K804"/>
    <mergeCell ref="F802:G802"/>
    <mergeCell ref="H802:I802"/>
    <mergeCell ref="J802:K802"/>
    <mergeCell ref="F803:G803"/>
    <mergeCell ref="H803:I803"/>
    <mergeCell ref="J803:K803"/>
    <mergeCell ref="F804:G804"/>
    <mergeCell ref="H807:I807"/>
    <mergeCell ref="J807:K807"/>
    <mergeCell ref="F805:G805"/>
    <mergeCell ref="H805:I805"/>
    <mergeCell ref="J805:K805"/>
    <mergeCell ref="F806:G806"/>
    <mergeCell ref="H806:I806"/>
    <mergeCell ref="J806:K806"/>
    <mergeCell ref="F807:G807"/>
    <mergeCell ref="H810:I810"/>
    <mergeCell ref="J810:K810"/>
    <mergeCell ref="F808:G808"/>
    <mergeCell ref="H808:I808"/>
    <mergeCell ref="J808:K808"/>
    <mergeCell ref="F809:G809"/>
    <mergeCell ref="H809:I809"/>
    <mergeCell ref="J809:K809"/>
    <mergeCell ref="F810:G810"/>
    <mergeCell ref="H813:I813"/>
    <mergeCell ref="J813:K813"/>
    <mergeCell ref="F811:G811"/>
    <mergeCell ref="H811:I811"/>
    <mergeCell ref="J811:K811"/>
    <mergeCell ref="F812:G812"/>
    <mergeCell ref="H812:I812"/>
    <mergeCell ref="J812:K812"/>
    <mergeCell ref="F813:G813"/>
    <mergeCell ref="H816:I816"/>
    <mergeCell ref="J816:K816"/>
    <mergeCell ref="F814:G814"/>
    <mergeCell ref="H814:I814"/>
    <mergeCell ref="J814:K814"/>
    <mergeCell ref="F815:G815"/>
    <mergeCell ref="H815:I815"/>
    <mergeCell ref="J815:K815"/>
    <mergeCell ref="F816:G816"/>
    <mergeCell ref="H819:I819"/>
    <mergeCell ref="J819:K819"/>
    <mergeCell ref="F817:G817"/>
    <mergeCell ref="H817:I817"/>
    <mergeCell ref="J817:K817"/>
    <mergeCell ref="F818:G818"/>
    <mergeCell ref="H818:I818"/>
    <mergeCell ref="J818:K818"/>
    <mergeCell ref="F819:G819"/>
    <mergeCell ref="H822:I822"/>
    <mergeCell ref="J822:K822"/>
    <mergeCell ref="F820:G820"/>
    <mergeCell ref="H820:I820"/>
    <mergeCell ref="J820:K820"/>
    <mergeCell ref="F821:G821"/>
    <mergeCell ref="H821:I821"/>
    <mergeCell ref="J821:K821"/>
    <mergeCell ref="F822:G822"/>
    <mergeCell ref="H825:I825"/>
    <mergeCell ref="J825:K825"/>
    <mergeCell ref="F823:G823"/>
    <mergeCell ref="H823:I823"/>
    <mergeCell ref="J823:K823"/>
    <mergeCell ref="F824:G824"/>
    <mergeCell ref="H824:I824"/>
    <mergeCell ref="J824:K824"/>
    <mergeCell ref="F825:G825"/>
    <mergeCell ref="H828:I828"/>
    <mergeCell ref="J828:K828"/>
    <mergeCell ref="F826:G826"/>
    <mergeCell ref="H826:I826"/>
    <mergeCell ref="J826:K826"/>
    <mergeCell ref="F827:G827"/>
    <mergeCell ref="H827:I827"/>
    <mergeCell ref="J827:K827"/>
    <mergeCell ref="F828:G828"/>
    <mergeCell ref="H831:I831"/>
    <mergeCell ref="J831:K831"/>
    <mergeCell ref="F829:G829"/>
    <mergeCell ref="H829:I829"/>
    <mergeCell ref="J829:K829"/>
    <mergeCell ref="F830:G830"/>
    <mergeCell ref="H830:I830"/>
    <mergeCell ref="J830:K830"/>
    <mergeCell ref="F831:G831"/>
    <mergeCell ref="H834:I834"/>
    <mergeCell ref="J834:K834"/>
    <mergeCell ref="F832:G832"/>
    <mergeCell ref="H832:I832"/>
    <mergeCell ref="J832:K832"/>
    <mergeCell ref="F833:G833"/>
    <mergeCell ref="H833:I833"/>
    <mergeCell ref="J833:K833"/>
    <mergeCell ref="F834:G834"/>
    <mergeCell ref="H837:I837"/>
    <mergeCell ref="J837:K837"/>
    <mergeCell ref="F835:G835"/>
    <mergeCell ref="H835:I835"/>
    <mergeCell ref="J835:K835"/>
    <mergeCell ref="F836:G836"/>
    <mergeCell ref="H836:I836"/>
    <mergeCell ref="J836:K836"/>
    <mergeCell ref="F837:G837"/>
    <mergeCell ref="H840:I840"/>
    <mergeCell ref="J840:K840"/>
    <mergeCell ref="F838:G838"/>
    <mergeCell ref="H838:I838"/>
    <mergeCell ref="J838:K838"/>
    <mergeCell ref="F839:G839"/>
    <mergeCell ref="H839:I839"/>
    <mergeCell ref="J839:K839"/>
    <mergeCell ref="F840:G840"/>
    <mergeCell ref="H843:I843"/>
    <mergeCell ref="J843:K843"/>
    <mergeCell ref="F841:G841"/>
    <mergeCell ref="H841:I841"/>
    <mergeCell ref="J841:K841"/>
    <mergeCell ref="F842:G842"/>
    <mergeCell ref="H842:I842"/>
    <mergeCell ref="J842:K842"/>
    <mergeCell ref="F843:G843"/>
    <mergeCell ref="H846:I846"/>
    <mergeCell ref="J846:K846"/>
    <mergeCell ref="F844:G844"/>
    <mergeCell ref="H844:I844"/>
    <mergeCell ref="J844:K844"/>
    <mergeCell ref="F845:G845"/>
    <mergeCell ref="H845:I845"/>
    <mergeCell ref="J845:K845"/>
    <mergeCell ref="F846:G846"/>
    <mergeCell ref="H849:I849"/>
    <mergeCell ref="J849:K849"/>
    <mergeCell ref="F847:G847"/>
    <mergeCell ref="H847:I847"/>
    <mergeCell ref="J847:K847"/>
    <mergeCell ref="F848:G848"/>
    <mergeCell ref="H848:I848"/>
    <mergeCell ref="J848:K848"/>
    <mergeCell ref="F849:G849"/>
    <mergeCell ref="H852:I852"/>
    <mergeCell ref="J852:K852"/>
    <mergeCell ref="F850:G850"/>
    <mergeCell ref="H850:I850"/>
    <mergeCell ref="J850:K850"/>
    <mergeCell ref="F851:G851"/>
    <mergeCell ref="H851:I851"/>
    <mergeCell ref="J851:K851"/>
    <mergeCell ref="F852:G852"/>
    <mergeCell ref="H855:I855"/>
    <mergeCell ref="J855:K855"/>
    <mergeCell ref="F853:G853"/>
    <mergeCell ref="H853:I853"/>
    <mergeCell ref="J853:K853"/>
    <mergeCell ref="F854:G854"/>
    <mergeCell ref="H854:I854"/>
    <mergeCell ref="J854:K854"/>
    <mergeCell ref="F855:G855"/>
    <mergeCell ref="H858:I858"/>
    <mergeCell ref="J858:K858"/>
    <mergeCell ref="F856:G856"/>
    <mergeCell ref="H856:I856"/>
    <mergeCell ref="J856:K856"/>
    <mergeCell ref="F857:G857"/>
    <mergeCell ref="H857:I857"/>
    <mergeCell ref="J857:K857"/>
    <mergeCell ref="F858:G858"/>
    <mergeCell ref="H861:I861"/>
    <mergeCell ref="J861:K861"/>
    <mergeCell ref="F859:G859"/>
    <mergeCell ref="H859:I859"/>
    <mergeCell ref="J859:K859"/>
    <mergeCell ref="F860:G860"/>
    <mergeCell ref="H860:I860"/>
    <mergeCell ref="J860:K860"/>
    <mergeCell ref="F861:G861"/>
    <mergeCell ref="H864:I864"/>
    <mergeCell ref="J864:K864"/>
    <mergeCell ref="F862:G862"/>
    <mergeCell ref="H862:I862"/>
    <mergeCell ref="J862:K862"/>
    <mergeCell ref="F863:G863"/>
    <mergeCell ref="H863:I863"/>
    <mergeCell ref="J863:K863"/>
    <mergeCell ref="F864:G864"/>
    <mergeCell ref="H867:I867"/>
    <mergeCell ref="J867:K867"/>
    <mergeCell ref="F865:G865"/>
    <mergeCell ref="H865:I865"/>
    <mergeCell ref="J865:K865"/>
    <mergeCell ref="F866:G866"/>
    <mergeCell ref="H866:I866"/>
    <mergeCell ref="J866:K866"/>
    <mergeCell ref="F867:G867"/>
    <mergeCell ref="H870:I870"/>
    <mergeCell ref="J870:K870"/>
    <mergeCell ref="F868:G868"/>
    <mergeCell ref="H868:I868"/>
    <mergeCell ref="J868:K868"/>
    <mergeCell ref="F869:G869"/>
    <mergeCell ref="H869:I869"/>
    <mergeCell ref="J869:K869"/>
    <mergeCell ref="F870:G870"/>
    <mergeCell ref="H873:I873"/>
    <mergeCell ref="J873:K873"/>
    <mergeCell ref="F871:G871"/>
    <mergeCell ref="H871:I871"/>
    <mergeCell ref="J871:K871"/>
    <mergeCell ref="F872:G872"/>
    <mergeCell ref="H872:I872"/>
    <mergeCell ref="J872:K872"/>
    <mergeCell ref="F873:G873"/>
    <mergeCell ref="H876:I876"/>
    <mergeCell ref="J876:K876"/>
    <mergeCell ref="F874:G874"/>
    <mergeCell ref="H874:I874"/>
    <mergeCell ref="J874:K874"/>
    <mergeCell ref="F875:G875"/>
    <mergeCell ref="H875:I875"/>
    <mergeCell ref="J875:K875"/>
    <mergeCell ref="F876:G876"/>
    <mergeCell ref="H879:I879"/>
    <mergeCell ref="J879:K879"/>
    <mergeCell ref="F877:G877"/>
    <mergeCell ref="H877:I877"/>
    <mergeCell ref="J877:K877"/>
    <mergeCell ref="F878:G878"/>
    <mergeCell ref="H878:I878"/>
    <mergeCell ref="J878:K878"/>
    <mergeCell ref="F879:G879"/>
    <mergeCell ref="H882:I882"/>
    <mergeCell ref="J882:K882"/>
    <mergeCell ref="F880:G880"/>
    <mergeCell ref="H880:I880"/>
    <mergeCell ref="J880:K880"/>
    <mergeCell ref="F881:G881"/>
    <mergeCell ref="H881:I881"/>
    <mergeCell ref="J881:K881"/>
    <mergeCell ref="F882:G882"/>
    <mergeCell ref="H885:I885"/>
    <mergeCell ref="J885:K885"/>
    <mergeCell ref="F883:G883"/>
    <mergeCell ref="H883:I883"/>
    <mergeCell ref="J883:K883"/>
    <mergeCell ref="F884:G884"/>
    <mergeCell ref="H884:I884"/>
    <mergeCell ref="J884:K884"/>
    <mergeCell ref="F885:G885"/>
    <mergeCell ref="H888:I888"/>
    <mergeCell ref="J888:K888"/>
    <mergeCell ref="F886:G886"/>
    <mergeCell ref="H886:I886"/>
    <mergeCell ref="J886:K886"/>
    <mergeCell ref="F887:G887"/>
    <mergeCell ref="H887:I887"/>
    <mergeCell ref="J887:K887"/>
    <mergeCell ref="F888:G888"/>
    <mergeCell ref="H891:I891"/>
    <mergeCell ref="J891:K891"/>
    <mergeCell ref="F889:G889"/>
    <mergeCell ref="H889:I889"/>
    <mergeCell ref="J889:K889"/>
    <mergeCell ref="F890:G890"/>
    <mergeCell ref="H890:I890"/>
    <mergeCell ref="J890:K890"/>
    <mergeCell ref="F891:G891"/>
    <mergeCell ref="H894:I894"/>
    <mergeCell ref="J894:K894"/>
    <mergeCell ref="F892:G892"/>
    <mergeCell ref="H892:I892"/>
    <mergeCell ref="J892:K892"/>
    <mergeCell ref="F893:G893"/>
    <mergeCell ref="H893:I893"/>
    <mergeCell ref="J893:K893"/>
    <mergeCell ref="F894:G894"/>
    <mergeCell ref="H897:I897"/>
    <mergeCell ref="J897:K897"/>
    <mergeCell ref="F895:G895"/>
    <mergeCell ref="H895:I895"/>
    <mergeCell ref="J895:K895"/>
    <mergeCell ref="F896:G896"/>
    <mergeCell ref="H896:I896"/>
    <mergeCell ref="J896:K896"/>
    <mergeCell ref="F897:G897"/>
    <mergeCell ref="H900:I900"/>
    <mergeCell ref="J900:K900"/>
    <mergeCell ref="F898:G898"/>
    <mergeCell ref="H898:I898"/>
    <mergeCell ref="J898:K898"/>
    <mergeCell ref="F899:G899"/>
    <mergeCell ref="H899:I899"/>
    <mergeCell ref="J899:K899"/>
    <mergeCell ref="F900:G900"/>
    <mergeCell ref="H903:I903"/>
    <mergeCell ref="J903:K903"/>
    <mergeCell ref="F901:G901"/>
    <mergeCell ref="H901:I901"/>
    <mergeCell ref="J901:K901"/>
    <mergeCell ref="F902:G902"/>
    <mergeCell ref="H902:I902"/>
    <mergeCell ref="J902:K902"/>
    <mergeCell ref="F903:G903"/>
    <mergeCell ref="H906:I906"/>
    <mergeCell ref="J906:K906"/>
    <mergeCell ref="F904:G904"/>
    <mergeCell ref="H904:I904"/>
    <mergeCell ref="J904:K904"/>
    <mergeCell ref="F905:G905"/>
    <mergeCell ref="H905:I905"/>
    <mergeCell ref="J905:K905"/>
    <mergeCell ref="F906:G906"/>
    <mergeCell ref="H909:I909"/>
    <mergeCell ref="J909:K909"/>
    <mergeCell ref="F907:G907"/>
    <mergeCell ref="H907:I907"/>
    <mergeCell ref="J907:K907"/>
    <mergeCell ref="F908:G908"/>
    <mergeCell ref="H908:I908"/>
    <mergeCell ref="J908:K908"/>
    <mergeCell ref="F909:G909"/>
    <mergeCell ref="H912:I912"/>
    <mergeCell ref="J912:K912"/>
    <mergeCell ref="F910:G910"/>
    <mergeCell ref="H910:I910"/>
    <mergeCell ref="J910:K910"/>
    <mergeCell ref="F911:G911"/>
    <mergeCell ref="H911:I911"/>
    <mergeCell ref="J911:K911"/>
    <mergeCell ref="F912:G912"/>
    <mergeCell ref="H915:I915"/>
    <mergeCell ref="J915:K915"/>
    <mergeCell ref="F913:G913"/>
    <mergeCell ref="H913:I913"/>
    <mergeCell ref="J913:K913"/>
    <mergeCell ref="F914:G914"/>
    <mergeCell ref="H914:I914"/>
    <mergeCell ref="J914:K914"/>
    <mergeCell ref="F915:G915"/>
    <mergeCell ref="H918:I918"/>
    <mergeCell ref="J918:K918"/>
    <mergeCell ref="F916:G916"/>
    <mergeCell ref="H916:I916"/>
    <mergeCell ref="J916:K916"/>
    <mergeCell ref="F917:G917"/>
    <mergeCell ref="H917:I917"/>
    <mergeCell ref="J917:K917"/>
    <mergeCell ref="F918:G918"/>
    <mergeCell ref="H921:I921"/>
    <mergeCell ref="J921:K921"/>
    <mergeCell ref="F919:G919"/>
    <mergeCell ref="H919:I919"/>
    <mergeCell ref="J919:K919"/>
    <mergeCell ref="F920:G920"/>
    <mergeCell ref="H920:I920"/>
    <mergeCell ref="J920:K920"/>
    <mergeCell ref="F921:G921"/>
    <mergeCell ref="H924:I924"/>
    <mergeCell ref="J924:K924"/>
    <mergeCell ref="F922:G922"/>
    <mergeCell ref="H922:I922"/>
    <mergeCell ref="J922:K922"/>
    <mergeCell ref="F923:G923"/>
    <mergeCell ref="H923:I923"/>
    <mergeCell ref="J923:K923"/>
    <mergeCell ref="F924:G924"/>
    <mergeCell ref="H927:I927"/>
    <mergeCell ref="J927:K927"/>
    <mergeCell ref="F925:G925"/>
    <mergeCell ref="H925:I925"/>
    <mergeCell ref="J925:K925"/>
    <mergeCell ref="F926:G926"/>
    <mergeCell ref="H926:I926"/>
    <mergeCell ref="J926:K926"/>
    <mergeCell ref="F927:G927"/>
    <mergeCell ref="H930:I930"/>
    <mergeCell ref="J930:K930"/>
    <mergeCell ref="F928:G928"/>
    <mergeCell ref="H928:I928"/>
    <mergeCell ref="J928:K928"/>
    <mergeCell ref="F929:G929"/>
    <mergeCell ref="H929:I929"/>
    <mergeCell ref="J929:K929"/>
    <mergeCell ref="F930:G930"/>
    <mergeCell ref="H933:I933"/>
    <mergeCell ref="J933:K933"/>
    <mergeCell ref="F931:G931"/>
    <mergeCell ref="H931:I931"/>
    <mergeCell ref="J931:K931"/>
    <mergeCell ref="F932:G932"/>
    <mergeCell ref="H932:I932"/>
    <mergeCell ref="J932:K932"/>
    <mergeCell ref="F933:G933"/>
    <mergeCell ref="H936:I936"/>
    <mergeCell ref="J936:K936"/>
    <mergeCell ref="F934:G934"/>
    <mergeCell ref="H934:I934"/>
    <mergeCell ref="J934:K934"/>
    <mergeCell ref="F935:G935"/>
    <mergeCell ref="H935:I935"/>
    <mergeCell ref="J935:K935"/>
    <mergeCell ref="F936:G936"/>
    <mergeCell ref="H939:I939"/>
    <mergeCell ref="J939:K939"/>
    <mergeCell ref="F937:G937"/>
    <mergeCell ref="H937:I937"/>
    <mergeCell ref="J937:K937"/>
    <mergeCell ref="F938:G938"/>
    <mergeCell ref="H938:I938"/>
    <mergeCell ref="J938:K938"/>
    <mergeCell ref="F939:G939"/>
    <mergeCell ref="H942:I942"/>
    <mergeCell ref="J942:K942"/>
    <mergeCell ref="F940:G940"/>
    <mergeCell ref="H940:I940"/>
    <mergeCell ref="J940:K940"/>
    <mergeCell ref="F941:G941"/>
    <mergeCell ref="H941:I941"/>
    <mergeCell ref="J941:K941"/>
    <mergeCell ref="F942:G942"/>
    <mergeCell ref="H945:I945"/>
    <mergeCell ref="J945:K945"/>
    <mergeCell ref="F943:G943"/>
    <mergeCell ref="H943:I943"/>
    <mergeCell ref="J943:K943"/>
    <mergeCell ref="F944:G944"/>
    <mergeCell ref="H944:I944"/>
    <mergeCell ref="J944:K944"/>
    <mergeCell ref="F945:G945"/>
    <mergeCell ref="H948:I948"/>
    <mergeCell ref="J948:K948"/>
    <mergeCell ref="F946:G946"/>
    <mergeCell ref="H946:I946"/>
    <mergeCell ref="J946:K946"/>
    <mergeCell ref="F947:G947"/>
    <mergeCell ref="H947:I947"/>
    <mergeCell ref="J947:K947"/>
    <mergeCell ref="F948:G948"/>
  </mergeCells>
  <conditionalFormatting sqref="L6:L49">
    <cfRule type="expression" dxfId="11" priority="1">
      <formula>if(L6=true,true,false)</formula>
    </cfRule>
  </conditionalFormatting>
  <conditionalFormatting sqref="L53:L1032">
    <cfRule type="expression" dxfId="11" priority="2">
      <formula>and(len(A53)&gt;0,L53&lt;&gt;true)</formula>
    </cfRule>
  </conditionalFormatting>
  <conditionalFormatting sqref="A6:K50">
    <cfRule type="expression" dxfId="12" priority="3">
      <formula>len($C6)=0</formula>
    </cfRule>
  </conditionalFormatting>
  <hyperlinks>
    <hyperlink display="Link to Net New--  Custom Dimensions" location="'2. Dimension Definition'!A51" ref="E1"/>
    <hyperlink display="Something looking wrong? Link to Debugging / Common Errors" location="'Frequent Failure Modes'!A1" ref="F1"/>
    <hyperlink r:id="rId1" ref="E66"/>
  </hyperlinks>
  <printOptions gridLines="1" horizontalCentered="1"/>
  <pageMargins bottom="0.75" footer="0.0" header="0.0" left="0.7" right="0.7" top="0.75"/>
  <pageSetup fitToHeight="0" cellComments="atEnd" orientation="landscape" pageOrder="overThenDown"/>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5.75" outlineLevelCol="1"/>
  <cols>
    <col customWidth="1" min="3" max="3" width="17.38"/>
    <col customWidth="1" min="4" max="5" width="38.13"/>
    <col customWidth="1" min="6" max="6" width="38.13" outlineLevel="1"/>
    <col customWidth="1" min="7" max="7" width="38.13"/>
    <col customWidth="1" min="8" max="8" width="38.13" outlineLevel="1"/>
    <col customWidth="1" min="9" max="9" width="38.13"/>
    <col customWidth="1" min="10" max="10" width="38.13" outlineLevel="1"/>
    <col customWidth="1" min="11" max="13" width="15.5"/>
    <col customWidth="1" min="14" max="14" width="36.88"/>
    <col customWidth="1" min="15" max="15" width="15.5"/>
    <col customWidth="1" min="16" max="17" width="14.5"/>
    <col customWidth="1" min="18" max="18" width="38.13"/>
    <col customWidth="1" min="19" max="19" width="5.25"/>
  </cols>
  <sheetData>
    <row r="1">
      <c r="A1" s="36" t="s">
        <v>31</v>
      </c>
      <c r="B1" s="37"/>
      <c r="C1" s="38" t="s">
        <v>32</v>
      </c>
      <c r="D1" s="39" t="s">
        <v>33</v>
      </c>
      <c r="E1" s="41" t="s">
        <v>35</v>
      </c>
      <c r="F1" s="43"/>
      <c r="G1" s="41" t="s">
        <v>35</v>
      </c>
      <c r="H1" s="43"/>
      <c r="I1" s="41" t="s">
        <v>35</v>
      </c>
      <c r="J1" s="43"/>
      <c r="K1" s="41" t="s">
        <v>35</v>
      </c>
      <c r="L1" s="44"/>
      <c r="M1" s="44"/>
      <c r="N1" s="44"/>
      <c r="O1" s="41"/>
      <c r="P1" s="43"/>
      <c r="Q1" s="43"/>
      <c r="R1" s="43"/>
      <c r="S1" s="43"/>
    </row>
    <row r="2">
      <c r="A2" s="46" t="s">
        <v>37</v>
      </c>
      <c r="B2" s="48"/>
      <c r="C2" s="51" t="str">
        <f>if(countifs(A6:A33,"&lt;&gt;",K6:K33,"&lt;&gt;Approved")+countifs(A6:A33,"&lt;&gt;",O6:O33,"&lt;&gt;Approved")+countifs(A36:A1013,"&lt;&gt;",K36:K1013,"&lt;&gt;Approved")+countifs(A36:A1013,"&lt;&gt;",O36:O1013,"&lt;&gt;Approved")&gt;0,"Pending Approval","Approved")</f>
        <v>Approved</v>
      </c>
      <c r="D2" s="53"/>
      <c r="E2" s="53"/>
      <c r="F2" s="53"/>
      <c r="G2" s="53"/>
      <c r="H2" s="43"/>
      <c r="I2" s="43"/>
      <c r="J2" s="43"/>
      <c r="K2" s="44"/>
      <c r="L2" s="44"/>
      <c r="M2" s="44"/>
      <c r="N2" s="44"/>
      <c r="O2" s="43"/>
      <c r="P2" s="43"/>
      <c r="Q2" s="43"/>
      <c r="R2" s="43"/>
      <c r="S2" s="43"/>
    </row>
    <row r="3">
      <c r="A3" s="7"/>
      <c r="B3" s="7"/>
      <c r="C3" s="7"/>
      <c r="D3" s="7"/>
      <c r="E3" s="7"/>
      <c r="F3" s="7"/>
      <c r="G3" s="7"/>
      <c r="H3" s="7"/>
      <c r="I3" s="7"/>
      <c r="J3" s="7"/>
      <c r="K3" s="60"/>
      <c r="L3" s="60"/>
      <c r="M3" s="60"/>
      <c r="N3" s="60"/>
      <c r="O3" s="7"/>
      <c r="P3" s="7"/>
      <c r="Q3" s="7"/>
      <c r="R3" s="7"/>
    </row>
    <row r="4">
      <c r="A4" s="57" t="s">
        <v>44</v>
      </c>
      <c r="B4" s="58"/>
      <c r="C4" s="58"/>
      <c r="D4" s="58"/>
      <c r="E4" s="58"/>
      <c r="F4" s="58"/>
      <c r="G4" s="58"/>
      <c r="H4" s="58"/>
      <c r="I4" s="58"/>
      <c r="J4" s="62"/>
      <c r="K4" s="65" t="s">
        <v>45</v>
      </c>
      <c r="L4" s="67"/>
      <c r="M4" s="67"/>
      <c r="N4" s="67"/>
      <c r="O4" s="65" t="s">
        <v>45</v>
      </c>
      <c r="P4" s="71"/>
      <c r="Q4" s="71"/>
      <c r="R4" s="71"/>
    </row>
    <row r="5">
      <c r="A5" s="63" t="s">
        <v>13</v>
      </c>
      <c r="B5" s="63" t="s">
        <v>15</v>
      </c>
      <c r="C5" s="63" t="s">
        <v>16</v>
      </c>
      <c r="D5" s="66" t="s">
        <v>52</v>
      </c>
      <c r="E5" s="68" t="s">
        <v>53</v>
      </c>
      <c r="F5" s="69" t="s">
        <v>49</v>
      </c>
      <c r="G5" s="70" t="s">
        <v>55</v>
      </c>
      <c r="H5" s="72" t="s">
        <v>51</v>
      </c>
      <c r="I5" s="73" t="s">
        <v>54</v>
      </c>
      <c r="J5" s="74" t="s">
        <v>56</v>
      </c>
      <c r="K5" s="75" t="s">
        <v>57</v>
      </c>
      <c r="L5" s="77" t="s">
        <v>59</v>
      </c>
      <c r="M5" s="77" t="s">
        <v>60</v>
      </c>
      <c r="N5" s="77" t="s">
        <v>61</v>
      </c>
      <c r="O5" s="78" t="s">
        <v>62</v>
      </c>
      <c r="P5" s="79" t="s">
        <v>63</v>
      </c>
      <c r="Q5" s="79" t="s">
        <v>64</v>
      </c>
      <c r="R5" s="79" t="s">
        <v>65</v>
      </c>
    </row>
    <row r="6">
      <c r="A6" s="81" t="str">
        <f>IFERROR(__xludf.DUMMYFUNCTION("iferror(filter('2. Dimension Definition'!A6:C50,'2. Dimension Definition'!L6:L50=true))"),"")</f>
        <v/>
      </c>
      <c r="B6" s="81"/>
      <c r="C6" s="81"/>
      <c r="D6" s="81" t="str">
        <f>IFERROR(__xludf.DUMMYFUNCTION("iferror(filter('2. Dimension Definition'!E6:K50,'2. Dimension Definition'!L6:L50=true),""(no revised dimensions)"")"),"(no revised dimensions)")</f>
        <v>(no revised dimensions)</v>
      </c>
      <c r="E6" s="83"/>
      <c r="F6" s="84"/>
      <c r="G6" s="85"/>
      <c r="H6" s="87"/>
      <c r="I6" s="85"/>
      <c r="J6" s="84"/>
      <c r="K6" s="90" t="s">
        <v>67</v>
      </c>
      <c r="L6" s="83"/>
      <c r="M6" s="84"/>
      <c r="N6" s="87"/>
      <c r="O6" s="92" t="s">
        <v>67</v>
      </c>
      <c r="P6" s="83"/>
      <c r="Q6" s="81"/>
      <c r="R6" s="83"/>
    </row>
    <row r="7">
      <c r="A7" s="94"/>
      <c r="B7" s="94"/>
      <c r="C7" s="94"/>
      <c r="D7" s="83"/>
      <c r="E7" s="81"/>
      <c r="F7" s="84"/>
      <c r="G7" s="85"/>
      <c r="H7" s="84"/>
      <c r="I7" s="85"/>
      <c r="J7" s="84"/>
      <c r="K7" s="90"/>
      <c r="L7" s="81"/>
      <c r="M7" s="84"/>
      <c r="N7" s="84"/>
      <c r="O7" s="92"/>
      <c r="P7" s="81"/>
      <c r="Q7" s="81"/>
      <c r="R7" s="81"/>
    </row>
    <row r="8">
      <c r="A8" s="94"/>
      <c r="B8" s="94"/>
      <c r="C8" s="94"/>
      <c r="D8" s="81"/>
      <c r="E8" s="81"/>
      <c r="F8" s="84"/>
      <c r="G8" s="85"/>
      <c r="H8" s="84"/>
      <c r="I8" s="85"/>
      <c r="J8" s="84"/>
      <c r="K8" s="90"/>
      <c r="L8" s="81"/>
      <c r="M8" s="84"/>
      <c r="N8" s="84"/>
      <c r="O8" s="92"/>
      <c r="P8" s="81"/>
      <c r="Q8" s="81"/>
      <c r="R8" s="81"/>
    </row>
    <row r="9">
      <c r="A9" s="94"/>
      <c r="B9" s="94"/>
      <c r="C9" s="94"/>
      <c r="D9" s="81"/>
      <c r="E9" s="81"/>
      <c r="F9" s="84"/>
      <c r="G9" s="85"/>
      <c r="H9" s="84"/>
      <c r="I9" s="85"/>
      <c r="J9" s="84"/>
      <c r="K9" s="90"/>
      <c r="L9" s="81"/>
      <c r="M9" s="84"/>
      <c r="N9" s="84"/>
      <c r="O9" s="92"/>
      <c r="P9" s="81"/>
      <c r="Q9" s="81"/>
      <c r="R9" s="81"/>
    </row>
    <row r="10">
      <c r="A10" s="94"/>
      <c r="B10" s="94"/>
      <c r="C10" s="94"/>
      <c r="D10" s="81"/>
      <c r="E10" s="81"/>
      <c r="F10" s="84"/>
      <c r="G10" s="85"/>
      <c r="H10" s="84"/>
      <c r="I10" s="85"/>
      <c r="J10" s="84"/>
      <c r="K10" s="90"/>
      <c r="L10" s="81"/>
      <c r="M10" s="84"/>
      <c r="N10" s="84"/>
      <c r="O10" s="92"/>
      <c r="P10" s="81"/>
      <c r="Q10" s="81"/>
      <c r="R10" s="81"/>
    </row>
    <row r="11">
      <c r="A11" s="94"/>
      <c r="B11" s="94"/>
      <c r="C11" s="94"/>
      <c r="D11" s="81"/>
      <c r="E11" s="81"/>
      <c r="F11" s="84"/>
      <c r="G11" s="85"/>
      <c r="H11" s="84"/>
      <c r="I11" s="85"/>
      <c r="J11" s="84"/>
      <c r="K11" s="90"/>
      <c r="L11" s="81"/>
      <c r="M11" s="84"/>
      <c r="N11" s="84"/>
      <c r="O11" s="92"/>
      <c r="P11" s="81"/>
      <c r="Q11" s="81"/>
      <c r="R11" s="81"/>
    </row>
    <row r="12">
      <c r="A12" s="94"/>
      <c r="B12" s="94"/>
      <c r="C12" s="94"/>
      <c r="D12" s="81"/>
      <c r="E12" s="81"/>
      <c r="F12" s="84"/>
      <c r="G12" s="85"/>
      <c r="H12" s="84"/>
      <c r="I12" s="85"/>
      <c r="J12" s="84"/>
      <c r="K12" s="90"/>
      <c r="L12" s="81"/>
      <c r="M12" s="84"/>
      <c r="N12" s="84"/>
      <c r="O12" s="92"/>
      <c r="P12" s="81"/>
      <c r="Q12" s="81"/>
      <c r="R12" s="81"/>
    </row>
    <row r="13">
      <c r="A13" s="94"/>
      <c r="B13" s="94"/>
      <c r="C13" s="94"/>
      <c r="D13" s="81"/>
      <c r="E13" s="81"/>
      <c r="F13" s="84"/>
      <c r="G13" s="85"/>
      <c r="H13" s="84"/>
      <c r="I13" s="85"/>
      <c r="J13" s="84"/>
      <c r="K13" s="90"/>
      <c r="L13" s="81"/>
      <c r="M13" s="84"/>
      <c r="N13" s="84"/>
      <c r="O13" s="92"/>
      <c r="P13" s="81"/>
      <c r="Q13" s="81"/>
      <c r="R13" s="81"/>
    </row>
    <row r="14">
      <c r="A14" s="94"/>
      <c r="B14" s="94"/>
      <c r="C14" s="94"/>
      <c r="D14" s="81"/>
      <c r="E14" s="81"/>
      <c r="F14" s="84"/>
      <c r="G14" s="85"/>
      <c r="H14" s="84"/>
      <c r="I14" s="85"/>
      <c r="J14" s="84"/>
      <c r="K14" s="90"/>
      <c r="L14" s="81"/>
      <c r="M14" s="84"/>
      <c r="N14" s="84"/>
      <c r="O14" s="92"/>
      <c r="P14" s="81"/>
      <c r="Q14" s="81"/>
      <c r="R14" s="81"/>
    </row>
    <row r="15">
      <c r="A15" s="94"/>
      <c r="B15" s="94"/>
      <c r="C15" s="94"/>
      <c r="D15" s="81"/>
      <c r="E15" s="81"/>
      <c r="F15" s="84"/>
      <c r="G15" s="85"/>
      <c r="H15" s="84"/>
      <c r="I15" s="85"/>
      <c r="J15" s="84"/>
      <c r="K15" s="90"/>
      <c r="L15" s="81"/>
      <c r="M15" s="84"/>
      <c r="N15" s="84"/>
      <c r="O15" s="92"/>
      <c r="P15" s="81"/>
      <c r="Q15" s="81"/>
      <c r="R15" s="81"/>
    </row>
    <row r="16">
      <c r="A16" s="94"/>
      <c r="B16" s="94"/>
      <c r="C16" s="94"/>
      <c r="D16" s="81"/>
      <c r="E16" s="81"/>
      <c r="F16" s="84"/>
      <c r="G16" s="85"/>
      <c r="H16" s="84"/>
      <c r="I16" s="85"/>
      <c r="J16" s="84"/>
      <c r="K16" s="90"/>
      <c r="L16" s="81"/>
      <c r="M16" s="84"/>
      <c r="N16" s="84"/>
      <c r="O16" s="92"/>
      <c r="P16" s="81"/>
      <c r="Q16" s="81"/>
      <c r="R16" s="81"/>
    </row>
    <row r="17">
      <c r="A17" s="94"/>
      <c r="B17" s="94"/>
      <c r="C17" s="94"/>
      <c r="D17" s="81"/>
      <c r="E17" s="81"/>
      <c r="F17" s="84"/>
      <c r="G17" s="85"/>
      <c r="H17" s="84"/>
      <c r="I17" s="85"/>
      <c r="J17" s="84"/>
      <c r="K17" s="90"/>
      <c r="L17" s="81"/>
      <c r="M17" s="84"/>
      <c r="N17" s="84"/>
      <c r="O17" s="92"/>
      <c r="P17" s="81"/>
      <c r="Q17" s="81"/>
      <c r="R17" s="81"/>
    </row>
    <row r="18">
      <c r="A18" s="94"/>
      <c r="B18" s="94"/>
      <c r="C18" s="94"/>
      <c r="D18" s="81"/>
      <c r="E18" s="81"/>
      <c r="F18" s="84"/>
      <c r="G18" s="85"/>
      <c r="H18" s="84"/>
      <c r="I18" s="85"/>
      <c r="J18" s="84"/>
      <c r="K18" s="90"/>
      <c r="L18" s="81"/>
      <c r="M18" s="84"/>
      <c r="N18" s="84"/>
      <c r="O18" s="92"/>
      <c r="P18" s="81"/>
      <c r="Q18" s="81"/>
      <c r="R18" s="81"/>
    </row>
    <row r="19">
      <c r="A19" s="94"/>
      <c r="B19" s="94"/>
      <c r="C19" s="94"/>
      <c r="D19" s="81"/>
      <c r="E19" s="81"/>
      <c r="F19" s="84"/>
      <c r="G19" s="85"/>
      <c r="H19" s="84"/>
      <c r="I19" s="85"/>
      <c r="J19" s="84"/>
      <c r="K19" s="90"/>
      <c r="L19" s="81"/>
      <c r="M19" s="84"/>
      <c r="N19" s="84"/>
      <c r="O19" s="92"/>
      <c r="P19" s="81"/>
      <c r="Q19" s="81"/>
      <c r="R19" s="81"/>
    </row>
    <row r="20">
      <c r="A20" s="94"/>
      <c r="B20" s="94"/>
      <c r="C20" s="94"/>
      <c r="D20" s="81"/>
      <c r="E20" s="81"/>
      <c r="F20" s="84"/>
      <c r="G20" s="85"/>
      <c r="H20" s="84"/>
      <c r="I20" s="85"/>
      <c r="J20" s="84"/>
      <c r="K20" s="90"/>
      <c r="L20" s="81"/>
      <c r="M20" s="84"/>
      <c r="N20" s="84"/>
      <c r="O20" s="92"/>
      <c r="P20" s="81"/>
      <c r="Q20" s="81"/>
      <c r="R20" s="81"/>
    </row>
    <row r="21">
      <c r="A21" s="94"/>
      <c r="B21" s="94"/>
      <c r="C21" s="94"/>
      <c r="D21" s="81"/>
      <c r="E21" s="81"/>
      <c r="F21" s="84"/>
      <c r="G21" s="85"/>
      <c r="H21" s="84"/>
      <c r="I21" s="85"/>
      <c r="J21" s="84"/>
      <c r="K21" s="90"/>
      <c r="L21" s="81"/>
      <c r="M21" s="84"/>
      <c r="N21" s="84"/>
      <c r="O21" s="92"/>
      <c r="P21" s="81"/>
      <c r="Q21" s="81"/>
      <c r="R21" s="81"/>
    </row>
    <row r="22">
      <c r="A22" s="94"/>
      <c r="B22" s="94"/>
      <c r="C22" s="94"/>
      <c r="D22" s="81"/>
      <c r="E22" s="81"/>
      <c r="F22" s="84"/>
      <c r="G22" s="85"/>
      <c r="H22" s="84"/>
      <c r="I22" s="85"/>
      <c r="J22" s="84"/>
      <c r="K22" s="90"/>
      <c r="L22" s="81"/>
      <c r="M22" s="84"/>
      <c r="N22" s="84"/>
      <c r="O22" s="92"/>
      <c r="P22" s="81"/>
      <c r="Q22" s="81"/>
      <c r="R22" s="81"/>
    </row>
    <row r="23">
      <c r="A23" s="94"/>
      <c r="B23" s="94"/>
      <c r="C23" s="94"/>
      <c r="D23" s="81"/>
      <c r="E23" s="81"/>
      <c r="F23" s="84"/>
      <c r="G23" s="85"/>
      <c r="H23" s="84"/>
      <c r="I23" s="85"/>
      <c r="J23" s="84"/>
      <c r="K23" s="90"/>
      <c r="L23" s="81"/>
      <c r="M23" s="84"/>
      <c r="N23" s="84"/>
      <c r="O23" s="92"/>
      <c r="P23" s="81"/>
      <c r="Q23" s="81"/>
      <c r="R23" s="81"/>
    </row>
    <row r="24">
      <c r="A24" s="94"/>
      <c r="B24" s="94"/>
      <c r="C24" s="94"/>
      <c r="D24" s="81"/>
      <c r="E24" s="81"/>
      <c r="F24" s="84"/>
      <c r="G24" s="85"/>
      <c r="H24" s="84"/>
      <c r="I24" s="85"/>
      <c r="J24" s="84"/>
      <c r="K24" s="90"/>
      <c r="L24" s="81"/>
      <c r="M24" s="84"/>
      <c r="N24" s="84"/>
      <c r="O24" s="92"/>
      <c r="P24" s="81"/>
      <c r="Q24" s="81"/>
      <c r="R24" s="81"/>
    </row>
    <row r="25">
      <c r="A25" s="94"/>
      <c r="B25" s="94"/>
      <c r="C25" s="94"/>
      <c r="D25" s="81"/>
      <c r="E25" s="81"/>
      <c r="F25" s="84"/>
      <c r="G25" s="85"/>
      <c r="H25" s="84"/>
      <c r="I25" s="85"/>
      <c r="J25" s="84"/>
      <c r="K25" s="90"/>
      <c r="L25" s="81"/>
      <c r="M25" s="84"/>
      <c r="N25" s="84"/>
      <c r="O25" s="92"/>
      <c r="P25" s="81"/>
      <c r="Q25" s="81"/>
      <c r="R25" s="81"/>
    </row>
    <row r="26">
      <c r="A26" s="94"/>
      <c r="B26" s="94"/>
      <c r="C26" s="94"/>
      <c r="D26" s="81"/>
      <c r="E26" s="81"/>
      <c r="F26" s="84"/>
      <c r="G26" s="85"/>
      <c r="H26" s="84"/>
      <c r="I26" s="85"/>
      <c r="J26" s="84"/>
      <c r="K26" s="90"/>
      <c r="L26" s="81"/>
      <c r="M26" s="84"/>
      <c r="N26" s="84"/>
      <c r="O26" s="92"/>
      <c r="P26" s="81"/>
      <c r="Q26" s="81"/>
      <c r="R26" s="81"/>
    </row>
    <row r="27">
      <c r="A27" s="94"/>
      <c r="B27" s="94"/>
      <c r="C27" s="94"/>
      <c r="D27" s="81"/>
      <c r="E27" s="81"/>
      <c r="F27" s="84"/>
      <c r="G27" s="85"/>
      <c r="H27" s="84"/>
      <c r="I27" s="85"/>
      <c r="J27" s="84"/>
      <c r="K27" s="90"/>
      <c r="L27" s="81"/>
      <c r="M27" s="84"/>
      <c r="N27" s="84"/>
      <c r="O27" s="92"/>
      <c r="P27" s="81"/>
      <c r="Q27" s="81"/>
      <c r="R27" s="81"/>
    </row>
    <row r="28">
      <c r="A28" s="94"/>
      <c r="B28" s="94"/>
      <c r="C28" s="94"/>
      <c r="D28" s="81"/>
      <c r="E28" s="81"/>
      <c r="F28" s="84"/>
      <c r="G28" s="85"/>
      <c r="H28" s="84"/>
      <c r="I28" s="85"/>
      <c r="J28" s="84"/>
      <c r="K28" s="90"/>
      <c r="L28" s="81"/>
      <c r="M28" s="84"/>
      <c r="N28" s="84"/>
      <c r="O28" s="92"/>
      <c r="P28" s="81"/>
      <c r="Q28" s="81"/>
      <c r="R28" s="81"/>
    </row>
    <row r="29">
      <c r="A29" s="94"/>
      <c r="B29" s="94"/>
      <c r="C29" s="94"/>
      <c r="D29" s="81"/>
      <c r="E29" s="81"/>
      <c r="F29" s="84"/>
      <c r="G29" s="85"/>
      <c r="H29" s="84"/>
      <c r="I29" s="85"/>
      <c r="J29" s="84"/>
      <c r="K29" s="90"/>
      <c r="L29" s="81"/>
      <c r="M29" s="84"/>
      <c r="N29" s="84"/>
      <c r="O29" s="92"/>
      <c r="P29" s="81"/>
      <c r="Q29" s="81"/>
      <c r="R29" s="81"/>
    </row>
    <row r="30">
      <c r="A30" s="94"/>
      <c r="B30" s="94"/>
      <c r="C30" s="94"/>
      <c r="D30" s="81"/>
      <c r="E30" s="81"/>
      <c r="F30" s="84"/>
      <c r="G30" s="85"/>
      <c r="H30" s="84"/>
      <c r="I30" s="85"/>
      <c r="J30" s="84"/>
      <c r="K30" s="90"/>
      <c r="L30" s="81"/>
      <c r="M30" s="84"/>
      <c r="N30" s="84"/>
      <c r="O30" s="92"/>
      <c r="P30" s="81"/>
      <c r="Q30" s="81"/>
      <c r="R30" s="81"/>
    </row>
    <row r="31">
      <c r="A31" s="94"/>
      <c r="B31" s="94"/>
      <c r="C31" s="94"/>
      <c r="D31" s="81"/>
      <c r="E31" s="81"/>
      <c r="F31" s="84"/>
      <c r="G31" s="85"/>
      <c r="H31" s="84"/>
      <c r="I31" s="85"/>
      <c r="J31" s="84"/>
      <c r="K31" s="90"/>
      <c r="L31" s="81"/>
      <c r="M31" s="84"/>
      <c r="N31" s="84"/>
      <c r="O31" s="92"/>
      <c r="P31" s="81"/>
      <c r="Q31" s="81"/>
      <c r="R31" s="81"/>
    </row>
    <row r="32">
      <c r="A32" s="94"/>
      <c r="B32" s="94"/>
      <c r="C32" s="94"/>
      <c r="D32" s="81"/>
      <c r="E32" s="81"/>
      <c r="F32" s="84"/>
      <c r="G32" s="85"/>
      <c r="H32" s="84"/>
      <c r="I32" s="85"/>
      <c r="J32" s="84"/>
      <c r="K32" s="90"/>
      <c r="L32" s="81"/>
      <c r="M32" s="84"/>
      <c r="N32" s="84"/>
      <c r="O32" s="92"/>
      <c r="P32" s="81"/>
      <c r="Q32" s="81"/>
      <c r="R32" s="81"/>
    </row>
    <row r="33">
      <c r="A33" s="96"/>
      <c r="B33" s="96"/>
      <c r="C33" s="96"/>
      <c r="D33" s="96"/>
      <c r="E33" s="96"/>
      <c r="F33" s="96"/>
      <c r="G33" s="96"/>
      <c r="H33" s="96"/>
      <c r="I33" s="96"/>
      <c r="J33" s="96"/>
      <c r="K33" s="97"/>
      <c r="L33" s="7"/>
      <c r="M33" s="7"/>
      <c r="N33" s="7"/>
      <c r="O33" s="98"/>
      <c r="P33" s="7"/>
      <c r="Q33" s="7"/>
      <c r="R33" s="7"/>
    </row>
    <row r="34">
      <c r="A34" s="99" t="s">
        <v>69</v>
      </c>
      <c r="B34" s="100"/>
      <c r="C34" s="100"/>
      <c r="D34" s="100"/>
      <c r="E34" s="101" t="s">
        <v>70</v>
      </c>
      <c r="F34" s="102"/>
      <c r="G34" s="100"/>
      <c r="H34" s="100"/>
      <c r="I34" s="100"/>
      <c r="J34" s="100"/>
      <c r="K34" s="103"/>
      <c r="L34" s="103"/>
      <c r="M34" s="103"/>
      <c r="N34" s="103"/>
      <c r="O34" s="104"/>
      <c r="P34" s="104"/>
      <c r="Q34" s="104"/>
      <c r="R34" s="104"/>
    </row>
    <row r="35">
      <c r="A35" s="63" t="s">
        <v>13</v>
      </c>
      <c r="B35" s="63" t="s">
        <v>15</v>
      </c>
      <c r="C35" s="63" t="s">
        <v>16</v>
      </c>
      <c r="D35" s="66" t="s">
        <v>52</v>
      </c>
      <c r="E35" s="68" t="s">
        <v>71</v>
      </c>
      <c r="G35" s="105" t="s">
        <v>72</v>
      </c>
      <c r="I35" s="73" t="s">
        <v>73</v>
      </c>
      <c r="K35" s="75" t="s">
        <v>57</v>
      </c>
      <c r="L35" s="106" t="s">
        <v>74</v>
      </c>
      <c r="M35" s="106"/>
      <c r="N35" s="77" t="s">
        <v>61</v>
      </c>
      <c r="O35" s="78" t="s">
        <v>62</v>
      </c>
      <c r="P35" s="79" t="s">
        <v>63</v>
      </c>
      <c r="Q35" s="79" t="s">
        <v>64</v>
      </c>
      <c r="R35" s="79" t="s">
        <v>65</v>
      </c>
    </row>
    <row r="36">
      <c r="A36" s="81" t="str">
        <f>IFERROR(__xludf.DUMMYFUNCTION("iferror(filter('2. Dimension Definition'!A53:C1013,'2. Dimension Definition'!L53:L1013=true),""(no custom dimensions)"")"),"RL")</f>
        <v>RL</v>
      </c>
      <c r="B36" s="81" t="str">
        <f>IFERROR(__xludf.DUMMYFUNCTION("""COMPUTED_VALUE"""),"Prompt")</f>
        <v>Prompt</v>
      </c>
      <c r="C36" s="81" t="str">
        <f>IFERROR(__xludf.DUMMYFUNCTION("""COMPUTED_VALUE"""),"Feasibility")</f>
        <v>Feasibility</v>
      </c>
      <c r="D36" s="81" t="str">
        <f>IFERROR(__xludf.DUMMYFUNCTION("iferror(filter('2. Dimension Definition'!E53:J1013,'2. Dimension Definition'!L53:L1013=true),""(no custom dimensions)"")"),"")</f>
        <v/>
      </c>
      <c r="E36" s="84" t="str">
        <f>IFERROR(__xludf.DUMMYFUNCTION("""COMPUTED_VALUE"""),"[Fail - Prompt Impractical Request]
- Prompt contains an impractical request that can't be answered by an LLM in a single response
[Fail - Prompt Impossible Request]
- Prompt has at least one request that can't be fulfilled at all
[Fail - Prompt Conflic"&amp;"ting Instructions]
- Prompt gives instructions that conflict/contradict with itself that can't be fulfilled simultaneously
[Fail - Prompt Feasibility with Tools]
- Prompt contains an impractical or impossible request that can't be answered by the tools a"&amp;"vailable or enabled for the task")</f>
        <v>[Fail - Prompt Impractical Request]
- Prompt contains an impractical request that can't be answered by an LLM in a single response
[Fail - Prompt Impossible Request]
- Prompt has at least one request that can't be fulfilled at all
[Fail - Prompt Conflicting Instructions]
- Prompt gives instructions that conflict/contradict with itself that can't be fulfilled simultaneously
[Fail - Prompt Feasibility with Tools]
- Prompt contains an impractical or impossible request that can't be answered by the tools available or enabled for the task</v>
      </c>
      <c r="F36" s="107"/>
      <c r="G36" s="108" t="str">
        <f>IFERROR(__xludf.DUMMYFUNCTION("""COMPUTED_VALUE"""),"Non-Fail - Prompt Impractical Secondary Request]
- There are multiple requests in the prompt and it's verging on being impractical for a model to answer it in a single response, but the core request of the prompt can be fulfilled with minor concessions on"&amp;" the secondary requests")</f>
        <v>Non-Fail - Prompt Impractical Secondary Request]
- There are multiple requests in the prompt and it's verging on being impractical for a model to answer it in a single response, but the core request of the prompt can be fulfilled with minor concessions on the secondary requests</v>
      </c>
      <c r="H36" s="109"/>
      <c r="I36" s="108" t="str">
        <f>IFERROR(__xludf.DUMMYFUNCTION("""COMPUTED_VALUE"""),"- The prompt is completely actionable by an LLM agent.
- The prompt contains no conflicting instructions/statements")</f>
        <v>- The prompt is completely actionable by an LLM agent.
- The prompt contains no conflicting instructions/statements</v>
      </c>
      <c r="J36" s="109"/>
      <c r="K36" s="90" t="s">
        <v>75</v>
      </c>
      <c r="L36" s="110" t="s">
        <v>76</v>
      </c>
      <c r="M36" s="111" t="s">
        <v>77</v>
      </c>
      <c r="N36" s="112"/>
      <c r="O36" s="92" t="s">
        <v>75</v>
      </c>
      <c r="P36" s="81"/>
      <c r="Q36" s="81"/>
      <c r="R36" s="83" t="s">
        <v>78</v>
      </c>
    </row>
    <row r="37">
      <c r="A37" s="81" t="str">
        <f>IFERROR(__xludf.DUMMYFUNCTION("""COMPUTED_VALUE"""),"RL")</f>
        <v>RL</v>
      </c>
      <c r="B37" s="81" t="str">
        <f>IFERROR(__xludf.DUMMYFUNCTION("""COMPUTED_VALUE"""),"Prompt")</f>
        <v>Prompt</v>
      </c>
      <c r="C37" s="81" t="str">
        <f>IFERROR(__xludf.DUMMYFUNCTION("""COMPUTED_VALUE"""),"Tool use and Cross-service requirement")</f>
        <v>Tool use and Cross-service requirement</v>
      </c>
      <c r="D37" s="84"/>
      <c r="E37" s="87" t="str">
        <f>IFERROR(__xludf.DUMMYFUNCTION("""COMPUTED_VALUE"""),"[Fail - Tool Dependence]
- The prompt can be answered without having to make any tool calls (either through basic reasoning or general knowledge)
[Fail - Cross-service Requirement]
- Prompt can be fully resolved within a single service (e.g., just email "&amp;"or just CRM), or only trivially touches a second service.")</f>
        <v>[Fail - Tool Dependence]
- The prompt can be answered without having to make any tool calls (either through basic reasoning or general knowledge)
[Fail - Cross-service Requirement]
- Prompt can be fully resolved within a single service (e.g., just email or just CRM), or only trivially touches a second service.</v>
      </c>
      <c r="F37" s="109"/>
      <c r="G37" s="108" t="str">
        <f>IFERROR(__xludf.DUMMYFUNCTION("""COMPUTED_VALUE"""),"N/A")</f>
        <v>N/A</v>
      </c>
      <c r="H37" s="109"/>
      <c r="I37" s="108" t="str">
        <f>IFERROR(__xludf.DUMMYFUNCTION("""COMPUTED_VALUE"""),"- Prompt requires investigation across 2+ services to answer correctly (e.g., facts needed are scattered and must be reconciled).")</f>
        <v>- Prompt requires investigation across 2+ services to answer correctly (e.g., facts needed are scattered and must be reconciled).</v>
      </c>
      <c r="J37" s="109"/>
      <c r="K37" s="90" t="s">
        <v>75</v>
      </c>
      <c r="L37" s="110" t="s">
        <v>76</v>
      </c>
      <c r="M37" s="111" t="s">
        <v>77</v>
      </c>
      <c r="N37" s="112"/>
      <c r="O37" s="92" t="s">
        <v>75</v>
      </c>
      <c r="P37" s="81"/>
      <c r="Q37" s="81"/>
      <c r="R37" s="83" t="s">
        <v>78</v>
      </c>
      <c r="S37" s="7"/>
    </row>
    <row r="38">
      <c r="A38" s="81" t="str">
        <f>IFERROR(__xludf.DUMMYFUNCTION("""COMPUTED_VALUE"""),"RL")</f>
        <v>RL</v>
      </c>
      <c r="B38" s="81" t="str">
        <f>IFERROR(__xludf.DUMMYFUNCTION("""COMPUTED_VALUE"""),"Prompt")</f>
        <v>Prompt</v>
      </c>
      <c r="C38" s="81" t="str">
        <f>IFERROR(__xludf.DUMMYFUNCTION("""COMPUTED_VALUE"""),"Explicit Tool Mention")</f>
        <v>Explicit Tool Mention</v>
      </c>
      <c r="D38" s="84"/>
      <c r="E38" s="84" t="str">
        <f>IFERROR(__xludf.DUMMYFUNCTION("""COMPUTED_VALUE"""),"[Fail - Explicit Tool Mention]
The prompt explicitly mentions a specific tool name
The prompt unnaturally refers to an MCP server in an inorganic, technical manner
“Use the Airbnb tool to…” (technical, unnatural)
“I want to use Airbnb to find…” (general, "&amp;"natural)")</f>
        <v>[Fail - Explicit Tool Mention]
The prompt explicitly mentions a specific tool name
The prompt unnaturally refers to an MCP server in an inorganic, technical manner
“Use the Airbnb tool to…” (technical, unnatural)
“I want to use Airbnb to find…” (general, natural)</v>
      </c>
      <c r="F38" s="109"/>
      <c r="G38" s="108" t="str">
        <f>IFERROR(__xludf.DUMMYFUNCTION("""COMPUTED_VALUE"""),"N/A")</f>
        <v>N/A</v>
      </c>
      <c r="H38" s="109"/>
      <c r="I38" s="108" t="str">
        <f>IFERROR(__xludf.DUMMYFUNCTION("""COMPUTED_VALUE"""),"- The prompt does not explicitly state the use of tools
")</f>
        <v>- The prompt does not explicitly state the use of tools
</v>
      </c>
      <c r="J38" s="109"/>
      <c r="K38" s="90" t="s">
        <v>75</v>
      </c>
      <c r="L38" s="110" t="s">
        <v>76</v>
      </c>
      <c r="M38" s="111" t="s">
        <v>77</v>
      </c>
      <c r="N38" s="112"/>
      <c r="O38" s="92" t="s">
        <v>75</v>
      </c>
      <c r="P38" s="81"/>
      <c r="Q38" s="81"/>
      <c r="R38" s="83" t="s">
        <v>78</v>
      </c>
      <c r="S38" s="7"/>
    </row>
    <row r="39">
      <c r="A39" s="81" t="str">
        <f>IFERROR(__xludf.DUMMYFUNCTION("""COMPUTED_VALUE"""),"RL")</f>
        <v>RL</v>
      </c>
      <c r="B39" s="81" t="str">
        <f>IFERROR(__xludf.DUMMYFUNCTION("""COMPUTED_VALUE"""),"Prompt")</f>
        <v>Prompt</v>
      </c>
      <c r="C39" s="81" t="str">
        <f>IFERROR(__xludf.DUMMYFUNCTION("""COMPUTED_VALUE"""),"Investigation + Action")</f>
        <v>Investigation + Action</v>
      </c>
      <c r="D39" s="84"/>
      <c r="E39" s="84" t="str">
        <f>IFERROR(__xludf.DUMMYFUNCTION("""COMPUTED_VALUE"""),"[Fail - Action Missing]
- Prompt only asks for a summary/report/research with no required action.
[Fail - Pre-solved]
- Prompt tells agent the root cause and no investigation is needed.")</f>
        <v>[Fail - Action Missing]
- Prompt only asks for a summary/report/research with no required action.
[Fail - Pre-solved]
- Prompt tells agent the root cause and no investigation is needed.</v>
      </c>
      <c r="F39" s="109"/>
      <c r="G39" s="108" t="str">
        <f>IFERROR(__xludf.DUMMYFUNCTION("""COMPUTED_VALUE"""),"N/A")</f>
        <v>N/A</v>
      </c>
      <c r="H39" s="109"/>
      <c r="I39" s="108" t="str">
        <f>IFERROR(__xludf.DUMMYFUNCTION("""COMPUTED_VALUE"""),"Prompt clearly requires investigtion and at least one concrete action (email, ticket creation/update, booking, calendar scheduling, CRM update, etc.), and it logically follows from investigation.")</f>
        <v>Prompt clearly requires investigtion and at least one concrete action (email, ticket creation/update, booking, calendar scheduling, CRM update, etc.), and it logically follows from investigation.</v>
      </c>
      <c r="J39" s="109"/>
      <c r="K39" s="90" t="s">
        <v>75</v>
      </c>
      <c r="L39" s="110" t="s">
        <v>76</v>
      </c>
      <c r="M39" s="111" t="s">
        <v>77</v>
      </c>
      <c r="N39" s="112"/>
      <c r="O39" s="92" t="s">
        <v>75</v>
      </c>
      <c r="P39" s="81"/>
      <c r="Q39" s="81"/>
      <c r="R39" s="83" t="s">
        <v>78</v>
      </c>
      <c r="S39" s="7"/>
    </row>
    <row r="40">
      <c r="A40" s="81" t="str">
        <f>IFERROR(__xludf.DUMMYFUNCTION("""COMPUTED_VALUE"""),"RL")</f>
        <v>RL</v>
      </c>
      <c r="B40" s="81" t="str">
        <f>IFERROR(__xludf.DUMMYFUNCTION("""COMPUTED_VALUE"""),"Prompt")</f>
        <v>Prompt</v>
      </c>
      <c r="C40" s="81" t="str">
        <f>IFERROR(__xludf.DUMMYFUNCTION("""COMPUTED_VALUE"""),"Coherence")</f>
        <v>Coherence</v>
      </c>
      <c r="D40" s="84" t="str">
        <f>IFERROR(__xludf.DUMMYFUNCTION("""COMPUTED_VALUE"""),"An example of failing bolt-on requests:
""Check weather in Miami, update my calendar for next week, email Marcus about Q3, and look up Seattle flights.""
Why it fails: Four unrelated requests stapled together. Each sub-request should causally flow from "&amp;"the same situation. How to tell if your prompt is ""bolted"": Remove any one sentence. If the rest still makes perfect sense without it, that sentence is a bolt-on")</f>
        <v>An example of failing bolt-on requests:
"Check weather in Miami, update my calendar for next week, email Marcus about Q3, and look up Seattle flights."
Why it fails: Four unrelated requests stapled together. Each sub-request should causally flow from the same situation. How to tell if your prompt is "bolted": Remove any one sentence. If the rest still makes perfect sense without it, that sentence is a bolt-on</v>
      </c>
      <c r="E40" s="84" t="str">
        <f>IFERROR(__xludf.DUMMYFUNCTION("""COMPUTED_VALUE"""),"[Fail - Bolt-on requests]
- Contains unrelated bolt-on requests; removing a sentence doesn’t change the rest.")</f>
        <v>[Fail - Bolt-on requests]
- Contains unrelated bolt-on requests; removing a sentence doesn’t change the rest.</v>
      </c>
      <c r="F40" s="109"/>
      <c r="G40" s="108" t="str">
        <f>IFERROR(__xludf.DUMMYFUNCTION("""COMPUTED_VALUE"""),"N/A")</f>
        <v>N/A</v>
      </c>
      <c r="H40" s="109"/>
      <c r="I40" s="108" t="str">
        <f>IFERROR(__xludf.DUMMYFUNCTION("""COMPUTED_VALUE"""),"One cohesive situation; stacked asks all tie back to the same purpose.")</f>
        <v>One cohesive situation; stacked asks all tie back to the same purpose.</v>
      </c>
      <c r="J40" s="109"/>
      <c r="K40" s="90" t="s">
        <v>75</v>
      </c>
      <c r="L40" s="110" t="s">
        <v>76</v>
      </c>
      <c r="M40" s="111" t="s">
        <v>77</v>
      </c>
      <c r="N40" s="112"/>
      <c r="O40" s="92" t="s">
        <v>75</v>
      </c>
      <c r="P40" s="81"/>
      <c r="Q40" s="81"/>
      <c r="R40" s="83" t="s">
        <v>78</v>
      </c>
      <c r="S40" s="7"/>
    </row>
    <row r="41">
      <c r="A41" s="81" t="str">
        <f>IFERROR(__xludf.DUMMYFUNCTION("""COMPUTED_VALUE"""),"RL")</f>
        <v>RL</v>
      </c>
      <c r="B41" s="81" t="str">
        <f>IFERROR(__xludf.DUMMYFUNCTION("""COMPUTED_VALUE"""),"Universe")</f>
        <v>Universe</v>
      </c>
      <c r="C41" s="81" t="str">
        <f>IFERROR(__xludf.DUMMYFUNCTION("""COMPUTED_VALUE"""),"Universe Feasibility (Data Exists)")</f>
        <v>Universe Feasibility (Data Exists)</v>
      </c>
      <c r="D41" s="84" t="str">
        <f>IFERROR(__xludf.DUMMYFUNCTION("""COMPUTED_VALUE"""),"Auditors should check the Universe Explorer or Sandbox to verify that key data needed for the prompt exists. ")</f>
        <v>Auditors should check the Universe Explorer or Sandbox to verify that key data needed for the prompt exists. </v>
      </c>
      <c r="E41" s="84" t="str">
        <f>IFERROR(__xludf.DUMMYFUNCTION("""COMPUTED_VALUE"""),"[Fail - Missing Universe Data]
- Task depends on key facts/entities/events that do not exist in the universe (or cannot be retrieved with available tools), making the task unsolvable.")</f>
        <v>[Fail - Missing Universe Data]
- Task depends on key facts/entities/events that do not exist in the universe (or cannot be retrieved with available tools), making the task unsolvable.</v>
      </c>
      <c r="F41" s="109"/>
      <c r="G41" s="108" t="str">
        <f>IFERROR(__xludf.DUMMYFUNCTION("""COMPUTED_VALUE"""),"N/A")</f>
        <v>N/A</v>
      </c>
      <c r="H41" s="109"/>
      <c r="I41" s="108" t="str">
        <f>IFERROR(__xludf.DUMMYFUNCTION("""COMPUTED_VALUE"""),"All core facts required to solve the task exist in the universe and are retrievable via tools.")</f>
        <v>All core facts required to solve the task exist in the universe and are retrievable via tools.</v>
      </c>
      <c r="J41" s="109"/>
      <c r="K41" s="90" t="s">
        <v>75</v>
      </c>
      <c r="L41" s="110" t="s">
        <v>76</v>
      </c>
      <c r="M41" s="111" t="s">
        <v>77</v>
      </c>
      <c r="N41" s="112"/>
      <c r="O41" s="92" t="s">
        <v>75</v>
      </c>
      <c r="P41" s="81"/>
      <c r="Q41" s="81"/>
      <c r="R41" s="83" t="s">
        <v>78</v>
      </c>
      <c r="S41" s="7"/>
    </row>
    <row r="42">
      <c r="A42" s="81" t="str">
        <f>IFERROR(__xludf.DUMMYFUNCTION("""COMPUTED_VALUE"""),"RL")</f>
        <v>RL</v>
      </c>
      <c r="B42" s="81" t="str">
        <f>IFERROR(__xludf.DUMMYFUNCTION("""COMPUTED_VALUE"""),"Universe")</f>
        <v>Universe</v>
      </c>
      <c r="C42" s="81" t="str">
        <f>IFERROR(__xludf.DUMMYFUNCTION("""COMPUTED_VALUE"""),"Cross-service Coherence")</f>
        <v>Cross-service Coherence</v>
      </c>
      <c r="D42" s="84" t="str">
        <f>IFERROR(__xludf.DUMMYFUNCTION("""COMPUTED_VALUE"""),"Auditors should refer to the changelog table in the sandbox to check changes that were made to the universe (if edits were made).")</f>
        <v>Auditors should refer to the changelog table in the sandbox to check changes that were made to the universe (if edits were made).</v>
      </c>
      <c r="E42" s="84" t="str">
        <f>IFERROR(__xludf.DUMMYFUNCTION("""COMPUTED_VALUE"""),"[Fail - Incoherent Universe Changes]
- Universe edits create contradictions that break solvability or realism (e.g., mismatched names across email vs CRM, impossible dates, entities referenced in one service but not elsewhere when required).
Note: When e"&amp;"valuating a contradiction, if there is sufficient supporting evidence to support one piece of information against a contradicting low-supported piece of information, do not count that as a contradiction.")</f>
        <v>[Fail - Incoherent Universe Changes]
- Universe edits create contradictions that break solvability or realism (e.g., mismatched names across email vs CRM, impossible dates, entities referenced in one service but not elsewhere when required).
Note: When evaluating a contradiction, if there is sufficient supporting evidence to support one piece of information against a contradicting low-supported piece of information, do not count that as a contradiction.</v>
      </c>
      <c r="F42" s="109"/>
      <c r="G42" s="108"/>
      <c r="H42" s="109"/>
      <c r="I42" s="108" t="str">
        <f>IFERROR(__xludf.DUMMYFUNCTION("""COMPUTED_VALUE"""),"Universe edits (if any) are internally consistent and coherent across services, including dates, names, and storyline continuity.")</f>
        <v>Universe edits (if any) are internally consistent and coherent across services, including dates, names, and storyline continuity.</v>
      </c>
      <c r="J42" s="109"/>
      <c r="K42" s="90" t="s">
        <v>75</v>
      </c>
      <c r="L42" s="110" t="s">
        <v>76</v>
      </c>
      <c r="M42" s="111" t="s">
        <v>77</v>
      </c>
      <c r="N42" s="112"/>
      <c r="O42" s="92" t="s">
        <v>75</v>
      </c>
      <c r="P42" s="81"/>
      <c r="Q42" s="81"/>
      <c r="R42" s="83" t="s">
        <v>78</v>
      </c>
      <c r="S42" s="7"/>
    </row>
    <row r="43">
      <c r="A43" s="81" t="str">
        <f>IFERROR(__xludf.DUMMYFUNCTION("""COMPUTED_VALUE"""),"RL")</f>
        <v>RL</v>
      </c>
      <c r="B43" s="81" t="str">
        <f>IFERROR(__xludf.DUMMYFUNCTION("""COMPUTED_VALUE"""),"Oracle Events (OEs)")</f>
        <v>Oracle Events (OEs)</v>
      </c>
      <c r="C43" s="81" t="str">
        <f>IFERROR(__xludf.DUMMYFUNCTION("""COMPUTED_VALUE"""),"OE Accuracy")</f>
        <v>OE Accuracy</v>
      </c>
      <c r="D43" s="84" t="str">
        <f>IFERROR(__xludf.DUMMYFUNCTION("""COMPUTED_VALUE"""),"Auditors should verify OEs against the universe data using the Explorer or Sandbox. Each OE should reference the correct tool, correct service, correct parameters, and correct expected data. An OE that describes ""look up Fatimah's relocations in Linear"""&amp;" when relocation records are actually in the CRM is inaccurate — the data exists but the OE points to the wrong place. OE Accuracy is distinct from OE Completeness: completeness checks whether steps are missing; accuracy checks whether the steps that exis"&amp;"t are correct.")</f>
        <v>Auditors should verify OEs against the universe data using the Explorer or Sandbox. Each OE should reference the correct tool, correct service, correct parameters, and correct expected data. An OE that describes "look up Fatimah's relocations in Linear" when relocation records are actually in the CRM is inaccurate — the data exists but the OE points to the wrong place. OE Accuracy is distinct from OE Completeness: completeness checks whether steps are missing; accuracy checks whether the steps that exist are correct.</v>
      </c>
      <c r="E43" s="84" t="str">
        <f>IFERROR(__xludf.DUMMYFUNCTION("""COMPUTED_VALUE"""),"N/A")</f>
        <v>N/A</v>
      </c>
      <c r="F43" s="109"/>
      <c r="G43" s="108" t="str">
        <f>IFERROR(__xludf.DUMMYFUNCTION("""COMPUTED_VALUE"""),"[Non-Fail - Minor OE Inaccuracies] OEs are substantively correct but contain minor imprecisions (e.g., slightly wrong parameter name that doesn't change the outcome, approximate rather than exact expected values for freetext fields).
[Non-Fail - Inaccura"&amp;"te Oracle Events] One or more OEs reference the wrong tool, wrong service, wrong parameters, or wrong expected data. The described steps would not produce the correct results if followed literally (e.g., searching the wrong service for data that lives els"&amp;"ewhere, expecting data that doesn't match the universe, specifying incorrect entity names or identifiers).")</f>
        <v>[Non-Fail - Minor OE Inaccuracies] OEs are substantively correct but contain minor imprecisions (e.g., slightly wrong parameter name that doesn't change the outcome, approximate rather than exact expected values for freetext fields).
[Non-Fail - Inaccurate Oracle Events] One or more OEs reference the wrong tool, wrong service, wrong parameters, or wrong expected data. The described steps would not produce the correct results if followed literally (e.g., searching the wrong service for data that lives elsewhere, expecting data that doesn't match the universe, specifying incorrect entity names or identifiers).</v>
      </c>
      <c r="H43" s="109"/>
      <c r="I43" s="108" t="str">
        <f>IFERROR(__xludf.DUMMYFUNCTION("""COMPUTED_VALUE"""),"All OEs are factually accurate. Tools, services, parameters, and expected data match the universe. Following the OEs literally would produce a correct trajectory.")</f>
        <v>All OEs are factually accurate. Tools, services, parameters, and expected data match the universe. Following the OEs literally would produce a correct trajectory.</v>
      </c>
      <c r="J43" s="109"/>
      <c r="K43" s="90" t="s">
        <v>75</v>
      </c>
      <c r="L43" s="110" t="s">
        <v>76</v>
      </c>
      <c r="M43" s="111" t="s">
        <v>77</v>
      </c>
      <c r="N43" s="112"/>
      <c r="O43" s="92" t="s">
        <v>75</v>
      </c>
      <c r="P43" s="81"/>
      <c r="Q43" s="81"/>
      <c r="R43" s="83" t="s">
        <v>78</v>
      </c>
      <c r="S43" s="7"/>
    </row>
    <row r="44">
      <c r="A44" s="81" t="str">
        <f>IFERROR(__xludf.DUMMYFUNCTION("""COMPUTED_VALUE"""),"RL")</f>
        <v>RL</v>
      </c>
      <c r="B44" s="81" t="str">
        <f>IFERROR(__xludf.DUMMYFUNCTION("""COMPUTED_VALUE"""),"Oracle Events (OEs)")</f>
        <v>Oracle Events (OEs)</v>
      </c>
      <c r="C44" s="81" t="str">
        <f>IFERROR(__xludf.DUMMYFUNCTION("""COMPUTED_VALUE"""),"OE Completeness")</f>
        <v>OE Completeness</v>
      </c>
      <c r="D44" s="84" t="str">
        <f>IFERROR(__xludf.DUMMYFUNCTION("""COMPUTED_VALUE"""),"Additional Notes: OEs are the key steps a correct agent would take. 
They serve two purposes: (1) prove solvability, and (2) generate TS and QC rubrics. 
Each OE should note: what action happens, what info is discovered, what tool is used, 
and what param"&amp;"eters matter. OEs describe tool-use steps — not what the final response should say.")</f>
        <v>Additional Notes: OEs are the key steps a correct agent would take. 
They serve two purposes: (1) prove solvability, and (2) generate TS and QC rubrics. 
Each OE should note: what action happens, what info is discovered, what tool is used, 
and what parameters matter. OEs describe tool-use steps — not what the final response should say.</v>
      </c>
      <c r="E44" s="84" t="str">
        <f>IFERROR(__xludf.DUMMYFUNCTION("""COMPUTED_VALUE"""),"N/A")</f>
        <v>N/A</v>
      </c>
      <c r="F44" s="109"/>
      <c r="G44" s="108" t="str">
        <f>IFERROR(__xludf.DUMMYFUNCTION("""COMPUTED_VALUE"""),"[Non-Fail - Incomplete Oracle Events]
- OEs are missing critical steps needed to solve the task (e.g., no step describing how key info is retrieved, or how required action is executed).")</f>
        <v>[Non-Fail - Incomplete Oracle Events]
- OEs are missing critical steps needed to solve the task (e.g., no step describing how key info is retrieved, or how required action is executed).</v>
      </c>
      <c r="H44" s="109"/>
      <c r="I44" s="108" t="str">
        <f>IFERROR(__xludf.DUMMYFUNCTION("""COMPUTED_VALUE"""),"OEs describe the full critical path: key discovery steps + dependency chain(s) + required write action(s).")</f>
        <v>OEs describe the full critical path: key discovery steps + dependency chain(s) + required write action(s).</v>
      </c>
      <c r="J44" s="109"/>
      <c r="K44" s="90" t="s">
        <v>75</v>
      </c>
      <c r="L44" s="110" t="s">
        <v>76</v>
      </c>
      <c r="M44" s="111" t="s">
        <v>77</v>
      </c>
      <c r="N44" s="112"/>
      <c r="O44" s="92" t="s">
        <v>75</v>
      </c>
      <c r="P44" s="81"/>
      <c r="Q44" s="81"/>
      <c r="R44" s="83" t="s">
        <v>78</v>
      </c>
      <c r="S44" s="7"/>
    </row>
    <row r="45">
      <c r="A45" s="81" t="str">
        <f>IFERROR(__xludf.DUMMYFUNCTION("""COMPUTED_VALUE"""),"RL")</f>
        <v>RL</v>
      </c>
      <c r="B45" s="81" t="str">
        <f>IFERROR(__xludf.DUMMYFUNCTION("""COMPUTED_VALUE"""),"Rubrics")</f>
        <v>Rubrics</v>
      </c>
      <c r="C45" s="81" t="str">
        <f>IFERROR(__xludf.DUMMYFUNCTION("""COMPUTED_VALUE"""),"Overall Rubric Quality")</f>
        <v>Overall Rubric Quality</v>
      </c>
      <c r="D45" s="84"/>
      <c r="E45" s="84" t="str">
        <f>IFERROR(__xludf.DUMMYFUNCTION("""COMPUTED_VALUE"""),"Use the number of criteria that the CB wrote as the denominator while calculating % values. See the additional notes section for the numerator. Do NOT double count criteria while tallying even if it has multiple issues.
[Fail - 10%+ Major Rubric Errors]
"&amp;"More than 10% (&gt;10%) of the criteria contain major issues
[Fail - 15%+ Moderate Rubric Errors]
More than 15% (&gt;15%) of the criteria contain moderate or major issues
[Fail - 20%+ Minor Rubric Errors]
More than 20% (&gt;20%) of the criteria contain minor or "&amp;"moderate or major issues")</f>
        <v>Use the number of criteria that the CB wrote as the denominator while calculating % values. See the additional notes section for the numerator. Do NOT double count criteria while tallying even if it has multiple issues.
[Fail - 10%+ Major Rubric Errors]
More than 10% (&gt;10%) of the criteria contain major issues
[Fail - 15%+ Moderate Rubric Errors]
More than 15% (&gt;15%) of the criteria contain moderate or major issues
[Fail - 20%+ Minor Rubric Errors]
More than 20% (&gt;20%) of the criteria contain minor or moderate or major issues</v>
      </c>
      <c r="F45" s="109"/>
      <c r="G45" s="108" t="str">
        <f>IFERROR(__xludf.DUMMYFUNCTION("""COMPUTED_VALUE"""),"[Non-Fail - Up to 10% Major Errors]
Up to 10% (&lt;=10%) of the criteria contain major issues
[Non-Fail - Up to 15% Moderate Errors]
Up to 15% (&lt;=15%) of criteria contain moderate or major issues (with major issues contributing lower than 5%)
[Non-Fail - 5"&amp;"-20% Minor Errors]
Between 5 and 20% (&gt;=5% and &lt;=20%) of criteria contain minor or moderate or major issues (with major issues contributing lower than 5% and moderate issues contributing lower than 15%)
")</f>
        <v>[Non-Fail - Up to 10% Major Errors]
Up to 10% (&lt;=10%) of the criteria contain major issues
[Non-Fail - Up to 15% Moderate Errors]
Up to 15% (&lt;=15%) of criteria contain moderate or major issues (with major issues contributing lower than 5%)
[Non-Fail - 5-20% Minor Errors]
Between 5 and 20% (&gt;=5% and &lt;=20%) of criteria contain minor or moderate or major issues (with major issues contributing lower than 5% and moderate issues contributing lower than 15%)
</v>
      </c>
      <c r="H45" s="109"/>
      <c r="I45" s="108" t="str">
        <f>IFERROR(__xludf.DUMMYFUNCTION("""COMPUTED_VALUE"""),"- Less than 5% (&lt;5%) of the rubrics have minor issues
- No major or moderate issues
")</f>
        <v>- Less than 5% (&lt;5%) of the rubrics have minor issues
- No major or moderate issues
</v>
      </c>
      <c r="J45" s="109"/>
      <c r="K45" s="90" t="s">
        <v>75</v>
      </c>
      <c r="L45" s="110" t="s">
        <v>76</v>
      </c>
      <c r="M45" s="111" t="s">
        <v>77</v>
      </c>
      <c r="N45" s="112"/>
      <c r="O45" s="92" t="s">
        <v>75</v>
      </c>
      <c r="P45" s="81"/>
      <c r="Q45" s="81"/>
      <c r="R45" s="83" t="s">
        <v>78</v>
      </c>
      <c r="S45" s="7"/>
    </row>
    <row r="46">
      <c r="A46" s="81" t="str">
        <f>IFERROR(__xludf.DUMMYFUNCTION("""COMPUTED_VALUE"""),"RL")</f>
        <v>RL</v>
      </c>
      <c r="B46" s="81" t="str">
        <f>IFERROR(__xludf.DUMMYFUNCTION("""COMPUTED_VALUE"""),"Rubrics")</f>
        <v>Rubrics</v>
      </c>
      <c r="C46" s="81" t="str">
        <f>IFERROR(__xludf.DUMMYFUNCTION("""COMPUTED_VALUE"""),"Rubric Category Balance")</f>
        <v>Rubric Category Balance</v>
      </c>
      <c r="D46" s="84" t="str">
        <f>IFERROR(__xludf.DUMMYFUNCTION("""COMPUTED_VALUE"""),"Outcome rubrics check final correctness (was the result right?). 
Process rubrics = Tool Selection + Query Construction (did the agent use the right tools 
with the right parameters?). Target ratio is approximately 
80% Outcome, 20% Process. ")</f>
        <v>Outcome rubrics check final correctness (was the result right?). 
Process rubrics = Tool Selection + Query Construction (did the agent use the right tools 
with the right parameters?). Target ratio is approximately 
80% Outcome, 20% Process. </v>
      </c>
      <c r="E46" s="84" t="str">
        <f>IFERROR(__xludf.DUMMYFUNCTION("""COMPUTED_VALUE"""),"[Fail - No Outcome Rubrics] - The rubric set contains zero Outcome rubrics. 
[Fail - Process-Heavy] - More than 50% of rubrics are Process (Tool Selection + Query Construction), with Outcome rubrics underrepresented.
[Fail - Missing Grounding Check] Inves"&amp;"tigation-heavy task has no grounding-check rubric verifying the agent retrieved data before reporting it.")</f>
        <v>[Fail - No Outcome Rubrics] - The rubric set contains zero Outcome rubrics. 
[Fail - Process-Heavy] - More than 50% of rubrics are Process (Tool Selection + Query Construction), with Outcome rubrics underrepresented.
[Fail - Missing Grounding Check] Investigation-heavy task has no grounding-check rubric verifying the agent retrieved data before reporting it.</v>
      </c>
      <c r="F46" s="109"/>
      <c r="G46" s="108"/>
      <c r="H46" s="109"/>
      <c r="I46" s="108" t="str">
        <f>IFERROR(__xludf.DUMMYFUNCTION("""COMPUTED_VALUE"""),"Approximately 80% or more of rubrics are Outcome. Process rubrics (TS + QC) are present but limited to critical oracle-event steps.")</f>
        <v>Approximately 80% or more of rubrics are Outcome. Process rubrics (TS + QC) are present but limited to critical oracle-event steps.</v>
      </c>
      <c r="J46" s="109"/>
      <c r="K46" s="90" t="s">
        <v>75</v>
      </c>
      <c r="L46" s="110" t="s">
        <v>76</v>
      </c>
      <c r="M46" s="111" t="s">
        <v>77</v>
      </c>
      <c r="N46" s="112"/>
      <c r="O46" s="92" t="s">
        <v>75</v>
      </c>
      <c r="P46" s="81"/>
      <c r="Q46" s="81"/>
      <c r="R46" s="83" t="s">
        <v>78</v>
      </c>
      <c r="S46" s="7"/>
    </row>
    <row r="47">
      <c r="A47" s="81" t="str">
        <f>IFERROR(__xludf.DUMMYFUNCTION("""COMPUTED_VALUE"""),"RL")</f>
        <v>RL</v>
      </c>
      <c r="B47" s="81" t="str">
        <f>IFERROR(__xludf.DUMMYFUNCTION("""COMPUTED_VALUE"""),"Trajectory")</f>
        <v>Trajectory</v>
      </c>
      <c r="C47" s="81" t="str">
        <f>IFERROR(__xludf.DUMMYFUNCTION("""COMPUTED_VALUE"""),"Tool Call Count")</f>
        <v>Tool Call Count</v>
      </c>
      <c r="D47" s="84" t="str">
        <f>IFERROR(__xludf.DUMMYFUNCTION("""COMPUTED_VALUE"""),"
Important note for auditors:
During the QH audits, this criterion should not be evaluated.")</f>
        <v>
Important note for auditors:
During the QH audits, this criterion should not be evaluated.</v>
      </c>
      <c r="E47" s="84" t="str">
        <f>IFERROR(__xludf.DUMMYFUNCTION("""COMPUTED_VALUE"""),"[Fail - Insufficient Tool Calls] - All trajectories contains fewer than 30 tool calls")</f>
        <v>[Fail - Insufficient Tool Calls] - All trajectories contains fewer than 30 tool calls</v>
      </c>
      <c r="F47" s="109"/>
      <c r="G47" s="108" t="str">
        <f>IFERROR(__xludf.DUMMYFUNCTION("""COMPUTED_VALUE"""),"[Non-Fail - Below Target Tool Calls] - At least one trajectory contains 30–39 tool calls. The task elicits broad exploration but falls slightly short of the 40-call complexity target.")</f>
        <v>[Non-Fail - Below Target Tool Calls] - At least one trajectory contains 30–39 tool calls. The task elicits broad exploration but falls slightly short of the 40-call complexity target.</v>
      </c>
      <c r="H47" s="109"/>
      <c r="I47" s="108" t="str">
        <f>IFERROR(__xludf.DUMMYFUNCTION("""COMPUTED_VALUE"""),"At least one trajectory contains 40+ tool calls, reflecting genuine cross-service investigation and action complexity.")</f>
        <v>At least one trajectory contains 40+ tool calls, reflecting genuine cross-service investigation and action complexity.</v>
      </c>
      <c r="J47" s="109"/>
      <c r="K47" s="90" t="s">
        <v>75</v>
      </c>
      <c r="L47" s="110" t="s">
        <v>76</v>
      </c>
      <c r="M47" s="111" t="s">
        <v>77</v>
      </c>
      <c r="N47" s="112"/>
      <c r="O47" s="92" t="s">
        <v>75</v>
      </c>
      <c r="P47" s="81"/>
      <c r="Q47" s="81"/>
      <c r="R47" s="83" t="s">
        <v>78</v>
      </c>
      <c r="S47" s="7"/>
    </row>
    <row r="48">
      <c r="A48" s="81" t="str">
        <f>IFERROR(__xludf.DUMMYFUNCTION("""COMPUTED_VALUE"""),"RL")</f>
        <v>RL</v>
      </c>
      <c r="B48" s="81" t="str">
        <f>IFERROR(__xludf.DUMMYFUNCTION("""COMPUTED_VALUE"""),"Trajectory")</f>
        <v>Trajectory</v>
      </c>
      <c r="C48" s="81" t="str">
        <f>IFERROR(__xludf.DUMMYFUNCTION("""COMPUTED_VALUE"""),"Agent Failure Rate")</f>
        <v>Agent Failure Rate</v>
      </c>
      <c r="D48" s="84" t="str">
        <f>IFERROR(__xludf.DUMMYFUNCTION("""COMPUTED_VALUE"""),"At least 4 of the agent runs need to fail the prompt.
A failure is defined as the model failing at least one valid outcome rubric. Process rubric failures are not model failures.")</f>
        <v>At least 4 of the agent runs need to fail the prompt.
A failure is defined as the model failing at least one valid outcome rubric. Process rubric failures are not model failures.</v>
      </c>
      <c r="E48" s="84" t="str">
        <f>IFERROR(__xludf.DUMMYFUNCTION("""COMPUTED_VALUE"""),"[Fail - Too Easy]
- More than 2 of 6 runs pass all valid outcome rubrics (i.e., pass@1 &gt; 40%)
")</f>
        <v>[Fail - Too Easy]
- More than 2 of 6 runs pass all valid outcome rubrics (i.e., pass@1 &gt; 40%)
</v>
      </c>
      <c r="F48" s="109"/>
      <c r="G48" s="108"/>
      <c r="H48" s="109"/>
      <c r="I48" s="108" t="str">
        <f>IFERROR(__xludf.DUMMYFUNCTION("""COMPUTED_VALUE"""),"0–2 of 6 runs pass all outcome rubrics (pass@1 ≤ 40%), proving the task is sufficiently difficult")</f>
        <v>0–2 of 6 runs pass all outcome rubrics (pass@1 ≤ 40%), proving the task is sufficiently difficult</v>
      </c>
      <c r="J48" s="109"/>
      <c r="K48" s="90" t="s">
        <v>75</v>
      </c>
      <c r="L48" s="110" t="s">
        <v>76</v>
      </c>
      <c r="M48" s="111" t="s">
        <v>77</v>
      </c>
      <c r="N48" s="112"/>
      <c r="O48" s="92" t="s">
        <v>75</v>
      </c>
      <c r="P48" s="81"/>
      <c r="Q48" s="81"/>
      <c r="R48" s="83" t="s">
        <v>78</v>
      </c>
      <c r="S48" s="7"/>
    </row>
    <row r="49">
      <c r="A49" s="81" t="str">
        <f>IFERROR(__xludf.DUMMYFUNCTION("""COMPUTED_VALUE"""),"RL")</f>
        <v>RL</v>
      </c>
      <c r="B49" s="81" t="str">
        <f>IFERROR(__xludf.DUMMYFUNCTION("""COMPUTED_VALUE"""),"Prompt")</f>
        <v>Prompt</v>
      </c>
      <c r="C49" s="81" t="str">
        <f>IFERROR(__xludf.DUMMYFUNCTION("""COMPUTED_VALUE"""),"Persona")</f>
        <v>Persona</v>
      </c>
      <c r="D49" s="84" t="str">
        <f>IFERROR(__xludf.DUMMYFUNCTION("""COMPUTED_VALUE"""),"See the list of personas in the instructions doc or in the summary doc")</f>
        <v>See the list of personas in the instructions doc or in the summary doc</v>
      </c>
      <c r="E49" s="84" t="str">
        <f>IFERROR(__xludf.DUMMYFUNCTION("""COMPUTED_VALUE"""),"[Fail - Persona Mismatch] The prompt written by the CB does not read like it could have been written by the persona selected.
Note: Do not flag if you think the prompt suits a different persona, but rather only fail the task if the prompt cannot plausibly"&amp;" be written by the persona selected.")</f>
        <v>[Fail - Persona Mismatch] The prompt written by the CB does not read like it could have been written by the persona selected.
Note: Do not flag if you think the prompt suits a different persona, but rather only fail the task if the prompt cannot plausibly be written by the persona selected.</v>
      </c>
      <c r="F49" s="109"/>
      <c r="G49" s="108" t="str">
        <f>IFERROR(__xludf.DUMMYFUNCTION("""COMPUTED_VALUE"""),"[Non-Fail - Persona Mismatch] The prompt written by the CB is plausible for the persona selected, but fits a different persona better")</f>
        <v>[Non-Fail - Persona Mismatch] The prompt written by the CB is plausible for the persona selected, but fits a different persona better</v>
      </c>
      <c r="H49" s="109"/>
      <c r="I49" s="108" t="str">
        <f>IFERROR(__xludf.DUMMYFUNCTION("""COMPUTED_VALUE"""),"The prompt written by the CB aligns with the persona selected")</f>
        <v>The prompt written by the CB aligns with the persona selected</v>
      </c>
      <c r="J49" s="109"/>
      <c r="K49" s="90" t="s">
        <v>75</v>
      </c>
      <c r="L49" s="110" t="s">
        <v>76</v>
      </c>
      <c r="M49" s="111" t="s">
        <v>77</v>
      </c>
      <c r="N49" s="112"/>
      <c r="O49" s="92" t="s">
        <v>75</v>
      </c>
      <c r="P49" s="81"/>
      <c r="Q49" s="81"/>
      <c r="R49" s="83" t="s">
        <v>78</v>
      </c>
      <c r="S49" s="7"/>
    </row>
    <row r="50">
      <c r="A50" s="81"/>
      <c r="B50" s="81"/>
      <c r="C50" s="81"/>
      <c r="D50" s="84"/>
      <c r="E50" s="84"/>
      <c r="F50" s="109"/>
      <c r="G50" s="108"/>
      <c r="H50" s="109"/>
      <c r="I50" s="108"/>
      <c r="J50" s="109"/>
      <c r="K50" s="113"/>
      <c r="L50" s="114"/>
      <c r="M50" s="112"/>
      <c r="N50" s="112"/>
      <c r="O50" s="92"/>
      <c r="P50" s="81"/>
      <c r="Q50" s="81"/>
      <c r="R50" s="81"/>
      <c r="S50" s="7"/>
    </row>
    <row r="51">
      <c r="A51" s="81"/>
      <c r="B51" s="81"/>
      <c r="C51" s="81"/>
      <c r="D51" s="84"/>
      <c r="E51" s="84"/>
      <c r="F51" s="109"/>
      <c r="G51" s="108"/>
      <c r="H51" s="109"/>
      <c r="I51" s="108"/>
      <c r="J51" s="109"/>
      <c r="K51" s="113"/>
      <c r="L51" s="114"/>
      <c r="M51" s="112"/>
      <c r="N51" s="112"/>
      <c r="O51" s="92"/>
      <c r="P51" s="81"/>
      <c r="Q51" s="81"/>
      <c r="R51" s="81"/>
      <c r="S51" s="7"/>
    </row>
    <row r="52">
      <c r="A52" s="81"/>
      <c r="B52" s="81"/>
      <c r="C52" s="81"/>
      <c r="D52" s="84"/>
      <c r="E52" s="84"/>
      <c r="F52" s="109"/>
      <c r="G52" s="108"/>
      <c r="H52" s="109"/>
      <c r="I52" s="108"/>
      <c r="J52" s="109"/>
      <c r="K52" s="113"/>
      <c r="L52" s="114"/>
      <c r="M52" s="112"/>
      <c r="N52" s="112"/>
      <c r="O52" s="92"/>
      <c r="P52" s="81"/>
      <c r="Q52" s="81"/>
      <c r="R52" s="81"/>
      <c r="S52" s="7"/>
    </row>
    <row r="53">
      <c r="A53" s="81"/>
      <c r="B53" s="81"/>
      <c r="C53" s="81"/>
      <c r="D53" s="84"/>
      <c r="E53" s="84"/>
      <c r="F53" s="109"/>
      <c r="G53" s="108"/>
      <c r="H53" s="109"/>
      <c r="I53" s="108"/>
      <c r="J53" s="109"/>
      <c r="K53" s="113"/>
      <c r="L53" s="114"/>
      <c r="M53" s="112"/>
      <c r="N53" s="112"/>
      <c r="O53" s="92"/>
      <c r="P53" s="81"/>
      <c r="Q53" s="81"/>
      <c r="R53" s="81"/>
      <c r="S53" s="7"/>
    </row>
    <row r="54">
      <c r="A54" s="81"/>
      <c r="B54" s="81"/>
      <c r="C54" s="81"/>
      <c r="D54" s="84"/>
      <c r="E54" s="84"/>
      <c r="F54" s="109"/>
      <c r="G54" s="108"/>
      <c r="H54" s="109"/>
      <c r="I54" s="108"/>
      <c r="J54" s="109"/>
      <c r="K54" s="113"/>
      <c r="L54" s="114"/>
      <c r="M54" s="112"/>
      <c r="N54" s="112"/>
      <c r="O54" s="92"/>
      <c r="P54" s="81"/>
      <c r="Q54" s="81"/>
      <c r="R54" s="81"/>
      <c r="S54" s="7"/>
    </row>
    <row r="55">
      <c r="A55" s="81"/>
      <c r="B55" s="81"/>
      <c r="C55" s="81"/>
      <c r="D55" s="84"/>
      <c r="E55" s="84"/>
      <c r="F55" s="109"/>
      <c r="G55" s="108"/>
      <c r="H55" s="109"/>
      <c r="I55" s="108"/>
      <c r="J55" s="109"/>
      <c r="K55" s="113"/>
      <c r="L55" s="114"/>
      <c r="M55" s="112"/>
      <c r="N55" s="112"/>
      <c r="O55" s="92"/>
      <c r="P55" s="81"/>
      <c r="Q55" s="81"/>
      <c r="R55" s="81"/>
      <c r="S55" s="7"/>
    </row>
    <row r="56">
      <c r="A56" s="81"/>
      <c r="B56" s="81"/>
      <c r="C56" s="81"/>
      <c r="D56" s="84"/>
      <c r="E56" s="84"/>
      <c r="F56" s="109"/>
      <c r="G56" s="108"/>
      <c r="H56" s="109"/>
      <c r="I56" s="108"/>
      <c r="J56" s="109"/>
      <c r="K56" s="113"/>
      <c r="L56" s="114"/>
      <c r="M56" s="112"/>
      <c r="N56" s="112"/>
      <c r="O56" s="92"/>
      <c r="P56" s="81"/>
      <c r="Q56" s="81"/>
      <c r="R56" s="81"/>
      <c r="S56" s="7"/>
    </row>
    <row r="57">
      <c r="A57" s="81"/>
      <c r="B57" s="81"/>
      <c r="C57" s="81"/>
      <c r="D57" s="84"/>
      <c r="E57" s="84"/>
      <c r="F57" s="109"/>
      <c r="G57" s="108"/>
      <c r="H57" s="109"/>
      <c r="I57" s="108"/>
      <c r="J57" s="109"/>
      <c r="K57" s="113"/>
      <c r="L57" s="114"/>
      <c r="M57" s="112"/>
      <c r="N57" s="112"/>
      <c r="O57" s="92"/>
      <c r="P57" s="81"/>
      <c r="Q57" s="81"/>
      <c r="R57" s="81"/>
      <c r="S57" s="7"/>
    </row>
    <row r="58">
      <c r="A58" s="81"/>
      <c r="B58" s="81"/>
      <c r="C58" s="81"/>
      <c r="D58" s="84"/>
      <c r="E58" s="84"/>
      <c r="F58" s="109"/>
      <c r="G58" s="108"/>
      <c r="H58" s="109"/>
      <c r="I58" s="108"/>
      <c r="J58" s="109"/>
      <c r="K58" s="113"/>
      <c r="L58" s="114"/>
      <c r="M58" s="112"/>
      <c r="N58" s="112"/>
      <c r="O58" s="92"/>
      <c r="P58" s="81"/>
      <c r="Q58" s="81"/>
      <c r="R58" s="81"/>
      <c r="S58" s="7"/>
    </row>
    <row r="59">
      <c r="A59" s="81"/>
      <c r="B59" s="81"/>
      <c r="C59" s="81"/>
      <c r="D59" s="84"/>
      <c r="E59" s="84"/>
      <c r="F59" s="109"/>
      <c r="G59" s="108"/>
      <c r="H59" s="109"/>
      <c r="I59" s="108"/>
      <c r="J59" s="109"/>
      <c r="K59" s="113"/>
      <c r="L59" s="114"/>
      <c r="M59" s="112"/>
      <c r="N59" s="112"/>
      <c r="O59" s="92"/>
      <c r="P59" s="81"/>
      <c r="Q59" s="81"/>
      <c r="R59" s="81"/>
      <c r="S59" s="7"/>
    </row>
    <row r="60">
      <c r="A60" s="81"/>
      <c r="B60" s="81"/>
      <c r="C60" s="81"/>
      <c r="D60" s="81"/>
      <c r="E60" s="84"/>
      <c r="F60" s="107"/>
      <c r="G60" s="84"/>
      <c r="H60" s="107"/>
      <c r="I60" s="84"/>
      <c r="J60" s="107"/>
      <c r="K60" s="115"/>
      <c r="L60" s="116"/>
      <c r="M60" s="116"/>
      <c r="N60" s="116"/>
      <c r="O60" s="81"/>
      <c r="P60" s="81"/>
      <c r="Q60" s="81"/>
      <c r="R60" s="81"/>
      <c r="S60" s="7"/>
    </row>
    <row r="61">
      <c r="A61" s="81"/>
      <c r="B61" s="81"/>
      <c r="C61" s="81"/>
      <c r="D61" s="81"/>
      <c r="E61" s="84"/>
      <c r="F61" s="107"/>
      <c r="G61" s="84"/>
      <c r="H61" s="107"/>
      <c r="I61" s="84"/>
      <c r="J61" s="107"/>
      <c r="K61" s="115"/>
      <c r="L61" s="116"/>
      <c r="M61" s="116"/>
      <c r="N61" s="116"/>
      <c r="O61" s="81"/>
      <c r="P61" s="81"/>
      <c r="Q61" s="81"/>
      <c r="R61" s="81"/>
      <c r="S61" s="7"/>
    </row>
    <row r="62">
      <c r="A62" s="81"/>
      <c r="B62" s="81"/>
      <c r="C62" s="81"/>
      <c r="D62" s="81"/>
      <c r="E62" s="84"/>
      <c r="F62" s="107"/>
      <c r="G62" s="84"/>
      <c r="H62" s="107"/>
      <c r="I62" s="84"/>
      <c r="J62" s="107"/>
      <c r="K62" s="116"/>
      <c r="L62" s="116"/>
      <c r="M62" s="116"/>
      <c r="N62" s="116"/>
      <c r="O62" s="81"/>
      <c r="P62" s="81"/>
      <c r="Q62" s="81"/>
      <c r="R62" s="81"/>
      <c r="S62" s="7"/>
    </row>
    <row r="63">
      <c r="A63" s="81"/>
      <c r="B63" s="81"/>
      <c r="C63" s="81"/>
      <c r="D63" s="81"/>
      <c r="E63" s="84"/>
      <c r="F63" s="107"/>
      <c r="G63" s="84"/>
      <c r="H63" s="107"/>
      <c r="I63" s="84"/>
      <c r="J63" s="107"/>
      <c r="K63" s="116"/>
      <c r="L63" s="116"/>
      <c r="M63" s="116"/>
      <c r="N63" s="116"/>
      <c r="O63" s="81"/>
      <c r="P63" s="81"/>
      <c r="Q63" s="81"/>
      <c r="R63" s="81"/>
      <c r="S63" s="7"/>
    </row>
    <row r="64">
      <c r="A64" s="81"/>
      <c r="B64" s="81"/>
      <c r="C64" s="81"/>
      <c r="D64" s="81"/>
      <c r="E64" s="84"/>
      <c r="F64" s="107"/>
      <c r="G64" s="84"/>
      <c r="H64" s="107"/>
      <c r="I64" s="84"/>
      <c r="J64" s="107"/>
      <c r="K64" s="116"/>
      <c r="L64" s="116"/>
      <c r="M64" s="116"/>
      <c r="N64" s="116"/>
      <c r="O64" s="81"/>
      <c r="P64" s="81"/>
      <c r="Q64" s="81"/>
      <c r="R64" s="81"/>
      <c r="S64" s="7"/>
    </row>
    <row r="65">
      <c r="A65" s="81"/>
      <c r="B65" s="81"/>
      <c r="C65" s="81"/>
      <c r="D65" s="81"/>
      <c r="E65" s="84"/>
      <c r="F65" s="107"/>
      <c r="G65" s="84"/>
      <c r="H65" s="107"/>
      <c r="I65" s="84"/>
      <c r="J65" s="107"/>
      <c r="K65" s="116"/>
      <c r="L65" s="116"/>
      <c r="M65" s="116"/>
      <c r="N65" s="116"/>
      <c r="O65" s="81"/>
      <c r="P65" s="81"/>
      <c r="Q65" s="81"/>
      <c r="R65" s="81"/>
      <c r="S65" s="7"/>
    </row>
    <row r="66">
      <c r="A66" s="81"/>
      <c r="B66" s="81"/>
      <c r="C66" s="81"/>
      <c r="D66" s="81"/>
      <c r="E66" s="84"/>
      <c r="F66" s="107"/>
      <c r="G66" s="84"/>
      <c r="H66" s="107"/>
      <c r="I66" s="84"/>
      <c r="J66" s="107"/>
      <c r="K66" s="116"/>
      <c r="L66" s="116"/>
      <c r="M66" s="116"/>
      <c r="N66" s="116"/>
      <c r="O66" s="81"/>
      <c r="P66" s="81"/>
      <c r="Q66" s="81"/>
      <c r="R66" s="81"/>
      <c r="S66" s="7"/>
    </row>
    <row r="67">
      <c r="A67" s="81"/>
      <c r="B67" s="81"/>
      <c r="C67" s="81"/>
      <c r="D67" s="81"/>
      <c r="E67" s="84"/>
      <c r="F67" s="107"/>
      <c r="G67" s="84"/>
      <c r="H67" s="107"/>
      <c r="I67" s="84"/>
      <c r="J67" s="107"/>
      <c r="K67" s="116"/>
      <c r="L67" s="116"/>
      <c r="M67" s="116"/>
      <c r="N67" s="116"/>
      <c r="O67" s="81"/>
      <c r="P67" s="81"/>
      <c r="Q67" s="81"/>
      <c r="R67" s="81"/>
      <c r="S67" s="7"/>
    </row>
    <row r="68">
      <c r="A68" s="81"/>
      <c r="B68" s="81"/>
      <c r="C68" s="81"/>
      <c r="D68" s="81"/>
      <c r="E68" s="84"/>
      <c r="F68" s="107"/>
      <c r="G68" s="84"/>
      <c r="H68" s="107"/>
      <c r="I68" s="84"/>
      <c r="J68" s="107"/>
      <c r="K68" s="116"/>
      <c r="L68" s="116"/>
      <c r="M68" s="116"/>
      <c r="N68" s="116"/>
      <c r="O68" s="81"/>
      <c r="P68" s="81"/>
      <c r="Q68" s="81"/>
      <c r="R68" s="81"/>
      <c r="S68" s="7"/>
    </row>
    <row r="69">
      <c r="A69" s="81"/>
      <c r="B69" s="81"/>
      <c r="C69" s="81"/>
      <c r="D69" s="81"/>
      <c r="E69" s="84"/>
      <c r="F69" s="107"/>
      <c r="G69" s="84"/>
      <c r="H69" s="107"/>
      <c r="I69" s="84"/>
      <c r="J69" s="107"/>
      <c r="K69" s="116"/>
      <c r="L69" s="116"/>
      <c r="M69" s="116"/>
      <c r="N69" s="116"/>
      <c r="O69" s="81"/>
      <c r="P69" s="81"/>
      <c r="Q69" s="81"/>
      <c r="R69" s="81"/>
      <c r="S69" s="7"/>
    </row>
    <row r="70">
      <c r="A70" s="81"/>
      <c r="B70" s="81"/>
      <c r="C70" s="81"/>
      <c r="D70" s="81"/>
      <c r="E70" s="84"/>
      <c r="F70" s="107"/>
      <c r="G70" s="84"/>
      <c r="H70" s="107"/>
      <c r="I70" s="84"/>
      <c r="J70" s="107"/>
      <c r="K70" s="116"/>
      <c r="L70" s="116"/>
      <c r="M70" s="116"/>
      <c r="N70" s="116"/>
      <c r="O70" s="81"/>
      <c r="P70" s="81"/>
      <c r="Q70" s="81"/>
      <c r="R70" s="81"/>
      <c r="S70" s="7"/>
    </row>
    <row r="71">
      <c r="A71" s="81"/>
      <c r="B71" s="81"/>
      <c r="C71" s="81"/>
      <c r="D71" s="81"/>
      <c r="E71" s="84"/>
      <c r="F71" s="107"/>
      <c r="G71" s="84"/>
      <c r="H71" s="107"/>
      <c r="I71" s="84"/>
      <c r="J71" s="107"/>
      <c r="K71" s="116"/>
      <c r="L71" s="116"/>
      <c r="M71" s="116"/>
      <c r="N71" s="116"/>
      <c r="O71" s="81"/>
      <c r="P71" s="81"/>
      <c r="Q71" s="81"/>
      <c r="R71" s="81"/>
      <c r="S71" s="7"/>
    </row>
    <row r="72">
      <c r="A72" s="81"/>
      <c r="B72" s="81"/>
      <c r="C72" s="81"/>
      <c r="D72" s="81"/>
      <c r="E72" s="84"/>
      <c r="F72" s="107"/>
      <c r="G72" s="84"/>
      <c r="H72" s="107"/>
      <c r="I72" s="84"/>
      <c r="J72" s="107"/>
      <c r="K72" s="116"/>
      <c r="L72" s="116"/>
      <c r="M72" s="116"/>
      <c r="N72" s="116"/>
      <c r="O72" s="81"/>
      <c r="P72" s="81"/>
      <c r="Q72" s="81"/>
      <c r="R72" s="81"/>
      <c r="S72" s="7"/>
    </row>
    <row r="73">
      <c r="A73" s="81"/>
      <c r="B73" s="81"/>
      <c r="C73" s="81"/>
      <c r="D73" s="81"/>
      <c r="E73" s="84"/>
      <c r="F73" s="107"/>
      <c r="G73" s="84"/>
      <c r="H73" s="107"/>
      <c r="I73" s="84"/>
      <c r="J73" s="107"/>
      <c r="K73" s="116"/>
      <c r="L73" s="116"/>
      <c r="M73" s="116"/>
      <c r="N73" s="116"/>
      <c r="O73" s="81"/>
      <c r="P73" s="81"/>
      <c r="Q73" s="81"/>
      <c r="R73" s="81"/>
      <c r="S73" s="7"/>
    </row>
    <row r="74">
      <c r="A74" s="81"/>
      <c r="B74" s="81"/>
      <c r="C74" s="81"/>
      <c r="D74" s="81"/>
      <c r="E74" s="84"/>
      <c r="F74" s="107"/>
      <c r="G74" s="84"/>
      <c r="H74" s="107"/>
      <c r="I74" s="84"/>
      <c r="J74" s="107"/>
      <c r="K74" s="116"/>
      <c r="L74" s="116"/>
      <c r="M74" s="116"/>
      <c r="N74" s="116"/>
      <c r="O74" s="81"/>
      <c r="P74" s="81"/>
      <c r="Q74" s="81"/>
      <c r="R74" s="81"/>
      <c r="S74" s="7"/>
    </row>
    <row r="75">
      <c r="A75" s="81"/>
      <c r="B75" s="81"/>
      <c r="C75" s="81"/>
      <c r="D75" s="81"/>
      <c r="E75" s="84"/>
      <c r="F75" s="107"/>
      <c r="G75" s="84"/>
      <c r="H75" s="107"/>
      <c r="I75" s="84"/>
      <c r="J75" s="107"/>
      <c r="K75" s="116"/>
      <c r="L75" s="116"/>
      <c r="M75" s="116"/>
      <c r="N75" s="116"/>
      <c r="O75" s="81"/>
      <c r="P75" s="81"/>
      <c r="Q75" s="81"/>
      <c r="R75" s="81"/>
      <c r="S75" s="7"/>
    </row>
    <row r="76">
      <c r="A76" s="81"/>
      <c r="B76" s="81"/>
      <c r="C76" s="81"/>
      <c r="D76" s="81"/>
      <c r="E76" s="84"/>
      <c r="F76" s="107"/>
      <c r="G76" s="84"/>
      <c r="H76" s="107"/>
      <c r="I76" s="84"/>
      <c r="J76" s="107"/>
      <c r="K76" s="116"/>
      <c r="L76" s="116"/>
      <c r="M76" s="116"/>
      <c r="N76" s="116"/>
      <c r="O76" s="81"/>
      <c r="P76" s="81"/>
      <c r="Q76" s="81"/>
      <c r="R76" s="81"/>
      <c r="S76" s="7"/>
    </row>
    <row r="77">
      <c r="A77" s="81"/>
      <c r="B77" s="81"/>
      <c r="C77" s="81"/>
      <c r="D77" s="81"/>
      <c r="E77" s="84"/>
      <c r="F77" s="107"/>
      <c r="G77" s="84"/>
      <c r="H77" s="107"/>
      <c r="I77" s="84"/>
      <c r="J77" s="107"/>
      <c r="K77" s="116"/>
      <c r="L77" s="116"/>
      <c r="M77" s="116"/>
      <c r="N77" s="116"/>
      <c r="O77" s="81"/>
      <c r="P77" s="81"/>
      <c r="Q77" s="81"/>
      <c r="R77" s="81"/>
      <c r="S77" s="7"/>
    </row>
    <row r="78">
      <c r="A78" s="81"/>
      <c r="B78" s="81"/>
      <c r="C78" s="81"/>
      <c r="D78" s="81"/>
      <c r="E78" s="84"/>
      <c r="F78" s="107"/>
      <c r="G78" s="84"/>
      <c r="H78" s="107"/>
      <c r="I78" s="84"/>
      <c r="J78" s="107"/>
      <c r="K78" s="116"/>
      <c r="L78" s="116"/>
      <c r="M78" s="116"/>
      <c r="N78" s="116"/>
      <c r="O78" s="81"/>
      <c r="P78" s="81"/>
      <c r="Q78" s="81"/>
      <c r="R78" s="81"/>
      <c r="S78" s="7"/>
    </row>
    <row r="79">
      <c r="A79" s="81"/>
      <c r="B79" s="81"/>
      <c r="C79" s="81"/>
      <c r="D79" s="81"/>
      <c r="E79" s="84"/>
      <c r="F79" s="107"/>
      <c r="G79" s="84"/>
      <c r="H79" s="107"/>
      <c r="I79" s="84" t="str">
        <f>'2. Dimension Definition'!J97</f>
        <v/>
      </c>
      <c r="J79" s="107"/>
      <c r="K79" s="116"/>
      <c r="L79" s="116"/>
      <c r="M79" s="116"/>
      <c r="N79" s="116"/>
      <c r="O79" s="81"/>
      <c r="P79" s="81"/>
      <c r="Q79" s="81"/>
      <c r="R79" s="81"/>
      <c r="S79" s="7"/>
    </row>
    <row r="80">
      <c r="A80" s="81"/>
      <c r="B80" s="81"/>
      <c r="C80" s="81"/>
      <c r="D80" s="81"/>
      <c r="E80" s="84"/>
      <c r="F80" s="107"/>
      <c r="G80" s="84"/>
      <c r="H80" s="107"/>
      <c r="I80" s="84" t="str">
        <f>'2. Dimension Definition'!J98</f>
        <v/>
      </c>
      <c r="J80" s="107"/>
      <c r="K80" s="116"/>
      <c r="L80" s="116"/>
      <c r="M80" s="116"/>
      <c r="N80" s="116"/>
      <c r="O80" s="81"/>
      <c r="P80" s="81"/>
      <c r="Q80" s="81"/>
      <c r="R80" s="81"/>
      <c r="S80" s="7"/>
    </row>
    <row r="81">
      <c r="A81" s="81"/>
      <c r="B81" s="81"/>
      <c r="C81" s="81"/>
      <c r="D81" s="81"/>
      <c r="E81" s="84"/>
      <c r="F81" s="107"/>
      <c r="G81" s="84"/>
      <c r="H81" s="107"/>
      <c r="I81" s="84" t="str">
        <f>'2. Dimension Definition'!J99</f>
        <v/>
      </c>
      <c r="J81" s="107"/>
      <c r="K81" s="116"/>
      <c r="L81" s="116"/>
      <c r="M81" s="116"/>
      <c r="N81" s="116"/>
      <c r="O81" s="81"/>
      <c r="P81" s="81"/>
      <c r="Q81" s="81"/>
      <c r="R81" s="81"/>
      <c r="S81" s="7"/>
    </row>
    <row r="82">
      <c r="A82" s="81"/>
      <c r="B82" s="81"/>
      <c r="C82" s="81"/>
      <c r="D82" s="81"/>
      <c r="E82" s="84"/>
      <c r="F82" s="107"/>
      <c r="G82" s="84"/>
      <c r="H82" s="107"/>
      <c r="I82" s="84" t="str">
        <f>'2. Dimension Definition'!J100</f>
        <v/>
      </c>
      <c r="J82" s="107"/>
      <c r="K82" s="116"/>
      <c r="L82" s="116"/>
      <c r="M82" s="116"/>
      <c r="N82" s="116"/>
      <c r="O82" s="81"/>
      <c r="P82" s="81"/>
      <c r="Q82" s="81"/>
      <c r="R82" s="81"/>
      <c r="S82" s="7"/>
    </row>
    <row r="83">
      <c r="A83" s="81"/>
      <c r="B83" s="81"/>
      <c r="C83" s="81"/>
      <c r="D83" s="81"/>
      <c r="E83" s="84"/>
      <c r="F83" s="107"/>
      <c r="G83" s="84"/>
      <c r="H83" s="107"/>
      <c r="I83" s="84" t="str">
        <f>'2. Dimension Definition'!J101</f>
        <v/>
      </c>
      <c r="J83" s="107"/>
      <c r="K83" s="116"/>
      <c r="L83" s="116"/>
      <c r="M83" s="116"/>
      <c r="N83" s="116"/>
      <c r="O83" s="81"/>
      <c r="P83" s="81"/>
      <c r="Q83" s="81"/>
      <c r="R83" s="81"/>
      <c r="S83" s="7"/>
    </row>
    <row r="84">
      <c r="A84" s="81"/>
      <c r="B84" s="81"/>
      <c r="C84" s="81"/>
      <c r="D84" s="81"/>
      <c r="E84" s="84"/>
      <c r="F84" s="107"/>
      <c r="G84" s="84"/>
      <c r="H84" s="107"/>
      <c r="I84" s="84" t="str">
        <f>'2. Dimension Definition'!J102</f>
        <v/>
      </c>
      <c r="J84" s="107"/>
      <c r="K84" s="116"/>
      <c r="L84" s="116"/>
      <c r="M84" s="116"/>
      <c r="N84" s="116"/>
      <c r="O84" s="81"/>
      <c r="P84" s="81"/>
      <c r="Q84" s="81"/>
      <c r="R84" s="81"/>
      <c r="S84" s="7"/>
    </row>
    <row r="85">
      <c r="A85" s="81"/>
      <c r="B85" s="81"/>
      <c r="C85" s="81"/>
      <c r="D85" s="81"/>
      <c r="E85" s="84" t="str">
        <f>'2. Dimension Definition'!F103</f>
        <v/>
      </c>
      <c r="F85" s="107"/>
      <c r="G85" s="84"/>
      <c r="H85" s="107"/>
      <c r="I85" s="84" t="str">
        <f>'2. Dimension Definition'!J103</f>
        <v/>
      </c>
      <c r="J85" s="107"/>
      <c r="K85" s="116"/>
      <c r="L85" s="116"/>
      <c r="M85" s="116"/>
      <c r="N85" s="116"/>
      <c r="O85" s="81"/>
      <c r="P85" s="81"/>
      <c r="Q85" s="81"/>
      <c r="R85" s="81"/>
      <c r="S85" s="7"/>
    </row>
    <row r="86">
      <c r="A86" s="81"/>
      <c r="B86" s="81"/>
      <c r="C86" s="81"/>
      <c r="D86" s="81"/>
      <c r="E86" s="84" t="str">
        <f>'2. Dimension Definition'!F104</f>
        <v/>
      </c>
      <c r="F86" s="107"/>
      <c r="G86" s="84"/>
      <c r="H86" s="107"/>
      <c r="I86" s="84" t="str">
        <f>'2. Dimension Definition'!J104</f>
        <v/>
      </c>
      <c r="J86" s="107"/>
      <c r="K86" s="116"/>
      <c r="L86" s="116"/>
      <c r="M86" s="116"/>
      <c r="N86" s="116"/>
      <c r="O86" s="81"/>
      <c r="P86" s="81"/>
      <c r="Q86" s="81"/>
      <c r="R86" s="81"/>
      <c r="S86" s="7"/>
    </row>
    <row r="87">
      <c r="A87" s="81"/>
      <c r="B87" s="81"/>
      <c r="C87" s="81"/>
      <c r="D87" s="81"/>
      <c r="E87" s="84" t="str">
        <f>'2. Dimension Definition'!F105</f>
        <v/>
      </c>
      <c r="F87" s="107"/>
      <c r="G87" s="84"/>
      <c r="H87" s="107"/>
      <c r="I87" s="84" t="str">
        <f>'2. Dimension Definition'!J105</f>
        <v/>
      </c>
      <c r="J87" s="107"/>
      <c r="K87" s="116"/>
      <c r="L87" s="116"/>
      <c r="M87" s="116"/>
      <c r="N87" s="116"/>
      <c r="O87" s="81"/>
      <c r="P87" s="81"/>
      <c r="Q87" s="81"/>
      <c r="R87" s="81"/>
      <c r="S87" s="7"/>
    </row>
    <row r="88">
      <c r="A88" s="81"/>
      <c r="B88" s="81"/>
      <c r="C88" s="81"/>
      <c r="D88" s="81"/>
      <c r="E88" s="84" t="str">
        <f>'2. Dimension Definition'!F106</f>
        <v/>
      </c>
      <c r="F88" s="107"/>
      <c r="G88" s="84"/>
      <c r="H88" s="107"/>
      <c r="I88" s="84" t="str">
        <f>'2. Dimension Definition'!J106</f>
        <v/>
      </c>
      <c r="J88" s="107"/>
      <c r="K88" s="116"/>
      <c r="L88" s="116"/>
      <c r="M88" s="116"/>
      <c r="N88" s="116"/>
      <c r="O88" s="81"/>
      <c r="P88" s="81"/>
      <c r="Q88" s="81"/>
      <c r="R88" s="81"/>
      <c r="S88" s="7"/>
    </row>
    <row r="89">
      <c r="A89" s="81"/>
      <c r="B89" s="81"/>
      <c r="C89" s="81"/>
      <c r="D89" s="81"/>
      <c r="E89" s="84" t="str">
        <f>'2. Dimension Definition'!F107</f>
        <v/>
      </c>
      <c r="F89" s="107"/>
      <c r="G89" s="84"/>
      <c r="H89" s="107"/>
      <c r="I89" s="84" t="str">
        <f>'2. Dimension Definition'!J107</f>
        <v/>
      </c>
      <c r="J89" s="107"/>
      <c r="K89" s="116"/>
      <c r="L89" s="116"/>
      <c r="M89" s="116"/>
      <c r="N89" s="116"/>
      <c r="O89" s="81"/>
      <c r="P89" s="81"/>
      <c r="Q89" s="81"/>
      <c r="R89" s="81"/>
      <c r="S89" s="7"/>
    </row>
    <row r="90">
      <c r="A90" s="81"/>
      <c r="B90" s="81"/>
      <c r="C90" s="81"/>
      <c r="D90" s="81"/>
      <c r="E90" s="84" t="str">
        <f>'2. Dimension Definition'!F108</f>
        <v/>
      </c>
      <c r="F90" s="107"/>
      <c r="G90" s="84"/>
      <c r="H90" s="107"/>
      <c r="I90" s="84" t="str">
        <f>'2. Dimension Definition'!J108</f>
        <v/>
      </c>
      <c r="J90" s="107"/>
      <c r="K90" s="116"/>
      <c r="L90" s="116"/>
      <c r="M90" s="116"/>
      <c r="N90" s="116"/>
      <c r="O90" s="81"/>
      <c r="P90" s="81"/>
      <c r="Q90" s="81"/>
      <c r="R90" s="81"/>
      <c r="S90" s="7"/>
    </row>
    <row r="91">
      <c r="A91" s="81"/>
      <c r="B91" s="81"/>
      <c r="C91" s="81"/>
      <c r="D91" s="81"/>
      <c r="E91" s="84" t="str">
        <f>'2. Dimension Definition'!F109</f>
        <v/>
      </c>
      <c r="F91" s="107"/>
      <c r="G91" s="84" t="str">
        <f>'2. Dimension Definition'!H109</f>
        <v/>
      </c>
      <c r="H91" s="107"/>
      <c r="I91" s="84" t="str">
        <f>'2. Dimension Definition'!J109</f>
        <v/>
      </c>
      <c r="J91" s="107"/>
      <c r="K91" s="116"/>
      <c r="L91" s="116"/>
      <c r="M91" s="116"/>
      <c r="N91" s="116"/>
      <c r="O91" s="81"/>
      <c r="P91" s="81"/>
      <c r="Q91" s="81"/>
      <c r="R91" s="81"/>
      <c r="S91" s="7"/>
    </row>
    <row r="92">
      <c r="A92" s="81"/>
      <c r="B92" s="81"/>
      <c r="C92" s="81"/>
      <c r="D92" s="81"/>
      <c r="E92" s="84" t="str">
        <f>'2. Dimension Definition'!F110</f>
        <v/>
      </c>
      <c r="F92" s="107"/>
      <c r="G92" s="84" t="str">
        <f>'2. Dimension Definition'!H110</f>
        <v/>
      </c>
      <c r="H92" s="107"/>
      <c r="I92" s="84" t="str">
        <f>'2. Dimension Definition'!J110</f>
        <v/>
      </c>
      <c r="J92" s="107"/>
      <c r="K92" s="116"/>
      <c r="L92" s="116"/>
      <c r="M92" s="116"/>
      <c r="N92" s="116"/>
      <c r="O92" s="81"/>
      <c r="P92" s="81"/>
      <c r="Q92" s="81"/>
      <c r="R92" s="81"/>
      <c r="S92" s="7"/>
    </row>
    <row r="93">
      <c r="A93" s="81"/>
      <c r="B93" s="81"/>
      <c r="C93" s="81"/>
      <c r="D93" s="81"/>
      <c r="E93" s="84" t="str">
        <f>'2. Dimension Definition'!F111</f>
        <v/>
      </c>
      <c r="F93" s="107"/>
      <c r="G93" s="84" t="str">
        <f>'2. Dimension Definition'!H111</f>
        <v/>
      </c>
      <c r="H93" s="107"/>
      <c r="I93" s="84" t="str">
        <f>'2. Dimension Definition'!J111</f>
        <v/>
      </c>
      <c r="J93" s="107"/>
      <c r="K93" s="116"/>
      <c r="L93" s="116"/>
      <c r="M93" s="116"/>
      <c r="N93" s="116"/>
      <c r="O93" s="81"/>
      <c r="P93" s="81"/>
      <c r="Q93" s="81"/>
      <c r="R93" s="81"/>
      <c r="S93" s="7"/>
    </row>
    <row r="94">
      <c r="A94" s="81"/>
      <c r="B94" s="81"/>
      <c r="C94" s="81"/>
      <c r="D94" s="81"/>
      <c r="E94" s="84" t="str">
        <f>'2. Dimension Definition'!F112</f>
        <v/>
      </c>
      <c r="F94" s="107"/>
      <c r="G94" s="84" t="str">
        <f>'2. Dimension Definition'!H112</f>
        <v/>
      </c>
      <c r="H94" s="107"/>
      <c r="I94" s="84" t="str">
        <f>'2. Dimension Definition'!J112</f>
        <v/>
      </c>
      <c r="J94" s="107"/>
      <c r="K94" s="116"/>
      <c r="L94" s="116"/>
      <c r="M94" s="116"/>
      <c r="N94" s="116"/>
      <c r="O94" s="81"/>
      <c r="P94" s="81"/>
      <c r="Q94" s="81"/>
      <c r="R94" s="81"/>
      <c r="S94" s="7"/>
    </row>
    <row r="95">
      <c r="A95" s="81"/>
      <c r="B95" s="81"/>
      <c r="C95" s="81"/>
      <c r="D95" s="81"/>
      <c r="E95" s="84" t="str">
        <f>'2. Dimension Definition'!F113</f>
        <v/>
      </c>
      <c r="F95" s="107"/>
      <c r="G95" s="84" t="str">
        <f>'2. Dimension Definition'!H113</f>
        <v/>
      </c>
      <c r="H95" s="107"/>
      <c r="I95" s="84" t="str">
        <f>'2. Dimension Definition'!J113</f>
        <v/>
      </c>
      <c r="J95" s="107"/>
      <c r="K95" s="116"/>
      <c r="L95" s="116"/>
      <c r="M95" s="116"/>
      <c r="N95" s="116"/>
      <c r="O95" s="81"/>
      <c r="P95" s="81"/>
      <c r="Q95" s="81"/>
      <c r="R95" s="81"/>
      <c r="S95" s="7"/>
    </row>
    <row r="96">
      <c r="A96" s="81"/>
      <c r="B96" s="81"/>
      <c r="C96" s="81"/>
      <c r="D96" s="81"/>
      <c r="E96" s="84" t="str">
        <f>'2. Dimension Definition'!F114</f>
        <v/>
      </c>
      <c r="F96" s="107"/>
      <c r="G96" s="84" t="str">
        <f>'2. Dimension Definition'!H114</f>
        <v/>
      </c>
      <c r="H96" s="107"/>
      <c r="I96" s="84" t="str">
        <f>'2. Dimension Definition'!J114</f>
        <v/>
      </c>
      <c r="J96" s="107"/>
      <c r="K96" s="116"/>
      <c r="L96" s="116"/>
      <c r="M96" s="116"/>
      <c r="N96" s="116"/>
      <c r="O96" s="81"/>
      <c r="P96" s="81"/>
      <c r="Q96" s="81"/>
      <c r="R96" s="81"/>
      <c r="S96" s="7"/>
    </row>
    <row r="97">
      <c r="A97" s="81"/>
      <c r="B97" s="81"/>
      <c r="C97" s="81"/>
      <c r="D97" s="81"/>
      <c r="E97" s="84" t="str">
        <f>'2. Dimension Definition'!F115</f>
        <v/>
      </c>
      <c r="F97" s="107"/>
      <c r="G97" s="84" t="str">
        <f>'2. Dimension Definition'!H115</f>
        <v/>
      </c>
      <c r="H97" s="107"/>
      <c r="I97" s="84" t="str">
        <f>'2. Dimension Definition'!J115</f>
        <v/>
      </c>
      <c r="J97" s="107"/>
      <c r="K97" s="116"/>
      <c r="L97" s="116"/>
      <c r="M97" s="116"/>
      <c r="N97" s="116"/>
      <c r="O97" s="81"/>
      <c r="P97" s="81"/>
      <c r="Q97" s="81"/>
      <c r="R97" s="81"/>
      <c r="S97" s="7"/>
    </row>
    <row r="98">
      <c r="A98" s="81"/>
      <c r="B98" s="81"/>
      <c r="C98" s="81"/>
      <c r="D98" s="81"/>
      <c r="E98" s="84" t="str">
        <f>'2. Dimension Definition'!F116</f>
        <v/>
      </c>
      <c r="F98" s="107"/>
      <c r="G98" s="84" t="str">
        <f>'2. Dimension Definition'!H116</f>
        <v/>
      </c>
      <c r="H98" s="107"/>
      <c r="I98" s="84" t="str">
        <f>'2. Dimension Definition'!J116</f>
        <v/>
      </c>
      <c r="J98" s="107"/>
      <c r="K98" s="116"/>
      <c r="L98" s="116"/>
      <c r="M98" s="116"/>
      <c r="N98" s="116"/>
      <c r="O98" s="81"/>
      <c r="P98" s="81"/>
      <c r="Q98" s="81"/>
      <c r="R98" s="81"/>
      <c r="S98" s="7"/>
    </row>
    <row r="99">
      <c r="A99" s="81"/>
      <c r="B99" s="81"/>
      <c r="C99" s="81"/>
      <c r="D99" s="81"/>
      <c r="E99" s="84" t="str">
        <f>'2. Dimension Definition'!F117</f>
        <v/>
      </c>
      <c r="F99" s="107"/>
      <c r="G99" s="84" t="str">
        <f>'2. Dimension Definition'!H117</f>
        <v/>
      </c>
      <c r="H99" s="107"/>
      <c r="I99" s="84" t="str">
        <f>'2. Dimension Definition'!J117</f>
        <v/>
      </c>
      <c r="J99" s="107"/>
      <c r="K99" s="116"/>
      <c r="L99" s="116"/>
      <c r="M99" s="116"/>
      <c r="N99" s="116"/>
      <c r="O99" s="81"/>
      <c r="P99" s="81"/>
      <c r="Q99" s="81"/>
      <c r="R99" s="81"/>
      <c r="S99" s="7"/>
    </row>
    <row r="100">
      <c r="A100" s="81"/>
      <c r="B100" s="81"/>
      <c r="C100" s="81"/>
      <c r="D100" s="81"/>
      <c r="E100" s="84" t="str">
        <f>'2. Dimension Definition'!F118</f>
        <v/>
      </c>
      <c r="F100" s="107"/>
      <c r="G100" s="84" t="str">
        <f>'2. Dimension Definition'!H118</f>
        <v/>
      </c>
      <c r="H100" s="107"/>
      <c r="I100" s="84" t="str">
        <f>'2. Dimension Definition'!J118</f>
        <v/>
      </c>
      <c r="J100" s="107"/>
      <c r="K100" s="116"/>
      <c r="L100" s="116"/>
      <c r="M100" s="116"/>
      <c r="N100" s="116"/>
      <c r="O100" s="81"/>
      <c r="P100" s="81"/>
      <c r="Q100" s="81"/>
      <c r="R100" s="81"/>
      <c r="S100" s="7"/>
    </row>
    <row r="101">
      <c r="A101" s="81"/>
      <c r="B101" s="81"/>
      <c r="C101" s="81"/>
      <c r="D101" s="81"/>
      <c r="E101" s="84" t="str">
        <f>'2. Dimension Definition'!F119</f>
        <v/>
      </c>
      <c r="F101" s="107"/>
      <c r="G101" s="84" t="str">
        <f>'2. Dimension Definition'!H119</f>
        <v/>
      </c>
      <c r="H101" s="107"/>
      <c r="I101" s="84" t="str">
        <f>'2. Dimension Definition'!J119</f>
        <v/>
      </c>
      <c r="J101" s="107"/>
      <c r="K101" s="116"/>
      <c r="L101" s="116"/>
      <c r="M101" s="116"/>
      <c r="N101" s="116"/>
      <c r="O101" s="81"/>
      <c r="P101" s="81"/>
      <c r="Q101" s="81"/>
      <c r="R101" s="81"/>
      <c r="S101" s="7"/>
    </row>
    <row r="102">
      <c r="A102" s="81"/>
      <c r="B102" s="81"/>
      <c r="C102" s="81"/>
      <c r="D102" s="81"/>
      <c r="E102" s="84" t="str">
        <f>'2. Dimension Definition'!F120</f>
        <v/>
      </c>
      <c r="F102" s="107"/>
      <c r="G102" s="84" t="str">
        <f>'2. Dimension Definition'!H120</f>
        <v/>
      </c>
      <c r="H102" s="107"/>
      <c r="I102" s="84" t="str">
        <f>'2. Dimension Definition'!J120</f>
        <v/>
      </c>
      <c r="J102" s="107"/>
      <c r="K102" s="116"/>
      <c r="L102" s="116"/>
      <c r="M102" s="116"/>
      <c r="N102" s="116"/>
      <c r="O102" s="81"/>
      <c r="P102" s="81"/>
      <c r="Q102" s="81"/>
      <c r="R102" s="81"/>
      <c r="S102" s="7"/>
    </row>
    <row r="103">
      <c r="A103" s="81"/>
      <c r="B103" s="81"/>
      <c r="C103" s="81"/>
      <c r="D103" s="81"/>
      <c r="E103" s="84" t="str">
        <f>'2. Dimension Definition'!F121</f>
        <v/>
      </c>
      <c r="F103" s="107"/>
      <c r="G103" s="84" t="str">
        <f>'2. Dimension Definition'!H121</f>
        <v/>
      </c>
      <c r="H103" s="107"/>
      <c r="I103" s="84" t="str">
        <f>'2. Dimension Definition'!J121</f>
        <v/>
      </c>
      <c r="J103" s="107"/>
      <c r="K103" s="116"/>
      <c r="L103" s="116"/>
      <c r="M103" s="116"/>
      <c r="N103" s="116"/>
      <c r="O103" s="81"/>
      <c r="P103" s="81"/>
      <c r="Q103" s="81"/>
      <c r="R103" s="81"/>
      <c r="S103" s="7"/>
    </row>
    <row r="104">
      <c r="A104" s="81"/>
      <c r="B104" s="81"/>
      <c r="C104" s="81"/>
      <c r="D104" s="81"/>
      <c r="E104" s="84" t="str">
        <f>'2. Dimension Definition'!F122</f>
        <v/>
      </c>
      <c r="F104" s="107"/>
      <c r="G104" s="84" t="str">
        <f>'2. Dimension Definition'!H122</f>
        <v/>
      </c>
      <c r="H104" s="107"/>
      <c r="I104" s="84" t="str">
        <f>'2. Dimension Definition'!J122</f>
        <v/>
      </c>
      <c r="J104" s="107"/>
      <c r="K104" s="116"/>
      <c r="L104" s="116"/>
      <c r="M104" s="116"/>
      <c r="N104" s="116"/>
      <c r="O104" s="81"/>
      <c r="P104" s="81"/>
      <c r="Q104" s="81"/>
      <c r="R104" s="81"/>
      <c r="S104" s="7"/>
    </row>
    <row r="105">
      <c r="A105" s="81"/>
      <c r="B105" s="81"/>
      <c r="C105" s="81"/>
      <c r="D105" s="81"/>
      <c r="E105" s="84" t="str">
        <f>'2. Dimension Definition'!F123</f>
        <v/>
      </c>
      <c r="F105" s="107"/>
      <c r="G105" s="84" t="str">
        <f>'2. Dimension Definition'!H123</f>
        <v/>
      </c>
      <c r="H105" s="107"/>
      <c r="I105" s="84" t="str">
        <f>'2. Dimension Definition'!J123</f>
        <v/>
      </c>
      <c r="J105" s="107"/>
      <c r="K105" s="116"/>
      <c r="L105" s="116"/>
      <c r="M105" s="116"/>
      <c r="N105" s="116"/>
      <c r="O105" s="81"/>
      <c r="P105" s="81"/>
      <c r="Q105" s="81"/>
      <c r="R105" s="81"/>
      <c r="S105" s="7"/>
    </row>
    <row r="106">
      <c r="A106" s="81"/>
      <c r="B106" s="81"/>
      <c r="C106" s="81"/>
      <c r="D106" s="81"/>
      <c r="E106" s="84" t="str">
        <f>'2. Dimension Definition'!F124</f>
        <v/>
      </c>
      <c r="F106" s="107"/>
      <c r="G106" s="84" t="str">
        <f>'2. Dimension Definition'!H124</f>
        <v/>
      </c>
      <c r="H106" s="107"/>
      <c r="I106" s="84" t="str">
        <f>'2. Dimension Definition'!J124</f>
        <v/>
      </c>
      <c r="J106" s="107"/>
      <c r="K106" s="116"/>
      <c r="L106" s="116"/>
      <c r="M106" s="116"/>
      <c r="N106" s="116"/>
      <c r="O106" s="81"/>
      <c r="P106" s="81"/>
      <c r="Q106" s="81"/>
      <c r="R106" s="81"/>
      <c r="S106" s="7"/>
    </row>
    <row r="107">
      <c r="A107" s="81"/>
      <c r="B107" s="81"/>
      <c r="C107" s="81"/>
      <c r="D107" s="81"/>
      <c r="E107" s="84" t="str">
        <f>'2. Dimension Definition'!F125</f>
        <v/>
      </c>
      <c r="F107" s="107"/>
      <c r="G107" s="84" t="str">
        <f>'2. Dimension Definition'!H125</f>
        <v/>
      </c>
      <c r="H107" s="107"/>
      <c r="I107" s="84" t="str">
        <f>'2. Dimension Definition'!J125</f>
        <v/>
      </c>
      <c r="J107" s="107"/>
      <c r="K107" s="116"/>
      <c r="L107" s="116"/>
      <c r="M107" s="116"/>
      <c r="N107" s="116"/>
      <c r="O107" s="81"/>
      <c r="P107" s="81"/>
      <c r="Q107" s="81"/>
      <c r="R107" s="81"/>
      <c r="S107" s="7"/>
    </row>
    <row r="108">
      <c r="A108" s="81"/>
      <c r="B108" s="81"/>
      <c r="C108" s="81"/>
      <c r="D108" s="81"/>
      <c r="E108" s="84" t="str">
        <f>'2. Dimension Definition'!F126</f>
        <v/>
      </c>
      <c r="F108" s="107"/>
      <c r="G108" s="84" t="str">
        <f>'2. Dimension Definition'!H126</f>
        <v/>
      </c>
      <c r="H108" s="107"/>
      <c r="I108" s="84" t="str">
        <f>'2. Dimension Definition'!J126</f>
        <v/>
      </c>
      <c r="J108" s="107"/>
      <c r="K108" s="116"/>
      <c r="L108" s="116"/>
      <c r="M108" s="116"/>
      <c r="N108" s="116"/>
      <c r="O108" s="81"/>
      <c r="P108" s="81"/>
      <c r="Q108" s="81"/>
      <c r="R108" s="81"/>
      <c r="S108" s="7"/>
    </row>
    <row r="109">
      <c r="A109" s="81"/>
      <c r="B109" s="81"/>
      <c r="C109" s="81"/>
      <c r="D109" s="81"/>
      <c r="E109" s="84" t="str">
        <f>'2. Dimension Definition'!F127</f>
        <v/>
      </c>
      <c r="F109" s="107"/>
      <c r="G109" s="84" t="str">
        <f>'2. Dimension Definition'!H127</f>
        <v/>
      </c>
      <c r="H109" s="107"/>
      <c r="I109" s="84" t="str">
        <f>'2. Dimension Definition'!J127</f>
        <v/>
      </c>
      <c r="J109" s="107"/>
      <c r="K109" s="116"/>
      <c r="L109" s="116"/>
      <c r="M109" s="116"/>
      <c r="N109" s="116"/>
      <c r="O109" s="81"/>
      <c r="P109" s="81"/>
      <c r="Q109" s="81"/>
      <c r="R109" s="81"/>
      <c r="S109" s="7"/>
    </row>
    <row r="110">
      <c r="A110" s="81"/>
      <c r="B110" s="81"/>
      <c r="C110" s="81"/>
      <c r="D110" s="81"/>
      <c r="E110" s="84" t="str">
        <f>'2. Dimension Definition'!F128</f>
        <v/>
      </c>
      <c r="F110" s="107"/>
      <c r="G110" s="84" t="str">
        <f>'2. Dimension Definition'!H128</f>
        <v/>
      </c>
      <c r="H110" s="107"/>
      <c r="I110" s="84" t="str">
        <f>'2. Dimension Definition'!J128</f>
        <v/>
      </c>
      <c r="J110" s="107"/>
      <c r="K110" s="116"/>
      <c r="L110" s="116"/>
      <c r="M110" s="116"/>
      <c r="N110" s="116"/>
      <c r="O110" s="81"/>
      <c r="P110" s="81"/>
      <c r="Q110" s="81"/>
      <c r="R110" s="81"/>
      <c r="S110" s="7"/>
    </row>
    <row r="111">
      <c r="A111" s="81"/>
      <c r="B111" s="81"/>
      <c r="C111" s="81"/>
      <c r="D111" s="81"/>
      <c r="E111" s="84" t="str">
        <f>'2. Dimension Definition'!F129</f>
        <v/>
      </c>
      <c r="F111" s="107"/>
      <c r="G111" s="84" t="str">
        <f>'2. Dimension Definition'!H129</f>
        <v/>
      </c>
      <c r="H111" s="107"/>
      <c r="I111" s="84" t="str">
        <f>'2. Dimension Definition'!J129</f>
        <v/>
      </c>
      <c r="J111" s="107"/>
      <c r="K111" s="116"/>
      <c r="L111" s="116"/>
      <c r="M111" s="116"/>
      <c r="N111" s="116"/>
      <c r="O111" s="81"/>
      <c r="P111" s="81"/>
      <c r="Q111" s="81"/>
      <c r="R111" s="81"/>
      <c r="S111" s="7"/>
    </row>
    <row r="112">
      <c r="A112" s="81"/>
      <c r="B112" s="81"/>
      <c r="C112" s="81"/>
      <c r="D112" s="81"/>
      <c r="E112" s="84" t="str">
        <f>'2. Dimension Definition'!F130</f>
        <v/>
      </c>
      <c r="F112" s="107"/>
      <c r="G112" s="84" t="str">
        <f>'2. Dimension Definition'!H130</f>
        <v/>
      </c>
      <c r="H112" s="107"/>
      <c r="I112" s="84" t="str">
        <f>'2. Dimension Definition'!J130</f>
        <v/>
      </c>
      <c r="J112" s="107"/>
      <c r="K112" s="116"/>
      <c r="L112" s="116"/>
      <c r="M112" s="116"/>
      <c r="N112" s="116"/>
      <c r="O112" s="81"/>
      <c r="P112" s="81"/>
      <c r="Q112" s="81"/>
      <c r="R112" s="81"/>
      <c r="S112" s="7"/>
    </row>
    <row r="113">
      <c r="A113" s="81"/>
      <c r="B113" s="81"/>
      <c r="C113" s="81"/>
      <c r="D113" s="81"/>
      <c r="E113" s="84" t="str">
        <f>'2. Dimension Definition'!F131</f>
        <v/>
      </c>
      <c r="F113" s="107"/>
      <c r="G113" s="84" t="str">
        <f>'2. Dimension Definition'!H131</f>
        <v/>
      </c>
      <c r="H113" s="107"/>
      <c r="I113" s="84" t="str">
        <f>'2. Dimension Definition'!J131</f>
        <v/>
      </c>
      <c r="J113" s="107"/>
      <c r="K113" s="116"/>
      <c r="L113" s="116"/>
      <c r="M113" s="116"/>
      <c r="N113" s="116"/>
      <c r="O113" s="81"/>
      <c r="P113" s="81"/>
      <c r="Q113" s="81"/>
      <c r="R113" s="81"/>
      <c r="S113" s="7"/>
    </row>
    <row r="114">
      <c r="A114" s="81"/>
      <c r="B114" s="81"/>
      <c r="C114" s="81"/>
      <c r="D114" s="81"/>
      <c r="E114" s="84" t="str">
        <f>'2. Dimension Definition'!F132</f>
        <v/>
      </c>
      <c r="F114" s="107"/>
      <c r="G114" s="84" t="str">
        <f>'2. Dimension Definition'!H132</f>
        <v/>
      </c>
      <c r="H114" s="107"/>
      <c r="I114" s="84" t="str">
        <f>'2. Dimension Definition'!J132</f>
        <v/>
      </c>
      <c r="J114" s="107"/>
      <c r="K114" s="116"/>
      <c r="L114" s="116"/>
      <c r="M114" s="116"/>
      <c r="N114" s="116"/>
      <c r="O114" s="81"/>
      <c r="P114" s="81"/>
      <c r="Q114" s="81"/>
      <c r="R114" s="81"/>
      <c r="S114" s="7"/>
    </row>
    <row r="115">
      <c r="A115" s="81"/>
      <c r="B115" s="81"/>
      <c r="C115" s="81"/>
      <c r="D115" s="81"/>
      <c r="E115" s="84" t="str">
        <f>'2. Dimension Definition'!F133</f>
        <v/>
      </c>
      <c r="F115" s="107"/>
      <c r="G115" s="84" t="str">
        <f>'2. Dimension Definition'!H133</f>
        <v/>
      </c>
      <c r="H115" s="107"/>
      <c r="I115" s="84" t="str">
        <f>'2. Dimension Definition'!J133</f>
        <v/>
      </c>
      <c r="J115" s="107"/>
      <c r="K115" s="116"/>
      <c r="L115" s="116"/>
      <c r="M115" s="116"/>
      <c r="N115" s="116"/>
      <c r="O115" s="81"/>
      <c r="P115" s="81"/>
      <c r="Q115" s="81"/>
      <c r="R115" s="81"/>
      <c r="S115" s="7"/>
    </row>
    <row r="116">
      <c r="A116" s="81"/>
      <c r="B116" s="81"/>
      <c r="C116" s="81"/>
      <c r="D116" s="81"/>
      <c r="E116" s="84" t="str">
        <f>'2. Dimension Definition'!F134</f>
        <v/>
      </c>
      <c r="F116" s="107"/>
      <c r="G116" s="84" t="str">
        <f>'2. Dimension Definition'!H134</f>
        <v/>
      </c>
      <c r="H116" s="107"/>
      <c r="I116" s="84" t="str">
        <f>'2. Dimension Definition'!J134</f>
        <v/>
      </c>
      <c r="J116" s="107"/>
      <c r="K116" s="116"/>
      <c r="L116" s="116"/>
      <c r="M116" s="116"/>
      <c r="N116" s="116"/>
      <c r="O116" s="81"/>
      <c r="P116" s="81"/>
      <c r="Q116" s="81"/>
      <c r="R116" s="81"/>
      <c r="S116" s="7"/>
    </row>
    <row r="117">
      <c r="A117" s="81"/>
      <c r="B117" s="81"/>
      <c r="C117" s="81"/>
      <c r="D117" s="81"/>
      <c r="E117" s="84" t="str">
        <f>'2. Dimension Definition'!F135</f>
        <v/>
      </c>
      <c r="F117" s="107"/>
      <c r="G117" s="84" t="str">
        <f>'2. Dimension Definition'!H135</f>
        <v/>
      </c>
      <c r="H117" s="107"/>
      <c r="I117" s="84" t="str">
        <f>'2. Dimension Definition'!J135</f>
        <v/>
      </c>
      <c r="J117" s="107"/>
      <c r="K117" s="116"/>
      <c r="L117" s="116"/>
      <c r="M117" s="116"/>
      <c r="N117" s="116"/>
      <c r="O117" s="81"/>
      <c r="P117" s="81"/>
      <c r="Q117" s="81"/>
      <c r="R117" s="81"/>
      <c r="S117" s="7"/>
    </row>
    <row r="118">
      <c r="A118" s="81"/>
      <c r="B118" s="81"/>
      <c r="C118" s="81"/>
      <c r="D118" s="81"/>
      <c r="E118" s="84" t="str">
        <f>'2. Dimension Definition'!F136</f>
        <v/>
      </c>
      <c r="F118" s="107"/>
      <c r="G118" s="84" t="str">
        <f>'2. Dimension Definition'!H136</f>
        <v/>
      </c>
      <c r="H118" s="107"/>
      <c r="I118" s="84" t="str">
        <f>'2. Dimension Definition'!J136</f>
        <v/>
      </c>
      <c r="J118" s="107"/>
      <c r="K118" s="116"/>
      <c r="L118" s="116"/>
      <c r="M118" s="116"/>
      <c r="N118" s="116"/>
      <c r="O118" s="81"/>
      <c r="P118" s="81"/>
      <c r="Q118" s="81"/>
      <c r="R118" s="81"/>
      <c r="S118" s="7"/>
    </row>
    <row r="119">
      <c r="A119" s="81"/>
      <c r="B119" s="81"/>
      <c r="C119" s="81"/>
      <c r="D119" s="81"/>
      <c r="E119" s="84" t="str">
        <f>'2. Dimension Definition'!F137</f>
        <v/>
      </c>
      <c r="F119" s="107"/>
      <c r="G119" s="84" t="str">
        <f>'2. Dimension Definition'!H137</f>
        <v/>
      </c>
      <c r="H119" s="107"/>
      <c r="I119" s="84" t="str">
        <f>'2. Dimension Definition'!J137</f>
        <v/>
      </c>
      <c r="J119" s="107"/>
      <c r="K119" s="116"/>
      <c r="L119" s="116"/>
      <c r="M119" s="116"/>
      <c r="N119" s="116"/>
      <c r="O119" s="81"/>
      <c r="P119" s="81"/>
      <c r="Q119" s="81"/>
      <c r="R119" s="81"/>
      <c r="S119" s="7"/>
    </row>
    <row r="120">
      <c r="A120" s="81"/>
      <c r="B120" s="81"/>
      <c r="C120" s="81"/>
      <c r="D120" s="81"/>
      <c r="E120" s="84" t="str">
        <f>'2. Dimension Definition'!F138</f>
        <v/>
      </c>
      <c r="F120" s="107"/>
      <c r="G120" s="84" t="str">
        <f>'2. Dimension Definition'!H138</f>
        <v/>
      </c>
      <c r="H120" s="107"/>
      <c r="I120" s="84" t="str">
        <f>'2. Dimension Definition'!J138</f>
        <v/>
      </c>
      <c r="J120" s="107"/>
      <c r="K120" s="116"/>
      <c r="L120" s="116"/>
      <c r="M120" s="116"/>
      <c r="N120" s="116"/>
      <c r="O120" s="81"/>
      <c r="P120" s="81"/>
      <c r="Q120" s="81"/>
      <c r="R120" s="81"/>
      <c r="S120" s="7"/>
    </row>
    <row r="121">
      <c r="A121" s="81"/>
      <c r="B121" s="81"/>
      <c r="C121" s="81"/>
      <c r="D121" s="81"/>
      <c r="E121" s="84" t="str">
        <f>'2. Dimension Definition'!F139</f>
        <v/>
      </c>
      <c r="F121" s="107"/>
      <c r="G121" s="84" t="str">
        <f>'2. Dimension Definition'!H139</f>
        <v/>
      </c>
      <c r="H121" s="107"/>
      <c r="I121" s="84" t="str">
        <f>'2. Dimension Definition'!J139</f>
        <v/>
      </c>
      <c r="J121" s="107"/>
      <c r="K121" s="116"/>
      <c r="L121" s="116"/>
      <c r="M121" s="116"/>
      <c r="N121" s="116"/>
      <c r="O121" s="81"/>
      <c r="P121" s="81"/>
      <c r="Q121" s="81"/>
      <c r="R121" s="81"/>
      <c r="S121" s="7"/>
    </row>
    <row r="122">
      <c r="A122" s="81"/>
      <c r="B122" s="81"/>
      <c r="C122" s="81"/>
      <c r="D122" s="81"/>
      <c r="E122" s="84" t="str">
        <f>'2. Dimension Definition'!F140</f>
        <v/>
      </c>
      <c r="F122" s="107"/>
      <c r="G122" s="84" t="str">
        <f>'2. Dimension Definition'!H140</f>
        <v/>
      </c>
      <c r="H122" s="107"/>
      <c r="I122" s="84" t="str">
        <f>'2. Dimension Definition'!J140</f>
        <v/>
      </c>
      <c r="J122" s="107"/>
      <c r="K122" s="116"/>
      <c r="L122" s="116"/>
      <c r="M122" s="116"/>
      <c r="N122" s="116"/>
      <c r="O122" s="81"/>
      <c r="P122" s="81"/>
      <c r="Q122" s="81"/>
      <c r="R122" s="81"/>
      <c r="S122" s="7"/>
    </row>
    <row r="123">
      <c r="A123" s="81"/>
      <c r="B123" s="81"/>
      <c r="C123" s="81"/>
      <c r="D123" s="81"/>
      <c r="E123" s="84" t="str">
        <f>'2. Dimension Definition'!F141</f>
        <v/>
      </c>
      <c r="F123" s="107"/>
      <c r="G123" s="84" t="str">
        <f>'2. Dimension Definition'!H141</f>
        <v/>
      </c>
      <c r="H123" s="107"/>
      <c r="I123" s="84" t="str">
        <f>'2. Dimension Definition'!J141</f>
        <v/>
      </c>
      <c r="J123" s="107"/>
      <c r="K123" s="116"/>
      <c r="L123" s="116"/>
      <c r="M123" s="116"/>
      <c r="N123" s="116"/>
      <c r="O123" s="81"/>
      <c r="P123" s="81"/>
      <c r="Q123" s="81"/>
      <c r="R123" s="81"/>
      <c r="S123" s="7"/>
    </row>
    <row r="124">
      <c r="A124" s="81"/>
      <c r="B124" s="81"/>
      <c r="C124" s="81"/>
      <c r="D124" s="81"/>
      <c r="E124" s="84" t="str">
        <f>'2. Dimension Definition'!F142</f>
        <v/>
      </c>
      <c r="F124" s="107"/>
      <c r="G124" s="84" t="str">
        <f>'2. Dimension Definition'!H142</f>
        <v/>
      </c>
      <c r="H124" s="107"/>
      <c r="I124" s="84" t="str">
        <f>'2. Dimension Definition'!J142</f>
        <v/>
      </c>
      <c r="J124" s="107"/>
      <c r="K124" s="116"/>
      <c r="L124" s="116"/>
      <c r="M124" s="116"/>
      <c r="N124" s="116"/>
      <c r="O124" s="81"/>
      <c r="P124" s="81"/>
      <c r="Q124" s="81"/>
      <c r="R124" s="81"/>
      <c r="S124" s="7"/>
    </row>
    <row r="125">
      <c r="A125" s="81"/>
      <c r="B125" s="81"/>
      <c r="C125" s="81"/>
      <c r="D125" s="81"/>
      <c r="E125" s="84" t="str">
        <f>'2. Dimension Definition'!F143</f>
        <v/>
      </c>
      <c r="F125" s="107"/>
      <c r="G125" s="84" t="str">
        <f>'2. Dimension Definition'!H143</f>
        <v/>
      </c>
      <c r="H125" s="107"/>
      <c r="I125" s="84" t="str">
        <f>'2. Dimension Definition'!J143</f>
        <v/>
      </c>
      <c r="J125" s="107"/>
      <c r="K125" s="116"/>
      <c r="L125" s="116"/>
      <c r="M125" s="116"/>
      <c r="N125" s="116"/>
      <c r="O125" s="81"/>
      <c r="P125" s="81"/>
      <c r="Q125" s="81"/>
      <c r="R125" s="81"/>
      <c r="S125" s="7"/>
    </row>
    <row r="126">
      <c r="A126" s="81"/>
      <c r="B126" s="81"/>
      <c r="C126" s="81"/>
      <c r="D126" s="81"/>
      <c r="E126" s="84" t="str">
        <f>'2. Dimension Definition'!F144</f>
        <v/>
      </c>
      <c r="F126" s="107"/>
      <c r="G126" s="84" t="str">
        <f>'2. Dimension Definition'!H144</f>
        <v/>
      </c>
      <c r="H126" s="107"/>
      <c r="I126" s="84" t="str">
        <f>'2. Dimension Definition'!J144</f>
        <v/>
      </c>
      <c r="J126" s="107"/>
      <c r="K126" s="116"/>
      <c r="L126" s="116"/>
      <c r="M126" s="116"/>
      <c r="N126" s="116"/>
      <c r="O126" s="81"/>
      <c r="P126" s="81"/>
      <c r="Q126" s="81"/>
      <c r="R126" s="81"/>
      <c r="S126" s="7"/>
    </row>
    <row r="127">
      <c r="A127" s="81"/>
      <c r="B127" s="81"/>
      <c r="C127" s="81"/>
      <c r="D127" s="81"/>
      <c r="E127" s="84" t="str">
        <f>'2. Dimension Definition'!F145</f>
        <v/>
      </c>
      <c r="F127" s="107"/>
      <c r="G127" s="84" t="str">
        <f>'2. Dimension Definition'!H145</f>
        <v/>
      </c>
      <c r="H127" s="107"/>
      <c r="I127" s="84" t="str">
        <f>'2. Dimension Definition'!J145</f>
        <v/>
      </c>
      <c r="J127" s="107"/>
      <c r="K127" s="116"/>
      <c r="L127" s="116"/>
      <c r="M127" s="116"/>
      <c r="N127" s="116"/>
      <c r="O127" s="81"/>
      <c r="P127" s="81"/>
      <c r="Q127" s="81"/>
      <c r="R127" s="81"/>
      <c r="S127" s="7"/>
    </row>
    <row r="128">
      <c r="A128" s="81"/>
      <c r="B128" s="81"/>
      <c r="C128" s="81"/>
      <c r="D128" s="81"/>
      <c r="E128" s="84" t="str">
        <f>'2. Dimension Definition'!F146</f>
        <v/>
      </c>
      <c r="F128" s="107"/>
      <c r="G128" s="84" t="str">
        <f>'2. Dimension Definition'!H146</f>
        <v/>
      </c>
      <c r="H128" s="107"/>
      <c r="I128" s="84" t="str">
        <f>'2. Dimension Definition'!J146</f>
        <v/>
      </c>
      <c r="J128" s="107"/>
      <c r="K128" s="116"/>
      <c r="L128" s="116"/>
      <c r="M128" s="116"/>
      <c r="N128" s="116"/>
      <c r="O128" s="81"/>
      <c r="P128" s="81"/>
      <c r="Q128" s="81"/>
      <c r="R128" s="81"/>
      <c r="S128" s="7"/>
    </row>
    <row r="129">
      <c r="A129" s="81"/>
      <c r="B129" s="81"/>
      <c r="C129" s="81"/>
      <c r="D129" s="81"/>
      <c r="E129" s="84" t="str">
        <f>'2. Dimension Definition'!F147</f>
        <v/>
      </c>
      <c r="F129" s="107"/>
      <c r="G129" s="84" t="str">
        <f>'2. Dimension Definition'!H147</f>
        <v/>
      </c>
      <c r="H129" s="107"/>
      <c r="I129" s="84" t="str">
        <f>'2. Dimension Definition'!J147</f>
        <v/>
      </c>
      <c r="J129" s="107"/>
      <c r="K129" s="116"/>
      <c r="L129" s="116"/>
      <c r="M129" s="116"/>
      <c r="N129" s="116"/>
      <c r="O129" s="81"/>
      <c r="P129" s="81"/>
      <c r="Q129" s="81"/>
      <c r="R129" s="81"/>
      <c r="S129" s="7"/>
    </row>
    <row r="130">
      <c r="A130" s="81"/>
      <c r="B130" s="81"/>
      <c r="C130" s="81"/>
      <c r="D130" s="81"/>
      <c r="E130" s="84" t="str">
        <f>'2. Dimension Definition'!F148</f>
        <v/>
      </c>
      <c r="F130" s="107"/>
      <c r="G130" s="84" t="str">
        <f>'2. Dimension Definition'!H148</f>
        <v/>
      </c>
      <c r="H130" s="107"/>
      <c r="I130" s="84" t="str">
        <f>'2. Dimension Definition'!J148</f>
        <v/>
      </c>
      <c r="J130" s="107"/>
      <c r="K130" s="116"/>
      <c r="L130" s="116"/>
      <c r="M130" s="116"/>
      <c r="N130" s="116"/>
      <c r="O130" s="81"/>
      <c r="P130" s="81"/>
      <c r="Q130" s="81"/>
      <c r="R130" s="81"/>
      <c r="S130" s="7"/>
    </row>
    <row r="131">
      <c r="A131" s="81"/>
      <c r="B131" s="81"/>
      <c r="C131" s="81"/>
      <c r="D131" s="81"/>
      <c r="E131" s="84" t="str">
        <f>'2. Dimension Definition'!F149</f>
        <v/>
      </c>
      <c r="F131" s="107"/>
      <c r="G131" s="84" t="str">
        <f>'2. Dimension Definition'!H149</f>
        <v/>
      </c>
      <c r="H131" s="107"/>
      <c r="I131" s="84" t="str">
        <f>'2. Dimension Definition'!J149</f>
        <v/>
      </c>
      <c r="J131" s="107"/>
      <c r="K131" s="116"/>
      <c r="L131" s="116"/>
      <c r="M131" s="116"/>
      <c r="N131" s="116"/>
      <c r="O131" s="81"/>
      <c r="P131" s="81"/>
      <c r="Q131" s="81"/>
      <c r="R131" s="81"/>
      <c r="S131" s="7"/>
    </row>
    <row r="132">
      <c r="A132" s="81"/>
      <c r="B132" s="81"/>
      <c r="C132" s="81"/>
      <c r="D132" s="81"/>
      <c r="E132" s="84" t="str">
        <f>'2. Dimension Definition'!F150</f>
        <v/>
      </c>
      <c r="F132" s="107"/>
      <c r="G132" s="84" t="str">
        <f>'2. Dimension Definition'!H150</f>
        <v/>
      </c>
      <c r="H132" s="107"/>
      <c r="I132" s="84" t="str">
        <f>'2. Dimension Definition'!J150</f>
        <v/>
      </c>
      <c r="J132" s="107"/>
      <c r="K132" s="116"/>
      <c r="L132" s="116"/>
      <c r="M132" s="116"/>
      <c r="N132" s="116"/>
      <c r="O132" s="81"/>
      <c r="P132" s="81"/>
      <c r="Q132" s="81"/>
      <c r="R132" s="81"/>
      <c r="S132" s="7"/>
    </row>
    <row r="133">
      <c r="A133" s="81"/>
      <c r="B133" s="81"/>
      <c r="C133" s="81"/>
      <c r="D133" s="81"/>
      <c r="E133" s="84" t="str">
        <f>'2. Dimension Definition'!F151</f>
        <v/>
      </c>
      <c r="F133" s="107"/>
      <c r="G133" s="84" t="str">
        <f>'2. Dimension Definition'!H151</f>
        <v/>
      </c>
      <c r="H133" s="107"/>
      <c r="I133" s="84" t="str">
        <f>'2. Dimension Definition'!J151</f>
        <v/>
      </c>
      <c r="J133" s="107"/>
      <c r="K133" s="116"/>
      <c r="L133" s="116"/>
      <c r="M133" s="116"/>
      <c r="N133" s="116"/>
      <c r="O133" s="81"/>
      <c r="P133" s="81"/>
      <c r="Q133" s="81"/>
      <c r="R133" s="81"/>
      <c r="S133" s="7"/>
    </row>
    <row r="134">
      <c r="A134" s="81"/>
      <c r="B134" s="81"/>
      <c r="C134" s="81"/>
      <c r="D134" s="81"/>
      <c r="E134" s="84" t="str">
        <f>'2. Dimension Definition'!F152</f>
        <v/>
      </c>
      <c r="F134" s="107"/>
      <c r="G134" s="84" t="str">
        <f>'2. Dimension Definition'!H152</f>
        <v/>
      </c>
      <c r="H134" s="107"/>
      <c r="I134" s="84" t="str">
        <f>'2. Dimension Definition'!J152</f>
        <v/>
      </c>
      <c r="J134" s="107"/>
      <c r="K134" s="116"/>
      <c r="L134" s="116"/>
      <c r="M134" s="116"/>
      <c r="N134" s="116"/>
      <c r="O134" s="81"/>
      <c r="P134" s="81"/>
      <c r="Q134" s="81"/>
      <c r="R134" s="81"/>
      <c r="S134" s="7"/>
    </row>
    <row r="135">
      <c r="A135" s="81"/>
      <c r="B135" s="81"/>
      <c r="C135" s="81"/>
      <c r="D135" s="81"/>
      <c r="E135" s="84" t="str">
        <f>'2. Dimension Definition'!F153</f>
        <v/>
      </c>
      <c r="F135" s="107"/>
      <c r="G135" s="84" t="str">
        <f>'2. Dimension Definition'!H153</f>
        <v/>
      </c>
      <c r="H135" s="107"/>
      <c r="I135" s="84" t="str">
        <f>'2. Dimension Definition'!J153</f>
        <v/>
      </c>
      <c r="J135" s="107"/>
      <c r="K135" s="116"/>
      <c r="L135" s="116"/>
      <c r="M135" s="116"/>
      <c r="N135" s="116"/>
      <c r="O135" s="81"/>
      <c r="P135" s="81"/>
      <c r="Q135" s="81"/>
      <c r="R135" s="81"/>
      <c r="S135" s="7"/>
    </row>
    <row r="136">
      <c r="A136" s="81"/>
      <c r="B136" s="81"/>
      <c r="C136" s="81"/>
      <c r="D136" s="81"/>
      <c r="E136" s="84" t="str">
        <f>'2. Dimension Definition'!F154</f>
        <v/>
      </c>
      <c r="F136" s="107"/>
      <c r="G136" s="84" t="str">
        <f>'2. Dimension Definition'!H154</f>
        <v/>
      </c>
      <c r="H136" s="107"/>
      <c r="I136" s="84" t="str">
        <f>'2. Dimension Definition'!J154</f>
        <v/>
      </c>
      <c r="J136" s="107"/>
      <c r="K136" s="116"/>
      <c r="L136" s="116"/>
      <c r="M136" s="116"/>
      <c r="N136" s="116"/>
      <c r="O136" s="81"/>
      <c r="P136" s="81"/>
      <c r="Q136" s="81"/>
      <c r="R136" s="81"/>
      <c r="S136" s="7"/>
    </row>
    <row r="137">
      <c r="A137" s="81"/>
      <c r="B137" s="81"/>
      <c r="C137" s="81"/>
      <c r="D137" s="81"/>
      <c r="E137" s="84" t="str">
        <f>'2. Dimension Definition'!F155</f>
        <v/>
      </c>
      <c r="F137" s="107"/>
      <c r="G137" s="84" t="str">
        <f>'2. Dimension Definition'!H155</f>
        <v/>
      </c>
      <c r="H137" s="107"/>
      <c r="I137" s="84" t="str">
        <f>'2. Dimension Definition'!J155</f>
        <v/>
      </c>
      <c r="J137" s="107"/>
      <c r="K137" s="116"/>
      <c r="L137" s="116"/>
      <c r="M137" s="116"/>
      <c r="N137" s="116"/>
      <c r="O137" s="81"/>
      <c r="P137" s="81"/>
      <c r="Q137" s="81"/>
      <c r="R137" s="81"/>
      <c r="S137" s="7"/>
    </row>
    <row r="138">
      <c r="A138" s="81"/>
      <c r="B138" s="81"/>
      <c r="C138" s="81"/>
      <c r="D138" s="81"/>
      <c r="E138" s="84" t="str">
        <f>'2. Dimension Definition'!F156</f>
        <v/>
      </c>
      <c r="F138" s="107"/>
      <c r="G138" s="84" t="str">
        <f>'2. Dimension Definition'!H156</f>
        <v/>
      </c>
      <c r="H138" s="107"/>
      <c r="I138" s="84" t="str">
        <f>'2. Dimension Definition'!J156</f>
        <v/>
      </c>
      <c r="J138" s="107"/>
      <c r="K138" s="116"/>
      <c r="L138" s="116"/>
      <c r="M138" s="116"/>
      <c r="N138" s="116"/>
      <c r="O138" s="81"/>
      <c r="P138" s="81"/>
      <c r="Q138" s="81"/>
      <c r="R138" s="81"/>
      <c r="S138" s="7"/>
    </row>
    <row r="139">
      <c r="A139" s="81"/>
      <c r="B139" s="81"/>
      <c r="C139" s="81"/>
      <c r="D139" s="81"/>
      <c r="E139" s="84" t="str">
        <f>'2. Dimension Definition'!F157</f>
        <v/>
      </c>
      <c r="F139" s="107"/>
      <c r="G139" s="84" t="str">
        <f>'2. Dimension Definition'!H157</f>
        <v/>
      </c>
      <c r="H139" s="107"/>
      <c r="I139" s="84" t="str">
        <f>'2. Dimension Definition'!J157</f>
        <v/>
      </c>
      <c r="J139" s="107"/>
      <c r="K139" s="116"/>
      <c r="L139" s="116"/>
      <c r="M139" s="116"/>
      <c r="N139" s="116"/>
      <c r="O139" s="81"/>
      <c r="P139" s="81"/>
      <c r="Q139" s="81"/>
      <c r="R139" s="81"/>
      <c r="S139" s="7"/>
    </row>
    <row r="140">
      <c r="A140" s="81"/>
      <c r="B140" s="81"/>
      <c r="C140" s="81"/>
      <c r="D140" s="81"/>
      <c r="E140" s="84" t="str">
        <f>'2. Dimension Definition'!F158</f>
        <v/>
      </c>
      <c r="F140" s="107"/>
      <c r="G140" s="84" t="str">
        <f>'2. Dimension Definition'!H158</f>
        <v/>
      </c>
      <c r="H140" s="107"/>
      <c r="I140" s="84" t="str">
        <f>'2. Dimension Definition'!J158</f>
        <v/>
      </c>
      <c r="J140" s="107"/>
      <c r="K140" s="116"/>
      <c r="L140" s="116"/>
      <c r="M140" s="116"/>
      <c r="N140" s="116"/>
      <c r="O140" s="81"/>
      <c r="P140" s="81"/>
      <c r="Q140" s="81"/>
      <c r="R140" s="81"/>
      <c r="S140" s="7"/>
    </row>
    <row r="141">
      <c r="A141" s="81"/>
      <c r="B141" s="81"/>
      <c r="C141" s="81"/>
      <c r="D141" s="81"/>
      <c r="E141" s="84" t="str">
        <f>'2. Dimension Definition'!F159</f>
        <v/>
      </c>
      <c r="F141" s="107"/>
      <c r="G141" s="84" t="str">
        <f>'2. Dimension Definition'!H159</f>
        <v/>
      </c>
      <c r="H141" s="107"/>
      <c r="I141" s="84" t="str">
        <f>'2. Dimension Definition'!J159</f>
        <v/>
      </c>
      <c r="J141" s="107"/>
      <c r="K141" s="116"/>
      <c r="L141" s="116"/>
      <c r="M141" s="116"/>
      <c r="N141" s="116"/>
      <c r="O141" s="81"/>
      <c r="P141" s="81"/>
      <c r="Q141" s="81"/>
      <c r="R141" s="81"/>
      <c r="S141" s="7"/>
    </row>
    <row r="142">
      <c r="A142" s="81"/>
      <c r="B142" s="81"/>
      <c r="C142" s="81"/>
      <c r="D142" s="81"/>
      <c r="E142" s="84" t="str">
        <f>'2. Dimension Definition'!F160</f>
        <v/>
      </c>
      <c r="F142" s="107"/>
      <c r="G142" s="84" t="str">
        <f>'2. Dimension Definition'!H160</f>
        <v/>
      </c>
      <c r="H142" s="107"/>
      <c r="I142" s="84" t="str">
        <f>'2. Dimension Definition'!J160</f>
        <v/>
      </c>
      <c r="J142" s="107"/>
      <c r="K142" s="116"/>
      <c r="L142" s="116"/>
      <c r="M142" s="116"/>
      <c r="N142" s="116"/>
      <c r="O142" s="81"/>
      <c r="P142" s="81"/>
      <c r="Q142" s="81"/>
      <c r="R142" s="81"/>
      <c r="S142" s="7"/>
    </row>
    <row r="143">
      <c r="A143" s="81"/>
      <c r="B143" s="81"/>
      <c r="C143" s="81"/>
      <c r="D143" s="81"/>
      <c r="E143" s="84" t="str">
        <f>'2. Dimension Definition'!F161</f>
        <v/>
      </c>
      <c r="F143" s="107"/>
      <c r="G143" s="84" t="str">
        <f>'2. Dimension Definition'!H161</f>
        <v/>
      </c>
      <c r="H143" s="107"/>
      <c r="I143" s="84" t="str">
        <f>'2. Dimension Definition'!J161</f>
        <v/>
      </c>
      <c r="J143" s="107"/>
      <c r="K143" s="116"/>
      <c r="L143" s="116"/>
      <c r="M143" s="116"/>
      <c r="N143" s="116"/>
      <c r="O143" s="81"/>
      <c r="P143" s="81"/>
      <c r="Q143" s="81"/>
      <c r="R143" s="81"/>
      <c r="S143" s="7"/>
    </row>
    <row r="144">
      <c r="A144" s="81"/>
      <c r="B144" s="81"/>
      <c r="C144" s="81"/>
      <c r="D144" s="81"/>
      <c r="E144" s="84" t="str">
        <f>'2. Dimension Definition'!F162</f>
        <v/>
      </c>
      <c r="F144" s="107"/>
      <c r="G144" s="84" t="str">
        <f>'2. Dimension Definition'!H162</f>
        <v/>
      </c>
      <c r="H144" s="107"/>
      <c r="I144" s="84" t="str">
        <f>'2. Dimension Definition'!J162</f>
        <v/>
      </c>
      <c r="J144" s="107"/>
      <c r="K144" s="116"/>
      <c r="L144" s="116"/>
      <c r="M144" s="116"/>
      <c r="N144" s="116"/>
      <c r="O144" s="81"/>
      <c r="P144" s="81"/>
      <c r="Q144" s="81"/>
      <c r="R144" s="81"/>
      <c r="S144" s="7"/>
    </row>
    <row r="145">
      <c r="A145" s="81"/>
      <c r="B145" s="81"/>
      <c r="C145" s="81"/>
      <c r="D145" s="81"/>
      <c r="E145" s="84" t="str">
        <f>'2. Dimension Definition'!F163</f>
        <v/>
      </c>
      <c r="F145" s="107"/>
      <c r="G145" s="84" t="str">
        <f>'2. Dimension Definition'!H163</f>
        <v/>
      </c>
      <c r="H145" s="107"/>
      <c r="I145" s="84" t="str">
        <f>'2. Dimension Definition'!J163</f>
        <v/>
      </c>
      <c r="J145" s="107"/>
      <c r="K145" s="116"/>
      <c r="L145" s="116"/>
      <c r="M145" s="116"/>
      <c r="N145" s="116"/>
      <c r="O145" s="81"/>
      <c r="P145" s="81"/>
      <c r="Q145" s="81"/>
      <c r="R145" s="81"/>
      <c r="S145" s="7"/>
    </row>
    <row r="146">
      <c r="A146" s="81"/>
      <c r="B146" s="81"/>
      <c r="C146" s="81"/>
      <c r="D146" s="81"/>
      <c r="E146" s="84" t="str">
        <f>'2. Dimension Definition'!F164</f>
        <v/>
      </c>
      <c r="F146" s="107"/>
      <c r="G146" s="84" t="str">
        <f>'2. Dimension Definition'!H164</f>
        <v/>
      </c>
      <c r="H146" s="107"/>
      <c r="I146" s="84" t="str">
        <f>'2. Dimension Definition'!J164</f>
        <v/>
      </c>
      <c r="J146" s="107"/>
      <c r="K146" s="116"/>
      <c r="L146" s="116"/>
      <c r="M146" s="116"/>
      <c r="N146" s="116"/>
      <c r="O146" s="81"/>
      <c r="P146" s="81"/>
      <c r="Q146" s="81"/>
      <c r="R146" s="81"/>
      <c r="S146" s="7"/>
    </row>
    <row r="147">
      <c r="A147" s="81"/>
      <c r="B147" s="81"/>
      <c r="C147" s="81"/>
      <c r="D147" s="81"/>
      <c r="E147" s="84" t="str">
        <f>'2. Dimension Definition'!F165</f>
        <v/>
      </c>
      <c r="F147" s="107"/>
      <c r="G147" s="84" t="str">
        <f>'2. Dimension Definition'!H165</f>
        <v/>
      </c>
      <c r="H147" s="107"/>
      <c r="I147" s="84" t="str">
        <f>'2. Dimension Definition'!J165</f>
        <v/>
      </c>
      <c r="J147" s="107"/>
      <c r="K147" s="116"/>
      <c r="L147" s="116"/>
      <c r="M147" s="116"/>
      <c r="N147" s="116"/>
      <c r="O147" s="81"/>
      <c r="P147" s="81"/>
      <c r="Q147" s="81"/>
      <c r="R147" s="81"/>
      <c r="S147" s="7"/>
    </row>
    <row r="148">
      <c r="A148" s="81"/>
      <c r="B148" s="81"/>
      <c r="C148" s="81"/>
      <c r="D148" s="81"/>
      <c r="E148" s="84" t="str">
        <f>'2. Dimension Definition'!F166</f>
        <v/>
      </c>
      <c r="F148" s="107"/>
      <c r="G148" s="84" t="str">
        <f>'2. Dimension Definition'!H166</f>
        <v/>
      </c>
      <c r="H148" s="107"/>
      <c r="I148" s="84" t="str">
        <f>'2. Dimension Definition'!J166</f>
        <v/>
      </c>
      <c r="J148" s="107"/>
      <c r="K148" s="116"/>
      <c r="L148" s="116"/>
      <c r="M148" s="116"/>
      <c r="N148" s="116"/>
      <c r="O148" s="81"/>
      <c r="P148" s="81"/>
      <c r="Q148" s="81"/>
      <c r="R148" s="81"/>
      <c r="S148" s="7"/>
    </row>
    <row r="149">
      <c r="A149" s="81"/>
      <c r="B149" s="81"/>
      <c r="C149" s="81"/>
      <c r="D149" s="81"/>
      <c r="E149" s="84" t="str">
        <f>'2. Dimension Definition'!F167</f>
        <v/>
      </c>
      <c r="F149" s="107"/>
      <c r="G149" s="84" t="str">
        <f>'2. Dimension Definition'!H167</f>
        <v/>
      </c>
      <c r="H149" s="107"/>
      <c r="I149" s="84" t="str">
        <f>'2. Dimension Definition'!J167</f>
        <v/>
      </c>
      <c r="J149" s="107"/>
      <c r="K149" s="116"/>
      <c r="L149" s="116"/>
      <c r="M149" s="116"/>
      <c r="N149" s="116"/>
      <c r="O149" s="81"/>
      <c r="P149" s="81"/>
      <c r="Q149" s="81"/>
      <c r="R149" s="81"/>
      <c r="S149" s="7"/>
    </row>
    <row r="150">
      <c r="A150" s="81"/>
      <c r="B150" s="81"/>
      <c r="C150" s="81"/>
      <c r="D150" s="81"/>
      <c r="E150" s="84" t="str">
        <f>'2. Dimension Definition'!F168</f>
        <v/>
      </c>
      <c r="F150" s="107"/>
      <c r="G150" s="84" t="str">
        <f>'2. Dimension Definition'!H168</f>
        <v/>
      </c>
      <c r="H150" s="107"/>
      <c r="I150" s="84" t="str">
        <f>'2. Dimension Definition'!J168</f>
        <v/>
      </c>
      <c r="J150" s="107"/>
      <c r="K150" s="116"/>
      <c r="L150" s="116"/>
      <c r="M150" s="116"/>
      <c r="N150" s="116"/>
      <c r="O150" s="81"/>
      <c r="P150" s="81"/>
      <c r="Q150" s="81"/>
      <c r="R150" s="81"/>
      <c r="S150" s="7"/>
    </row>
    <row r="151">
      <c r="A151" s="81"/>
      <c r="B151" s="81"/>
      <c r="C151" s="81"/>
      <c r="D151" s="81"/>
      <c r="E151" s="84" t="str">
        <f>'2. Dimension Definition'!F169</f>
        <v/>
      </c>
      <c r="F151" s="107"/>
      <c r="G151" s="84" t="str">
        <f>'2. Dimension Definition'!H169</f>
        <v/>
      </c>
      <c r="H151" s="107"/>
      <c r="I151" s="84" t="str">
        <f>'2. Dimension Definition'!J169</f>
        <v/>
      </c>
      <c r="J151" s="107"/>
      <c r="K151" s="116"/>
      <c r="L151" s="116"/>
      <c r="M151" s="116"/>
      <c r="N151" s="116"/>
      <c r="O151" s="81"/>
      <c r="P151" s="81"/>
      <c r="Q151" s="81"/>
      <c r="R151" s="81"/>
      <c r="S151" s="7"/>
    </row>
    <row r="152">
      <c r="A152" s="81"/>
      <c r="B152" s="81"/>
      <c r="C152" s="81"/>
      <c r="D152" s="81"/>
      <c r="E152" s="84" t="str">
        <f>'2. Dimension Definition'!F170</f>
        <v/>
      </c>
      <c r="F152" s="107"/>
      <c r="G152" s="84" t="str">
        <f>'2. Dimension Definition'!H170</f>
        <v/>
      </c>
      <c r="H152" s="107"/>
      <c r="I152" s="84" t="str">
        <f>'2. Dimension Definition'!J170</f>
        <v/>
      </c>
      <c r="J152" s="107"/>
      <c r="K152" s="116"/>
      <c r="L152" s="116"/>
      <c r="M152" s="116"/>
      <c r="N152" s="116"/>
      <c r="O152" s="81"/>
      <c r="P152" s="81"/>
      <c r="Q152" s="81"/>
      <c r="R152" s="81"/>
      <c r="S152" s="7"/>
    </row>
    <row r="153">
      <c r="A153" s="81"/>
      <c r="B153" s="81"/>
      <c r="C153" s="81"/>
      <c r="D153" s="81"/>
      <c r="E153" s="84" t="str">
        <f>'2. Dimension Definition'!F171</f>
        <v/>
      </c>
      <c r="F153" s="107"/>
      <c r="G153" s="84" t="str">
        <f>'2. Dimension Definition'!H171</f>
        <v/>
      </c>
      <c r="H153" s="107"/>
      <c r="I153" s="84" t="str">
        <f>'2. Dimension Definition'!J171</f>
        <v/>
      </c>
      <c r="J153" s="107"/>
      <c r="K153" s="116"/>
      <c r="L153" s="116"/>
      <c r="M153" s="116"/>
      <c r="N153" s="116"/>
      <c r="O153" s="81"/>
      <c r="P153" s="81"/>
      <c r="Q153" s="81"/>
      <c r="R153" s="81"/>
      <c r="S153" s="7"/>
    </row>
    <row r="154">
      <c r="A154" s="81"/>
      <c r="B154" s="81"/>
      <c r="C154" s="81"/>
      <c r="D154" s="81"/>
      <c r="E154" s="84" t="str">
        <f>'2. Dimension Definition'!F172</f>
        <v/>
      </c>
      <c r="F154" s="107"/>
      <c r="G154" s="84" t="str">
        <f>'2. Dimension Definition'!H172</f>
        <v/>
      </c>
      <c r="H154" s="107"/>
      <c r="I154" s="84" t="str">
        <f>'2. Dimension Definition'!J172</f>
        <v/>
      </c>
      <c r="J154" s="107"/>
      <c r="K154" s="116"/>
      <c r="L154" s="116"/>
      <c r="M154" s="116"/>
      <c r="N154" s="116"/>
      <c r="O154" s="81"/>
      <c r="P154" s="81"/>
      <c r="Q154" s="81"/>
      <c r="R154" s="81"/>
      <c r="S154" s="7"/>
    </row>
    <row r="155">
      <c r="A155" s="81"/>
      <c r="B155" s="81"/>
      <c r="C155" s="81"/>
      <c r="D155" s="81"/>
      <c r="E155" s="84" t="str">
        <f>'2. Dimension Definition'!F173</f>
        <v/>
      </c>
      <c r="F155" s="107"/>
      <c r="G155" s="84" t="str">
        <f>'2. Dimension Definition'!H173</f>
        <v/>
      </c>
      <c r="H155" s="107"/>
      <c r="I155" s="84" t="str">
        <f>'2. Dimension Definition'!J173</f>
        <v/>
      </c>
      <c r="J155" s="107"/>
      <c r="K155" s="116"/>
      <c r="L155" s="116"/>
      <c r="M155" s="116"/>
      <c r="N155" s="116"/>
      <c r="O155" s="81"/>
      <c r="P155" s="81"/>
      <c r="Q155" s="81"/>
      <c r="R155" s="81"/>
      <c r="S155" s="7"/>
    </row>
    <row r="156">
      <c r="A156" s="81"/>
      <c r="B156" s="81"/>
      <c r="C156" s="81"/>
      <c r="D156" s="81"/>
      <c r="E156" s="84" t="str">
        <f>'2. Dimension Definition'!F174</f>
        <v/>
      </c>
      <c r="F156" s="107"/>
      <c r="G156" s="84" t="str">
        <f>'2. Dimension Definition'!H174</f>
        <v/>
      </c>
      <c r="H156" s="107"/>
      <c r="I156" s="84" t="str">
        <f>'2. Dimension Definition'!J174</f>
        <v/>
      </c>
      <c r="J156" s="107"/>
      <c r="K156" s="116"/>
      <c r="L156" s="116"/>
      <c r="M156" s="116"/>
      <c r="N156" s="116"/>
      <c r="O156" s="81"/>
      <c r="P156" s="81"/>
      <c r="Q156" s="81"/>
      <c r="R156" s="81"/>
      <c r="S156" s="7"/>
    </row>
    <row r="157">
      <c r="A157" s="81"/>
      <c r="B157" s="81"/>
      <c r="C157" s="81"/>
      <c r="D157" s="81"/>
      <c r="E157" s="84" t="str">
        <f>'2. Dimension Definition'!F175</f>
        <v/>
      </c>
      <c r="F157" s="107"/>
      <c r="G157" s="84" t="str">
        <f>'2. Dimension Definition'!H175</f>
        <v/>
      </c>
      <c r="H157" s="107"/>
      <c r="I157" s="84" t="str">
        <f>'2. Dimension Definition'!J175</f>
        <v/>
      </c>
      <c r="J157" s="107"/>
      <c r="K157" s="116"/>
      <c r="L157" s="116"/>
      <c r="M157" s="116"/>
      <c r="N157" s="116"/>
      <c r="O157" s="81"/>
      <c r="P157" s="81"/>
      <c r="Q157" s="81"/>
      <c r="R157" s="81"/>
      <c r="S157" s="7"/>
    </row>
    <row r="158">
      <c r="A158" s="81"/>
      <c r="B158" s="81"/>
      <c r="C158" s="81"/>
      <c r="D158" s="81"/>
      <c r="E158" s="84" t="str">
        <f>'2. Dimension Definition'!F176</f>
        <v/>
      </c>
      <c r="F158" s="107"/>
      <c r="G158" s="84" t="str">
        <f>'2. Dimension Definition'!H176</f>
        <v/>
      </c>
      <c r="H158" s="107"/>
      <c r="I158" s="84" t="str">
        <f>'2. Dimension Definition'!J176</f>
        <v/>
      </c>
      <c r="J158" s="107"/>
      <c r="K158" s="116"/>
      <c r="L158" s="116"/>
      <c r="M158" s="116"/>
      <c r="N158" s="116"/>
      <c r="O158" s="81"/>
      <c r="P158" s="81"/>
      <c r="Q158" s="81"/>
      <c r="R158" s="81"/>
      <c r="S158" s="7"/>
    </row>
    <row r="159">
      <c r="A159" s="81"/>
      <c r="B159" s="81"/>
      <c r="C159" s="81"/>
      <c r="D159" s="81"/>
      <c r="E159" s="84" t="str">
        <f>'2. Dimension Definition'!F177</f>
        <v/>
      </c>
      <c r="F159" s="107"/>
      <c r="G159" s="84" t="str">
        <f>'2. Dimension Definition'!H177</f>
        <v/>
      </c>
      <c r="H159" s="107"/>
      <c r="I159" s="84" t="str">
        <f>'2. Dimension Definition'!J177</f>
        <v/>
      </c>
      <c r="J159" s="107"/>
      <c r="K159" s="116"/>
      <c r="L159" s="116"/>
      <c r="M159" s="116"/>
      <c r="N159" s="116"/>
      <c r="O159" s="81"/>
      <c r="P159" s="81"/>
      <c r="Q159" s="81"/>
      <c r="R159" s="81"/>
      <c r="S159" s="7"/>
    </row>
    <row r="160">
      <c r="A160" s="81"/>
      <c r="B160" s="81"/>
      <c r="C160" s="81"/>
      <c r="D160" s="81"/>
      <c r="E160" s="84" t="str">
        <f>'2. Dimension Definition'!F178</f>
        <v/>
      </c>
      <c r="F160" s="107"/>
      <c r="G160" s="84" t="str">
        <f>'2. Dimension Definition'!H178</f>
        <v/>
      </c>
      <c r="H160" s="107"/>
      <c r="I160" s="84" t="str">
        <f>'2. Dimension Definition'!J178</f>
        <v/>
      </c>
      <c r="J160" s="107"/>
      <c r="K160" s="116"/>
      <c r="L160" s="116"/>
      <c r="M160" s="116"/>
      <c r="N160" s="116"/>
      <c r="O160" s="81"/>
      <c r="P160" s="81"/>
      <c r="Q160" s="81"/>
      <c r="R160" s="81"/>
      <c r="S160" s="7"/>
    </row>
    <row r="161">
      <c r="A161" s="81"/>
      <c r="B161" s="81"/>
      <c r="C161" s="81"/>
      <c r="D161" s="81"/>
      <c r="E161" s="84" t="str">
        <f>'2. Dimension Definition'!F179</f>
        <v/>
      </c>
      <c r="F161" s="107"/>
      <c r="G161" s="84" t="str">
        <f>'2. Dimension Definition'!H179</f>
        <v/>
      </c>
      <c r="H161" s="107"/>
      <c r="I161" s="84" t="str">
        <f>'2. Dimension Definition'!J179</f>
        <v/>
      </c>
      <c r="J161" s="107"/>
      <c r="K161" s="116"/>
      <c r="L161" s="116"/>
      <c r="M161" s="116"/>
      <c r="N161" s="116"/>
      <c r="O161" s="81"/>
      <c r="P161" s="81"/>
      <c r="Q161" s="81"/>
      <c r="R161" s="81"/>
      <c r="S161" s="7"/>
    </row>
    <row r="162">
      <c r="A162" s="81"/>
      <c r="B162" s="81"/>
      <c r="C162" s="81"/>
      <c r="D162" s="81"/>
      <c r="E162" s="84" t="str">
        <f>'2. Dimension Definition'!F180</f>
        <v/>
      </c>
      <c r="F162" s="107"/>
      <c r="G162" s="84" t="str">
        <f>'2. Dimension Definition'!H180</f>
        <v/>
      </c>
      <c r="H162" s="107"/>
      <c r="I162" s="84" t="str">
        <f>'2. Dimension Definition'!J180</f>
        <v/>
      </c>
      <c r="J162" s="107"/>
      <c r="K162" s="116"/>
      <c r="L162" s="116"/>
      <c r="M162" s="116"/>
      <c r="N162" s="116"/>
      <c r="O162" s="81"/>
      <c r="P162" s="81"/>
      <c r="Q162" s="81"/>
      <c r="R162" s="81"/>
      <c r="S162" s="7"/>
    </row>
    <row r="163">
      <c r="A163" s="81"/>
      <c r="B163" s="81"/>
      <c r="C163" s="81"/>
      <c r="D163" s="81"/>
      <c r="E163" s="84" t="str">
        <f>'2. Dimension Definition'!F181</f>
        <v/>
      </c>
      <c r="F163" s="107"/>
      <c r="G163" s="84" t="str">
        <f>'2. Dimension Definition'!H181</f>
        <v/>
      </c>
      <c r="H163" s="107"/>
      <c r="I163" s="84" t="str">
        <f>'2. Dimension Definition'!J181</f>
        <v/>
      </c>
      <c r="J163" s="107"/>
      <c r="K163" s="116"/>
      <c r="L163" s="116"/>
      <c r="M163" s="116"/>
      <c r="N163" s="116"/>
      <c r="O163" s="81"/>
      <c r="P163" s="81"/>
      <c r="Q163" s="81"/>
      <c r="R163" s="81"/>
      <c r="S163" s="7"/>
    </row>
    <row r="164">
      <c r="A164" s="81"/>
      <c r="B164" s="81"/>
      <c r="C164" s="81"/>
      <c r="D164" s="81"/>
      <c r="E164" s="84" t="str">
        <f>'2. Dimension Definition'!F182</f>
        <v/>
      </c>
      <c r="F164" s="107"/>
      <c r="G164" s="84" t="str">
        <f>'2. Dimension Definition'!H182</f>
        <v/>
      </c>
      <c r="H164" s="107"/>
      <c r="I164" s="84" t="str">
        <f>'2. Dimension Definition'!J182</f>
        <v/>
      </c>
      <c r="J164" s="107"/>
      <c r="K164" s="116"/>
      <c r="L164" s="116"/>
      <c r="M164" s="116"/>
      <c r="N164" s="116"/>
      <c r="O164" s="81"/>
      <c r="P164" s="81"/>
      <c r="Q164" s="81"/>
      <c r="R164" s="81"/>
      <c r="S164" s="7"/>
    </row>
    <row r="165">
      <c r="A165" s="81"/>
      <c r="B165" s="81"/>
      <c r="C165" s="81"/>
      <c r="D165" s="81"/>
      <c r="E165" s="84" t="str">
        <f>'2. Dimension Definition'!F183</f>
        <v/>
      </c>
      <c r="F165" s="107"/>
      <c r="G165" s="84" t="str">
        <f>'2. Dimension Definition'!H183</f>
        <v/>
      </c>
      <c r="H165" s="107"/>
      <c r="I165" s="84" t="str">
        <f>'2. Dimension Definition'!J183</f>
        <v/>
      </c>
      <c r="J165" s="107"/>
      <c r="K165" s="116"/>
      <c r="L165" s="116"/>
      <c r="M165" s="116"/>
      <c r="N165" s="116"/>
      <c r="O165" s="81"/>
      <c r="P165" s="81"/>
      <c r="Q165" s="81"/>
      <c r="R165" s="81"/>
      <c r="S165" s="7"/>
    </row>
    <row r="166">
      <c r="A166" s="81"/>
      <c r="B166" s="81"/>
      <c r="C166" s="81"/>
      <c r="D166" s="81"/>
      <c r="E166" s="84" t="str">
        <f>'2. Dimension Definition'!F184</f>
        <v/>
      </c>
      <c r="F166" s="107"/>
      <c r="G166" s="84" t="str">
        <f>'2. Dimension Definition'!H184</f>
        <v/>
      </c>
      <c r="H166" s="107"/>
      <c r="I166" s="84" t="str">
        <f>'2. Dimension Definition'!J184</f>
        <v/>
      </c>
      <c r="J166" s="107"/>
      <c r="K166" s="116"/>
      <c r="L166" s="116"/>
      <c r="M166" s="116"/>
      <c r="N166" s="116"/>
      <c r="O166" s="81"/>
      <c r="P166" s="81"/>
      <c r="Q166" s="81"/>
      <c r="R166" s="81"/>
      <c r="S166" s="7"/>
    </row>
    <row r="167">
      <c r="A167" s="81"/>
      <c r="B167" s="81"/>
      <c r="C167" s="81"/>
      <c r="D167" s="81"/>
      <c r="E167" s="84" t="str">
        <f>'2. Dimension Definition'!F185</f>
        <v/>
      </c>
      <c r="F167" s="107"/>
      <c r="G167" s="84" t="str">
        <f>'2. Dimension Definition'!H185</f>
        <v/>
      </c>
      <c r="H167" s="107"/>
      <c r="I167" s="84" t="str">
        <f>'2. Dimension Definition'!J185</f>
        <v/>
      </c>
      <c r="J167" s="107"/>
      <c r="K167" s="116"/>
      <c r="L167" s="116"/>
      <c r="M167" s="116"/>
      <c r="N167" s="116"/>
      <c r="O167" s="81"/>
      <c r="P167" s="81"/>
      <c r="Q167" s="81"/>
      <c r="R167" s="81"/>
      <c r="S167" s="7"/>
    </row>
    <row r="168">
      <c r="A168" s="81"/>
      <c r="B168" s="81"/>
      <c r="C168" s="81"/>
      <c r="D168" s="81"/>
      <c r="E168" s="84" t="str">
        <f>'2. Dimension Definition'!F186</f>
        <v/>
      </c>
      <c r="F168" s="107"/>
      <c r="G168" s="84" t="str">
        <f>'2. Dimension Definition'!H186</f>
        <v/>
      </c>
      <c r="H168" s="107"/>
      <c r="I168" s="84" t="str">
        <f>'2. Dimension Definition'!J186</f>
        <v/>
      </c>
      <c r="J168" s="107"/>
      <c r="K168" s="116"/>
      <c r="L168" s="116"/>
      <c r="M168" s="116"/>
      <c r="N168" s="116"/>
      <c r="O168" s="81"/>
      <c r="P168" s="81"/>
      <c r="Q168" s="81"/>
      <c r="R168" s="81"/>
      <c r="S168" s="7"/>
    </row>
    <row r="169">
      <c r="A169" s="81"/>
      <c r="B169" s="81"/>
      <c r="C169" s="81"/>
      <c r="D169" s="81"/>
      <c r="E169" s="84" t="str">
        <f>'2. Dimension Definition'!F187</f>
        <v/>
      </c>
      <c r="F169" s="107"/>
      <c r="G169" s="84" t="str">
        <f>'2. Dimension Definition'!H187</f>
        <v/>
      </c>
      <c r="H169" s="107"/>
      <c r="I169" s="84" t="str">
        <f>'2. Dimension Definition'!J187</f>
        <v/>
      </c>
      <c r="J169" s="107"/>
      <c r="K169" s="116"/>
      <c r="L169" s="116"/>
      <c r="M169" s="116"/>
      <c r="N169" s="116"/>
      <c r="O169" s="81"/>
      <c r="P169" s="81"/>
      <c r="Q169" s="81"/>
      <c r="R169" s="81"/>
      <c r="S169" s="7"/>
    </row>
    <row r="170">
      <c r="A170" s="81"/>
      <c r="B170" s="81"/>
      <c r="C170" s="81"/>
      <c r="D170" s="81"/>
      <c r="E170" s="84" t="str">
        <f>'2. Dimension Definition'!F188</f>
        <v/>
      </c>
      <c r="F170" s="107"/>
      <c r="G170" s="84" t="str">
        <f>'2. Dimension Definition'!H188</f>
        <v/>
      </c>
      <c r="H170" s="107"/>
      <c r="I170" s="84" t="str">
        <f>'2. Dimension Definition'!J188</f>
        <v/>
      </c>
      <c r="J170" s="107"/>
      <c r="K170" s="116"/>
      <c r="L170" s="116"/>
      <c r="M170" s="116"/>
      <c r="N170" s="116"/>
      <c r="O170" s="81"/>
      <c r="P170" s="81"/>
      <c r="Q170" s="81"/>
      <c r="R170" s="81"/>
      <c r="S170" s="7"/>
    </row>
    <row r="171">
      <c r="A171" s="81"/>
      <c r="B171" s="81"/>
      <c r="C171" s="81"/>
      <c r="D171" s="81"/>
      <c r="E171" s="84" t="str">
        <f>'2. Dimension Definition'!F189</f>
        <v/>
      </c>
      <c r="F171" s="107"/>
      <c r="G171" s="84" t="str">
        <f>'2. Dimension Definition'!H189</f>
        <v/>
      </c>
      <c r="H171" s="107"/>
      <c r="I171" s="84" t="str">
        <f>'2. Dimension Definition'!J189</f>
        <v/>
      </c>
      <c r="J171" s="107"/>
      <c r="K171" s="116"/>
      <c r="L171" s="116"/>
      <c r="M171" s="116"/>
      <c r="N171" s="116"/>
      <c r="O171" s="81"/>
      <c r="P171" s="81"/>
      <c r="Q171" s="81"/>
      <c r="R171" s="81"/>
      <c r="S171" s="7"/>
    </row>
    <row r="172">
      <c r="A172" s="81"/>
      <c r="B172" s="81"/>
      <c r="C172" s="81"/>
      <c r="D172" s="81"/>
      <c r="E172" s="84" t="str">
        <f>'2. Dimension Definition'!F190</f>
        <v/>
      </c>
      <c r="F172" s="107"/>
      <c r="G172" s="84" t="str">
        <f>'2. Dimension Definition'!H190</f>
        <v/>
      </c>
      <c r="H172" s="107"/>
      <c r="I172" s="84" t="str">
        <f>'2. Dimension Definition'!J190</f>
        <v/>
      </c>
      <c r="J172" s="107"/>
      <c r="K172" s="116"/>
      <c r="L172" s="116"/>
      <c r="M172" s="116"/>
      <c r="N172" s="116"/>
      <c r="O172" s="81"/>
      <c r="P172" s="81"/>
      <c r="Q172" s="81"/>
      <c r="R172" s="81"/>
      <c r="S172" s="7"/>
    </row>
    <row r="173">
      <c r="A173" s="81"/>
      <c r="B173" s="81"/>
      <c r="C173" s="81"/>
      <c r="D173" s="81"/>
      <c r="E173" s="84" t="str">
        <f>'2. Dimension Definition'!F191</f>
        <v/>
      </c>
      <c r="F173" s="107"/>
      <c r="G173" s="84" t="str">
        <f>'2. Dimension Definition'!H191</f>
        <v/>
      </c>
      <c r="H173" s="107"/>
      <c r="I173" s="84" t="str">
        <f>'2. Dimension Definition'!J191</f>
        <v/>
      </c>
      <c r="J173" s="107"/>
      <c r="K173" s="116"/>
      <c r="L173" s="116"/>
      <c r="M173" s="116"/>
      <c r="N173" s="116"/>
      <c r="O173" s="81"/>
      <c r="P173" s="81"/>
      <c r="Q173" s="81"/>
      <c r="R173" s="81"/>
      <c r="S173" s="7"/>
    </row>
    <row r="174">
      <c r="A174" s="81"/>
      <c r="B174" s="81"/>
      <c r="C174" s="81"/>
      <c r="D174" s="81"/>
      <c r="E174" s="84" t="str">
        <f>'2. Dimension Definition'!F192</f>
        <v/>
      </c>
      <c r="F174" s="107"/>
      <c r="G174" s="84" t="str">
        <f>'2. Dimension Definition'!H192</f>
        <v/>
      </c>
      <c r="H174" s="107"/>
      <c r="I174" s="84" t="str">
        <f>'2. Dimension Definition'!J192</f>
        <v/>
      </c>
      <c r="J174" s="107"/>
      <c r="K174" s="116"/>
      <c r="L174" s="116"/>
      <c r="M174" s="116"/>
      <c r="N174" s="116"/>
      <c r="O174" s="81"/>
      <c r="P174" s="81"/>
      <c r="Q174" s="81"/>
      <c r="R174" s="81"/>
      <c r="S174" s="7"/>
    </row>
    <row r="175">
      <c r="A175" s="81"/>
      <c r="B175" s="81"/>
      <c r="C175" s="81"/>
      <c r="D175" s="81"/>
      <c r="E175" s="84" t="str">
        <f>'2. Dimension Definition'!F193</f>
        <v/>
      </c>
      <c r="F175" s="107"/>
      <c r="G175" s="84" t="str">
        <f>'2. Dimension Definition'!H193</f>
        <v/>
      </c>
      <c r="H175" s="107"/>
      <c r="I175" s="84" t="str">
        <f>'2. Dimension Definition'!J193</f>
        <v/>
      </c>
      <c r="J175" s="107"/>
      <c r="K175" s="116"/>
      <c r="L175" s="116"/>
      <c r="M175" s="116"/>
      <c r="N175" s="116"/>
      <c r="O175" s="81"/>
      <c r="P175" s="81"/>
      <c r="Q175" s="81"/>
      <c r="R175" s="81"/>
      <c r="S175" s="7"/>
    </row>
    <row r="176">
      <c r="A176" s="81"/>
      <c r="B176" s="81"/>
      <c r="C176" s="81"/>
      <c r="D176" s="81"/>
      <c r="E176" s="84" t="str">
        <f>'2. Dimension Definition'!F194</f>
        <v/>
      </c>
      <c r="F176" s="107"/>
      <c r="G176" s="84" t="str">
        <f>'2. Dimension Definition'!H194</f>
        <v/>
      </c>
      <c r="H176" s="107"/>
      <c r="I176" s="84" t="str">
        <f>'2. Dimension Definition'!J194</f>
        <v/>
      </c>
      <c r="J176" s="107"/>
      <c r="K176" s="116"/>
      <c r="L176" s="116"/>
      <c r="M176" s="116"/>
      <c r="N176" s="116"/>
      <c r="O176" s="81"/>
      <c r="P176" s="81"/>
      <c r="Q176" s="81"/>
      <c r="R176" s="81"/>
      <c r="S176" s="7"/>
    </row>
    <row r="177">
      <c r="A177" s="81"/>
      <c r="B177" s="81"/>
      <c r="C177" s="81"/>
      <c r="D177" s="81"/>
      <c r="E177" s="84" t="str">
        <f>'2. Dimension Definition'!F195</f>
        <v/>
      </c>
      <c r="F177" s="107"/>
      <c r="G177" s="84" t="str">
        <f>'2. Dimension Definition'!H195</f>
        <v/>
      </c>
      <c r="H177" s="107"/>
      <c r="I177" s="84" t="str">
        <f>'2. Dimension Definition'!J195</f>
        <v/>
      </c>
      <c r="J177" s="107"/>
      <c r="K177" s="116"/>
      <c r="L177" s="116"/>
      <c r="M177" s="116"/>
      <c r="N177" s="116"/>
      <c r="O177" s="81"/>
      <c r="P177" s="81"/>
      <c r="Q177" s="81"/>
      <c r="R177" s="81"/>
      <c r="S177" s="7"/>
    </row>
    <row r="178">
      <c r="A178" s="81"/>
      <c r="B178" s="81"/>
      <c r="C178" s="81"/>
      <c r="D178" s="81"/>
      <c r="E178" s="84" t="str">
        <f>'2. Dimension Definition'!F196</f>
        <v/>
      </c>
      <c r="F178" s="107"/>
      <c r="G178" s="84" t="str">
        <f>'2. Dimension Definition'!H196</f>
        <v/>
      </c>
      <c r="H178" s="107"/>
      <c r="I178" s="84" t="str">
        <f>'2. Dimension Definition'!J196</f>
        <v/>
      </c>
      <c r="J178" s="107"/>
      <c r="K178" s="116"/>
      <c r="L178" s="116"/>
      <c r="M178" s="116"/>
      <c r="N178" s="116"/>
      <c r="O178" s="81"/>
      <c r="P178" s="81"/>
      <c r="Q178" s="81"/>
      <c r="R178" s="81"/>
      <c r="S178" s="7"/>
    </row>
    <row r="179">
      <c r="A179" s="81"/>
      <c r="B179" s="81"/>
      <c r="C179" s="81"/>
      <c r="D179" s="81"/>
      <c r="E179" s="84" t="str">
        <f>'2. Dimension Definition'!F197</f>
        <v/>
      </c>
      <c r="F179" s="107"/>
      <c r="G179" s="84" t="str">
        <f>'2. Dimension Definition'!H197</f>
        <v/>
      </c>
      <c r="H179" s="107"/>
      <c r="I179" s="84" t="str">
        <f>'2. Dimension Definition'!J197</f>
        <v/>
      </c>
      <c r="J179" s="107"/>
      <c r="K179" s="116"/>
      <c r="L179" s="116"/>
      <c r="M179" s="116"/>
      <c r="N179" s="116"/>
      <c r="O179" s="81"/>
      <c r="P179" s="81"/>
      <c r="Q179" s="81"/>
      <c r="R179" s="81"/>
      <c r="S179" s="7"/>
    </row>
    <row r="180">
      <c r="A180" s="81"/>
      <c r="B180" s="81"/>
      <c r="C180" s="81"/>
      <c r="D180" s="81"/>
      <c r="E180" s="84" t="str">
        <f>'2. Dimension Definition'!F198</f>
        <v/>
      </c>
      <c r="F180" s="107"/>
      <c r="G180" s="84" t="str">
        <f>'2. Dimension Definition'!H198</f>
        <v/>
      </c>
      <c r="H180" s="107"/>
      <c r="I180" s="84" t="str">
        <f>'2. Dimension Definition'!J198</f>
        <v/>
      </c>
      <c r="J180" s="107"/>
      <c r="K180" s="116"/>
      <c r="L180" s="116"/>
      <c r="M180" s="116"/>
      <c r="N180" s="116"/>
      <c r="O180" s="81"/>
      <c r="P180" s="81"/>
      <c r="Q180" s="81"/>
      <c r="R180" s="81"/>
      <c r="S180" s="7"/>
    </row>
    <row r="181">
      <c r="A181" s="81"/>
      <c r="B181" s="81"/>
      <c r="C181" s="81"/>
      <c r="D181" s="81"/>
      <c r="E181" s="84" t="str">
        <f>'2. Dimension Definition'!F199</f>
        <v/>
      </c>
      <c r="F181" s="107"/>
      <c r="G181" s="84" t="str">
        <f>'2. Dimension Definition'!H199</f>
        <v/>
      </c>
      <c r="H181" s="107"/>
      <c r="I181" s="84" t="str">
        <f>'2. Dimension Definition'!J199</f>
        <v/>
      </c>
      <c r="J181" s="107"/>
      <c r="K181" s="116"/>
      <c r="L181" s="116"/>
      <c r="M181" s="116"/>
      <c r="N181" s="116"/>
      <c r="O181" s="81"/>
      <c r="P181" s="81"/>
      <c r="Q181" s="81"/>
      <c r="R181" s="81"/>
      <c r="S181" s="7"/>
    </row>
    <row r="182">
      <c r="A182" s="81"/>
      <c r="B182" s="81"/>
      <c r="C182" s="81"/>
      <c r="D182" s="81"/>
      <c r="E182" s="84" t="str">
        <f>'2. Dimension Definition'!F200</f>
        <v/>
      </c>
      <c r="F182" s="107"/>
      <c r="G182" s="84" t="str">
        <f>'2. Dimension Definition'!H200</f>
        <v/>
      </c>
      <c r="H182" s="107"/>
      <c r="I182" s="84" t="str">
        <f>'2. Dimension Definition'!J200</f>
        <v/>
      </c>
      <c r="J182" s="107"/>
      <c r="K182" s="116"/>
      <c r="L182" s="116"/>
      <c r="M182" s="116"/>
      <c r="N182" s="116"/>
      <c r="O182" s="81"/>
      <c r="P182" s="81"/>
      <c r="Q182" s="81"/>
      <c r="R182" s="81"/>
      <c r="S182" s="7"/>
    </row>
    <row r="183">
      <c r="A183" s="81"/>
      <c r="B183" s="81"/>
      <c r="C183" s="81"/>
      <c r="D183" s="81"/>
      <c r="E183" s="84" t="str">
        <f>'2. Dimension Definition'!F201</f>
        <v/>
      </c>
      <c r="F183" s="107"/>
      <c r="G183" s="84" t="str">
        <f>'2. Dimension Definition'!H201</f>
        <v/>
      </c>
      <c r="H183" s="107"/>
      <c r="I183" s="84" t="str">
        <f>'2. Dimension Definition'!J201</f>
        <v/>
      </c>
      <c r="J183" s="107"/>
      <c r="K183" s="116"/>
      <c r="L183" s="116"/>
      <c r="M183" s="116"/>
      <c r="N183" s="116"/>
      <c r="O183" s="81"/>
      <c r="P183" s="81"/>
      <c r="Q183" s="81"/>
      <c r="R183" s="81"/>
      <c r="S183" s="7"/>
    </row>
    <row r="184">
      <c r="A184" s="81"/>
      <c r="B184" s="81"/>
      <c r="C184" s="81"/>
      <c r="D184" s="81"/>
      <c r="E184" s="84" t="str">
        <f>'2. Dimension Definition'!F202</f>
        <v/>
      </c>
      <c r="F184" s="107"/>
      <c r="G184" s="84" t="str">
        <f>'2. Dimension Definition'!H202</f>
        <v/>
      </c>
      <c r="H184" s="107"/>
      <c r="I184" s="84" t="str">
        <f>'2. Dimension Definition'!J202</f>
        <v/>
      </c>
      <c r="J184" s="107"/>
      <c r="K184" s="116"/>
      <c r="L184" s="116"/>
      <c r="M184" s="116"/>
      <c r="N184" s="116"/>
      <c r="O184" s="81"/>
      <c r="P184" s="81"/>
      <c r="Q184" s="81"/>
      <c r="R184" s="81"/>
      <c r="S184" s="7"/>
    </row>
    <row r="185">
      <c r="A185" s="81"/>
      <c r="B185" s="81"/>
      <c r="C185" s="81"/>
      <c r="D185" s="81"/>
      <c r="E185" s="84" t="str">
        <f>'2. Dimension Definition'!F203</f>
        <v/>
      </c>
      <c r="F185" s="107"/>
      <c r="G185" s="84" t="str">
        <f>'2. Dimension Definition'!H203</f>
        <v/>
      </c>
      <c r="H185" s="107"/>
      <c r="I185" s="84" t="str">
        <f>'2. Dimension Definition'!J203</f>
        <v/>
      </c>
      <c r="J185" s="107"/>
      <c r="K185" s="116"/>
      <c r="L185" s="116"/>
      <c r="M185" s="116"/>
      <c r="N185" s="116"/>
      <c r="O185" s="81"/>
      <c r="P185" s="81"/>
      <c r="Q185" s="81"/>
      <c r="R185" s="81"/>
      <c r="S185" s="7"/>
    </row>
    <row r="186">
      <c r="A186" s="81"/>
      <c r="B186" s="81"/>
      <c r="C186" s="81"/>
      <c r="D186" s="81"/>
      <c r="E186" s="84" t="str">
        <f>'2. Dimension Definition'!F204</f>
        <v/>
      </c>
      <c r="F186" s="107"/>
      <c r="G186" s="84" t="str">
        <f>'2. Dimension Definition'!H204</f>
        <v/>
      </c>
      <c r="H186" s="107"/>
      <c r="I186" s="84" t="str">
        <f>'2. Dimension Definition'!J204</f>
        <v/>
      </c>
      <c r="J186" s="107"/>
      <c r="K186" s="116"/>
      <c r="L186" s="116"/>
      <c r="M186" s="116"/>
      <c r="N186" s="116"/>
      <c r="O186" s="81"/>
      <c r="P186" s="81"/>
      <c r="Q186" s="81"/>
      <c r="R186" s="81"/>
      <c r="S186" s="7"/>
    </row>
    <row r="187">
      <c r="A187" s="81"/>
      <c r="B187" s="81"/>
      <c r="C187" s="81"/>
      <c r="D187" s="81"/>
      <c r="E187" s="84" t="str">
        <f>'2. Dimension Definition'!F205</f>
        <v/>
      </c>
      <c r="F187" s="107"/>
      <c r="G187" s="84" t="str">
        <f>'2. Dimension Definition'!H205</f>
        <v/>
      </c>
      <c r="H187" s="107"/>
      <c r="I187" s="84" t="str">
        <f>'2. Dimension Definition'!J205</f>
        <v/>
      </c>
      <c r="J187" s="107"/>
      <c r="K187" s="116"/>
      <c r="L187" s="116"/>
      <c r="M187" s="116"/>
      <c r="N187" s="116"/>
      <c r="O187" s="81"/>
      <c r="P187" s="81"/>
      <c r="Q187" s="81"/>
      <c r="R187" s="81"/>
      <c r="S187" s="7"/>
    </row>
    <row r="188">
      <c r="A188" s="81"/>
      <c r="B188" s="81"/>
      <c r="C188" s="81"/>
      <c r="D188" s="81"/>
      <c r="E188" s="84" t="str">
        <f>'2. Dimension Definition'!F206</f>
        <v/>
      </c>
      <c r="F188" s="107"/>
      <c r="G188" s="84" t="str">
        <f>'2. Dimension Definition'!H206</f>
        <v/>
      </c>
      <c r="H188" s="107"/>
      <c r="I188" s="84" t="str">
        <f>'2. Dimension Definition'!J206</f>
        <v/>
      </c>
      <c r="J188" s="107"/>
      <c r="K188" s="116"/>
      <c r="L188" s="116"/>
      <c r="M188" s="116"/>
      <c r="N188" s="116"/>
      <c r="O188" s="81"/>
      <c r="P188" s="81"/>
      <c r="Q188" s="81"/>
      <c r="R188" s="81"/>
      <c r="S188" s="7"/>
    </row>
    <row r="189">
      <c r="A189" s="81"/>
      <c r="B189" s="81"/>
      <c r="C189" s="81"/>
      <c r="D189" s="81"/>
      <c r="E189" s="84" t="str">
        <f>'2. Dimension Definition'!F207</f>
        <v/>
      </c>
      <c r="F189" s="107"/>
      <c r="G189" s="84" t="str">
        <f>'2. Dimension Definition'!H207</f>
        <v/>
      </c>
      <c r="H189" s="107"/>
      <c r="I189" s="84" t="str">
        <f>'2. Dimension Definition'!J207</f>
        <v/>
      </c>
      <c r="J189" s="107"/>
      <c r="K189" s="116"/>
      <c r="L189" s="116"/>
      <c r="M189" s="116"/>
      <c r="N189" s="116"/>
      <c r="O189" s="81"/>
      <c r="P189" s="81"/>
      <c r="Q189" s="81"/>
      <c r="R189" s="81"/>
      <c r="S189" s="7"/>
    </row>
    <row r="190">
      <c r="A190" s="81"/>
      <c r="B190" s="81"/>
      <c r="C190" s="81"/>
      <c r="D190" s="81"/>
      <c r="E190" s="84" t="str">
        <f>'2. Dimension Definition'!F208</f>
        <v/>
      </c>
      <c r="F190" s="107"/>
      <c r="G190" s="84" t="str">
        <f>'2. Dimension Definition'!H208</f>
        <v/>
      </c>
      <c r="H190" s="107"/>
      <c r="I190" s="84" t="str">
        <f>'2. Dimension Definition'!J208</f>
        <v/>
      </c>
      <c r="J190" s="107"/>
      <c r="K190" s="116"/>
      <c r="L190" s="116"/>
      <c r="M190" s="116"/>
      <c r="N190" s="116"/>
      <c r="O190" s="81"/>
      <c r="P190" s="81"/>
      <c r="Q190" s="81"/>
      <c r="R190" s="81"/>
      <c r="S190" s="7"/>
    </row>
    <row r="191">
      <c r="A191" s="81"/>
      <c r="B191" s="81"/>
      <c r="C191" s="81"/>
      <c r="D191" s="81"/>
      <c r="E191" s="84" t="str">
        <f>'2. Dimension Definition'!F209</f>
        <v/>
      </c>
      <c r="F191" s="107"/>
      <c r="G191" s="84" t="str">
        <f>'2. Dimension Definition'!H209</f>
        <v/>
      </c>
      <c r="H191" s="107"/>
      <c r="I191" s="84" t="str">
        <f>'2. Dimension Definition'!J209</f>
        <v/>
      </c>
      <c r="J191" s="107"/>
      <c r="K191" s="116"/>
      <c r="L191" s="116"/>
      <c r="M191" s="116"/>
      <c r="N191" s="116"/>
      <c r="O191" s="81"/>
      <c r="P191" s="81"/>
      <c r="Q191" s="81"/>
      <c r="R191" s="81"/>
      <c r="S191" s="7"/>
    </row>
    <row r="192">
      <c r="A192" s="81"/>
      <c r="B192" s="81"/>
      <c r="C192" s="81"/>
      <c r="D192" s="81"/>
      <c r="E192" s="84" t="str">
        <f>'2. Dimension Definition'!F210</f>
        <v/>
      </c>
      <c r="F192" s="107"/>
      <c r="G192" s="84" t="str">
        <f>'2. Dimension Definition'!H210</f>
        <v/>
      </c>
      <c r="H192" s="107"/>
      <c r="I192" s="84" t="str">
        <f>'2. Dimension Definition'!J210</f>
        <v/>
      </c>
      <c r="J192" s="107"/>
      <c r="K192" s="116"/>
      <c r="L192" s="116"/>
      <c r="M192" s="116"/>
      <c r="N192" s="116"/>
      <c r="O192" s="81"/>
      <c r="P192" s="81"/>
      <c r="Q192" s="81"/>
      <c r="R192" s="81"/>
      <c r="S192" s="7"/>
    </row>
    <row r="193">
      <c r="A193" s="81"/>
      <c r="B193" s="81"/>
      <c r="C193" s="81"/>
      <c r="D193" s="81"/>
      <c r="E193" s="84" t="str">
        <f>'2. Dimension Definition'!F211</f>
        <v/>
      </c>
      <c r="F193" s="107"/>
      <c r="G193" s="84" t="str">
        <f>'2. Dimension Definition'!H211</f>
        <v/>
      </c>
      <c r="H193" s="107"/>
      <c r="I193" s="84" t="str">
        <f>'2. Dimension Definition'!J211</f>
        <v/>
      </c>
      <c r="J193" s="107"/>
      <c r="K193" s="116"/>
      <c r="L193" s="116"/>
      <c r="M193" s="116"/>
      <c r="N193" s="116"/>
      <c r="O193" s="81"/>
      <c r="P193" s="81"/>
      <c r="Q193" s="81"/>
      <c r="R193" s="81"/>
      <c r="S193" s="7"/>
    </row>
    <row r="194">
      <c r="A194" s="81"/>
      <c r="B194" s="81"/>
      <c r="C194" s="81"/>
      <c r="D194" s="81"/>
      <c r="E194" s="84" t="str">
        <f>'2. Dimension Definition'!F212</f>
        <v/>
      </c>
      <c r="F194" s="107"/>
      <c r="G194" s="84" t="str">
        <f>'2. Dimension Definition'!H212</f>
        <v/>
      </c>
      <c r="H194" s="107"/>
      <c r="I194" s="84" t="str">
        <f>'2. Dimension Definition'!J212</f>
        <v/>
      </c>
      <c r="J194" s="107"/>
      <c r="K194" s="116"/>
      <c r="L194" s="116"/>
      <c r="M194" s="116"/>
      <c r="N194" s="116"/>
      <c r="O194" s="81"/>
      <c r="P194" s="81"/>
      <c r="Q194" s="81"/>
      <c r="R194" s="81"/>
      <c r="S194" s="7"/>
    </row>
    <row r="195">
      <c r="A195" s="81"/>
      <c r="B195" s="81"/>
      <c r="C195" s="81"/>
      <c r="D195" s="81"/>
      <c r="E195" s="84" t="str">
        <f>'2. Dimension Definition'!F213</f>
        <v/>
      </c>
      <c r="F195" s="107"/>
      <c r="G195" s="84" t="str">
        <f>'2. Dimension Definition'!H213</f>
        <v/>
      </c>
      <c r="H195" s="107"/>
      <c r="I195" s="84" t="str">
        <f>'2. Dimension Definition'!J213</f>
        <v/>
      </c>
      <c r="J195" s="107"/>
      <c r="K195" s="116"/>
      <c r="L195" s="116"/>
      <c r="M195" s="116"/>
      <c r="N195" s="116"/>
      <c r="O195" s="81"/>
      <c r="P195" s="81"/>
      <c r="Q195" s="81"/>
      <c r="R195" s="81"/>
      <c r="S195" s="7"/>
    </row>
    <row r="196">
      <c r="A196" s="81"/>
      <c r="B196" s="81"/>
      <c r="C196" s="81"/>
      <c r="D196" s="81"/>
      <c r="E196" s="84" t="str">
        <f>'2. Dimension Definition'!F214</f>
        <v/>
      </c>
      <c r="F196" s="107"/>
      <c r="G196" s="84" t="str">
        <f>'2. Dimension Definition'!H214</f>
        <v/>
      </c>
      <c r="H196" s="107"/>
      <c r="I196" s="84" t="str">
        <f>'2. Dimension Definition'!J214</f>
        <v/>
      </c>
      <c r="J196" s="107"/>
      <c r="K196" s="116"/>
      <c r="L196" s="116"/>
      <c r="M196" s="116"/>
      <c r="N196" s="116"/>
      <c r="O196" s="81"/>
      <c r="P196" s="81"/>
      <c r="Q196" s="81"/>
      <c r="R196" s="81"/>
      <c r="S196" s="7"/>
    </row>
    <row r="197">
      <c r="A197" s="81"/>
      <c r="B197" s="81"/>
      <c r="C197" s="81"/>
      <c r="D197" s="81"/>
      <c r="E197" s="84" t="str">
        <f>'2. Dimension Definition'!F215</f>
        <v/>
      </c>
      <c r="F197" s="107"/>
      <c r="G197" s="84" t="str">
        <f>'2. Dimension Definition'!H215</f>
        <v/>
      </c>
      <c r="H197" s="107"/>
      <c r="I197" s="84" t="str">
        <f>'2. Dimension Definition'!J215</f>
        <v/>
      </c>
      <c r="J197" s="107"/>
      <c r="K197" s="116"/>
      <c r="L197" s="116"/>
      <c r="M197" s="116"/>
      <c r="N197" s="116"/>
      <c r="O197" s="81"/>
      <c r="P197" s="81"/>
      <c r="Q197" s="81"/>
      <c r="R197" s="81"/>
      <c r="S197" s="7"/>
    </row>
    <row r="198">
      <c r="A198" s="81"/>
      <c r="B198" s="81"/>
      <c r="C198" s="81"/>
      <c r="D198" s="81"/>
      <c r="E198" s="84" t="str">
        <f>'2. Dimension Definition'!F216</f>
        <v/>
      </c>
      <c r="F198" s="107"/>
      <c r="G198" s="84" t="str">
        <f>'2. Dimension Definition'!H216</f>
        <v/>
      </c>
      <c r="H198" s="107"/>
      <c r="I198" s="84" t="str">
        <f>'2. Dimension Definition'!J216</f>
        <v/>
      </c>
      <c r="J198" s="107"/>
      <c r="K198" s="116"/>
      <c r="L198" s="116"/>
      <c r="M198" s="116"/>
      <c r="N198" s="116"/>
      <c r="O198" s="81"/>
      <c r="P198" s="81"/>
      <c r="Q198" s="81"/>
      <c r="R198" s="81"/>
      <c r="S198" s="7"/>
    </row>
    <row r="199">
      <c r="A199" s="81"/>
      <c r="B199" s="81"/>
      <c r="C199" s="81"/>
      <c r="D199" s="81"/>
      <c r="E199" s="84" t="str">
        <f>'2. Dimension Definition'!F217</f>
        <v/>
      </c>
      <c r="F199" s="107"/>
      <c r="G199" s="84" t="str">
        <f>'2. Dimension Definition'!H217</f>
        <v/>
      </c>
      <c r="H199" s="107"/>
      <c r="I199" s="84" t="str">
        <f>'2. Dimension Definition'!J217</f>
        <v/>
      </c>
      <c r="J199" s="107"/>
      <c r="K199" s="116"/>
      <c r="L199" s="116"/>
      <c r="M199" s="116"/>
      <c r="N199" s="116"/>
      <c r="O199" s="81"/>
      <c r="P199" s="81"/>
      <c r="Q199" s="81"/>
      <c r="R199" s="81"/>
      <c r="S199" s="7"/>
    </row>
    <row r="200">
      <c r="A200" s="81"/>
      <c r="B200" s="81"/>
      <c r="C200" s="81"/>
      <c r="D200" s="81"/>
      <c r="E200" s="84" t="str">
        <f>'2. Dimension Definition'!F218</f>
        <v/>
      </c>
      <c r="F200" s="107"/>
      <c r="G200" s="84" t="str">
        <f>'2. Dimension Definition'!H218</f>
        <v/>
      </c>
      <c r="H200" s="107"/>
      <c r="I200" s="84" t="str">
        <f>'2. Dimension Definition'!J218</f>
        <v/>
      </c>
      <c r="J200" s="107"/>
      <c r="K200" s="116"/>
      <c r="L200" s="116"/>
      <c r="M200" s="116"/>
      <c r="N200" s="116"/>
      <c r="O200" s="81"/>
      <c r="P200" s="81"/>
      <c r="Q200" s="81"/>
      <c r="R200" s="81"/>
      <c r="S200" s="7"/>
    </row>
    <row r="201">
      <c r="A201" s="81"/>
      <c r="B201" s="81"/>
      <c r="C201" s="81"/>
      <c r="D201" s="81"/>
      <c r="E201" s="84" t="str">
        <f>'2. Dimension Definition'!F219</f>
        <v/>
      </c>
      <c r="F201" s="107"/>
      <c r="G201" s="84" t="str">
        <f>'2. Dimension Definition'!H219</f>
        <v/>
      </c>
      <c r="H201" s="107"/>
      <c r="I201" s="84" t="str">
        <f>'2. Dimension Definition'!J219</f>
        <v/>
      </c>
      <c r="J201" s="107"/>
      <c r="K201" s="116"/>
      <c r="L201" s="116"/>
      <c r="M201" s="116"/>
      <c r="N201" s="116"/>
      <c r="O201" s="81"/>
      <c r="P201" s="81"/>
      <c r="Q201" s="81"/>
      <c r="R201" s="81"/>
      <c r="S201" s="7"/>
    </row>
    <row r="202">
      <c r="A202" s="81"/>
      <c r="B202" s="81"/>
      <c r="C202" s="81"/>
      <c r="D202" s="81"/>
      <c r="E202" s="84" t="str">
        <f>'2. Dimension Definition'!F220</f>
        <v/>
      </c>
      <c r="F202" s="107"/>
      <c r="G202" s="84" t="str">
        <f>'2. Dimension Definition'!H220</f>
        <v/>
      </c>
      <c r="H202" s="107"/>
      <c r="I202" s="84" t="str">
        <f>'2. Dimension Definition'!J220</f>
        <v/>
      </c>
      <c r="J202" s="107"/>
      <c r="K202" s="116"/>
      <c r="L202" s="116"/>
      <c r="M202" s="116"/>
      <c r="N202" s="116"/>
      <c r="O202" s="81"/>
      <c r="P202" s="81"/>
      <c r="Q202" s="81"/>
      <c r="R202" s="81"/>
      <c r="S202" s="7"/>
    </row>
    <row r="203">
      <c r="A203" s="81"/>
      <c r="B203" s="81"/>
      <c r="C203" s="81"/>
      <c r="D203" s="81"/>
      <c r="E203" s="84" t="str">
        <f>'2. Dimension Definition'!F221</f>
        <v/>
      </c>
      <c r="F203" s="107"/>
      <c r="G203" s="84" t="str">
        <f>'2. Dimension Definition'!H221</f>
        <v/>
      </c>
      <c r="H203" s="107"/>
      <c r="I203" s="84" t="str">
        <f>'2. Dimension Definition'!J221</f>
        <v/>
      </c>
      <c r="J203" s="107"/>
      <c r="K203" s="116"/>
      <c r="L203" s="116"/>
      <c r="M203" s="116"/>
      <c r="N203" s="116"/>
      <c r="O203" s="81"/>
      <c r="P203" s="81"/>
      <c r="Q203" s="81"/>
      <c r="R203" s="81"/>
      <c r="S203" s="7"/>
    </row>
    <row r="204">
      <c r="A204" s="81"/>
      <c r="B204" s="81"/>
      <c r="C204" s="81"/>
      <c r="D204" s="81"/>
      <c r="E204" s="84" t="str">
        <f>'2. Dimension Definition'!F222</f>
        <v/>
      </c>
      <c r="F204" s="107"/>
      <c r="G204" s="84" t="str">
        <f>'2. Dimension Definition'!H222</f>
        <v/>
      </c>
      <c r="H204" s="107"/>
      <c r="I204" s="84" t="str">
        <f>'2. Dimension Definition'!J222</f>
        <v/>
      </c>
      <c r="J204" s="107"/>
      <c r="K204" s="116"/>
      <c r="L204" s="116"/>
      <c r="M204" s="116"/>
      <c r="N204" s="116"/>
      <c r="O204" s="81"/>
      <c r="P204" s="81"/>
      <c r="Q204" s="81"/>
      <c r="R204" s="81"/>
      <c r="S204" s="7"/>
    </row>
    <row r="205">
      <c r="A205" s="81"/>
      <c r="B205" s="81"/>
      <c r="C205" s="81"/>
      <c r="D205" s="81"/>
      <c r="E205" s="84" t="str">
        <f>'2. Dimension Definition'!F223</f>
        <v/>
      </c>
      <c r="F205" s="107"/>
      <c r="G205" s="84" t="str">
        <f>'2. Dimension Definition'!H223</f>
        <v/>
      </c>
      <c r="H205" s="107"/>
      <c r="I205" s="84" t="str">
        <f>'2. Dimension Definition'!J223</f>
        <v/>
      </c>
      <c r="J205" s="107"/>
      <c r="K205" s="116"/>
      <c r="L205" s="116"/>
      <c r="M205" s="116"/>
      <c r="N205" s="116"/>
      <c r="O205" s="81"/>
      <c r="P205" s="81"/>
      <c r="Q205" s="81"/>
      <c r="R205" s="81"/>
      <c r="S205" s="7"/>
    </row>
    <row r="206">
      <c r="A206" s="81"/>
      <c r="B206" s="81"/>
      <c r="C206" s="81"/>
      <c r="D206" s="81"/>
      <c r="E206" s="84" t="str">
        <f>'2. Dimension Definition'!F224</f>
        <v/>
      </c>
      <c r="F206" s="107"/>
      <c r="G206" s="84" t="str">
        <f>'2. Dimension Definition'!H224</f>
        <v/>
      </c>
      <c r="H206" s="107"/>
      <c r="I206" s="84" t="str">
        <f>'2. Dimension Definition'!J224</f>
        <v/>
      </c>
      <c r="J206" s="107"/>
      <c r="K206" s="116"/>
      <c r="L206" s="116"/>
      <c r="M206" s="116"/>
      <c r="N206" s="116"/>
      <c r="O206" s="81"/>
      <c r="P206" s="81"/>
      <c r="Q206" s="81"/>
      <c r="R206" s="81"/>
      <c r="S206" s="7"/>
    </row>
    <row r="207">
      <c r="A207" s="81"/>
      <c r="B207" s="81"/>
      <c r="C207" s="81"/>
      <c r="D207" s="81"/>
      <c r="E207" s="84" t="str">
        <f>'2. Dimension Definition'!F225</f>
        <v/>
      </c>
      <c r="F207" s="107"/>
      <c r="G207" s="84" t="str">
        <f>'2. Dimension Definition'!H225</f>
        <v/>
      </c>
      <c r="H207" s="107"/>
      <c r="I207" s="84" t="str">
        <f>'2. Dimension Definition'!J225</f>
        <v/>
      </c>
      <c r="J207" s="107"/>
      <c r="K207" s="116"/>
      <c r="L207" s="116"/>
      <c r="M207" s="116"/>
      <c r="N207" s="116"/>
      <c r="O207" s="81"/>
      <c r="P207" s="81"/>
      <c r="Q207" s="81"/>
      <c r="R207" s="81"/>
      <c r="S207" s="7"/>
    </row>
    <row r="208">
      <c r="A208" s="81"/>
      <c r="B208" s="81"/>
      <c r="C208" s="81"/>
      <c r="D208" s="81"/>
      <c r="E208" s="84" t="str">
        <f>'2. Dimension Definition'!F226</f>
        <v/>
      </c>
      <c r="F208" s="107"/>
      <c r="G208" s="84" t="str">
        <f>'2. Dimension Definition'!H226</f>
        <v/>
      </c>
      <c r="H208" s="107"/>
      <c r="I208" s="84" t="str">
        <f>'2. Dimension Definition'!J226</f>
        <v/>
      </c>
      <c r="J208" s="107"/>
      <c r="K208" s="116"/>
      <c r="L208" s="116"/>
      <c r="M208" s="116"/>
      <c r="N208" s="116"/>
      <c r="O208" s="81"/>
      <c r="P208" s="81"/>
      <c r="Q208" s="81"/>
      <c r="R208" s="81"/>
      <c r="S208" s="7"/>
    </row>
    <row r="209">
      <c r="A209" s="81"/>
      <c r="B209" s="81"/>
      <c r="C209" s="81"/>
      <c r="D209" s="81"/>
      <c r="E209" s="84" t="str">
        <f>'2. Dimension Definition'!F227</f>
        <v/>
      </c>
      <c r="F209" s="107"/>
      <c r="G209" s="84" t="str">
        <f>'2. Dimension Definition'!H227</f>
        <v/>
      </c>
      <c r="H209" s="107"/>
      <c r="I209" s="84" t="str">
        <f>'2. Dimension Definition'!J227</f>
        <v/>
      </c>
      <c r="J209" s="107"/>
      <c r="K209" s="116"/>
      <c r="L209" s="116"/>
      <c r="M209" s="116"/>
      <c r="N209" s="116"/>
      <c r="O209" s="81"/>
      <c r="P209" s="81"/>
      <c r="Q209" s="81"/>
      <c r="R209" s="81"/>
      <c r="S209" s="7"/>
    </row>
    <row r="210">
      <c r="A210" s="81"/>
      <c r="B210" s="81"/>
      <c r="C210" s="81"/>
      <c r="D210" s="81"/>
      <c r="E210" s="84" t="str">
        <f>'2. Dimension Definition'!F228</f>
        <v/>
      </c>
      <c r="F210" s="107"/>
      <c r="G210" s="84" t="str">
        <f>'2. Dimension Definition'!H228</f>
        <v/>
      </c>
      <c r="H210" s="107"/>
      <c r="I210" s="84" t="str">
        <f>'2. Dimension Definition'!J228</f>
        <v/>
      </c>
      <c r="J210" s="107"/>
      <c r="K210" s="116"/>
      <c r="L210" s="116"/>
      <c r="M210" s="116"/>
      <c r="N210" s="116"/>
      <c r="O210" s="81"/>
      <c r="P210" s="81"/>
      <c r="Q210" s="81"/>
      <c r="R210" s="81"/>
      <c r="S210" s="7"/>
    </row>
    <row r="211">
      <c r="A211" s="81"/>
      <c r="B211" s="81"/>
      <c r="C211" s="81"/>
      <c r="D211" s="81"/>
      <c r="E211" s="84" t="str">
        <f>'2. Dimension Definition'!F229</f>
        <v/>
      </c>
      <c r="F211" s="107"/>
      <c r="G211" s="84" t="str">
        <f>'2. Dimension Definition'!H229</f>
        <v/>
      </c>
      <c r="H211" s="107"/>
      <c r="I211" s="84" t="str">
        <f>'2. Dimension Definition'!J229</f>
        <v/>
      </c>
      <c r="J211" s="107"/>
      <c r="K211" s="116"/>
      <c r="L211" s="116"/>
      <c r="M211" s="116"/>
      <c r="N211" s="116"/>
      <c r="O211" s="81"/>
      <c r="P211" s="81"/>
      <c r="Q211" s="81"/>
      <c r="R211" s="81"/>
      <c r="S211" s="7"/>
    </row>
    <row r="212">
      <c r="A212" s="81"/>
      <c r="B212" s="81"/>
      <c r="C212" s="81"/>
      <c r="D212" s="81"/>
      <c r="E212" s="84" t="str">
        <f>'2. Dimension Definition'!F230</f>
        <v/>
      </c>
      <c r="F212" s="107"/>
      <c r="G212" s="84" t="str">
        <f>'2. Dimension Definition'!H230</f>
        <v/>
      </c>
      <c r="H212" s="107"/>
      <c r="I212" s="84" t="str">
        <f>'2. Dimension Definition'!J230</f>
        <v/>
      </c>
      <c r="J212" s="107"/>
      <c r="K212" s="116"/>
      <c r="L212" s="116"/>
      <c r="M212" s="116"/>
      <c r="N212" s="116"/>
      <c r="O212" s="81"/>
      <c r="P212" s="81"/>
      <c r="Q212" s="81"/>
      <c r="R212" s="81"/>
      <c r="S212" s="7"/>
    </row>
    <row r="213">
      <c r="A213" s="81"/>
      <c r="B213" s="81"/>
      <c r="C213" s="81"/>
      <c r="D213" s="81"/>
      <c r="E213" s="84" t="str">
        <f>'2. Dimension Definition'!F231</f>
        <v/>
      </c>
      <c r="F213" s="107"/>
      <c r="G213" s="84" t="str">
        <f>'2. Dimension Definition'!H231</f>
        <v/>
      </c>
      <c r="H213" s="107"/>
      <c r="I213" s="84" t="str">
        <f>'2. Dimension Definition'!J231</f>
        <v/>
      </c>
      <c r="J213" s="107"/>
      <c r="K213" s="116"/>
      <c r="L213" s="116"/>
      <c r="M213" s="116"/>
      <c r="N213" s="116"/>
      <c r="O213" s="81"/>
      <c r="P213" s="81"/>
      <c r="Q213" s="81"/>
      <c r="R213" s="81"/>
      <c r="S213" s="7"/>
    </row>
    <row r="214">
      <c r="A214" s="81"/>
      <c r="B214" s="81"/>
      <c r="C214" s="81"/>
      <c r="D214" s="81"/>
      <c r="E214" s="84" t="str">
        <f>'2. Dimension Definition'!F232</f>
        <v/>
      </c>
      <c r="F214" s="107"/>
      <c r="G214" s="84" t="str">
        <f>'2. Dimension Definition'!H232</f>
        <v/>
      </c>
      <c r="H214" s="107"/>
      <c r="I214" s="84" t="str">
        <f>'2. Dimension Definition'!J232</f>
        <v/>
      </c>
      <c r="J214" s="107"/>
      <c r="K214" s="116"/>
      <c r="L214" s="116"/>
      <c r="M214" s="116"/>
      <c r="N214" s="116"/>
      <c r="O214" s="81"/>
      <c r="P214" s="81"/>
      <c r="Q214" s="81"/>
      <c r="R214" s="81"/>
      <c r="S214" s="7"/>
    </row>
    <row r="215">
      <c r="A215" s="81"/>
      <c r="B215" s="81"/>
      <c r="C215" s="81"/>
      <c r="D215" s="81"/>
      <c r="E215" s="84" t="str">
        <f>'2. Dimension Definition'!F233</f>
        <v/>
      </c>
      <c r="F215" s="107"/>
      <c r="G215" s="84" t="str">
        <f>'2. Dimension Definition'!H233</f>
        <v/>
      </c>
      <c r="H215" s="107"/>
      <c r="I215" s="84" t="str">
        <f>'2. Dimension Definition'!J233</f>
        <v/>
      </c>
      <c r="J215" s="107"/>
      <c r="K215" s="116"/>
      <c r="L215" s="116"/>
      <c r="M215" s="116"/>
      <c r="N215" s="116"/>
      <c r="O215" s="81"/>
      <c r="P215" s="81"/>
      <c r="Q215" s="81"/>
      <c r="R215" s="81"/>
      <c r="S215" s="7"/>
    </row>
    <row r="216">
      <c r="A216" s="81"/>
      <c r="B216" s="81"/>
      <c r="C216" s="81"/>
      <c r="D216" s="81"/>
      <c r="E216" s="84" t="str">
        <f>'2. Dimension Definition'!F234</f>
        <v/>
      </c>
      <c r="F216" s="107"/>
      <c r="G216" s="84" t="str">
        <f>'2. Dimension Definition'!H234</f>
        <v/>
      </c>
      <c r="H216" s="107"/>
      <c r="I216" s="84" t="str">
        <f>'2. Dimension Definition'!J234</f>
        <v/>
      </c>
      <c r="J216" s="107"/>
      <c r="K216" s="116"/>
      <c r="L216" s="116"/>
      <c r="M216" s="116"/>
      <c r="N216" s="116"/>
      <c r="O216" s="81"/>
      <c r="P216" s="81"/>
      <c r="Q216" s="81"/>
      <c r="R216" s="81"/>
      <c r="S216" s="7"/>
    </row>
    <row r="217">
      <c r="A217" s="81"/>
      <c r="B217" s="81"/>
      <c r="C217" s="81"/>
      <c r="D217" s="81"/>
      <c r="E217" s="84" t="str">
        <f>'2. Dimension Definition'!F235</f>
        <v/>
      </c>
      <c r="F217" s="107"/>
      <c r="G217" s="84" t="str">
        <f>'2. Dimension Definition'!H235</f>
        <v/>
      </c>
      <c r="H217" s="107"/>
      <c r="I217" s="84" t="str">
        <f>'2. Dimension Definition'!J235</f>
        <v/>
      </c>
      <c r="J217" s="107"/>
      <c r="K217" s="116"/>
      <c r="L217" s="116"/>
      <c r="M217" s="116"/>
      <c r="N217" s="116"/>
      <c r="O217" s="81"/>
      <c r="P217" s="81"/>
      <c r="Q217" s="81"/>
      <c r="R217" s="81"/>
      <c r="S217" s="7"/>
    </row>
    <row r="218">
      <c r="A218" s="81"/>
      <c r="B218" s="81"/>
      <c r="C218" s="81"/>
      <c r="D218" s="81"/>
      <c r="E218" s="84" t="str">
        <f>'2. Dimension Definition'!F236</f>
        <v/>
      </c>
      <c r="F218" s="107"/>
      <c r="G218" s="84" t="str">
        <f>'2. Dimension Definition'!H236</f>
        <v/>
      </c>
      <c r="H218" s="107"/>
      <c r="I218" s="84" t="str">
        <f>'2. Dimension Definition'!J236</f>
        <v/>
      </c>
      <c r="J218" s="107"/>
      <c r="K218" s="116"/>
      <c r="L218" s="116"/>
      <c r="M218" s="116"/>
      <c r="N218" s="116"/>
      <c r="O218" s="81"/>
      <c r="P218" s="81"/>
      <c r="Q218" s="81"/>
      <c r="R218" s="81"/>
      <c r="S218" s="7"/>
    </row>
    <row r="219">
      <c r="A219" s="81"/>
      <c r="B219" s="81"/>
      <c r="C219" s="81"/>
      <c r="D219" s="81"/>
      <c r="E219" s="84" t="str">
        <f>'2. Dimension Definition'!F237</f>
        <v/>
      </c>
      <c r="F219" s="107"/>
      <c r="G219" s="84" t="str">
        <f>'2. Dimension Definition'!H237</f>
        <v/>
      </c>
      <c r="H219" s="107"/>
      <c r="I219" s="84" t="str">
        <f>'2. Dimension Definition'!J237</f>
        <v/>
      </c>
      <c r="J219" s="107"/>
      <c r="K219" s="116"/>
      <c r="L219" s="116"/>
      <c r="M219" s="116"/>
      <c r="N219" s="116"/>
      <c r="O219" s="81"/>
      <c r="P219" s="81"/>
      <c r="Q219" s="81"/>
      <c r="R219" s="81"/>
      <c r="S219" s="7"/>
    </row>
    <row r="220">
      <c r="A220" s="81"/>
      <c r="B220" s="81"/>
      <c r="C220" s="81"/>
      <c r="D220" s="81"/>
      <c r="E220" s="84" t="str">
        <f>'2. Dimension Definition'!F238</f>
        <v/>
      </c>
      <c r="F220" s="107"/>
      <c r="G220" s="84" t="str">
        <f>'2. Dimension Definition'!H238</f>
        <v/>
      </c>
      <c r="H220" s="107"/>
      <c r="I220" s="84" t="str">
        <f>'2. Dimension Definition'!J238</f>
        <v/>
      </c>
      <c r="J220" s="107"/>
      <c r="K220" s="116"/>
      <c r="L220" s="116"/>
      <c r="M220" s="116"/>
      <c r="N220" s="116"/>
      <c r="O220" s="81"/>
      <c r="P220" s="81"/>
      <c r="Q220" s="81"/>
      <c r="R220" s="81"/>
      <c r="S220" s="7"/>
    </row>
    <row r="221">
      <c r="A221" s="81"/>
      <c r="B221" s="81"/>
      <c r="C221" s="81"/>
      <c r="D221" s="81"/>
      <c r="E221" s="84" t="str">
        <f>'2. Dimension Definition'!F239</f>
        <v/>
      </c>
      <c r="F221" s="107"/>
      <c r="G221" s="84" t="str">
        <f>'2. Dimension Definition'!H239</f>
        <v/>
      </c>
      <c r="H221" s="107"/>
      <c r="I221" s="84" t="str">
        <f>'2. Dimension Definition'!J239</f>
        <v/>
      </c>
      <c r="J221" s="107"/>
      <c r="K221" s="116"/>
      <c r="L221" s="116"/>
      <c r="M221" s="116"/>
      <c r="N221" s="116"/>
      <c r="O221" s="81"/>
      <c r="P221" s="81"/>
      <c r="Q221" s="81"/>
      <c r="R221" s="81"/>
      <c r="S221" s="7"/>
    </row>
    <row r="222">
      <c r="A222" s="81"/>
      <c r="B222" s="81"/>
      <c r="C222" s="81"/>
      <c r="D222" s="81"/>
      <c r="E222" s="84" t="str">
        <f>'2. Dimension Definition'!F240</f>
        <v/>
      </c>
      <c r="F222" s="107"/>
      <c r="G222" s="84" t="str">
        <f>'2. Dimension Definition'!H240</f>
        <v/>
      </c>
      <c r="H222" s="107"/>
      <c r="I222" s="84" t="str">
        <f>'2. Dimension Definition'!J240</f>
        <v/>
      </c>
      <c r="J222" s="107"/>
      <c r="K222" s="116"/>
      <c r="L222" s="116"/>
      <c r="M222" s="116"/>
      <c r="N222" s="116"/>
      <c r="O222" s="81"/>
      <c r="P222" s="81"/>
      <c r="Q222" s="81"/>
      <c r="R222" s="81"/>
      <c r="S222" s="7"/>
    </row>
    <row r="223">
      <c r="A223" s="81"/>
      <c r="B223" s="81"/>
      <c r="C223" s="81"/>
      <c r="D223" s="81"/>
      <c r="E223" s="84" t="str">
        <f>'2. Dimension Definition'!F241</f>
        <v/>
      </c>
      <c r="F223" s="107"/>
      <c r="G223" s="84" t="str">
        <f>'2. Dimension Definition'!H241</f>
        <v/>
      </c>
      <c r="H223" s="107"/>
      <c r="I223" s="84" t="str">
        <f>'2. Dimension Definition'!J241</f>
        <v/>
      </c>
      <c r="J223" s="107"/>
      <c r="K223" s="116"/>
      <c r="L223" s="116"/>
      <c r="M223" s="116"/>
      <c r="N223" s="116"/>
      <c r="O223" s="81"/>
      <c r="P223" s="81"/>
      <c r="Q223" s="81"/>
      <c r="R223" s="81"/>
      <c r="S223" s="7"/>
    </row>
    <row r="224">
      <c r="A224" s="81"/>
      <c r="B224" s="81"/>
      <c r="C224" s="81"/>
      <c r="D224" s="81"/>
      <c r="E224" s="84" t="str">
        <f>'2. Dimension Definition'!F242</f>
        <v/>
      </c>
      <c r="F224" s="107"/>
      <c r="G224" s="84" t="str">
        <f>'2. Dimension Definition'!H242</f>
        <v/>
      </c>
      <c r="H224" s="107"/>
      <c r="I224" s="84" t="str">
        <f>'2. Dimension Definition'!J242</f>
        <v/>
      </c>
      <c r="J224" s="107"/>
      <c r="K224" s="116"/>
      <c r="L224" s="116"/>
      <c r="M224" s="116"/>
      <c r="N224" s="116"/>
      <c r="O224" s="81"/>
      <c r="P224" s="81"/>
      <c r="Q224" s="81"/>
      <c r="R224" s="81"/>
      <c r="S224" s="7"/>
    </row>
    <row r="225">
      <c r="A225" s="81"/>
      <c r="B225" s="81"/>
      <c r="C225" s="81"/>
      <c r="D225" s="81"/>
      <c r="E225" s="84" t="str">
        <f>'2. Dimension Definition'!F243</f>
        <v/>
      </c>
      <c r="F225" s="107"/>
      <c r="G225" s="84" t="str">
        <f>'2. Dimension Definition'!H243</f>
        <v/>
      </c>
      <c r="H225" s="107"/>
      <c r="I225" s="84" t="str">
        <f>'2. Dimension Definition'!J243</f>
        <v/>
      </c>
      <c r="J225" s="107"/>
      <c r="K225" s="116"/>
      <c r="L225" s="116"/>
      <c r="M225" s="116"/>
      <c r="N225" s="116"/>
      <c r="O225" s="81"/>
      <c r="P225" s="81"/>
      <c r="Q225" s="81"/>
      <c r="R225" s="81"/>
      <c r="S225" s="7"/>
    </row>
    <row r="226">
      <c r="A226" s="81"/>
      <c r="B226" s="81"/>
      <c r="C226" s="81"/>
      <c r="D226" s="81"/>
      <c r="E226" s="84" t="str">
        <f>'2. Dimension Definition'!F244</f>
        <v/>
      </c>
      <c r="F226" s="107"/>
      <c r="G226" s="84" t="str">
        <f>'2. Dimension Definition'!H244</f>
        <v/>
      </c>
      <c r="H226" s="107"/>
      <c r="I226" s="84" t="str">
        <f>'2. Dimension Definition'!J244</f>
        <v/>
      </c>
      <c r="J226" s="107"/>
      <c r="K226" s="116"/>
      <c r="L226" s="116"/>
      <c r="M226" s="116"/>
      <c r="N226" s="116"/>
      <c r="O226" s="81"/>
      <c r="P226" s="81"/>
      <c r="Q226" s="81"/>
      <c r="R226" s="81"/>
      <c r="S226" s="7"/>
    </row>
    <row r="227">
      <c r="A227" s="81"/>
      <c r="B227" s="81"/>
      <c r="C227" s="81"/>
      <c r="D227" s="81"/>
      <c r="E227" s="84" t="str">
        <f>'2. Dimension Definition'!F245</f>
        <v/>
      </c>
      <c r="F227" s="107"/>
      <c r="G227" s="84" t="str">
        <f>'2. Dimension Definition'!H245</f>
        <v/>
      </c>
      <c r="H227" s="107"/>
      <c r="I227" s="84" t="str">
        <f>'2. Dimension Definition'!J245</f>
        <v/>
      </c>
      <c r="J227" s="107"/>
      <c r="K227" s="116"/>
      <c r="L227" s="116"/>
      <c r="M227" s="116"/>
      <c r="N227" s="116"/>
      <c r="O227" s="81"/>
      <c r="P227" s="81"/>
      <c r="Q227" s="81"/>
      <c r="R227" s="81"/>
      <c r="S227" s="7"/>
    </row>
    <row r="228">
      <c r="A228" s="81"/>
      <c r="B228" s="81"/>
      <c r="C228" s="81"/>
      <c r="D228" s="81"/>
      <c r="E228" s="84" t="str">
        <f>'2. Dimension Definition'!F246</f>
        <v/>
      </c>
      <c r="F228" s="107"/>
      <c r="G228" s="84" t="str">
        <f>'2. Dimension Definition'!H246</f>
        <v/>
      </c>
      <c r="H228" s="107"/>
      <c r="I228" s="84" t="str">
        <f>'2. Dimension Definition'!J246</f>
        <v/>
      </c>
      <c r="J228" s="107"/>
      <c r="K228" s="116"/>
      <c r="L228" s="116"/>
      <c r="M228" s="116"/>
      <c r="N228" s="116"/>
      <c r="O228" s="81"/>
      <c r="P228" s="81"/>
      <c r="Q228" s="81"/>
      <c r="R228" s="81"/>
      <c r="S228" s="7"/>
    </row>
    <row r="229">
      <c r="A229" s="81"/>
      <c r="B229" s="81"/>
      <c r="C229" s="81"/>
      <c r="D229" s="81"/>
      <c r="E229" s="84" t="str">
        <f>'2. Dimension Definition'!F247</f>
        <v/>
      </c>
      <c r="F229" s="107"/>
      <c r="G229" s="84" t="str">
        <f>'2. Dimension Definition'!H247</f>
        <v/>
      </c>
      <c r="H229" s="107"/>
      <c r="I229" s="84" t="str">
        <f>'2. Dimension Definition'!J247</f>
        <v/>
      </c>
      <c r="J229" s="107"/>
      <c r="K229" s="116"/>
      <c r="L229" s="116"/>
      <c r="M229" s="116"/>
      <c r="N229" s="116"/>
      <c r="O229" s="81"/>
      <c r="P229" s="81"/>
      <c r="Q229" s="81"/>
      <c r="R229" s="81"/>
      <c r="S229" s="7"/>
    </row>
    <row r="230">
      <c r="A230" s="81"/>
      <c r="B230" s="81"/>
      <c r="C230" s="81"/>
      <c r="D230" s="81"/>
      <c r="E230" s="84" t="str">
        <f>'2. Dimension Definition'!F248</f>
        <v/>
      </c>
      <c r="F230" s="107"/>
      <c r="G230" s="84" t="str">
        <f>'2. Dimension Definition'!H248</f>
        <v/>
      </c>
      <c r="H230" s="107"/>
      <c r="I230" s="84" t="str">
        <f>'2. Dimension Definition'!J248</f>
        <v/>
      </c>
      <c r="J230" s="107"/>
      <c r="K230" s="116"/>
      <c r="L230" s="116"/>
      <c r="M230" s="116"/>
      <c r="N230" s="116"/>
      <c r="O230" s="81"/>
      <c r="P230" s="81"/>
      <c r="Q230" s="81"/>
      <c r="R230" s="81"/>
      <c r="S230" s="7"/>
    </row>
    <row r="231">
      <c r="A231" s="81"/>
      <c r="B231" s="81"/>
      <c r="C231" s="81"/>
      <c r="D231" s="81"/>
      <c r="E231" s="84" t="str">
        <f>'2. Dimension Definition'!F249</f>
        <v/>
      </c>
      <c r="F231" s="107"/>
      <c r="G231" s="84" t="str">
        <f>'2. Dimension Definition'!H249</f>
        <v/>
      </c>
      <c r="H231" s="107"/>
      <c r="I231" s="84" t="str">
        <f>'2. Dimension Definition'!J249</f>
        <v/>
      </c>
      <c r="J231" s="107"/>
      <c r="K231" s="116"/>
      <c r="L231" s="116"/>
      <c r="M231" s="116"/>
      <c r="N231" s="116"/>
      <c r="O231" s="81"/>
      <c r="P231" s="81"/>
      <c r="Q231" s="81"/>
      <c r="R231" s="81"/>
      <c r="S231" s="7"/>
    </row>
    <row r="232">
      <c r="A232" s="81"/>
      <c r="B232" s="81"/>
      <c r="C232" s="81"/>
      <c r="D232" s="81"/>
      <c r="E232" s="84" t="str">
        <f>'2. Dimension Definition'!F250</f>
        <v/>
      </c>
      <c r="F232" s="107"/>
      <c r="G232" s="84" t="str">
        <f>'2. Dimension Definition'!H250</f>
        <v/>
      </c>
      <c r="H232" s="107"/>
      <c r="I232" s="84" t="str">
        <f>'2. Dimension Definition'!J250</f>
        <v/>
      </c>
      <c r="J232" s="107"/>
      <c r="K232" s="116"/>
      <c r="L232" s="116"/>
      <c r="M232" s="116"/>
      <c r="N232" s="116"/>
      <c r="O232" s="81"/>
      <c r="P232" s="81"/>
      <c r="Q232" s="81"/>
      <c r="R232" s="81"/>
      <c r="S232" s="7"/>
    </row>
    <row r="233">
      <c r="A233" s="81"/>
      <c r="B233" s="81"/>
      <c r="C233" s="81"/>
      <c r="D233" s="81"/>
      <c r="E233" s="84" t="str">
        <f>'2. Dimension Definition'!F251</f>
        <v/>
      </c>
      <c r="F233" s="107"/>
      <c r="G233" s="84" t="str">
        <f>'2. Dimension Definition'!H251</f>
        <v/>
      </c>
      <c r="H233" s="107"/>
      <c r="I233" s="84" t="str">
        <f>'2. Dimension Definition'!J251</f>
        <v/>
      </c>
      <c r="J233" s="107"/>
      <c r="K233" s="116"/>
      <c r="L233" s="116"/>
      <c r="M233" s="116"/>
      <c r="N233" s="116"/>
      <c r="O233" s="81"/>
      <c r="P233" s="81"/>
      <c r="Q233" s="81"/>
      <c r="R233" s="81"/>
      <c r="S233" s="7"/>
    </row>
    <row r="234">
      <c r="A234" s="81"/>
      <c r="B234" s="81"/>
      <c r="C234" s="81"/>
      <c r="D234" s="81"/>
      <c r="E234" s="84" t="str">
        <f>'2. Dimension Definition'!F252</f>
        <v/>
      </c>
      <c r="F234" s="107"/>
      <c r="G234" s="84" t="str">
        <f>'2. Dimension Definition'!H252</f>
        <v/>
      </c>
      <c r="H234" s="107"/>
      <c r="I234" s="84" t="str">
        <f>'2. Dimension Definition'!J252</f>
        <v/>
      </c>
      <c r="J234" s="107"/>
      <c r="K234" s="116"/>
      <c r="L234" s="116"/>
      <c r="M234" s="116"/>
      <c r="N234" s="116"/>
      <c r="O234" s="81"/>
      <c r="P234" s="81"/>
      <c r="Q234" s="81"/>
      <c r="R234" s="81"/>
      <c r="S234" s="7"/>
    </row>
    <row r="235">
      <c r="A235" s="81"/>
      <c r="B235" s="81"/>
      <c r="C235" s="81"/>
      <c r="D235" s="81"/>
      <c r="E235" s="84" t="str">
        <f>'2. Dimension Definition'!F253</f>
        <v/>
      </c>
      <c r="F235" s="107"/>
      <c r="G235" s="84" t="str">
        <f>'2. Dimension Definition'!H253</f>
        <v/>
      </c>
      <c r="H235" s="107"/>
      <c r="I235" s="84" t="str">
        <f>'2. Dimension Definition'!J253</f>
        <v/>
      </c>
      <c r="J235" s="107"/>
      <c r="K235" s="116"/>
      <c r="L235" s="116"/>
      <c r="M235" s="116"/>
      <c r="N235" s="116"/>
      <c r="O235" s="81"/>
      <c r="P235" s="81"/>
      <c r="Q235" s="81"/>
      <c r="R235" s="81"/>
      <c r="S235" s="7"/>
    </row>
    <row r="236">
      <c r="A236" s="81"/>
      <c r="B236" s="81"/>
      <c r="C236" s="81"/>
      <c r="D236" s="81"/>
      <c r="E236" s="84" t="str">
        <f>'2. Dimension Definition'!F254</f>
        <v/>
      </c>
      <c r="F236" s="107"/>
      <c r="G236" s="84" t="str">
        <f>'2. Dimension Definition'!H254</f>
        <v/>
      </c>
      <c r="H236" s="107"/>
      <c r="I236" s="84" t="str">
        <f>'2. Dimension Definition'!J254</f>
        <v/>
      </c>
      <c r="J236" s="107"/>
      <c r="K236" s="116"/>
      <c r="L236" s="116"/>
      <c r="M236" s="116"/>
      <c r="N236" s="116"/>
      <c r="O236" s="81"/>
      <c r="P236" s="81"/>
      <c r="Q236" s="81"/>
      <c r="R236" s="81"/>
      <c r="S236" s="7"/>
    </row>
    <row r="237">
      <c r="A237" s="81"/>
      <c r="B237" s="81"/>
      <c r="C237" s="81"/>
      <c r="D237" s="81"/>
      <c r="E237" s="84" t="str">
        <f>'2. Dimension Definition'!F255</f>
        <v/>
      </c>
      <c r="F237" s="107"/>
      <c r="G237" s="84" t="str">
        <f>'2. Dimension Definition'!H255</f>
        <v/>
      </c>
      <c r="H237" s="107"/>
      <c r="I237" s="84" t="str">
        <f>'2. Dimension Definition'!J255</f>
        <v/>
      </c>
      <c r="J237" s="107"/>
      <c r="K237" s="116"/>
      <c r="L237" s="116"/>
      <c r="M237" s="116"/>
      <c r="N237" s="116"/>
      <c r="O237" s="81"/>
      <c r="P237" s="81"/>
      <c r="Q237" s="81"/>
      <c r="R237" s="81"/>
      <c r="S237" s="7"/>
    </row>
    <row r="238">
      <c r="A238" s="81"/>
      <c r="B238" s="81"/>
      <c r="C238" s="81"/>
      <c r="D238" s="81"/>
      <c r="E238" s="84" t="str">
        <f>'2. Dimension Definition'!F256</f>
        <v/>
      </c>
      <c r="F238" s="107"/>
      <c r="G238" s="84" t="str">
        <f>'2. Dimension Definition'!H256</f>
        <v/>
      </c>
      <c r="H238" s="107"/>
      <c r="I238" s="84" t="str">
        <f>'2. Dimension Definition'!J256</f>
        <v/>
      </c>
      <c r="J238" s="107"/>
      <c r="K238" s="116"/>
      <c r="L238" s="116"/>
      <c r="M238" s="116"/>
      <c r="N238" s="116"/>
      <c r="O238" s="81"/>
      <c r="P238" s="81"/>
      <c r="Q238" s="81"/>
      <c r="R238" s="81"/>
      <c r="S238" s="7"/>
    </row>
    <row r="239">
      <c r="A239" s="81"/>
      <c r="B239" s="81"/>
      <c r="C239" s="81"/>
      <c r="D239" s="81"/>
      <c r="E239" s="84" t="str">
        <f>'2. Dimension Definition'!F257</f>
        <v/>
      </c>
      <c r="F239" s="107"/>
      <c r="G239" s="84" t="str">
        <f>'2. Dimension Definition'!H257</f>
        <v/>
      </c>
      <c r="H239" s="107"/>
      <c r="I239" s="84" t="str">
        <f>'2. Dimension Definition'!J257</f>
        <v/>
      </c>
      <c r="J239" s="107"/>
      <c r="K239" s="116"/>
      <c r="L239" s="116"/>
      <c r="M239" s="116"/>
      <c r="N239" s="116"/>
      <c r="O239" s="81"/>
      <c r="P239" s="81"/>
      <c r="Q239" s="81"/>
      <c r="R239" s="81"/>
      <c r="S239" s="7"/>
    </row>
    <row r="240">
      <c r="A240" s="81"/>
      <c r="B240" s="81"/>
      <c r="C240" s="81"/>
      <c r="D240" s="81"/>
      <c r="E240" s="84" t="str">
        <f>'2. Dimension Definition'!F258</f>
        <v/>
      </c>
      <c r="F240" s="107"/>
      <c r="G240" s="84" t="str">
        <f>'2. Dimension Definition'!H258</f>
        <v/>
      </c>
      <c r="H240" s="107"/>
      <c r="I240" s="84" t="str">
        <f>'2. Dimension Definition'!J258</f>
        <v/>
      </c>
      <c r="J240" s="107"/>
      <c r="K240" s="116"/>
      <c r="L240" s="116"/>
      <c r="M240" s="116"/>
      <c r="N240" s="116"/>
      <c r="O240" s="81"/>
      <c r="P240" s="81"/>
      <c r="Q240" s="81"/>
      <c r="R240" s="81"/>
      <c r="S240" s="7"/>
    </row>
    <row r="241">
      <c r="A241" s="81"/>
      <c r="B241" s="81"/>
      <c r="C241" s="81"/>
      <c r="D241" s="81"/>
      <c r="E241" s="84" t="str">
        <f>'2. Dimension Definition'!F259</f>
        <v/>
      </c>
      <c r="F241" s="107"/>
      <c r="G241" s="84" t="str">
        <f>'2. Dimension Definition'!H259</f>
        <v/>
      </c>
      <c r="H241" s="107"/>
      <c r="I241" s="84" t="str">
        <f>'2. Dimension Definition'!J259</f>
        <v/>
      </c>
      <c r="J241" s="107"/>
      <c r="K241" s="116"/>
      <c r="L241" s="116"/>
      <c r="M241" s="116"/>
      <c r="N241" s="116"/>
      <c r="O241" s="81"/>
      <c r="P241" s="81"/>
      <c r="Q241" s="81"/>
      <c r="R241" s="81"/>
      <c r="S241" s="7"/>
    </row>
    <row r="242">
      <c r="A242" s="81"/>
      <c r="B242" s="81"/>
      <c r="C242" s="81"/>
      <c r="D242" s="81"/>
      <c r="E242" s="84" t="str">
        <f>'2. Dimension Definition'!F260</f>
        <v/>
      </c>
      <c r="F242" s="107"/>
      <c r="G242" s="84" t="str">
        <f>'2. Dimension Definition'!H260</f>
        <v/>
      </c>
      <c r="H242" s="107"/>
      <c r="I242" s="84" t="str">
        <f>'2. Dimension Definition'!J260</f>
        <v/>
      </c>
      <c r="J242" s="107"/>
      <c r="K242" s="116"/>
      <c r="L242" s="116"/>
      <c r="M242" s="116"/>
      <c r="N242" s="116"/>
      <c r="O242" s="81"/>
      <c r="P242" s="81"/>
      <c r="Q242" s="81"/>
      <c r="R242" s="81"/>
      <c r="S242" s="7"/>
    </row>
    <row r="243">
      <c r="A243" s="81"/>
      <c r="B243" s="81"/>
      <c r="C243" s="81"/>
      <c r="D243" s="81"/>
      <c r="E243" s="84" t="str">
        <f>'2. Dimension Definition'!F261</f>
        <v/>
      </c>
      <c r="F243" s="107"/>
      <c r="G243" s="84" t="str">
        <f>'2. Dimension Definition'!H261</f>
        <v/>
      </c>
      <c r="H243" s="107"/>
      <c r="I243" s="84" t="str">
        <f>'2. Dimension Definition'!J261</f>
        <v/>
      </c>
      <c r="J243" s="107"/>
      <c r="K243" s="116"/>
      <c r="L243" s="116"/>
      <c r="M243" s="116"/>
      <c r="N243" s="116"/>
      <c r="O243" s="81"/>
      <c r="P243" s="81"/>
      <c r="Q243" s="81"/>
      <c r="R243" s="81"/>
      <c r="S243" s="7"/>
    </row>
    <row r="244">
      <c r="A244" s="81"/>
      <c r="B244" s="81"/>
      <c r="C244" s="81"/>
      <c r="D244" s="81"/>
      <c r="E244" s="84" t="str">
        <f>'2. Dimension Definition'!F262</f>
        <v/>
      </c>
      <c r="F244" s="107"/>
      <c r="G244" s="84" t="str">
        <f>'2. Dimension Definition'!H262</f>
        <v/>
      </c>
      <c r="H244" s="107"/>
      <c r="I244" s="84" t="str">
        <f>'2. Dimension Definition'!J262</f>
        <v/>
      </c>
      <c r="J244" s="107"/>
      <c r="K244" s="116"/>
      <c r="L244" s="116"/>
      <c r="M244" s="116"/>
      <c r="N244" s="116"/>
      <c r="O244" s="81"/>
      <c r="P244" s="81"/>
      <c r="Q244" s="81"/>
      <c r="R244" s="81"/>
      <c r="S244" s="7"/>
    </row>
    <row r="245">
      <c r="A245" s="81"/>
      <c r="B245" s="81"/>
      <c r="C245" s="81"/>
      <c r="D245" s="81"/>
      <c r="E245" s="84" t="str">
        <f>'2. Dimension Definition'!F263</f>
        <v/>
      </c>
      <c r="F245" s="107"/>
      <c r="G245" s="84" t="str">
        <f>'2. Dimension Definition'!H263</f>
        <v/>
      </c>
      <c r="H245" s="107"/>
      <c r="I245" s="84" t="str">
        <f>'2. Dimension Definition'!J263</f>
        <v/>
      </c>
      <c r="J245" s="107"/>
      <c r="K245" s="116"/>
      <c r="L245" s="116"/>
      <c r="M245" s="116"/>
      <c r="N245" s="116"/>
      <c r="O245" s="81"/>
      <c r="P245" s="81"/>
      <c r="Q245" s="81"/>
      <c r="R245" s="81"/>
      <c r="S245" s="7"/>
    </row>
    <row r="246">
      <c r="A246" s="81"/>
      <c r="B246" s="81"/>
      <c r="C246" s="81"/>
      <c r="D246" s="81"/>
      <c r="E246" s="84" t="str">
        <f>'2. Dimension Definition'!F264</f>
        <v/>
      </c>
      <c r="F246" s="107"/>
      <c r="G246" s="84" t="str">
        <f>'2. Dimension Definition'!H264</f>
        <v/>
      </c>
      <c r="H246" s="107"/>
      <c r="I246" s="84" t="str">
        <f>'2. Dimension Definition'!J264</f>
        <v/>
      </c>
      <c r="J246" s="107"/>
      <c r="K246" s="116"/>
      <c r="L246" s="116"/>
      <c r="M246" s="116"/>
      <c r="N246" s="116"/>
      <c r="O246" s="81"/>
      <c r="P246" s="81"/>
      <c r="Q246" s="81"/>
      <c r="R246" s="81"/>
      <c r="S246" s="7"/>
    </row>
    <row r="247">
      <c r="A247" s="81"/>
      <c r="B247" s="81"/>
      <c r="C247" s="81"/>
      <c r="D247" s="81"/>
      <c r="E247" s="84" t="str">
        <f>'2. Dimension Definition'!F265</f>
        <v/>
      </c>
      <c r="F247" s="107"/>
      <c r="G247" s="84" t="str">
        <f>'2. Dimension Definition'!H265</f>
        <v/>
      </c>
      <c r="H247" s="107"/>
      <c r="I247" s="84" t="str">
        <f>'2. Dimension Definition'!J265</f>
        <v/>
      </c>
      <c r="J247" s="107"/>
      <c r="K247" s="116"/>
      <c r="L247" s="116"/>
      <c r="M247" s="116"/>
      <c r="N247" s="116"/>
      <c r="O247" s="81"/>
      <c r="P247" s="81"/>
      <c r="Q247" s="81"/>
      <c r="R247" s="81"/>
      <c r="S247" s="7"/>
    </row>
    <row r="248">
      <c r="A248" s="81"/>
      <c r="B248" s="81"/>
      <c r="C248" s="81"/>
      <c r="D248" s="81"/>
      <c r="E248" s="84" t="str">
        <f>'2. Dimension Definition'!F266</f>
        <v/>
      </c>
      <c r="F248" s="107"/>
      <c r="G248" s="84" t="str">
        <f>'2. Dimension Definition'!H266</f>
        <v/>
      </c>
      <c r="H248" s="107"/>
      <c r="I248" s="84" t="str">
        <f>'2. Dimension Definition'!J266</f>
        <v/>
      </c>
      <c r="J248" s="107"/>
      <c r="K248" s="116"/>
      <c r="L248" s="116"/>
      <c r="M248" s="116"/>
      <c r="N248" s="116"/>
      <c r="O248" s="81"/>
      <c r="P248" s="81"/>
      <c r="Q248" s="81"/>
      <c r="R248" s="81"/>
      <c r="S248" s="7"/>
    </row>
    <row r="249">
      <c r="A249" s="81"/>
      <c r="B249" s="81"/>
      <c r="C249" s="81"/>
      <c r="D249" s="81"/>
      <c r="E249" s="84" t="str">
        <f>'2. Dimension Definition'!F267</f>
        <v/>
      </c>
      <c r="F249" s="107"/>
      <c r="G249" s="84" t="str">
        <f>'2. Dimension Definition'!H267</f>
        <v/>
      </c>
      <c r="H249" s="107"/>
      <c r="I249" s="84" t="str">
        <f>'2. Dimension Definition'!J267</f>
        <v/>
      </c>
      <c r="J249" s="107"/>
      <c r="K249" s="116"/>
      <c r="L249" s="116"/>
      <c r="M249" s="116"/>
      <c r="N249" s="116"/>
      <c r="O249" s="81"/>
      <c r="P249" s="81"/>
      <c r="Q249" s="81"/>
      <c r="R249" s="81"/>
      <c r="S249" s="7"/>
    </row>
    <row r="250">
      <c r="A250" s="81"/>
      <c r="B250" s="81"/>
      <c r="C250" s="81"/>
      <c r="D250" s="81"/>
      <c r="E250" s="84" t="str">
        <f>'2. Dimension Definition'!F268</f>
        <v/>
      </c>
      <c r="F250" s="107"/>
      <c r="G250" s="84" t="str">
        <f>'2. Dimension Definition'!H268</f>
        <v/>
      </c>
      <c r="H250" s="107"/>
      <c r="I250" s="84" t="str">
        <f>'2. Dimension Definition'!J268</f>
        <v/>
      </c>
      <c r="J250" s="107"/>
      <c r="K250" s="116"/>
      <c r="L250" s="116"/>
      <c r="M250" s="116"/>
      <c r="N250" s="116"/>
      <c r="O250" s="81"/>
      <c r="P250" s="81"/>
      <c r="Q250" s="81"/>
      <c r="R250" s="81"/>
      <c r="S250" s="7"/>
    </row>
    <row r="251">
      <c r="A251" s="81"/>
      <c r="B251" s="81"/>
      <c r="C251" s="81"/>
      <c r="D251" s="81"/>
      <c r="E251" s="84" t="str">
        <f>'2. Dimension Definition'!F269</f>
        <v/>
      </c>
      <c r="F251" s="107"/>
      <c r="G251" s="84" t="str">
        <f>'2. Dimension Definition'!H269</f>
        <v/>
      </c>
      <c r="H251" s="107"/>
      <c r="I251" s="84" t="str">
        <f>'2. Dimension Definition'!J269</f>
        <v/>
      </c>
      <c r="J251" s="107"/>
      <c r="K251" s="116"/>
      <c r="L251" s="116"/>
      <c r="M251" s="116"/>
      <c r="N251" s="116"/>
      <c r="O251" s="81"/>
      <c r="P251" s="81"/>
      <c r="Q251" s="81"/>
      <c r="R251" s="81"/>
      <c r="S251" s="7"/>
    </row>
    <row r="252">
      <c r="A252" s="81"/>
      <c r="B252" s="81"/>
      <c r="C252" s="81"/>
      <c r="D252" s="81"/>
      <c r="E252" s="84" t="str">
        <f>'2. Dimension Definition'!F270</f>
        <v/>
      </c>
      <c r="F252" s="107"/>
      <c r="G252" s="84" t="str">
        <f>'2. Dimension Definition'!H270</f>
        <v/>
      </c>
      <c r="H252" s="107"/>
      <c r="I252" s="84" t="str">
        <f>'2. Dimension Definition'!J270</f>
        <v/>
      </c>
      <c r="J252" s="107"/>
      <c r="K252" s="116"/>
      <c r="L252" s="116"/>
      <c r="M252" s="116"/>
      <c r="N252" s="116"/>
      <c r="O252" s="81"/>
      <c r="P252" s="81"/>
      <c r="Q252" s="81"/>
      <c r="R252" s="81"/>
      <c r="S252" s="7"/>
    </row>
    <row r="253">
      <c r="A253" s="81"/>
      <c r="B253" s="81"/>
      <c r="C253" s="81"/>
      <c r="D253" s="81"/>
      <c r="E253" s="84" t="str">
        <f>'2. Dimension Definition'!F271</f>
        <v/>
      </c>
      <c r="F253" s="107"/>
      <c r="G253" s="84" t="str">
        <f>'2. Dimension Definition'!H271</f>
        <v/>
      </c>
      <c r="H253" s="107"/>
      <c r="I253" s="84" t="str">
        <f>'2. Dimension Definition'!J271</f>
        <v/>
      </c>
      <c r="J253" s="107"/>
      <c r="K253" s="116"/>
      <c r="L253" s="116"/>
      <c r="M253" s="116"/>
      <c r="N253" s="116"/>
      <c r="O253" s="81"/>
      <c r="P253" s="81"/>
      <c r="Q253" s="81"/>
      <c r="R253" s="81"/>
      <c r="S253" s="7"/>
    </row>
    <row r="254">
      <c r="A254" s="81"/>
      <c r="B254" s="81"/>
      <c r="C254" s="81"/>
      <c r="D254" s="81"/>
      <c r="E254" s="84" t="str">
        <f>'2. Dimension Definition'!F272</f>
        <v/>
      </c>
      <c r="F254" s="107"/>
      <c r="G254" s="84" t="str">
        <f>'2. Dimension Definition'!H272</f>
        <v/>
      </c>
      <c r="H254" s="107"/>
      <c r="I254" s="84" t="str">
        <f>'2. Dimension Definition'!J272</f>
        <v/>
      </c>
      <c r="J254" s="107"/>
      <c r="K254" s="116"/>
      <c r="L254" s="116"/>
      <c r="M254" s="116"/>
      <c r="N254" s="116"/>
      <c r="O254" s="81"/>
      <c r="P254" s="81"/>
      <c r="Q254" s="81"/>
      <c r="R254" s="81"/>
      <c r="S254" s="7"/>
    </row>
    <row r="255">
      <c r="A255" s="81"/>
      <c r="B255" s="81"/>
      <c r="C255" s="81"/>
      <c r="D255" s="81"/>
      <c r="E255" s="84" t="str">
        <f>'2. Dimension Definition'!F273</f>
        <v/>
      </c>
      <c r="F255" s="107"/>
      <c r="G255" s="84" t="str">
        <f>'2. Dimension Definition'!H273</f>
        <v/>
      </c>
      <c r="H255" s="107"/>
      <c r="I255" s="84" t="str">
        <f>'2. Dimension Definition'!J273</f>
        <v/>
      </c>
      <c r="J255" s="107"/>
      <c r="K255" s="116"/>
      <c r="L255" s="116"/>
      <c r="M255" s="116"/>
      <c r="N255" s="116"/>
      <c r="O255" s="81"/>
      <c r="P255" s="81"/>
      <c r="Q255" s="81"/>
      <c r="R255" s="81"/>
      <c r="S255" s="7"/>
    </row>
    <row r="256">
      <c r="A256" s="81"/>
      <c r="B256" s="81"/>
      <c r="C256" s="81"/>
      <c r="D256" s="81"/>
      <c r="E256" s="84" t="str">
        <f>'2. Dimension Definition'!F274</f>
        <v/>
      </c>
      <c r="F256" s="107"/>
      <c r="G256" s="84" t="str">
        <f>'2. Dimension Definition'!H274</f>
        <v/>
      </c>
      <c r="H256" s="107"/>
      <c r="I256" s="84" t="str">
        <f>'2. Dimension Definition'!J274</f>
        <v/>
      </c>
      <c r="J256" s="107"/>
      <c r="K256" s="116"/>
      <c r="L256" s="116"/>
      <c r="M256" s="116"/>
      <c r="N256" s="116"/>
      <c r="O256" s="81"/>
      <c r="P256" s="81"/>
      <c r="Q256" s="81"/>
      <c r="R256" s="81"/>
      <c r="S256" s="7"/>
    </row>
    <row r="257">
      <c r="A257" s="81"/>
      <c r="B257" s="81"/>
      <c r="C257" s="81"/>
      <c r="D257" s="81"/>
      <c r="E257" s="84" t="str">
        <f>'2. Dimension Definition'!F275</f>
        <v/>
      </c>
      <c r="F257" s="107"/>
      <c r="G257" s="84" t="str">
        <f>'2. Dimension Definition'!H275</f>
        <v/>
      </c>
      <c r="H257" s="107"/>
      <c r="I257" s="84" t="str">
        <f>'2. Dimension Definition'!J275</f>
        <v/>
      </c>
      <c r="J257" s="107"/>
      <c r="K257" s="116"/>
      <c r="L257" s="116"/>
      <c r="M257" s="116"/>
      <c r="N257" s="116"/>
      <c r="O257" s="81"/>
      <c r="P257" s="81"/>
      <c r="Q257" s="81"/>
      <c r="R257" s="81"/>
      <c r="S257" s="7"/>
    </row>
    <row r="258">
      <c r="A258" s="81"/>
      <c r="B258" s="81"/>
      <c r="C258" s="81"/>
      <c r="D258" s="81"/>
      <c r="E258" s="84" t="str">
        <f>'2. Dimension Definition'!F276</f>
        <v/>
      </c>
      <c r="F258" s="107"/>
      <c r="G258" s="84" t="str">
        <f>'2. Dimension Definition'!H276</f>
        <v/>
      </c>
      <c r="H258" s="107"/>
      <c r="I258" s="84" t="str">
        <f>'2. Dimension Definition'!J276</f>
        <v/>
      </c>
      <c r="J258" s="107"/>
      <c r="K258" s="116"/>
      <c r="L258" s="116"/>
      <c r="M258" s="116"/>
      <c r="N258" s="116"/>
      <c r="O258" s="81"/>
      <c r="P258" s="81"/>
      <c r="Q258" s="81"/>
      <c r="R258" s="81"/>
      <c r="S258" s="7"/>
    </row>
    <row r="259">
      <c r="A259" s="81"/>
      <c r="B259" s="81"/>
      <c r="C259" s="81"/>
      <c r="D259" s="81"/>
      <c r="E259" s="84" t="str">
        <f>'2. Dimension Definition'!F277</f>
        <v/>
      </c>
      <c r="F259" s="107"/>
      <c r="G259" s="84" t="str">
        <f>'2. Dimension Definition'!H277</f>
        <v/>
      </c>
      <c r="H259" s="107"/>
      <c r="I259" s="84" t="str">
        <f>'2. Dimension Definition'!J277</f>
        <v/>
      </c>
      <c r="J259" s="107"/>
      <c r="K259" s="116"/>
      <c r="L259" s="116"/>
      <c r="M259" s="116"/>
      <c r="N259" s="116"/>
      <c r="O259" s="81"/>
      <c r="P259" s="81"/>
      <c r="Q259" s="81"/>
      <c r="R259" s="81"/>
      <c r="S259" s="7"/>
    </row>
    <row r="260">
      <c r="A260" s="81"/>
      <c r="B260" s="81"/>
      <c r="C260" s="81"/>
      <c r="D260" s="81"/>
      <c r="E260" s="84" t="str">
        <f>'2. Dimension Definition'!F278</f>
        <v/>
      </c>
      <c r="F260" s="107"/>
      <c r="G260" s="84" t="str">
        <f>'2. Dimension Definition'!H278</f>
        <v/>
      </c>
      <c r="H260" s="107"/>
      <c r="I260" s="84" t="str">
        <f>'2. Dimension Definition'!J278</f>
        <v/>
      </c>
      <c r="J260" s="107"/>
      <c r="K260" s="116"/>
      <c r="L260" s="116"/>
      <c r="M260" s="116"/>
      <c r="N260" s="116"/>
      <c r="O260" s="81"/>
      <c r="P260" s="81"/>
      <c r="Q260" s="81"/>
      <c r="R260" s="81"/>
      <c r="S260" s="7"/>
    </row>
    <row r="261">
      <c r="A261" s="81"/>
      <c r="B261" s="81"/>
      <c r="C261" s="81"/>
      <c r="D261" s="81"/>
      <c r="E261" s="84" t="str">
        <f>'2. Dimension Definition'!F279</f>
        <v/>
      </c>
      <c r="F261" s="107"/>
      <c r="G261" s="84" t="str">
        <f>'2. Dimension Definition'!H279</f>
        <v/>
      </c>
      <c r="H261" s="107"/>
      <c r="I261" s="84" t="str">
        <f>'2. Dimension Definition'!J279</f>
        <v/>
      </c>
      <c r="J261" s="107"/>
      <c r="K261" s="116"/>
      <c r="L261" s="116"/>
      <c r="M261" s="116"/>
      <c r="N261" s="116"/>
      <c r="O261" s="81"/>
      <c r="P261" s="81"/>
      <c r="Q261" s="81"/>
      <c r="R261" s="81"/>
      <c r="S261" s="7"/>
    </row>
    <row r="262">
      <c r="A262" s="81"/>
      <c r="B262" s="81"/>
      <c r="C262" s="81"/>
      <c r="D262" s="81"/>
      <c r="E262" s="84" t="str">
        <f>'2. Dimension Definition'!F280</f>
        <v/>
      </c>
      <c r="F262" s="107"/>
      <c r="G262" s="84" t="str">
        <f>'2. Dimension Definition'!H280</f>
        <v/>
      </c>
      <c r="H262" s="107"/>
      <c r="I262" s="84" t="str">
        <f>'2. Dimension Definition'!J280</f>
        <v/>
      </c>
      <c r="J262" s="107"/>
      <c r="K262" s="116"/>
      <c r="L262" s="116"/>
      <c r="M262" s="116"/>
      <c r="N262" s="116"/>
      <c r="O262" s="81"/>
      <c r="P262" s="81"/>
      <c r="Q262" s="81"/>
      <c r="R262" s="81"/>
      <c r="S262" s="7"/>
    </row>
    <row r="263">
      <c r="A263" s="81"/>
      <c r="B263" s="81"/>
      <c r="C263" s="81"/>
      <c r="D263" s="81"/>
      <c r="E263" s="84" t="str">
        <f>'2. Dimension Definition'!F281</f>
        <v/>
      </c>
      <c r="F263" s="107"/>
      <c r="G263" s="84" t="str">
        <f>'2. Dimension Definition'!H281</f>
        <v/>
      </c>
      <c r="H263" s="107"/>
      <c r="I263" s="84" t="str">
        <f>'2. Dimension Definition'!J281</f>
        <v/>
      </c>
      <c r="J263" s="107"/>
      <c r="K263" s="116"/>
      <c r="L263" s="116"/>
      <c r="M263" s="116"/>
      <c r="N263" s="116"/>
      <c r="O263" s="81"/>
      <c r="P263" s="81"/>
      <c r="Q263" s="81"/>
      <c r="R263" s="81"/>
      <c r="S263" s="7"/>
    </row>
    <row r="264">
      <c r="A264" s="81"/>
      <c r="B264" s="81"/>
      <c r="C264" s="81"/>
      <c r="D264" s="81"/>
      <c r="E264" s="84" t="str">
        <f>'2. Dimension Definition'!F282</f>
        <v/>
      </c>
      <c r="F264" s="107"/>
      <c r="G264" s="84" t="str">
        <f>'2. Dimension Definition'!H282</f>
        <v/>
      </c>
      <c r="H264" s="107"/>
      <c r="I264" s="84" t="str">
        <f>'2. Dimension Definition'!J282</f>
        <v/>
      </c>
      <c r="J264" s="107"/>
      <c r="K264" s="116"/>
      <c r="L264" s="116"/>
      <c r="M264" s="116"/>
      <c r="N264" s="116"/>
      <c r="O264" s="81"/>
      <c r="P264" s="81"/>
      <c r="Q264" s="81"/>
      <c r="R264" s="81"/>
      <c r="S264" s="7"/>
    </row>
    <row r="265">
      <c r="A265" s="81"/>
      <c r="B265" s="81"/>
      <c r="C265" s="81"/>
      <c r="D265" s="81"/>
      <c r="E265" s="84" t="str">
        <f>'2. Dimension Definition'!F283</f>
        <v/>
      </c>
      <c r="F265" s="107"/>
      <c r="G265" s="84" t="str">
        <f>'2. Dimension Definition'!H283</f>
        <v/>
      </c>
      <c r="H265" s="107"/>
      <c r="I265" s="84" t="str">
        <f>'2. Dimension Definition'!J283</f>
        <v/>
      </c>
      <c r="J265" s="107"/>
      <c r="K265" s="116"/>
      <c r="L265" s="116"/>
      <c r="M265" s="116"/>
      <c r="N265" s="116"/>
      <c r="O265" s="81"/>
      <c r="P265" s="81"/>
      <c r="Q265" s="81"/>
      <c r="R265" s="81"/>
      <c r="S265" s="7"/>
    </row>
    <row r="266">
      <c r="A266" s="81"/>
      <c r="B266" s="81"/>
      <c r="C266" s="81"/>
      <c r="D266" s="81"/>
      <c r="E266" s="84" t="str">
        <f>'2. Dimension Definition'!F284</f>
        <v/>
      </c>
      <c r="F266" s="107"/>
      <c r="G266" s="84" t="str">
        <f>'2. Dimension Definition'!H284</f>
        <v/>
      </c>
      <c r="H266" s="107"/>
      <c r="I266" s="84" t="str">
        <f>'2. Dimension Definition'!J284</f>
        <v/>
      </c>
      <c r="J266" s="107"/>
      <c r="K266" s="116"/>
      <c r="L266" s="116"/>
      <c r="M266" s="116"/>
      <c r="N266" s="116"/>
      <c r="O266" s="81"/>
      <c r="P266" s="81"/>
      <c r="Q266" s="81"/>
      <c r="R266" s="81"/>
      <c r="S266" s="7"/>
    </row>
    <row r="267">
      <c r="A267" s="81"/>
      <c r="B267" s="81"/>
      <c r="C267" s="81"/>
      <c r="D267" s="81"/>
      <c r="E267" s="84" t="str">
        <f>'2. Dimension Definition'!F285</f>
        <v/>
      </c>
      <c r="F267" s="107"/>
      <c r="G267" s="84" t="str">
        <f>'2. Dimension Definition'!H285</f>
        <v/>
      </c>
      <c r="H267" s="107"/>
      <c r="I267" s="84" t="str">
        <f>'2. Dimension Definition'!J285</f>
        <v/>
      </c>
      <c r="J267" s="107"/>
      <c r="K267" s="116"/>
      <c r="L267" s="116"/>
      <c r="M267" s="116"/>
      <c r="N267" s="116"/>
      <c r="O267" s="81"/>
      <c r="P267" s="81"/>
      <c r="Q267" s="81"/>
      <c r="R267" s="81"/>
      <c r="S267" s="7"/>
    </row>
    <row r="268">
      <c r="A268" s="81"/>
      <c r="B268" s="81"/>
      <c r="C268" s="81"/>
      <c r="D268" s="81"/>
      <c r="E268" s="84" t="str">
        <f>'2. Dimension Definition'!F286</f>
        <v/>
      </c>
      <c r="F268" s="107"/>
      <c r="G268" s="84" t="str">
        <f>'2. Dimension Definition'!H286</f>
        <v/>
      </c>
      <c r="H268" s="107"/>
      <c r="I268" s="84" t="str">
        <f>'2. Dimension Definition'!J286</f>
        <v/>
      </c>
      <c r="J268" s="107"/>
      <c r="K268" s="116"/>
      <c r="L268" s="116"/>
      <c r="M268" s="116"/>
      <c r="N268" s="116"/>
      <c r="O268" s="81"/>
      <c r="P268" s="81"/>
      <c r="Q268" s="81"/>
      <c r="R268" s="81"/>
      <c r="S268" s="7"/>
    </row>
    <row r="269">
      <c r="A269" s="81"/>
      <c r="B269" s="81"/>
      <c r="C269" s="81"/>
      <c r="D269" s="81"/>
      <c r="E269" s="84" t="str">
        <f>'2. Dimension Definition'!F287</f>
        <v/>
      </c>
      <c r="F269" s="107"/>
      <c r="G269" s="84" t="str">
        <f>'2. Dimension Definition'!H287</f>
        <v/>
      </c>
      <c r="H269" s="107"/>
      <c r="I269" s="84" t="str">
        <f>'2. Dimension Definition'!J287</f>
        <v/>
      </c>
      <c r="J269" s="107"/>
      <c r="K269" s="116"/>
      <c r="L269" s="116"/>
      <c r="M269" s="116"/>
      <c r="N269" s="116"/>
      <c r="O269" s="81"/>
      <c r="P269" s="81"/>
      <c r="Q269" s="81"/>
      <c r="R269" s="81"/>
      <c r="S269" s="7"/>
    </row>
    <row r="270">
      <c r="A270" s="81"/>
      <c r="B270" s="81"/>
      <c r="C270" s="81"/>
      <c r="D270" s="81"/>
      <c r="E270" s="84" t="str">
        <f>'2. Dimension Definition'!F288</f>
        <v/>
      </c>
      <c r="F270" s="107"/>
      <c r="G270" s="84" t="str">
        <f>'2. Dimension Definition'!H288</f>
        <v/>
      </c>
      <c r="H270" s="107"/>
      <c r="I270" s="84" t="str">
        <f>'2. Dimension Definition'!J288</f>
        <v/>
      </c>
      <c r="J270" s="107"/>
      <c r="K270" s="116"/>
      <c r="L270" s="116"/>
      <c r="M270" s="116"/>
      <c r="N270" s="116"/>
      <c r="O270" s="81"/>
      <c r="P270" s="81"/>
      <c r="Q270" s="81"/>
      <c r="R270" s="81"/>
      <c r="S270" s="7"/>
    </row>
    <row r="271">
      <c r="A271" s="81"/>
      <c r="B271" s="81"/>
      <c r="C271" s="81"/>
      <c r="D271" s="81"/>
      <c r="E271" s="84" t="str">
        <f>'2. Dimension Definition'!F289</f>
        <v/>
      </c>
      <c r="F271" s="107"/>
      <c r="G271" s="84" t="str">
        <f>'2. Dimension Definition'!H289</f>
        <v/>
      </c>
      <c r="H271" s="107"/>
      <c r="I271" s="84" t="str">
        <f>'2. Dimension Definition'!J289</f>
        <v/>
      </c>
      <c r="J271" s="107"/>
      <c r="K271" s="116"/>
      <c r="L271" s="116"/>
      <c r="M271" s="116"/>
      <c r="N271" s="116"/>
      <c r="O271" s="81"/>
      <c r="P271" s="81"/>
      <c r="Q271" s="81"/>
      <c r="R271" s="81"/>
      <c r="S271" s="7"/>
    </row>
    <row r="272">
      <c r="A272" s="81"/>
      <c r="B272" s="81"/>
      <c r="C272" s="81"/>
      <c r="D272" s="81"/>
      <c r="E272" s="84" t="str">
        <f>'2. Dimension Definition'!F290</f>
        <v/>
      </c>
      <c r="F272" s="107"/>
      <c r="G272" s="84" t="str">
        <f>'2. Dimension Definition'!H290</f>
        <v/>
      </c>
      <c r="H272" s="107"/>
      <c r="I272" s="84" t="str">
        <f>'2. Dimension Definition'!J290</f>
        <v/>
      </c>
      <c r="J272" s="107"/>
      <c r="K272" s="116"/>
      <c r="L272" s="116"/>
      <c r="M272" s="116"/>
      <c r="N272" s="116"/>
      <c r="O272" s="81"/>
      <c r="P272" s="81"/>
      <c r="Q272" s="81"/>
      <c r="R272" s="81"/>
      <c r="S272" s="7"/>
    </row>
    <row r="273">
      <c r="A273" s="81"/>
      <c r="B273" s="81"/>
      <c r="C273" s="81"/>
      <c r="D273" s="81"/>
      <c r="E273" s="84" t="str">
        <f>'2. Dimension Definition'!F291</f>
        <v/>
      </c>
      <c r="F273" s="107"/>
      <c r="G273" s="84" t="str">
        <f>'2. Dimension Definition'!H291</f>
        <v/>
      </c>
      <c r="H273" s="107"/>
      <c r="I273" s="84" t="str">
        <f>'2. Dimension Definition'!J291</f>
        <v/>
      </c>
      <c r="J273" s="107"/>
      <c r="K273" s="116"/>
      <c r="L273" s="116"/>
      <c r="M273" s="116"/>
      <c r="N273" s="116"/>
      <c r="O273" s="81"/>
      <c r="P273" s="81"/>
      <c r="Q273" s="81"/>
      <c r="R273" s="81"/>
      <c r="S273" s="7"/>
    </row>
    <row r="274">
      <c r="A274" s="81"/>
      <c r="B274" s="81"/>
      <c r="C274" s="81"/>
      <c r="D274" s="81"/>
      <c r="E274" s="84" t="str">
        <f>'2. Dimension Definition'!F292</f>
        <v/>
      </c>
      <c r="F274" s="107"/>
      <c r="G274" s="84" t="str">
        <f>'2. Dimension Definition'!H292</f>
        <v/>
      </c>
      <c r="H274" s="107"/>
      <c r="I274" s="84" t="str">
        <f>'2. Dimension Definition'!J292</f>
        <v/>
      </c>
      <c r="J274" s="107"/>
      <c r="K274" s="116"/>
      <c r="L274" s="116"/>
      <c r="M274" s="116"/>
      <c r="N274" s="116"/>
      <c r="O274" s="81"/>
      <c r="P274" s="81"/>
      <c r="Q274" s="81"/>
      <c r="R274" s="81"/>
      <c r="S274" s="7"/>
    </row>
    <row r="275">
      <c r="A275" s="81"/>
      <c r="B275" s="81"/>
      <c r="C275" s="81"/>
      <c r="D275" s="81"/>
      <c r="E275" s="84" t="str">
        <f>'2. Dimension Definition'!F293</f>
        <v/>
      </c>
      <c r="F275" s="107"/>
      <c r="G275" s="84" t="str">
        <f>'2. Dimension Definition'!H293</f>
        <v/>
      </c>
      <c r="H275" s="107"/>
      <c r="I275" s="84" t="str">
        <f>'2. Dimension Definition'!J293</f>
        <v/>
      </c>
      <c r="J275" s="107"/>
      <c r="K275" s="116"/>
      <c r="L275" s="116"/>
      <c r="M275" s="116"/>
      <c r="N275" s="116"/>
      <c r="O275" s="81"/>
      <c r="P275" s="81"/>
      <c r="Q275" s="81"/>
      <c r="R275" s="81"/>
      <c r="S275" s="7"/>
    </row>
    <row r="276">
      <c r="A276" s="81"/>
      <c r="B276" s="81"/>
      <c r="C276" s="81"/>
      <c r="D276" s="81"/>
      <c r="E276" s="84" t="str">
        <f>'2. Dimension Definition'!F294</f>
        <v/>
      </c>
      <c r="F276" s="107"/>
      <c r="G276" s="84" t="str">
        <f>'2. Dimension Definition'!H294</f>
        <v/>
      </c>
      <c r="H276" s="107"/>
      <c r="I276" s="84" t="str">
        <f>'2. Dimension Definition'!J294</f>
        <v/>
      </c>
      <c r="J276" s="107"/>
      <c r="K276" s="116"/>
      <c r="L276" s="116"/>
      <c r="M276" s="116"/>
      <c r="N276" s="116"/>
      <c r="O276" s="81"/>
      <c r="P276" s="81"/>
      <c r="Q276" s="81"/>
      <c r="R276" s="81"/>
      <c r="S276" s="7"/>
    </row>
    <row r="277">
      <c r="A277" s="81"/>
      <c r="B277" s="81"/>
      <c r="C277" s="81"/>
      <c r="D277" s="81"/>
      <c r="E277" s="84" t="str">
        <f>'2. Dimension Definition'!F295</f>
        <v/>
      </c>
      <c r="F277" s="107"/>
      <c r="G277" s="84" t="str">
        <f>'2. Dimension Definition'!H295</f>
        <v/>
      </c>
      <c r="H277" s="107"/>
      <c r="I277" s="84" t="str">
        <f>'2. Dimension Definition'!J295</f>
        <v/>
      </c>
      <c r="J277" s="107"/>
      <c r="K277" s="116"/>
      <c r="L277" s="116"/>
      <c r="M277" s="116"/>
      <c r="N277" s="116"/>
      <c r="O277" s="81"/>
      <c r="P277" s="81"/>
      <c r="Q277" s="81"/>
      <c r="R277" s="81"/>
      <c r="S277" s="7"/>
    </row>
    <row r="278">
      <c r="A278" s="81"/>
      <c r="B278" s="81"/>
      <c r="C278" s="81"/>
      <c r="D278" s="81"/>
      <c r="E278" s="84" t="str">
        <f>'2. Dimension Definition'!F296</f>
        <v/>
      </c>
      <c r="F278" s="107"/>
      <c r="G278" s="84" t="str">
        <f>'2. Dimension Definition'!H296</f>
        <v/>
      </c>
      <c r="H278" s="107"/>
      <c r="I278" s="84" t="str">
        <f>'2. Dimension Definition'!J296</f>
        <v/>
      </c>
      <c r="J278" s="107"/>
      <c r="K278" s="116"/>
      <c r="L278" s="116"/>
      <c r="M278" s="116"/>
      <c r="N278" s="116"/>
      <c r="O278" s="81"/>
      <c r="P278" s="81"/>
      <c r="Q278" s="81"/>
      <c r="R278" s="81"/>
      <c r="S278" s="7"/>
    </row>
    <row r="279">
      <c r="A279" s="81"/>
      <c r="B279" s="81"/>
      <c r="C279" s="81"/>
      <c r="D279" s="81"/>
      <c r="E279" s="84" t="str">
        <f>'2. Dimension Definition'!F297</f>
        <v/>
      </c>
      <c r="F279" s="107"/>
      <c r="G279" s="84" t="str">
        <f>'2. Dimension Definition'!H297</f>
        <v/>
      </c>
      <c r="H279" s="107"/>
      <c r="I279" s="84" t="str">
        <f>'2. Dimension Definition'!J297</f>
        <v/>
      </c>
      <c r="J279" s="107"/>
      <c r="K279" s="116"/>
      <c r="L279" s="116"/>
      <c r="M279" s="116"/>
      <c r="N279" s="116"/>
      <c r="O279" s="81"/>
      <c r="P279" s="81"/>
      <c r="Q279" s="81"/>
      <c r="R279" s="81"/>
      <c r="S279" s="7"/>
    </row>
    <row r="280">
      <c r="A280" s="81"/>
      <c r="B280" s="81"/>
      <c r="C280" s="81"/>
      <c r="D280" s="81"/>
      <c r="E280" s="84" t="str">
        <f>'2. Dimension Definition'!F298</f>
        <v/>
      </c>
      <c r="F280" s="107"/>
      <c r="G280" s="84" t="str">
        <f>'2. Dimension Definition'!H298</f>
        <v/>
      </c>
      <c r="H280" s="107"/>
      <c r="I280" s="84" t="str">
        <f>'2. Dimension Definition'!J298</f>
        <v/>
      </c>
      <c r="J280" s="107"/>
      <c r="K280" s="116"/>
      <c r="L280" s="116"/>
      <c r="M280" s="116"/>
      <c r="N280" s="116"/>
      <c r="O280" s="81"/>
      <c r="P280" s="81"/>
      <c r="Q280" s="81"/>
      <c r="R280" s="81"/>
      <c r="S280" s="7"/>
    </row>
    <row r="281">
      <c r="A281" s="81"/>
      <c r="B281" s="81"/>
      <c r="C281" s="81"/>
      <c r="D281" s="81"/>
      <c r="E281" s="84" t="str">
        <f>'2. Dimension Definition'!F299</f>
        <v/>
      </c>
      <c r="F281" s="107"/>
      <c r="G281" s="84" t="str">
        <f>'2. Dimension Definition'!H299</f>
        <v/>
      </c>
      <c r="H281" s="107"/>
      <c r="I281" s="84" t="str">
        <f>'2. Dimension Definition'!J299</f>
        <v/>
      </c>
      <c r="J281" s="107"/>
      <c r="K281" s="116"/>
      <c r="L281" s="116"/>
      <c r="M281" s="116"/>
      <c r="N281" s="116"/>
      <c r="O281" s="81"/>
      <c r="P281" s="81"/>
      <c r="Q281" s="81"/>
      <c r="R281" s="81"/>
      <c r="S281" s="7"/>
    </row>
    <row r="282">
      <c r="A282" s="81"/>
      <c r="B282" s="81"/>
      <c r="C282" s="81"/>
      <c r="D282" s="81"/>
      <c r="E282" s="84" t="str">
        <f>'2. Dimension Definition'!F300</f>
        <v/>
      </c>
      <c r="F282" s="107"/>
      <c r="G282" s="84" t="str">
        <f>'2. Dimension Definition'!H300</f>
        <v/>
      </c>
      <c r="H282" s="107"/>
      <c r="I282" s="84" t="str">
        <f>'2. Dimension Definition'!J300</f>
        <v/>
      </c>
      <c r="J282" s="107"/>
      <c r="K282" s="116"/>
      <c r="L282" s="116"/>
      <c r="M282" s="116"/>
      <c r="N282" s="116"/>
      <c r="O282" s="81"/>
      <c r="P282" s="81"/>
      <c r="Q282" s="81"/>
      <c r="R282" s="81"/>
      <c r="S282" s="7"/>
    </row>
    <row r="283">
      <c r="A283" s="81"/>
      <c r="B283" s="81"/>
      <c r="C283" s="81"/>
      <c r="D283" s="81"/>
      <c r="E283" s="84" t="str">
        <f>'2. Dimension Definition'!F301</f>
        <v/>
      </c>
      <c r="F283" s="107"/>
      <c r="G283" s="84" t="str">
        <f>'2. Dimension Definition'!H301</f>
        <v/>
      </c>
      <c r="H283" s="107"/>
      <c r="I283" s="84" t="str">
        <f>'2. Dimension Definition'!J301</f>
        <v/>
      </c>
      <c r="J283" s="107"/>
      <c r="K283" s="116"/>
      <c r="L283" s="116"/>
      <c r="M283" s="116"/>
      <c r="N283" s="116"/>
      <c r="O283" s="81"/>
      <c r="P283" s="81"/>
      <c r="Q283" s="81"/>
      <c r="R283" s="81"/>
      <c r="S283" s="7"/>
    </row>
    <row r="284">
      <c r="A284" s="81"/>
      <c r="B284" s="81"/>
      <c r="C284" s="81"/>
      <c r="D284" s="81"/>
      <c r="E284" s="84" t="str">
        <f>'2. Dimension Definition'!F302</f>
        <v/>
      </c>
      <c r="F284" s="107"/>
      <c r="G284" s="84" t="str">
        <f>'2. Dimension Definition'!H302</f>
        <v/>
      </c>
      <c r="H284" s="107"/>
      <c r="I284" s="84" t="str">
        <f>'2. Dimension Definition'!J302</f>
        <v/>
      </c>
      <c r="J284" s="107"/>
      <c r="K284" s="116"/>
      <c r="L284" s="116"/>
      <c r="M284" s="116"/>
      <c r="N284" s="116"/>
      <c r="O284" s="81"/>
      <c r="P284" s="81"/>
      <c r="Q284" s="81"/>
      <c r="R284" s="81"/>
      <c r="S284" s="7"/>
    </row>
    <row r="285">
      <c r="A285" s="81"/>
      <c r="B285" s="81"/>
      <c r="C285" s="81"/>
      <c r="D285" s="81"/>
      <c r="E285" s="84" t="str">
        <f>'2. Dimension Definition'!F303</f>
        <v/>
      </c>
      <c r="F285" s="107"/>
      <c r="G285" s="84" t="str">
        <f>'2. Dimension Definition'!H303</f>
        <v/>
      </c>
      <c r="H285" s="107"/>
      <c r="I285" s="84" t="str">
        <f>'2. Dimension Definition'!J303</f>
        <v/>
      </c>
      <c r="J285" s="107"/>
      <c r="K285" s="116"/>
      <c r="L285" s="116"/>
      <c r="M285" s="116"/>
      <c r="N285" s="116"/>
      <c r="O285" s="81"/>
      <c r="P285" s="81"/>
      <c r="Q285" s="81"/>
      <c r="R285" s="81"/>
      <c r="S285" s="7"/>
    </row>
    <row r="286">
      <c r="A286" s="81"/>
      <c r="B286" s="81"/>
      <c r="C286" s="81"/>
      <c r="D286" s="81"/>
      <c r="E286" s="84" t="str">
        <f>'2. Dimension Definition'!F304</f>
        <v/>
      </c>
      <c r="F286" s="107"/>
      <c r="G286" s="84" t="str">
        <f>'2. Dimension Definition'!H304</f>
        <v/>
      </c>
      <c r="H286" s="107"/>
      <c r="I286" s="84" t="str">
        <f>'2. Dimension Definition'!J304</f>
        <v/>
      </c>
      <c r="J286" s="107"/>
      <c r="K286" s="116"/>
      <c r="L286" s="116"/>
      <c r="M286" s="116"/>
      <c r="N286" s="116"/>
      <c r="O286" s="81"/>
      <c r="P286" s="81"/>
      <c r="Q286" s="81"/>
      <c r="R286" s="81"/>
      <c r="S286" s="7"/>
    </row>
    <row r="287">
      <c r="A287" s="81"/>
      <c r="B287" s="81"/>
      <c r="C287" s="81"/>
      <c r="D287" s="81"/>
      <c r="E287" s="84" t="str">
        <f>'2. Dimension Definition'!F305</f>
        <v/>
      </c>
      <c r="F287" s="107"/>
      <c r="G287" s="84" t="str">
        <f>'2. Dimension Definition'!H305</f>
        <v/>
      </c>
      <c r="H287" s="107"/>
      <c r="I287" s="84" t="str">
        <f>'2. Dimension Definition'!J305</f>
        <v/>
      </c>
      <c r="J287" s="107"/>
      <c r="K287" s="116"/>
      <c r="L287" s="116"/>
      <c r="M287" s="116"/>
      <c r="N287" s="116"/>
      <c r="O287" s="81"/>
      <c r="P287" s="81"/>
      <c r="Q287" s="81"/>
      <c r="R287" s="81"/>
      <c r="S287" s="7"/>
    </row>
    <row r="288">
      <c r="A288" s="81"/>
      <c r="B288" s="81"/>
      <c r="C288" s="81"/>
      <c r="D288" s="81"/>
      <c r="E288" s="84" t="str">
        <f>'2. Dimension Definition'!F306</f>
        <v/>
      </c>
      <c r="F288" s="107"/>
      <c r="G288" s="84" t="str">
        <f>'2. Dimension Definition'!H306</f>
        <v/>
      </c>
      <c r="H288" s="107"/>
      <c r="I288" s="84" t="str">
        <f>'2. Dimension Definition'!J306</f>
        <v/>
      </c>
      <c r="J288" s="107"/>
      <c r="K288" s="116"/>
      <c r="L288" s="116"/>
      <c r="M288" s="116"/>
      <c r="N288" s="116"/>
      <c r="O288" s="81"/>
      <c r="P288" s="81"/>
      <c r="Q288" s="81"/>
      <c r="R288" s="81"/>
      <c r="S288" s="7"/>
    </row>
    <row r="289">
      <c r="A289" s="81"/>
      <c r="B289" s="81"/>
      <c r="C289" s="81"/>
      <c r="D289" s="81"/>
      <c r="E289" s="84" t="str">
        <f>'2. Dimension Definition'!F307</f>
        <v/>
      </c>
      <c r="F289" s="107"/>
      <c r="G289" s="84" t="str">
        <f>'2. Dimension Definition'!H307</f>
        <v/>
      </c>
      <c r="H289" s="107"/>
      <c r="I289" s="84" t="str">
        <f>'2. Dimension Definition'!J307</f>
        <v/>
      </c>
      <c r="J289" s="107"/>
      <c r="K289" s="116"/>
      <c r="L289" s="116"/>
      <c r="M289" s="116"/>
      <c r="N289" s="116"/>
      <c r="O289" s="81"/>
      <c r="P289" s="81"/>
      <c r="Q289" s="81"/>
      <c r="R289" s="81"/>
      <c r="S289" s="7"/>
    </row>
    <row r="290">
      <c r="A290" s="81"/>
      <c r="B290" s="81"/>
      <c r="C290" s="81"/>
      <c r="D290" s="81"/>
      <c r="E290" s="84" t="str">
        <f>'2. Dimension Definition'!F308</f>
        <v/>
      </c>
      <c r="F290" s="107"/>
      <c r="G290" s="84" t="str">
        <f>'2. Dimension Definition'!H308</f>
        <v/>
      </c>
      <c r="H290" s="107"/>
      <c r="I290" s="84" t="str">
        <f>'2. Dimension Definition'!J308</f>
        <v/>
      </c>
      <c r="J290" s="107"/>
      <c r="K290" s="116"/>
      <c r="L290" s="116"/>
      <c r="M290" s="116"/>
      <c r="N290" s="116"/>
      <c r="O290" s="81"/>
      <c r="P290" s="81"/>
      <c r="Q290" s="81"/>
      <c r="R290" s="81"/>
      <c r="S290" s="7"/>
    </row>
    <row r="291">
      <c r="A291" s="81"/>
      <c r="B291" s="81"/>
      <c r="C291" s="81"/>
      <c r="D291" s="81"/>
      <c r="E291" s="84" t="str">
        <f>'2. Dimension Definition'!F309</f>
        <v/>
      </c>
      <c r="F291" s="107"/>
      <c r="G291" s="84" t="str">
        <f>'2. Dimension Definition'!H309</f>
        <v/>
      </c>
      <c r="H291" s="107"/>
      <c r="I291" s="84" t="str">
        <f>'2. Dimension Definition'!J309</f>
        <v/>
      </c>
      <c r="J291" s="107"/>
      <c r="K291" s="116"/>
      <c r="L291" s="116"/>
      <c r="M291" s="116"/>
      <c r="N291" s="116"/>
      <c r="O291" s="81"/>
      <c r="P291" s="81"/>
      <c r="Q291" s="81"/>
      <c r="R291" s="81"/>
      <c r="S291" s="7"/>
    </row>
    <row r="292">
      <c r="A292" s="81"/>
      <c r="B292" s="81"/>
      <c r="C292" s="81"/>
      <c r="D292" s="81"/>
      <c r="E292" s="84" t="str">
        <f>'2. Dimension Definition'!F310</f>
        <v/>
      </c>
      <c r="F292" s="107"/>
      <c r="G292" s="84" t="str">
        <f>'2. Dimension Definition'!H310</f>
        <v/>
      </c>
      <c r="H292" s="107"/>
      <c r="I292" s="84" t="str">
        <f>'2. Dimension Definition'!J310</f>
        <v/>
      </c>
      <c r="J292" s="107"/>
      <c r="K292" s="116"/>
      <c r="L292" s="116"/>
      <c r="M292" s="116"/>
      <c r="N292" s="116"/>
      <c r="O292" s="81"/>
      <c r="P292" s="81"/>
      <c r="Q292" s="81"/>
      <c r="R292" s="81"/>
      <c r="S292" s="7"/>
    </row>
    <row r="293">
      <c r="A293" s="81"/>
      <c r="B293" s="81"/>
      <c r="C293" s="81"/>
      <c r="D293" s="81"/>
      <c r="E293" s="84" t="str">
        <f>'2. Dimension Definition'!F311</f>
        <v/>
      </c>
      <c r="F293" s="107"/>
      <c r="G293" s="84" t="str">
        <f>'2. Dimension Definition'!H311</f>
        <v/>
      </c>
      <c r="H293" s="107"/>
      <c r="I293" s="84" t="str">
        <f>'2. Dimension Definition'!J311</f>
        <v/>
      </c>
      <c r="J293" s="107"/>
      <c r="K293" s="116"/>
      <c r="L293" s="116"/>
      <c r="M293" s="116"/>
      <c r="N293" s="116"/>
      <c r="O293" s="81"/>
      <c r="P293" s="81"/>
      <c r="Q293" s="81"/>
      <c r="R293" s="81"/>
      <c r="S293" s="7"/>
    </row>
    <row r="294">
      <c r="A294" s="81"/>
      <c r="B294" s="81"/>
      <c r="C294" s="81"/>
      <c r="D294" s="81"/>
      <c r="E294" s="84" t="str">
        <f>'2. Dimension Definition'!F312</f>
        <v/>
      </c>
      <c r="F294" s="107"/>
      <c r="G294" s="84" t="str">
        <f>'2. Dimension Definition'!H312</f>
        <v/>
      </c>
      <c r="H294" s="107"/>
      <c r="I294" s="84" t="str">
        <f>'2. Dimension Definition'!J312</f>
        <v/>
      </c>
      <c r="J294" s="107"/>
      <c r="K294" s="116"/>
      <c r="L294" s="116"/>
      <c r="M294" s="116"/>
      <c r="N294" s="116"/>
      <c r="O294" s="81"/>
      <c r="P294" s="81"/>
      <c r="Q294" s="81"/>
      <c r="R294" s="81"/>
      <c r="S294" s="7"/>
    </row>
    <row r="295">
      <c r="A295" s="81"/>
      <c r="B295" s="81"/>
      <c r="C295" s="81"/>
      <c r="D295" s="81"/>
      <c r="E295" s="84" t="str">
        <f>'2. Dimension Definition'!F313</f>
        <v/>
      </c>
      <c r="F295" s="107"/>
      <c r="G295" s="84" t="str">
        <f>'2. Dimension Definition'!H313</f>
        <v/>
      </c>
      <c r="H295" s="107"/>
      <c r="I295" s="84" t="str">
        <f>'2. Dimension Definition'!J313</f>
        <v/>
      </c>
      <c r="J295" s="107"/>
      <c r="K295" s="116"/>
      <c r="L295" s="116"/>
      <c r="M295" s="116"/>
      <c r="N295" s="116"/>
      <c r="O295" s="81"/>
      <c r="P295" s="81"/>
      <c r="Q295" s="81"/>
      <c r="R295" s="81"/>
      <c r="S295" s="7"/>
    </row>
    <row r="296">
      <c r="A296" s="81"/>
      <c r="B296" s="81"/>
      <c r="C296" s="81"/>
      <c r="D296" s="81"/>
      <c r="E296" s="84" t="str">
        <f>'2. Dimension Definition'!F314</f>
        <v/>
      </c>
      <c r="F296" s="107"/>
      <c r="G296" s="84" t="str">
        <f>'2. Dimension Definition'!H314</f>
        <v/>
      </c>
      <c r="H296" s="107"/>
      <c r="I296" s="84" t="str">
        <f>'2. Dimension Definition'!J314</f>
        <v/>
      </c>
      <c r="J296" s="107"/>
      <c r="K296" s="116"/>
      <c r="L296" s="116"/>
      <c r="M296" s="116"/>
      <c r="N296" s="116"/>
      <c r="O296" s="81"/>
      <c r="P296" s="81"/>
      <c r="Q296" s="81"/>
      <c r="R296" s="81"/>
      <c r="S296" s="7"/>
    </row>
    <row r="297">
      <c r="A297" s="81"/>
      <c r="B297" s="81"/>
      <c r="C297" s="81"/>
      <c r="D297" s="81"/>
      <c r="E297" s="84" t="str">
        <f>'2. Dimension Definition'!F315</f>
        <v/>
      </c>
      <c r="F297" s="107"/>
      <c r="G297" s="84" t="str">
        <f>'2. Dimension Definition'!H315</f>
        <v/>
      </c>
      <c r="H297" s="107"/>
      <c r="I297" s="84" t="str">
        <f>'2. Dimension Definition'!J315</f>
        <v/>
      </c>
      <c r="J297" s="107"/>
      <c r="K297" s="116"/>
      <c r="L297" s="116"/>
      <c r="M297" s="116"/>
      <c r="N297" s="116"/>
      <c r="O297" s="81"/>
      <c r="P297" s="81"/>
      <c r="Q297" s="81"/>
      <c r="R297" s="81"/>
      <c r="S297" s="7"/>
    </row>
    <row r="298">
      <c r="A298" s="81"/>
      <c r="B298" s="81"/>
      <c r="C298" s="81"/>
      <c r="D298" s="81"/>
      <c r="E298" s="84" t="str">
        <f>'2. Dimension Definition'!F316</f>
        <v/>
      </c>
      <c r="F298" s="107"/>
      <c r="G298" s="84" t="str">
        <f>'2. Dimension Definition'!H316</f>
        <v/>
      </c>
      <c r="H298" s="107"/>
      <c r="I298" s="84" t="str">
        <f>'2. Dimension Definition'!J316</f>
        <v/>
      </c>
      <c r="J298" s="107"/>
      <c r="K298" s="116"/>
      <c r="L298" s="116"/>
      <c r="M298" s="116"/>
      <c r="N298" s="116"/>
      <c r="O298" s="81"/>
      <c r="P298" s="81"/>
      <c r="Q298" s="81"/>
      <c r="R298" s="81"/>
      <c r="S298" s="7"/>
    </row>
    <row r="299">
      <c r="A299" s="81"/>
      <c r="B299" s="81"/>
      <c r="C299" s="81"/>
      <c r="D299" s="81"/>
      <c r="E299" s="84" t="str">
        <f>'2. Dimension Definition'!F317</f>
        <v/>
      </c>
      <c r="F299" s="107"/>
      <c r="G299" s="84" t="str">
        <f>'2. Dimension Definition'!H317</f>
        <v/>
      </c>
      <c r="H299" s="107"/>
      <c r="I299" s="84" t="str">
        <f>'2. Dimension Definition'!J317</f>
        <v/>
      </c>
      <c r="J299" s="107"/>
      <c r="K299" s="116"/>
      <c r="L299" s="116"/>
      <c r="M299" s="116"/>
      <c r="N299" s="116"/>
      <c r="O299" s="81"/>
      <c r="P299" s="81"/>
      <c r="Q299" s="81"/>
      <c r="R299" s="81"/>
      <c r="S299" s="7"/>
    </row>
    <row r="300">
      <c r="A300" s="81"/>
      <c r="B300" s="81"/>
      <c r="C300" s="81"/>
      <c r="D300" s="81"/>
      <c r="E300" s="84" t="str">
        <f>'2. Dimension Definition'!F318</f>
        <v/>
      </c>
      <c r="F300" s="107"/>
      <c r="G300" s="84" t="str">
        <f>'2. Dimension Definition'!H318</f>
        <v/>
      </c>
      <c r="H300" s="107"/>
      <c r="I300" s="84" t="str">
        <f>'2. Dimension Definition'!J318</f>
        <v/>
      </c>
      <c r="J300" s="107"/>
      <c r="K300" s="116"/>
      <c r="L300" s="116"/>
      <c r="M300" s="116"/>
      <c r="N300" s="116"/>
      <c r="O300" s="81"/>
      <c r="P300" s="81"/>
      <c r="Q300" s="81"/>
      <c r="R300" s="81"/>
      <c r="S300" s="7"/>
    </row>
    <row r="301">
      <c r="A301" s="81"/>
      <c r="B301" s="81"/>
      <c r="C301" s="81"/>
      <c r="D301" s="81"/>
      <c r="E301" s="84" t="str">
        <f>'2. Dimension Definition'!F319</f>
        <v/>
      </c>
      <c r="F301" s="107"/>
      <c r="G301" s="84" t="str">
        <f>'2. Dimension Definition'!H319</f>
        <v/>
      </c>
      <c r="H301" s="107"/>
      <c r="I301" s="84" t="str">
        <f>'2. Dimension Definition'!J319</f>
        <v/>
      </c>
      <c r="J301" s="107"/>
      <c r="K301" s="116"/>
      <c r="L301" s="116"/>
      <c r="M301" s="116"/>
      <c r="N301" s="116"/>
      <c r="O301" s="81"/>
      <c r="P301" s="81"/>
      <c r="Q301" s="81"/>
      <c r="R301" s="81"/>
      <c r="S301" s="7"/>
    </row>
    <row r="302">
      <c r="A302" s="81"/>
      <c r="B302" s="81"/>
      <c r="C302" s="81"/>
      <c r="D302" s="81"/>
      <c r="E302" s="84" t="str">
        <f>'2. Dimension Definition'!F320</f>
        <v/>
      </c>
      <c r="F302" s="107"/>
      <c r="G302" s="84" t="str">
        <f>'2. Dimension Definition'!H320</f>
        <v/>
      </c>
      <c r="H302" s="107"/>
      <c r="I302" s="84" t="str">
        <f>'2. Dimension Definition'!J320</f>
        <v/>
      </c>
      <c r="J302" s="107"/>
      <c r="K302" s="116"/>
      <c r="L302" s="116"/>
      <c r="M302" s="116"/>
      <c r="N302" s="116"/>
      <c r="O302" s="81"/>
      <c r="P302" s="81"/>
      <c r="Q302" s="81"/>
      <c r="R302" s="81"/>
      <c r="S302" s="7"/>
    </row>
    <row r="303">
      <c r="A303" s="81"/>
      <c r="B303" s="81"/>
      <c r="C303" s="81"/>
      <c r="D303" s="81"/>
      <c r="E303" s="84" t="str">
        <f>'2. Dimension Definition'!F321</f>
        <v/>
      </c>
      <c r="F303" s="107"/>
      <c r="G303" s="84" t="str">
        <f>'2. Dimension Definition'!H321</f>
        <v/>
      </c>
      <c r="H303" s="107"/>
      <c r="I303" s="84" t="str">
        <f>'2. Dimension Definition'!J321</f>
        <v/>
      </c>
      <c r="J303" s="107"/>
      <c r="K303" s="116"/>
      <c r="L303" s="116"/>
      <c r="M303" s="116"/>
      <c r="N303" s="116"/>
      <c r="O303" s="81"/>
      <c r="P303" s="81"/>
      <c r="Q303" s="81"/>
      <c r="R303" s="81"/>
      <c r="S303" s="7"/>
    </row>
    <row r="304">
      <c r="A304" s="81"/>
      <c r="B304" s="81"/>
      <c r="C304" s="81"/>
      <c r="D304" s="81"/>
      <c r="E304" s="84" t="str">
        <f>'2. Dimension Definition'!F322</f>
        <v/>
      </c>
      <c r="F304" s="107"/>
      <c r="G304" s="84" t="str">
        <f>'2. Dimension Definition'!H322</f>
        <v/>
      </c>
      <c r="H304" s="107"/>
      <c r="I304" s="84" t="str">
        <f>'2. Dimension Definition'!J322</f>
        <v/>
      </c>
      <c r="J304" s="107"/>
      <c r="K304" s="116"/>
      <c r="L304" s="116"/>
      <c r="M304" s="116"/>
      <c r="N304" s="116"/>
      <c r="O304" s="81"/>
      <c r="P304" s="81"/>
      <c r="Q304" s="81"/>
      <c r="R304" s="81"/>
      <c r="S304" s="7"/>
    </row>
    <row r="305">
      <c r="A305" s="81"/>
      <c r="B305" s="81"/>
      <c r="C305" s="81"/>
      <c r="D305" s="81"/>
      <c r="E305" s="84" t="str">
        <f>'2. Dimension Definition'!F323</f>
        <v/>
      </c>
      <c r="F305" s="107"/>
      <c r="G305" s="84" t="str">
        <f>'2. Dimension Definition'!H323</f>
        <v/>
      </c>
      <c r="H305" s="107"/>
      <c r="I305" s="84" t="str">
        <f>'2. Dimension Definition'!J323</f>
        <v/>
      </c>
      <c r="J305" s="107"/>
      <c r="K305" s="116"/>
      <c r="L305" s="116"/>
      <c r="M305" s="116"/>
      <c r="N305" s="116"/>
      <c r="O305" s="81"/>
      <c r="P305" s="81"/>
      <c r="Q305" s="81"/>
      <c r="R305" s="81"/>
      <c r="S305" s="7"/>
    </row>
    <row r="306">
      <c r="A306" s="81"/>
      <c r="B306" s="81"/>
      <c r="C306" s="81"/>
      <c r="D306" s="81"/>
      <c r="E306" s="84" t="str">
        <f>'2. Dimension Definition'!F324</f>
        <v/>
      </c>
      <c r="F306" s="107"/>
      <c r="G306" s="84" t="str">
        <f>'2. Dimension Definition'!H324</f>
        <v/>
      </c>
      <c r="H306" s="107"/>
      <c r="I306" s="84" t="str">
        <f>'2. Dimension Definition'!J324</f>
        <v/>
      </c>
      <c r="J306" s="107"/>
      <c r="K306" s="116"/>
      <c r="L306" s="116"/>
      <c r="M306" s="116"/>
      <c r="N306" s="116"/>
      <c r="O306" s="81"/>
      <c r="P306" s="81"/>
      <c r="Q306" s="81"/>
      <c r="R306" s="81"/>
      <c r="S306" s="7"/>
    </row>
    <row r="307">
      <c r="A307" s="81"/>
      <c r="B307" s="81"/>
      <c r="C307" s="81"/>
      <c r="D307" s="81"/>
      <c r="E307" s="84" t="str">
        <f>'2. Dimension Definition'!F325</f>
        <v/>
      </c>
      <c r="F307" s="107"/>
      <c r="G307" s="84" t="str">
        <f>'2. Dimension Definition'!H325</f>
        <v/>
      </c>
      <c r="H307" s="107"/>
      <c r="I307" s="84" t="str">
        <f>'2. Dimension Definition'!J325</f>
        <v/>
      </c>
      <c r="J307" s="107"/>
      <c r="K307" s="116"/>
      <c r="L307" s="116"/>
      <c r="M307" s="116"/>
      <c r="N307" s="116"/>
      <c r="O307" s="81"/>
      <c r="P307" s="81"/>
      <c r="Q307" s="81"/>
      <c r="R307" s="81"/>
      <c r="S307" s="7"/>
    </row>
    <row r="308">
      <c r="A308" s="81"/>
      <c r="B308" s="81"/>
      <c r="C308" s="81"/>
      <c r="D308" s="81"/>
      <c r="E308" s="84" t="str">
        <f>'2. Dimension Definition'!F326</f>
        <v/>
      </c>
      <c r="F308" s="107"/>
      <c r="G308" s="84" t="str">
        <f>'2. Dimension Definition'!H326</f>
        <v/>
      </c>
      <c r="H308" s="107"/>
      <c r="I308" s="84" t="str">
        <f>'2. Dimension Definition'!J326</f>
        <v/>
      </c>
      <c r="J308" s="107"/>
      <c r="K308" s="116"/>
      <c r="L308" s="116"/>
      <c r="M308" s="116"/>
      <c r="N308" s="116"/>
      <c r="O308" s="81"/>
      <c r="P308" s="81"/>
      <c r="Q308" s="81"/>
      <c r="R308" s="81"/>
      <c r="S308" s="7"/>
    </row>
    <row r="309">
      <c r="A309" s="81"/>
      <c r="B309" s="81"/>
      <c r="C309" s="81"/>
      <c r="D309" s="81"/>
      <c r="E309" s="84" t="str">
        <f>'2. Dimension Definition'!F327</f>
        <v/>
      </c>
      <c r="F309" s="107"/>
      <c r="G309" s="84" t="str">
        <f>'2. Dimension Definition'!H327</f>
        <v/>
      </c>
      <c r="H309" s="107"/>
      <c r="I309" s="84" t="str">
        <f>'2. Dimension Definition'!J327</f>
        <v/>
      </c>
      <c r="J309" s="107"/>
      <c r="K309" s="116"/>
      <c r="L309" s="116"/>
      <c r="M309" s="116"/>
      <c r="N309" s="116"/>
      <c r="O309" s="81"/>
      <c r="P309" s="81"/>
      <c r="Q309" s="81"/>
      <c r="R309" s="81"/>
      <c r="S309" s="7"/>
    </row>
    <row r="310">
      <c r="A310" s="81"/>
      <c r="B310" s="81"/>
      <c r="C310" s="81"/>
      <c r="D310" s="81"/>
      <c r="E310" s="84" t="str">
        <f>'2. Dimension Definition'!F328</f>
        <v/>
      </c>
      <c r="F310" s="107"/>
      <c r="G310" s="84" t="str">
        <f>'2. Dimension Definition'!H328</f>
        <v/>
      </c>
      <c r="H310" s="107"/>
      <c r="I310" s="84" t="str">
        <f>'2. Dimension Definition'!J328</f>
        <v/>
      </c>
      <c r="J310" s="107"/>
      <c r="K310" s="116"/>
      <c r="L310" s="116"/>
      <c r="M310" s="116"/>
      <c r="N310" s="116"/>
      <c r="O310" s="81"/>
      <c r="P310" s="81"/>
      <c r="Q310" s="81"/>
      <c r="R310" s="81"/>
      <c r="S310" s="7"/>
    </row>
    <row r="311">
      <c r="A311" s="81"/>
      <c r="B311" s="81"/>
      <c r="C311" s="81"/>
      <c r="D311" s="81"/>
      <c r="E311" s="84" t="str">
        <f>'2. Dimension Definition'!F329</f>
        <v/>
      </c>
      <c r="F311" s="107"/>
      <c r="G311" s="84" t="str">
        <f>'2. Dimension Definition'!H329</f>
        <v/>
      </c>
      <c r="H311" s="107"/>
      <c r="I311" s="84" t="str">
        <f>'2. Dimension Definition'!J329</f>
        <v/>
      </c>
      <c r="J311" s="107"/>
      <c r="K311" s="116"/>
      <c r="L311" s="116"/>
      <c r="M311" s="116"/>
      <c r="N311" s="116"/>
      <c r="O311" s="81"/>
      <c r="P311" s="81"/>
      <c r="Q311" s="81"/>
      <c r="R311" s="81"/>
      <c r="S311" s="7"/>
    </row>
    <row r="312">
      <c r="A312" s="81"/>
      <c r="B312" s="81"/>
      <c r="C312" s="81"/>
      <c r="D312" s="81"/>
      <c r="E312" s="84" t="str">
        <f>'2. Dimension Definition'!F330</f>
        <v/>
      </c>
      <c r="F312" s="107"/>
      <c r="G312" s="84" t="str">
        <f>'2. Dimension Definition'!H330</f>
        <v/>
      </c>
      <c r="H312" s="107"/>
      <c r="I312" s="84" t="str">
        <f>'2. Dimension Definition'!J330</f>
        <v/>
      </c>
      <c r="J312" s="107"/>
      <c r="K312" s="116"/>
      <c r="L312" s="116"/>
      <c r="M312" s="116"/>
      <c r="N312" s="116"/>
      <c r="O312" s="81"/>
      <c r="P312" s="81"/>
      <c r="Q312" s="81"/>
      <c r="R312" s="81"/>
      <c r="S312" s="7"/>
    </row>
    <row r="313">
      <c r="A313" s="81"/>
      <c r="B313" s="81"/>
      <c r="C313" s="81"/>
      <c r="D313" s="81"/>
      <c r="E313" s="84" t="str">
        <f>'2. Dimension Definition'!F331</f>
        <v/>
      </c>
      <c r="F313" s="107"/>
      <c r="G313" s="84" t="str">
        <f>'2. Dimension Definition'!H331</f>
        <v/>
      </c>
      <c r="H313" s="107"/>
      <c r="I313" s="84" t="str">
        <f>'2. Dimension Definition'!J331</f>
        <v/>
      </c>
      <c r="J313" s="107"/>
      <c r="K313" s="116"/>
      <c r="L313" s="116"/>
      <c r="M313" s="116"/>
      <c r="N313" s="116"/>
      <c r="O313" s="81"/>
      <c r="P313" s="81"/>
      <c r="Q313" s="81"/>
      <c r="R313" s="81"/>
      <c r="S313" s="7"/>
    </row>
    <row r="314">
      <c r="A314" s="81"/>
      <c r="B314" s="81"/>
      <c r="C314" s="81"/>
      <c r="D314" s="81"/>
      <c r="E314" s="84" t="str">
        <f>'2. Dimension Definition'!F332</f>
        <v/>
      </c>
      <c r="F314" s="107"/>
      <c r="G314" s="84" t="str">
        <f>'2. Dimension Definition'!H332</f>
        <v/>
      </c>
      <c r="H314" s="107"/>
      <c r="I314" s="84" t="str">
        <f>'2. Dimension Definition'!J332</f>
        <v/>
      </c>
      <c r="J314" s="107"/>
      <c r="K314" s="116"/>
      <c r="L314" s="116"/>
      <c r="M314" s="116"/>
      <c r="N314" s="116"/>
      <c r="O314" s="81"/>
      <c r="P314" s="81"/>
      <c r="Q314" s="81"/>
      <c r="R314" s="81"/>
      <c r="S314" s="7"/>
    </row>
    <row r="315">
      <c r="A315" s="81"/>
      <c r="B315" s="81"/>
      <c r="C315" s="81"/>
      <c r="D315" s="81"/>
      <c r="E315" s="84" t="str">
        <f>'2. Dimension Definition'!F333</f>
        <v/>
      </c>
      <c r="F315" s="107"/>
      <c r="G315" s="84" t="str">
        <f>'2. Dimension Definition'!H333</f>
        <v/>
      </c>
      <c r="H315" s="107"/>
      <c r="I315" s="84" t="str">
        <f>'2. Dimension Definition'!J333</f>
        <v/>
      </c>
      <c r="J315" s="107"/>
      <c r="K315" s="116"/>
      <c r="L315" s="116"/>
      <c r="M315" s="116"/>
      <c r="N315" s="116"/>
      <c r="O315" s="81"/>
      <c r="P315" s="81"/>
      <c r="Q315" s="81"/>
      <c r="R315" s="81"/>
      <c r="S315" s="7"/>
    </row>
    <row r="316">
      <c r="A316" s="81"/>
      <c r="B316" s="81"/>
      <c r="C316" s="81"/>
      <c r="D316" s="81"/>
      <c r="E316" s="84" t="str">
        <f>'2. Dimension Definition'!F334</f>
        <v/>
      </c>
      <c r="F316" s="107"/>
      <c r="G316" s="84" t="str">
        <f>'2. Dimension Definition'!H334</f>
        <v/>
      </c>
      <c r="H316" s="107"/>
      <c r="I316" s="84" t="str">
        <f>'2. Dimension Definition'!J334</f>
        <v/>
      </c>
      <c r="J316" s="107"/>
      <c r="K316" s="116"/>
      <c r="L316" s="116"/>
      <c r="M316" s="116"/>
      <c r="N316" s="116"/>
      <c r="O316" s="81"/>
      <c r="P316" s="81"/>
      <c r="Q316" s="81"/>
      <c r="R316" s="81"/>
      <c r="S316" s="7"/>
    </row>
    <row r="317">
      <c r="A317" s="81"/>
      <c r="B317" s="81"/>
      <c r="C317" s="81"/>
      <c r="D317" s="81"/>
      <c r="E317" s="84" t="str">
        <f>'2. Dimension Definition'!F335</f>
        <v/>
      </c>
      <c r="F317" s="107"/>
      <c r="G317" s="84" t="str">
        <f>'2. Dimension Definition'!H335</f>
        <v/>
      </c>
      <c r="H317" s="107"/>
      <c r="I317" s="84" t="str">
        <f>'2. Dimension Definition'!J335</f>
        <v/>
      </c>
      <c r="J317" s="107"/>
      <c r="K317" s="116"/>
      <c r="L317" s="116"/>
      <c r="M317" s="116"/>
      <c r="N317" s="116"/>
      <c r="O317" s="81"/>
      <c r="P317" s="81"/>
      <c r="Q317" s="81"/>
      <c r="R317" s="81"/>
      <c r="S317" s="7"/>
    </row>
    <row r="318">
      <c r="A318" s="81"/>
      <c r="B318" s="81"/>
      <c r="C318" s="81"/>
      <c r="D318" s="81"/>
      <c r="E318" s="84" t="str">
        <f>'2. Dimension Definition'!F336</f>
        <v/>
      </c>
      <c r="F318" s="107"/>
      <c r="G318" s="84" t="str">
        <f>'2. Dimension Definition'!H336</f>
        <v/>
      </c>
      <c r="H318" s="107"/>
      <c r="I318" s="84" t="str">
        <f>'2. Dimension Definition'!J336</f>
        <v/>
      </c>
      <c r="J318" s="107"/>
      <c r="K318" s="116"/>
      <c r="L318" s="116"/>
      <c r="M318" s="116"/>
      <c r="N318" s="116"/>
      <c r="O318" s="81"/>
      <c r="P318" s="81"/>
      <c r="Q318" s="81"/>
      <c r="R318" s="81"/>
      <c r="S318" s="7"/>
    </row>
    <row r="319">
      <c r="A319" s="81"/>
      <c r="B319" s="81"/>
      <c r="C319" s="81"/>
      <c r="D319" s="81"/>
      <c r="E319" s="84" t="str">
        <f>'2. Dimension Definition'!F337</f>
        <v/>
      </c>
      <c r="F319" s="107"/>
      <c r="G319" s="84" t="str">
        <f>'2. Dimension Definition'!H337</f>
        <v/>
      </c>
      <c r="H319" s="107"/>
      <c r="I319" s="84" t="str">
        <f>'2. Dimension Definition'!J337</f>
        <v/>
      </c>
      <c r="J319" s="107"/>
      <c r="K319" s="116"/>
      <c r="L319" s="116"/>
      <c r="M319" s="116"/>
      <c r="N319" s="116"/>
      <c r="O319" s="81"/>
      <c r="P319" s="81"/>
      <c r="Q319" s="81"/>
      <c r="R319" s="81"/>
      <c r="S319" s="7"/>
    </row>
    <row r="320">
      <c r="A320" s="81"/>
      <c r="B320" s="81"/>
      <c r="C320" s="81"/>
      <c r="D320" s="81"/>
      <c r="E320" s="84" t="str">
        <f>'2. Dimension Definition'!F338</f>
        <v/>
      </c>
      <c r="F320" s="107"/>
      <c r="G320" s="84" t="str">
        <f>'2. Dimension Definition'!H338</f>
        <v/>
      </c>
      <c r="H320" s="107"/>
      <c r="I320" s="84" t="str">
        <f>'2. Dimension Definition'!J338</f>
        <v/>
      </c>
      <c r="J320" s="107"/>
      <c r="K320" s="116"/>
      <c r="L320" s="116"/>
      <c r="M320" s="116"/>
      <c r="N320" s="116"/>
      <c r="O320" s="81"/>
      <c r="P320" s="81"/>
      <c r="Q320" s="81"/>
      <c r="R320" s="81"/>
      <c r="S320" s="7"/>
    </row>
    <row r="321">
      <c r="A321" s="81"/>
      <c r="B321" s="81"/>
      <c r="C321" s="81"/>
      <c r="D321" s="81"/>
      <c r="E321" s="84" t="str">
        <f>'2. Dimension Definition'!F339</f>
        <v/>
      </c>
      <c r="F321" s="107"/>
      <c r="G321" s="84" t="str">
        <f>'2. Dimension Definition'!H339</f>
        <v/>
      </c>
      <c r="H321" s="107"/>
      <c r="I321" s="84" t="str">
        <f>'2. Dimension Definition'!J339</f>
        <v/>
      </c>
      <c r="J321" s="107"/>
      <c r="K321" s="116"/>
      <c r="L321" s="116"/>
      <c r="M321" s="116"/>
      <c r="N321" s="116"/>
      <c r="O321" s="81"/>
      <c r="P321" s="81"/>
      <c r="Q321" s="81"/>
      <c r="R321" s="81"/>
      <c r="S321" s="7"/>
    </row>
    <row r="322">
      <c r="A322" s="81"/>
      <c r="B322" s="81"/>
      <c r="C322" s="81"/>
      <c r="D322" s="81"/>
      <c r="E322" s="84" t="str">
        <f>'2. Dimension Definition'!F340</f>
        <v/>
      </c>
      <c r="F322" s="107"/>
      <c r="G322" s="84" t="str">
        <f>'2. Dimension Definition'!H340</f>
        <v/>
      </c>
      <c r="H322" s="107"/>
      <c r="I322" s="84" t="str">
        <f>'2. Dimension Definition'!J340</f>
        <v/>
      </c>
      <c r="J322" s="107"/>
      <c r="K322" s="116"/>
      <c r="L322" s="116"/>
      <c r="M322" s="116"/>
      <c r="N322" s="116"/>
      <c r="O322" s="81"/>
      <c r="P322" s="81"/>
      <c r="Q322" s="81"/>
      <c r="R322" s="81"/>
      <c r="S322" s="7"/>
    </row>
    <row r="323">
      <c r="A323" s="81"/>
      <c r="B323" s="81"/>
      <c r="C323" s="81"/>
      <c r="D323" s="81"/>
      <c r="E323" s="84" t="str">
        <f>'2. Dimension Definition'!F341</f>
        <v/>
      </c>
      <c r="F323" s="107"/>
      <c r="G323" s="84" t="str">
        <f>'2. Dimension Definition'!H341</f>
        <v/>
      </c>
      <c r="H323" s="107"/>
      <c r="I323" s="84" t="str">
        <f>'2. Dimension Definition'!J341</f>
        <v/>
      </c>
      <c r="J323" s="107"/>
      <c r="K323" s="116"/>
      <c r="L323" s="116"/>
      <c r="M323" s="116"/>
      <c r="N323" s="116"/>
      <c r="O323" s="81"/>
      <c r="P323" s="81"/>
      <c r="Q323" s="81"/>
      <c r="R323" s="81"/>
      <c r="S323" s="7"/>
    </row>
    <row r="324">
      <c r="A324" s="81"/>
      <c r="B324" s="81"/>
      <c r="C324" s="81"/>
      <c r="D324" s="81"/>
      <c r="E324" s="84" t="str">
        <f>'2. Dimension Definition'!F342</f>
        <v/>
      </c>
      <c r="F324" s="107"/>
      <c r="G324" s="84" t="str">
        <f>'2. Dimension Definition'!H342</f>
        <v/>
      </c>
      <c r="H324" s="107"/>
      <c r="I324" s="84" t="str">
        <f>'2. Dimension Definition'!J342</f>
        <v/>
      </c>
      <c r="J324" s="107"/>
      <c r="K324" s="116"/>
      <c r="L324" s="116"/>
      <c r="M324" s="116"/>
      <c r="N324" s="116"/>
      <c r="O324" s="81"/>
      <c r="P324" s="81"/>
      <c r="Q324" s="81"/>
      <c r="R324" s="81"/>
      <c r="S324" s="7"/>
    </row>
    <row r="325">
      <c r="A325" s="81"/>
      <c r="B325" s="81"/>
      <c r="C325" s="81"/>
      <c r="D325" s="81"/>
      <c r="E325" s="84" t="str">
        <f>'2. Dimension Definition'!F343</f>
        <v/>
      </c>
      <c r="F325" s="107"/>
      <c r="G325" s="84" t="str">
        <f>'2. Dimension Definition'!H343</f>
        <v/>
      </c>
      <c r="H325" s="107"/>
      <c r="I325" s="84" t="str">
        <f>'2. Dimension Definition'!J343</f>
        <v/>
      </c>
      <c r="J325" s="107"/>
      <c r="K325" s="116"/>
      <c r="L325" s="116"/>
      <c r="M325" s="116"/>
      <c r="N325" s="116"/>
      <c r="O325" s="81"/>
      <c r="P325" s="81"/>
      <c r="Q325" s="81"/>
      <c r="R325" s="81"/>
      <c r="S325" s="7"/>
    </row>
    <row r="326">
      <c r="A326" s="81"/>
      <c r="B326" s="81"/>
      <c r="C326" s="81"/>
      <c r="D326" s="81"/>
      <c r="E326" s="84" t="str">
        <f>'2. Dimension Definition'!F344</f>
        <v/>
      </c>
      <c r="F326" s="107"/>
      <c r="G326" s="84" t="str">
        <f>'2. Dimension Definition'!H344</f>
        <v/>
      </c>
      <c r="H326" s="107"/>
      <c r="I326" s="84" t="str">
        <f>'2. Dimension Definition'!J344</f>
        <v/>
      </c>
      <c r="J326" s="107"/>
      <c r="K326" s="116"/>
      <c r="L326" s="116"/>
      <c r="M326" s="116"/>
      <c r="N326" s="116"/>
      <c r="O326" s="81"/>
      <c r="P326" s="81"/>
      <c r="Q326" s="81"/>
      <c r="R326" s="81"/>
      <c r="S326" s="7"/>
    </row>
    <row r="327">
      <c r="A327" s="81"/>
      <c r="B327" s="81"/>
      <c r="C327" s="81"/>
      <c r="D327" s="81"/>
      <c r="E327" s="84" t="str">
        <f>'2. Dimension Definition'!F345</f>
        <v/>
      </c>
      <c r="F327" s="107"/>
      <c r="G327" s="84" t="str">
        <f>'2. Dimension Definition'!H345</f>
        <v/>
      </c>
      <c r="H327" s="107"/>
      <c r="I327" s="84" t="str">
        <f>'2. Dimension Definition'!J345</f>
        <v/>
      </c>
      <c r="J327" s="107"/>
      <c r="K327" s="116"/>
      <c r="L327" s="116"/>
      <c r="M327" s="116"/>
      <c r="N327" s="116"/>
      <c r="O327" s="81"/>
      <c r="P327" s="81"/>
      <c r="Q327" s="81"/>
      <c r="R327" s="81"/>
      <c r="S327" s="7"/>
    </row>
    <row r="328">
      <c r="A328" s="81"/>
      <c r="B328" s="81"/>
      <c r="C328" s="81"/>
      <c r="D328" s="81"/>
      <c r="E328" s="84" t="str">
        <f>'2. Dimension Definition'!F346</f>
        <v/>
      </c>
      <c r="F328" s="107"/>
      <c r="G328" s="84" t="str">
        <f>'2. Dimension Definition'!H346</f>
        <v/>
      </c>
      <c r="H328" s="107"/>
      <c r="I328" s="84" t="str">
        <f>'2. Dimension Definition'!J346</f>
        <v/>
      </c>
      <c r="J328" s="107"/>
      <c r="K328" s="116"/>
      <c r="L328" s="116"/>
      <c r="M328" s="116"/>
      <c r="N328" s="116"/>
      <c r="O328" s="81"/>
      <c r="P328" s="81"/>
      <c r="Q328" s="81"/>
      <c r="R328" s="81"/>
      <c r="S328" s="7"/>
    </row>
    <row r="329">
      <c r="A329" s="81"/>
      <c r="B329" s="81"/>
      <c r="C329" s="81"/>
      <c r="D329" s="81"/>
      <c r="E329" s="84" t="str">
        <f>'2. Dimension Definition'!F347</f>
        <v/>
      </c>
      <c r="F329" s="107"/>
      <c r="G329" s="84" t="str">
        <f>'2. Dimension Definition'!H347</f>
        <v/>
      </c>
      <c r="H329" s="107"/>
      <c r="I329" s="84" t="str">
        <f>'2. Dimension Definition'!J347</f>
        <v/>
      </c>
      <c r="J329" s="107"/>
      <c r="K329" s="116"/>
      <c r="L329" s="116"/>
      <c r="M329" s="116"/>
      <c r="N329" s="116"/>
      <c r="O329" s="81"/>
      <c r="P329" s="81"/>
      <c r="Q329" s="81"/>
      <c r="R329" s="81"/>
      <c r="S329" s="7"/>
    </row>
    <row r="330">
      <c r="A330" s="81"/>
      <c r="B330" s="81"/>
      <c r="C330" s="81"/>
      <c r="D330" s="81"/>
      <c r="E330" s="84" t="str">
        <f>'2. Dimension Definition'!F348</f>
        <v/>
      </c>
      <c r="F330" s="107"/>
      <c r="G330" s="84" t="str">
        <f>'2. Dimension Definition'!H348</f>
        <v/>
      </c>
      <c r="H330" s="107"/>
      <c r="I330" s="84" t="str">
        <f>'2. Dimension Definition'!J348</f>
        <v/>
      </c>
      <c r="J330" s="107"/>
      <c r="K330" s="116"/>
      <c r="L330" s="116"/>
      <c r="M330" s="116"/>
      <c r="N330" s="116"/>
      <c r="O330" s="81"/>
      <c r="P330" s="81"/>
      <c r="Q330" s="81"/>
      <c r="R330" s="81"/>
      <c r="S330" s="7"/>
    </row>
    <row r="331">
      <c r="A331" s="81"/>
      <c r="B331" s="81"/>
      <c r="C331" s="81"/>
      <c r="D331" s="81"/>
      <c r="E331" s="84" t="str">
        <f>'2. Dimension Definition'!F349</f>
        <v/>
      </c>
      <c r="F331" s="107"/>
      <c r="G331" s="84" t="str">
        <f>'2. Dimension Definition'!H349</f>
        <v/>
      </c>
      <c r="H331" s="107"/>
      <c r="I331" s="84" t="str">
        <f>'2. Dimension Definition'!J349</f>
        <v/>
      </c>
      <c r="J331" s="107"/>
      <c r="K331" s="116"/>
      <c r="L331" s="116"/>
      <c r="M331" s="116"/>
      <c r="N331" s="116"/>
      <c r="O331" s="81"/>
      <c r="P331" s="81"/>
      <c r="Q331" s="81"/>
      <c r="R331" s="81"/>
      <c r="S331" s="7"/>
    </row>
    <row r="332">
      <c r="A332" s="81"/>
      <c r="B332" s="81"/>
      <c r="C332" s="81"/>
      <c r="D332" s="81"/>
      <c r="E332" s="84" t="str">
        <f>'2. Dimension Definition'!F350</f>
        <v/>
      </c>
      <c r="F332" s="107"/>
      <c r="G332" s="84" t="str">
        <f>'2. Dimension Definition'!H350</f>
        <v/>
      </c>
      <c r="H332" s="107"/>
      <c r="I332" s="84" t="str">
        <f>'2. Dimension Definition'!J350</f>
        <v/>
      </c>
      <c r="J332" s="107"/>
      <c r="K332" s="116"/>
      <c r="L332" s="116"/>
      <c r="M332" s="116"/>
      <c r="N332" s="116"/>
      <c r="O332" s="81"/>
      <c r="P332" s="81"/>
      <c r="Q332" s="81"/>
      <c r="R332" s="81"/>
      <c r="S332" s="7"/>
    </row>
    <row r="333">
      <c r="A333" s="81"/>
      <c r="B333" s="81"/>
      <c r="C333" s="81"/>
      <c r="D333" s="81"/>
      <c r="E333" s="84" t="str">
        <f>'2. Dimension Definition'!F351</f>
        <v/>
      </c>
      <c r="F333" s="107"/>
      <c r="G333" s="84" t="str">
        <f>'2. Dimension Definition'!H351</f>
        <v/>
      </c>
      <c r="H333" s="107"/>
      <c r="I333" s="84" t="str">
        <f>'2. Dimension Definition'!J351</f>
        <v/>
      </c>
      <c r="J333" s="107"/>
      <c r="K333" s="116"/>
      <c r="L333" s="116"/>
      <c r="M333" s="116"/>
      <c r="N333" s="116"/>
      <c r="O333" s="81"/>
      <c r="P333" s="81"/>
      <c r="Q333" s="81"/>
      <c r="R333" s="81"/>
      <c r="S333" s="7"/>
    </row>
    <row r="334">
      <c r="A334" s="81"/>
      <c r="B334" s="81"/>
      <c r="C334" s="81"/>
      <c r="D334" s="81"/>
      <c r="E334" s="84" t="str">
        <f>'2. Dimension Definition'!F352</f>
        <v/>
      </c>
      <c r="F334" s="107"/>
      <c r="G334" s="84" t="str">
        <f>'2. Dimension Definition'!H352</f>
        <v/>
      </c>
      <c r="H334" s="107"/>
      <c r="I334" s="84" t="str">
        <f>'2. Dimension Definition'!J352</f>
        <v/>
      </c>
      <c r="J334" s="107"/>
      <c r="K334" s="116"/>
      <c r="L334" s="116"/>
      <c r="M334" s="116"/>
      <c r="N334" s="116"/>
      <c r="O334" s="81"/>
      <c r="P334" s="81"/>
      <c r="Q334" s="81"/>
      <c r="R334" s="81"/>
      <c r="S334" s="7"/>
    </row>
    <row r="335">
      <c r="A335" s="81"/>
      <c r="B335" s="81"/>
      <c r="C335" s="81"/>
      <c r="D335" s="81"/>
      <c r="E335" s="84" t="str">
        <f>'2. Dimension Definition'!F353</f>
        <v/>
      </c>
      <c r="F335" s="107"/>
      <c r="G335" s="84" t="str">
        <f>'2. Dimension Definition'!H353</f>
        <v/>
      </c>
      <c r="H335" s="107"/>
      <c r="I335" s="84" t="str">
        <f>'2. Dimension Definition'!J353</f>
        <v/>
      </c>
      <c r="J335" s="107"/>
      <c r="K335" s="116"/>
      <c r="L335" s="116"/>
      <c r="M335" s="116"/>
      <c r="N335" s="116"/>
      <c r="O335" s="81"/>
      <c r="P335" s="81"/>
      <c r="Q335" s="81"/>
      <c r="R335" s="81"/>
      <c r="S335" s="7"/>
    </row>
    <row r="336">
      <c r="A336" s="81"/>
      <c r="B336" s="81"/>
      <c r="C336" s="81"/>
      <c r="D336" s="81"/>
      <c r="E336" s="84" t="str">
        <f>'2. Dimension Definition'!F354</f>
        <v/>
      </c>
      <c r="F336" s="107"/>
      <c r="G336" s="84" t="str">
        <f>'2. Dimension Definition'!H354</f>
        <v/>
      </c>
      <c r="H336" s="107"/>
      <c r="I336" s="84" t="str">
        <f>'2. Dimension Definition'!J354</f>
        <v/>
      </c>
      <c r="J336" s="107"/>
      <c r="K336" s="116"/>
      <c r="L336" s="116"/>
      <c r="M336" s="116"/>
      <c r="N336" s="116"/>
      <c r="O336" s="81"/>
      <c r="P336" s="81"/>
      <c r="Q336" s="81"/>
      <c r="R336" s="81"/>
      <c r="S336" s="7"/>
    </row>
    <row r="337">
      <c r="A337" s="81"/>
      <c r="B337" s="81"/>
      <c r="C337" s="81"/>
      <c r="D337" s="81"/>
      <c r="E337" s="84" t="str">
        <f>'2. Dimension Definition'!F355</f>
        <v/>
      </c>
      <c r="F337" s="107"/>
      <c r="G337" s="84" t="str">
        <f>'2. Dimension Definition'!H355</f>
        <v/>
      </c>
      <c r="H337" s="107"/>
      <c r="I337" s="84" t="str">
        <f>'2. Dimension Definition'!J355</f>
        <v/>
      </c>
      <c r="J337" s="107"/>
      <c r="K337" s="116"/>
      <c r="L337" s="116"/>
      <c r="M337" s="116"/>
      <c r="N337" s="116"/>
      <c r="O337" s="81"/>
      <c r="P337" s="81"/>
      <c r="Q337" s="81"/>
      <c r="R337" s="81"/>
      <c r="S337" s="7"/>
    </row>
    <row r="338">
      <c r="A338" s="81"/>
      <c r="B338" s="81"/>
      <c r="C338" s="81"/>
      <c r="D338" s="81"/>
      <c r="E338" s="84" t="str">
        <f>'2. Dimension Definition'!F356</f>
        <v/>
      </c>
      <c r="F338" s="107"/>
      <c r="G338" s="84" t="str">
        <f>'2. Dimension Definition'!H356</f>
        <v/>
      </c>
      <c r="H338" s="107"/>
      <c r="I338" s="84" t="str">
        <f>'2. Dimension Definition'!J356</f>
        <v/>
      </c>
      <c r="J338" s="107"/>
      <c r="K338" s="116"/>
      <c r="L338" s="116"/>
      <c r="M338" s="116"/>
      <c r="N338" s="116"/>
      <c r="O338" s="81"/>
      <c r="P338" s="81"/>
      <c r="Q338" s="81"/>
      <c r="R338" s="81"/>
      <c r="S338" s="7"/>
    </row>
    <row r="339">
      <c r="A339" s="81"/>
      <c r="B339" s="81"/>
      <c r="C339" s="81"/>
      <c r="D339" s="81"/>
      <c r="E339" s="84" t="str">
        <f>'2. Dimension Definition'!F357</f>
        <v/>
      </c>
      <c r="F339" s="107"/>
      <c r="G339" s="84" t="str">
        <f>'2. Dimension Definition'!H357</f>
        <v/>
      </c>
      <c r="H339" s="107"/>
      <c r="I339" s="84" t="str">
        <f>'2. Dimension Definition'!J357</f>
        <v/>
      </c>
      <c r="J339" s="107"/>
      <c r="K339" s="116"/>
      <c r="L339" s="116"/>
      <c r="M339" s="116"/>
      <c r="N339" s="116"/>
      <c r="O339" s="81"/>
      <c r="P339" s="81"/>
      <c r="Q339" s="81"/>
      <c r="R339" s="81"/>
      <c r="S339" s="7"/>
    </row>
    <row r="340">
      <c r="A340" s="81"/>
      <c r="B340" s="81"/>
      <c r="C340" s="81"/>
      <c r="D340" s="81"/>
      <c r="E340" s="84" t="str">
        <f>'2. Dimension Definition'!F358</f>
        <v/>
      </c>
      <c r="F340" s="107"/>
      <c r="G340" s="84" t="str">
        <f>'2. Dimension Definition'!H358</f>
        <v/>
      </c>
      <c r="H340" s="107"/>
      <c r="I340" s="84" t="str">
        <f>'2. Dimension Definition'!J358</f>
        <v/>
      </c>
      <c r="J340" s="107"/>
      <c r="K340" s="116"/>
      <c r="L340" s="116"/>
      <c r="M340" s="116"/>
      <c r="N340" s="116"/>
      <c r="O340" s="81"/>
      <c r="P340" s="81"/>
      <c r="Q340" s="81"/>
      <c r="R340" s="81"/>
      <c r="S340" s="7"/>
    </row>
    <row r="341">
      <c r="A341" s="81"/>
      <c r="B341" s="81"/>
      <c r="C341" s="81"/>
      <c r="D341" s="81"/>
      <c r="E341" s="84" t="str">
        <f>'2. Dimension Definition'!F359</f>
        <v/>
      </c>
      <c r="F341" s="107"/>
      <c r="G341" s="84" t="str">
        <f>'2. Dimension Definition'!H359</f>
        <v/>
      </c>
      <c r="H341" s="107"/>
      <c r="I341" s="84" t="str">
        <f>'2. Dimension Definition'!J359</f>
        <v/>
      </c>
      <c r="J341" s="107"/>
      <c r="K341" s="116"/>
      <c r="L341" s="116"/>
      <c r="M341" s="116"/>
      <c r="N341" s="116"/>
      <c r="O341" s="81"/>
      <c r="P341" s="81"/>
      <c r="Q341" s="81"/>
      <c r="R341" s="81"/>
      <c r="S341" s="7"/>
    </row>
    <row r="342">
      <c r="A342" s="81"/>
      <c r="B342" s="81"/>
      <c r="C342" s="81"/>
      <c r="D342" s="81"/>
      <c r="E342" s="84" t="str">
        <f>'2. Dimension Definition'!F360</f>
        <v/>
      </c>
      <c r="F342" s="107"/>
      <c r="G342" s="84" t="str">
        <f>'2. Dimension Definition'!H360</f>
        <v/>
      </c>
      <c r="H342" s="107"/>
      <c r="I342" s="84" t="str">
        <f>'2. Dimension Definition'!J360</f>
        <v/>
      </c>
      <c r="J342" s="107"/>
      <c r="K342" s="116"/>
      <c r="L342" s="116"/>
      <c r="M342" s="116"/>
      <c r="N342" s="116"/>
      <c r="O342" s="81"/>
      <c r="P342" s="81"/>
      <c r="Q342" s="81"/>
      <c r="R342" s="81"/>
      <c r="S342" s="7"/>
    </row>
    <row r="343">
      <c r="A343" s="81"/>
      <c r="B343" s="81"/>
      <c r="C343" s="81"/>
      <c r="D343" s="81"/>
      <c r="E343" s="84" t="str">
        <f>'2. Dimension Definition'!F361</f>
        <v/>
      </c>
      <c r="F343" s="107"/>
      <c r="G343" s="84" t="str">
        <f>'2. Dimension Definition'!H361</f>
        <v/>
      </c>
      <c r="H343" s="107"/>
      <c r="I343" s="84" t="str">
        <f>'2. Dimension Definition'!J361</f>
        <v/>
      </c>
      <c r="J343" s="107"/>
      <c r="K343" s="116"/>
      <c r="L343" s="116"/>
      <c r="M343" s="116"/>
      <c r="N343" s="116"/>
      <c r="O343" s="81"/>
      <c r="P343" s="81"/>
      <c r="Q343" s="81"/>
      <c r="R343" s="81"/>
      <c r="S343" s="7"/>
    </row>
    <row r="344">
      <c r="A344" s="81"/>
      <c r="B344" s="81"/>
      <c r="C344" s="81"/>
      <c r="D344" s="81"/>
      <c r="E344" s="84" t="str">
        <f>'2. Dimension Definition'!F362</f>
        <v/>
      </c>
      <c r="F344" s="107"/>
      <c r="G344" s="84" t="str">
        <f>'2. Dimension Definition'!H362</f>
        <v/>
      </c>
      <c r="H344" s="107"/>
      <c r="I344" s="84" t="str">
        <f>'2. Dimension Definition'!J362</f>
        <v/>
      </c>
      <c r="J344" s="107"/>
      <c r="K344" s="116"/>
      <c r="L344" s="116"/>
      <c r="M344" s="116"/>
      <c r="N344" s="116"/>
      <c r="O344" s="81"/>
      <c r="P344" s="81"/>
      <c r="Q344" s="81"/>
      <c r="R344" s="81"/>
      <c r="S344" s="7"/>
    </row>
    <row r="345">
      <c r="A345" s="81"/>
      <c r="B345" s="81"/>
      <c r="C345" s="81"/>
      <c r="D345" s="81"/>
      <c r="E345" s="84" t="str">
        <f>'2. Dimension Definition'!F363</f>
        <v/>
      </c>
      <c r="F345" s="107"/>
      <c r="G345" s="84" t="str">
        <f>'2. Dimension Definition'!H363</f>
        <v/>
      </c>
      <c r="H345" s="107"/>
      <c r="I345" s="84" t="str">
        <f>'2. Dimension Definition'!J363</f>
        <v/>
      </c>
      <c r="J345" s="107"/>
      <c r="K345" s="116"/>
      <c r="L345" s="116"/>
      <c r="M345" s="116"/>
      <c r="N345" s="116"/>
      <c r="O345" s="81"/>
      <c r="P345" s="81"/>
      <c r="Q345" s="81"/>
      <c r="R345" s="81"/>
      <c r="S345" s="7"/>
    </row>
    <row r="346">
      <c r="A346" s="81"/>
      <c r="B346" s="81"/>
      <c r="C346" s="81"/>
      <c r="D346" s="81"/>
      <c r="E346" s="84" t="str">
        <f>'2. Dimension Definition'!F364</f>
        <v/>
      </c>
      <c r="F346" s="107"/>
      <c r="G346" s="84" t="str">
        <f>'2. Dimension Definition'!H364</f>
        <v/>
      </c>
      <c r="H346" s="107"/>
      <c r="I346" s="84" t="str">
        <f>'2. Dimension Definition'!J364</f>
        <v/>
      </c>
      <c r="J346" s="107"/>
      <c r="K346" s="116"/>
      <c r="L346" s="116"/>
      <c r="M346" s="116"/>
      <c r="N346" s="116"/>
      <c r="O346" s="81"/>
      <c r="P346" s="81"/>
      <c r="Q346" s="81"/>
      <c r="R346" s="81"/>
      <c r="S346" s="7"/>
    </row>
    <row r="347">
      <c r="A347" s="81"/>
      <c r="B347" s="81"/>
      <c r="C347" s="81"/>
      <c r="D347" s="81"/>
      <c r="E347" s="84" t="str">
        <f>'2. Dimension Definition'!F365</f>
        <v/>
      </c>
      <c r="F347" s="107"/>
      <c r="G347" s="84" t="str">
        <f>'2. Dimension Definition'!H365</f>
        <v/>
      </c>
      <c r="H347" s="107"/>
      <c r="I347" s="84" t="str">
        <f>'2. Dimension Definition'!J365</f>
        <v/>
      </c>
      <c r="J347" s="107"/>
      <c r="K347" s="116"/>
      <c r="L347" s="116"/>
      <c r="M347" s="116"/>
      <c r="N347" s="116"/>
      <c r="O347" s="81"/>
      <c r="P347" s="81"/>
      <c r="Q347" s="81"/>
      <c r="R347" s="81"/>
      <c r="S347" s="7"/>
    </row>
    <row r="348">
      <c r="A348" s="81"/>
      <c r="B348" s="81"/>
      <c r="C348" s="81"/>
      <c r="D348" s="81"/>
      <c r="E348" s="84" t="str">
        <f>'2. Dimension Definition'!F366</f>
        <v/>
      </c>
      <c r="F348" s="107"/>
      <c r="G348" s="84" t="str">
        <f>'2. Dimension Definition'!H366</f>
        <v/>
      </c>
      <c r="H348" s="107"/>
      <c r="I348" s="84" t="str">
        <f>'2. Dimension Definition'!J366</f>
        <v/>
      </c>
      <c r="J348" s="107"/>
      <c r="K348" s="116"/>
      <c r="L348" s="116"/>
      <c r="M348" s="116"/>
      <c r="N348" s="116"/>
      <c r="O348" s="81"/>
      <c r="P348" s="81"/>
      <c r="Q348" s="81"/>
      <c r="R348" s="81"/>
      <c r="S348" s="7"/>
    </row>
    <row r="349">
      <c r="A349" s="81"/>
      <c r="B349" s="81"/>
      <c r="C349" s="81"/>
      <c r="D349" s="81"/>
      <c r="E349" s="84" t="str">
        <f>'2. Dimension Definition'!F367</f>
        <v/>
      </c>
      <c r="F349" s="107"/>
      <c r="G349" s="84" t="str">
        <f>'2. Dimension Definition'!H367</f>
        <v/>
      </c>
      <c r="H349" s="107"/>
      <c r="I349" s="84" t="str">
        <f>'2. Dimension Definition'!J367</f>
        <v/>
      </c>
      <c r="J349" s="107"/>
      <c r="K349" s="116"/>
      <c r="L349" s="116"/>
      <c r="M349" s="116"/>
      <c r="N349" s="116"/>
      <c r="O349" s="81"/>
      <c r="P349" s="81"/>
      <c r="Q349" s="81"/>
      <c r="R349" s="81"/>
      <c r="S349" s="7"/>
    </row>
    <row r="350">
      <c r="A350" s="81"/>
      <c r="B350" s="81"/>
      <c r="C350" s="81"/>
      <c r="D350" s="81"/>
      <c r="E350" s="84" t="str">
        <f>'2. Dimension Definition'!F368</f>
        <v/>
      </c>
      <c r="F350" s="107"/>
      <c r="G350" s="84" t="str">
        <f>'2. Dimension Definition'!H368</f>
        <v/>
      </c>
      <c r="H350" s="107"/>
      <c r="I350" s="84" t="str">
        <f>'2. Dimension Definition'!J368</f>
        <v/>
      </c>
      <c r="J350" s="107"/>
      <c r="K350" s="116"/>
      <c r="L350" s="116"/>
      <c r="M350" s="116"/>
      <c r="N350" s="116"/>
      <c r="O350" s="81"/>
      <c r="P350" s="81"/>
      <c r="Q350" s="81"/>
      <c r="R350" s="81"/>
      <c r="S350" s="7"/>
    </row>
    <row r="351">
      <c r="A351" s="81"/>
      <c r="B351" s="81"/>
      <c r="C351" s="81"/>
      <c r="D351" s="81"/>
      <c r="E351" s="84" t="str">
        <f>'2. Dimension Definition'!F369</f>
        <v/>
      </c>
      <c r="F351" s="107"/>
      <c r="G351" s="84" t="str">
        <f>'2. Dimension Definition'!H369</f>
        <v/>
      </c>
      <c r="H351" s="107"/>
      <c r="I351" s="84" t="str">
        <f>'2. Dimension Definition'!J369</f>
        <v/>
      </c>
      <c r="J351" s="107"/>
      <c r="K351" s="116"/>
      <c r="L351" s="116"/>
      <c r="M351" s="116"/>
      <c r="N351" s="116"/>
      <c r="O351" s="81"/>
      <c r="P351" s="81"/>
      <c r="Q351" s="81"/>
      <c r="R351" s="81"/>
      <c r="S351" s="7"/>
    </row>
    <row r="352">
      <c r="A352" s="81"/>
      <c r="B352" s="81"/>
      <c r="C352" s="81"/>
      <c r="D352" s="81"/>
      <c r="E352" s="84" t="str">
        <f>'2. Dimension Definition'!F370</f>
        <v/>
      </c>
      <c r="F352" s="107"/>
      <c r="G352" s="84" t="str">
        <f>'2. Dimension Definition'!H370</f>
        <v/>
      </c>
      <c r="H352" s="107"/>
      <c r="I352" s="84" t="str">
        <f>'2. Dimension Definition'!J370</f>
        <v/>
      </c>
      <c r="J352" s="107"/>
      <c r="K352" s="116"/>
      <c r="L352" s="116"/>
      <c r="M352" s="116"/>
      <c r="N352" s="116"/>
      <c r="O352" s="81"/>
      <c r="P352" s="81"/>
      <c r="Q352" s="81"/>
      <c r="R352" s="81"/>
      <c r="S352" s="7"/>
    </row>
    <row r="353">
      <c r="A353" s="81"/>
      <c r="B353" s="81"/>
      <c r="C353" s="81"/>
      <c r="D353" s="81"/>
      <c r="E353" s="84" t="str">
        <f>'2. Dimension Definition'!F371</f>
        <v/>
      </c>
      <c r="F353" s="107"/>
      <c r="G353" s="84" t="str">
        <f>'2. Dimension Definition'!H371</f>
        <v/>
      </c>
      <c r="H353" s="107"/>
      <c r="I353" s="84" t="str">
        <f>'2. Dimension Definition'!J371</f>
        <v/>
      </c>
      <c r="J353" s="107"/>
      <c r="K353" s="116"/>
      <c r="L353" s="116"/>
      <c r="M353" s="116"/>
      <c r="N353" s="116"/>
      <c r="O353" s="81"/>
      <c r="P353" s="81"/>
      <c r="Q353" s="81"/>
      <c r="R353" s="81"/>
      <c r="S353" s="7"/>
    </row>
    <row r="354">
      <c r="A354" s="81"/>
      <c r="B354" s="81"/>
      <c r="C354" s="81"/>
      <c r="D354" s="81"/>
      <c r="E354" s="84" t="str">
        <f>'2. Dimension Definition'!F372</f>
        <v/>
      </c>
      <c r="F354" s="107"/>
      <c r="G354" s="84" t="str">
        <f>'2. Dimension Definition'!H372</f>
        <v/>
      </c>
      <c r="H354" s="107"/>
      <c r="I354" s="84" t="str">
        <f>'2. Dimension Definition'!J372</f>
        <v/>
      </c>
      <c r="J354" s="107"/>
      <c r="K354" s="116"/>
      <c r="L354" s="116"/>
      <c r="M354" s="116"/>
      <c r="N354" s="116"/>
      <c r="O354" s="81"/>
      <c r="P354" s="81"/>
      <c r="Q354" s="81"/>
      <c r="R354" s="81"/>
      <c r="S354" s="7"/>
    </row>
    <row r="355">
      <c r="A355" s="81"/>
      <c r="B355" s="81"/>
      <c r="C355" s="81"/>
      <c r="D355" s="81"/>
      <c r="E355" s="84" t="str">
        <f>'2. Dimension Definition'!F373</f>
        <v/>
      </c>
      <c r="F355" s="107"/>
      <c r="G355" s="84" t="str">
        <f>'2. Dimension Definition'!H373</f>
        <v/>
      </c>
      <c r="H355" s="107"/>
      <c r="I355" s="84" t="str">
        <f>'2. Dimension Definition'!J373</f>
        <v/>
      </c>
      <c r="J355" s="107"/>
      <c r="K355" s="116"/>
      <c r="L355" s="116"/>
      <c r="M355" s="116"/>
      <c r="N355" s="116"/>
      <c r="O355" s="81"/>
      <c r="P355" s="81"/>
      <c r="Q355" s="81"/>
      <c r="R355" s="81"/>
      <c r="S355" s="7"/>
    </row>
    <row r="356">
      <c r="A356" s="81"/>
      <c r="B356" s="81"/>
      <c r="C356" s="81"/>
      <c r="D356" s="81"/>
      <c r="E356" s="84" t="str">
        <f>'2. Dimension Definition'!F374</f>
        <v/>
      </c>
      <c r="F356" s="107"/>
      <c r="G356" s="84" t="str">
        <f>'2. Dimension Definition'!H374</f>
        <v/>
      </c>
      <c r="H356" s="107"/>
      <c r="I356" s="84" t="str">
        <f>'2. Dimension Definition'!J374</f>
        <v/>
      </c>
      <c r="J356" s="107"/>
      <c r="K356" s="116"/>
      <c r="L356" s="116"/>
      <c r="M356" s="116"/>
      <c r="N356" s="116"/>
      <c r="O356" s="81"/>
      <c r="P356" s="81"/>
      <c r="Q356" s="81"/>
      <c r="R356" s="81"/>
      <c r="S356" s="7"/>
    </row>
    <row r="357">
      <c r="A357" s="81"/>
      <c r="B357" s="81"/>
      <c r="C357" s="81"/>
      <c r="D357" s="81"/>
      <c r="E357" s="84" t="str">
        <f>'2. Dimension Definition'!F375</f>
        <v/>
      </c>
      <c r="F357" s="107"/>
      <c r="G357" s="84" t="str">
        <f>'2. Dimension Definition'!H375</f>
        <v/>
      </c>
      <c r="H357" s="107"/>
      <c r="I357" s="84" t="str">
        <f>'2. Dimension Definition'!J375</f>
        <v/>
      </c>
      <c r="J357" s="107"/>
      <c r="K357" s="116"/>
      <c r="L357" s="116"/>
      <c r="M357" s="116"/>
      <c r="N357" s="116"/>
      <c r="O357" s="81"/>
      <c r="P357" s="81"/>
      <c r="Q357" s="81"/>
      <c r="R357" s="81"/>
      <c r="S357" s="7"/>
    </row>
    <row r="358">
      <c r="A358" s="81"/>
      <c r="B358" s="81"/>
      <c r="C358" s="81"/>
      <c r="D358" s="81"/>
      <c r="E358" s="84" t="str">
        <f>'2. Dimension Definition'!F376</f>
        <v/>
      </c>
      <c r="F358" s="107"/>
      <c r="G358" s="84" t="str">
        <f>'2. Dimension Definition'!H376</f>
        <v/>
      </c>
      <c r="H358" s="107"/>
      <c r="I358" s="84" t="str">
        <f>'2. Dimension Definition'!J376</f>
        <v/>
      </c>
      <c r="J358" s="107"/>
      <c r="K358" s="116"/>
      <c r="L358" s="116"/>
      <c r="M358" s="116"/>
      <c r="N358" s="116"/>
      <c r="O358" s="81"/>
      <c r="P358" s="81"/>
      <c r="Q358" s="81"/>
      <c r="R358" s="81"/>
      <c r="S358" s="7"/>
    </row>
    <row r="359">
      <c r="A359" s="81"/>
      <c r="B359" s="81"/>
      <c r="C359" s="81"/>
      <c r="D359" s="81"/>
      <c r="E359" s="84" t="str">
        <f>'2. Dimension Definition'!F377</f>
        <v/>
      </c>
      <c r="F359" s="107"/>
      <c r="G359" s="84" t="str">
        <f>'2. Dimension Definition'!H377</f>
        <v/>
      </c>
      <c r="H359" s="107"/>
      <c r="I359" s="84" t="str">
        <f>'2. Dimension Definition'!J377</f>
        <v/>
      </c>
      <c r="J359" s="107"/>
      <c r="K359" s="116"/>
      <c r="L359" s="116"/>
      <c r="M359" s="116"/>
      <c r="N359" s="116"/>
      <c r="O359" s="81"/>
      <c r="P359" s="81"/>
      <c r="Q359" s="81"/>
      <c r="R359" s="81"/>
      <c r="S359" s="7"/>
    </row>
    <row r="360">
      <c r="A360" s="81"/>
      <c r="B360" s="81"/>
      <c r="C360" s="81"/>
      <c r="D360" s="81"/>
      <c r="E360" s="84" t="str">
        <f>'2. Dimension Definition'!F378</f>
        <v/>
      </c>
      <c r="F360" s="107"/>
      <c r="G360" s="84" t="str">
        <f>'2. Dimension Definition'!H378</f>
        <v/>
      </c>
      <c r="H360" s="107"/>
      <c r="I360" s="84" t="str">
        <f>'2. Dimension Definition'!J378</f>
        <v/>
      </c>
      <c r="J360" s="107"/>
      <c r="K360" s="116"/>
      <c r="L360" s="116"/>
      <c r="M360" s="116"/>
      <c r="N360" s="116"/>
      <c r="O360" s="81"/>
      <c r="P360" s="81"/>
      <c r="Q360" s="81"/>
      <c r="R360" s="81"/>
      <c r="S360" s="7"/>
    </row>
    <row r="361">
      <c r="A361" s="81"/>
      <c r="B361" s="81"/>
      <c r="C361" s="81"/>
      <c r="D361" s="81"/>
      <c r="E361" s="84" t="str">
        <f>'2. Dimension Definition'!F379</f>
        <v/>
      </c>
      <c r="F361" s="107"/>
      <c r="G361" s="84" t="str">
        <f>'2. Dimension Definition'!H379</f>
        <v/>
      </c>
      <c r="H361" s="107"/>
      <c r="I361" s="84" t="str">
        <f>'2. Dimension Definition'!J379</f>
        <v/>
      </c>
      <c r="J361" s="107"/>
      <c r="K361" s="116"/>
      <c r="L361" s="116"/>
      <c r="M361" s="116"/>
      <c r="N361" s="116"/>
      <c r="O361" s="81"/>
      <c r="P361" s="81"/>
      <c r="Q361" s="81"/>
      <c r="R361" s="81"/>
      <c r="S361" s="7"/>
    </row>
    <row r="362">
      <c r="A362" s="81"/>
      <c r="B362" s="81"/>
      <c r="C362" s="81"/>
      <c r="D362" s="81"/>
      <c r="E362" s="84" t="str">
        <f>'2. Dimension Definition'!F380</f>
        <v/>
      </c>
      <c r="F362" s="107"/>
      <c r="G362" s="84" t="str">
        <f>'2. Dimension Definition'!H380</f>
        <v/>
      </c>
      <c r="H362" s="107"/>
      <c r="I362" s="84" t="str">
        <f>'2. Dimension Definition'!J380</f>
        <v/>
      </c>
      <c r="J362" s="107"/>
      <c r="K362" s="116"/>
      <c r="L362" s="116"/>
      <c r="M362" s="116"/>
      <c r="N362" s="116"/>
      <c r="O362" s="81"/>
      <c r="P362" s="81"/>
      <c r="Q362" s="81"/>
      <c r="R362" s="81"/>
      <c r="S362" s="7"/>
    </row>
    <row r="363">
      <c r="A363" s="81"/>
      <c r="B363" s="81"/>
      <c r="C363" s="81"/>
      <c r="D363" s="81"/>
      <c r="E363" s="84" t="str">
        <f>'2. Dimension Definition'!F381</f>
        <v/>
      </c>
      <c r="F363" s="107"/>
      <c r="G363" s="84" t="str">
        <f>'2. Dimension Definition'!H381</f>
        <v/>
      </c>
      <c r="H363" s="107"/>
      <c r="I363" s="84" t="str">
        <f>'2. Dimension Definition'!J381</f>
        <v/>
      </c>
      <c r="J363" s="107"/>
      <c r="K363" s="116"/>
      <c r="L363" s="116"/>
      <c r="M363" s="116"/>
      <c r="N363" s="116"/>
      <c r="O363" s="81"/>
      <c r="P363" s="81"/>
      <c r="Q363" s="81"/>
      <c r="R363" s="81"/>
      <c r="S363" s="7"/>
    </row>
    <row r="364">
      <c r="A364" s="81"/>
      <c r="B364" s="81"/>
      <c r="C364" s="81"/>
      <c r="D364" s="81"/>
      <c r="E364" s="84" t="str">
        <f>'2. Dimension Definition'!F382</f>
        <v/>
      </c>
      <c r="F364" s="107"/>
      <c r="G364" s="84" t="str">
        <f>'2. Dimension Definition'!H382</f>
        <v/>
      </c>
      <c r="H364" s="107"/>
      <c r="I364" s="84" t="str">
        <f>'2. Dimension Definition'!J382</f>
        <v/>
      </c>
      <c r="J364" s="107"/>
      <c r="K364" s="116"/>
      <c r="L364" s="116"/>
      <c r="M364" s="116"/>
      <c r="N364" s="116"/>
      <c r="O364" s="81"/>
      <c r="P364" s="81"/>
      <c r="Q364" s="81"/>
      <c r="R364" s="81"/>
      <c r="S364" s="7"/>
    </row>
    <row r="365">
      <c r="A365" s="81"/>
      <c r="B365" s="81"/>
      <c r="C365" s="81"/>
      <c r="D365" s="81"/>
      <c r="E365" s="84" t="str">
        <f>'2. Dimension Definition'!F383</f>
        <v/>
      </c>
      <c r="F365" s="107"/>
      <c r="G365" s="84" t="str">
        <f>'2. Dimension Definition'!H383</f>
        <v/>
      </c>
      <c r="H365" s="107"/>
      <c r="I365" s="84" t="str">
        <f>'2. Dimension Definition'!J383</f>
        <v/>
      </c>
      <c r="J365" s="107"/>
      <c r="K365" s="116"/>
      <c r="L365" s="116"/>
      <c r="M365" s="116"/>
      <c r="N365" s="116"/>
      <c r="O365" s="81"/>
      <c r="P365" s="81"/>
      <c r="Q365" s="81"/>
      <c r="R365" s="81"/>
      <c r="S365" s="7"/>
    </row>
    <row r="366">
      <c r="A366" s="81"/>
      <c r="B366" s="81"/>
      <c r="C366" s="81"/>
      <c r="D366" s="81"/>
      <c r="E366" s="84" t="str">
        <f>'2. Dimension Definition'!F384</f>
        <v/>
      </c>
      <c r="F366" s="107"/>
      <c r="G366" s="84" t="str">
        <f>'2. Dimension Definition'!H384</f>
        <v/>
      </c>
      <c r="H366" s="107"/>
      <c r="I366" s="84" t="str">
        <f>'2. Dimension Definition'!J384</f>
        <v/>
      </c>
      <c r="J366" s="107"/>
      <c r="K366" s="116"/>
      <c r="L366" s="116"/>
      <c r="M366" s="116"/>
      <c r="N366" s="116"/>
      <c r="O366" s="81"/>
      <c r="P366" s="81"/>
      <c r="Q366" s="81"/>
      <c r="R366" s="81"/>
      <c r="S366" s="7"/>
    </row>
    <row r="367">
      <c r="A367" s="81"/>
      <c r="B367" s="81"/>
      <c r="C367" s="81"/>
      <c r="D367" s="81"/>
      <c r="E367" s="84" t="str">
        <f>'2. Dimension Definition'!F385</f>
        <v/>
      </c>
      <c r="F367" s="107"/>
      <c r="G367" s="84" t="str">
        <f>'2. Dimension Definition'!H385</f>
        <v/>
      </c>
      <c r="H367" s="107"/>
      <c r="I367" s="84" t="str">
        <f>'2. Dimension Definition'!J385</f>
        <v/>
      </c>
      <c r="J367" s="107"/>
      <c r="K367" s="116"/>
      <c r="L367" s="116"/>
      <c r="M367" s="116"/>
      <c r="N367" s="116"/>
      <c r="O367" s="81"/>
      <c r="P367" s="81"/>
      <c r="Q367" s="81"/>
      <c r="R367" s="81"/>
      <c r="S367" s="7"/>
    </row>
    <row r="368">
      <c r="A368" s="81"/>
      <c r="B368" s="81"/>
      <c r="C368" s="81"/>
      <c r="D368" s="81"/>
      <c r="E368" s="84" t="str">
        <f>'2. Dimension Definition'!F386</f>
        <v/>
      </c>
      <c r="F368" s="107"/>
      <c r="G368" s="84" t="str">
        <f>'2. Dimension Definition'!H386</f>
        <v/>
      </c>
      <c r="H368" s="107"/>
      <c r="I368" s="84" t="str">
        <f>'2. Dimension Definition'!J386</f>
        <v/>
      </c>
      <c r="J368" s="107"/>
      <c r="K368" s="116"/>
      <c r="L368" s="116"/>
      <c r="M368" s="116"/>
      <c r="N368" s="116"/>
      <c r="O368" s="81"/>
      <c r="P368" s="81"/>
      <c r="Q368" s="81"/>
      <c r="R368" s="81"/>
      <c r="S368" s="7"/>
    </row>
    <row r="369">
      <c r="A369" s="81"/>
      <c r="B369" s="81"/>
      <c r="C369" s="81"/>
      <c r="D369" s="81"/>
      <c r="E369" s="84" t="str">
        <f>'2. Dimension Definition'!F387</f>
        <v/>
      </c>
      <c r="F369" s="107"/>
      <c r="G369" s="84" t="str">
        <f>'2. Dimension Definition'!H387</f>
        <v/>
      </c>
      <c r="H369" s="107"/>
      <c r="I369" s="84" t="str">
        <f>'2. Dimension Definition'!J387</f>
        <v/>
      </c>
      <c r="J369" s="107"/>
      <c r="K369" s="116"/>
      <c r="L369" s="116"/>
      <c r="M369" s="116"/>
      <c r="N369" s="116"/>
      <c r="O369" s="81"/>
      <c r="P369" s="81"/>
      <c r="Q369" s="81"/>
      <c r="R369" s="81"/>
      <c r="S369" s="7"/>
    </row>
    <row r="370">
      <c r="A370" s="81"/>
      <c r="B370" s="81"/>
      <c r="C370" s="81"/>
      <c r="D370" s="81"/>
      <c r="E370" s="84" t="str">
        <f>'2. Dimension Definition'!F388</f>
        <v/>
      </c>
      <c r="F370" s="107"/>
      <c r="G370" s="84" t="str">
        <f>'2. Dimension Definition'!H388</f>
        <v/>
      </c>
      <c r="H370" s="107"/>
      <c r="I370" s="84" t="str">
        <f>'2. Dimension Definition'!J388</f>
        <v/>
      </c>
      <c r="J370" s="107"/>
      <c r="K370" s="116"/>
      <c r="L370" s="116"/>
      <c r="M370" s="116"/>
      <c r="N370" s="116"/>
      <c r="O370" s="81"/>
      <c r="P370" s="81"/>
      <c r="Q370" s="81"/>
      <c r="R370" s="81"/>
      <c r="S370" s="7"/>
    </row>
    <row r="371">
      <c r="A371" s="81"/>
      <c r="B371" s="81"/>
      <c r="C371" s="81"/>
      <c r="D371" s="81"/>
      <c r="E371" s="84" t="str">
        <f>'2. Dimension Definition'!F389</f>
        <v/>
      </c>
      <c r="F371" s="107"/>
      <c r="G371" s="84" t="str">
        <f>'2. Dimension Definition'!H389</f>
        <v/>
      </c>
      <c r="H371" s="107"/>
      <c r="I371" s="84" t="str">
        <f>'2. Dimension Definition'!J389</f>
        <v/>
      </c>
      <c r="J371" s="107"/>
      <c r="K371" s="116"/>
      <c r="L371" s="116"/>
      <c r="M371" s="116"/>
      <c r="N371" s="116"/>
      <c r="O371" s="81"/>
      <c r="P371" s="81"/>
      <c r="Q371" s="81"/>
      <c r="R371" s="81"/>
      <c r="S371" s="7"/>
    </row>
    <row r="372">
      <c r="A372" s="81"/>
      <c r="B372" s="81"/>
      <c r="C372" s="81"/>
      <c r="D372" s="81"/>
      <c r="E372" s="84" t="str">
        <f>'2. Dimension Definition'!F390</f>
        <v/>
      </c>
      <c r="F372" s="107"/>
      <c r="G372" s="84" t="str">
        <f>'2. Dimension Definition'!H390</f>
        <v/>
      </c>
      <c r="H372" s="107"/>
      <c r="I372" s="84" t="str">
        <f>'2. Dimension Definition'!J390</f>
        <v/>
      </c>
      <c r="J372" s="107"/>
      <c r="K372" s="116"/>
      <c r="L372" s="116"/>
      <c r="M372" s="116"/>
      <c r="N372" s="116"/>
      <c r="O372" s="81"/>
      <c r="P372" s="81"/>
      <c r="Q372" s="81"/>
      <c r="R372" s="81"/>
      <c r="S372" s="7"/>
    </row>
    <row r="373">
      <c r="A373" s="81"/>
      <c r="B373" s="81"/>
      <c r="C373" s="81"/>
      <c r="D373" s="81"/>
      <c r="E373" s="84" t="str">
        <f>'2. Dimension Definition'!F391</f>
        <v/>
      </c>
      <c r="F373" s="107"/>
      <c r="G373" s="84" t="str">
        <f>'2. Dimension Definition'!H391</f>
        <v/>
      </c>
      <c r="H373" s="107"/>
      <c r="I373" s="84" t="str">
        <f>'2. Dimension Definition'!J391</f>
        <v/>
      </c>
      <c r="J373" s="107"/>
      <c r="K373" s="116"/>
      <c r="L373" s="116"/>
      <c r="M373" s="116"/>
      <c r="N373" s="116"/>
      <c r="O373" s="81"/>
      <c r="P373" s="81"/>
      <c r="Q373" s="81"/>
      <c r="R373" s="81"/>
      <c r="S373" s="7"/>
    </row>
    <row r="374">
      <c r="A374" s="81"/>
      <c r="B374" s="81"/>
      <c r="C374" s="81"/>
      <c r="D374" s="81"/>
      <c r="E374" s="84" t="str">
        <f>'2. Dimension Definition'!F392</f>
        <v/>
      </c>
      <c r="F374" s="107"/>
      <c r="G374" s="84" t="str">
        <f>'2. Dimension Definition'!H392</f>
        <v/>
      </c>
      <c r="H374" s="107"/>
      <c r="I374" s="84" t="str">
        <f>'2. Dimension Definition'!J392</f>
        <v/>
      </c>
      <c r="J374" s="107"/>
      <c r="K374" s="116"/>
      <c r="L374" s="116"/>
      <c r="M374" s="116"/>
      <c r="N374" s="116"/>
      <c r="O374" s="81"/>
      <c r="P374" s="81"/>
      <c r="Q374" s="81"/>
      <c r="R374" s="81"/>
      <c r="S374" s="7"/>
    </row>
    <row r="375">
      <c r="A375" s="81"/>
      <c r="B375" s="81"/>
      <c r="C375" s="81"/>
      <c r="D375" s="81"/>
      <c r="E375" s="84" t="str">
        <f>'2. Dimension Definition'!F393</f>
        <v/>
      </c>
      <c r="F375" s="107"/>
      <c r="G375" s="84" t="str">
        <f>'2. Dimension Definition'!H393</f>
        <v/>
      </c>
      <c r="H375" s="107"/>
      <c r="I375" s="84" t="str">
        <f>'2. Dimension Definition'!J393</f>
        <v/>
      </c>
      <c r="J375" s="107"/>
      <c r="K375" s="116"/>
      <c r="L375" s="116"/>
      <c r="M375" s="116"/>
      <c r="N375" s="116"/>
      <c r="O375" s="81"/>
      <c r="P375" s="81"/>
      <c r="Q375" s="81"/>
      <c r="R375" s="81"/>
      <c r="S375" s="7"/>
    </row>
    <row r="376">
      <c r="A376" s="81"/>
      <c r="B376" s="81"/>
      <c r="C376" s="81"/>
      <c r="D376" s="81"/>
      <c r="E376" s="84" t="str">
        <f>'2. Dimension Definition'!F394</f>
        <v/>
      </c>
      <c r="F376" s="107"/>
      <c r="G376" s="84" t="str">
        <f>'2. Dimension Definition'!H394</f>
        <v/>
      </c>
      <c r="H376" s="107"/>
      <c r="I376" s="84" t="str">
        <f>'2. Dimension Definition'!J394</f>
        <v/>
      </c>
      <c r="J376" s="107"/>
      <c r="K376" s="116"/>
      <c r="L376" s="116"/>
      <c r="M376" s="116"/>
      <c r="N376" s="116"/>
      <c r="O376" s="81"/>
      <c r="P376" s="81"/>
      <c r="Q376" s="81"/>
      <c r="R376" s="81"/>
      <c r="S376" s="7"/>
    </row>
    <row r="377">
      <c r="A377" s="81"/>
      <c r="B377" s="81"/>
      <c r="C377" s="81"/>
      <c r="D377" s="81"/>
      <c r="E377" s="84" t="str">
        <f>'2. Dimension Definition'!F395</f>
        <v/>
      </c>
      <c r="F377" s="107"/>
      <c r="G377" s="84" t="str">
        <f>'2. Dimension Definition'!H395</f>
        <v/>
      </c>
      <c r="H377" s="107"/>
      <c r="I377" s="84" t="str">
        <f>'2. Dimension Definition'!J395</f>
        <v/>
      </c>
      <c r="J377" s="107"/>
      <c r="K377" s="116"/>
      <c r="L377" s="116"/>
      <c r="M377" s="116"/>
      <c r="N377" s="116"/>
      <c r="O377" s="81"/>
      <c r="P377" s="81"/>
      <c r="Q377" s="81"/>
      <c r="R377" s="81"/>
      <c r="S377" s="7"/>
    </row>
    <row r="378">
      <c r="A378" s="81"/>
      <c r="B378" s="81"/>
      <c r="C378" s="81"/>
      <c r="D378" s="81"/>
      <c r="E378" s="84" t="str">
        <f>'2. Dimension Definition'!F396</f>
        <v/>
      </c>
      <c r="F378" s="107"/>
      <c r="G378" s="84" t="str">
        <f>'2. Dimension Definition'!H396</f>
        <v/>
      </c>
      <c r="H378" s="107"/>
      <c r="I378" s="84" t="str">
        <f>'2. Dimension Definition'!J396</f>
        <v/>
      </c>
      <c r="J378" s="107"/>
      <c r="K378" s="116"/>
      <c r="L378" s="116"/>
      <c r="M378" s="116"/>
      <c r="N378" s="116"/>
      <c r="O378" s="81"/>
      <c r="P378" s="81"/>
      <c r="Q378" s="81"/>
      <c r="R378" s="81"/>
      <c r="S378" s="7"/>
    </row>
    <row r="379">
      <c r="A379" s="81"/>
      <c r="B379" s="81"/>
      <c r="C379" s="81"/>
      <c r="D379" s="81"/>
      <c r="E379" s="84" t="str">
        <f>'2. Dimension Definition'!F397</f>
        <v/>
      </c>
      <c r="F379" s="107"/>
      <c r="G379" s="84" t="str">
        <f>'2. Dimension Definition'!H397</f>
        <v/>
      </c>
      <c r="H379" s="107"/>
      <c r="I379" s="84" t="str">
        <f>'2. Dimension Definition'!J397</f>
        <v/>
      </c>
      <c r="J379" s="107"/>
      <c r="K379" s="116"/>
      <c r="L379" s="116"/>
      <c r="M379" s="116"/>
      <c r="N379" s="116"/>
      <c r="O379" s="81"/>
      <c r="P379" s="81"/>
      <c r="Q379" s="81"/>
      <c r="R379" s="81"/>
      <c r="S379" s="7"/>
    </row>
    <row r="380">
      <c r="A380" s="81"/>
      <c r="B380" s="81"/>
      <c r="C380" s="81"/>
      <c r="D380" s="81"/>
      <c r="E380" s="84" t="str">
        <f>'2. Dimension Definition'!F398</f>
        <v/>
      </c>
      <c r="F380" s="107"/>
      <c r="G380" s="84" t="str">
        <f>'2. Dimension Definition'!H398</f>
        <v/>
      </c>
      <c r="H380" s="107"/>
      <c r="I380" s="84" t="str">
        <f>'2. Dimension Definition'!J398</f>
        <v/>
      </c>
      <c r="J380" s="107"/>
      <c r="K380" s="116"/>
      <c r="L380" s="116"/>
      <c r="M380" s="116"/>
      <c r="N380" s="116"/>
      <c r="O380" s="81"/>
      <c r="P380" s="81"/>
      <c r="Q380" s="81"/>
      <c r="R380" s="81"/>
      <c r="S380" s="7"/>
    </row>
    <row r="381">
      <c r="A381" s="81"/>
      <c r="B381" s="81"/>
      <c r="C381" s="81"/>
      <c r="D381" s="81"/>
      <c r="E381" s="84" t="str">
        <f>'2. Dimension Definition'!F399</f>
        <v/>
      </c>
      <c r="F381" s="107"/>
      <c r="G381" s="84" t="str">
        <f>'2. Dimension Definition'!H399</f>
        <v/>
      </c>
      <c r="H381" s="107"/>
      <c r="I381" s="84" t="str">
        <f>'2. Dimension Definition'!J399</f>
        <v/>
      </c>
      <c r="J381" s="107"/>
      <c r="K381" s="116"/>
      <c r="L381" s="116"/>
      <c r="M381" s="116"/>
      <c r="N381" s="116"/>
      <c r="O381" s="81"/>
      <c r="P381" s="81"/>
      <c r="Q381" s="81"/>
      <c r="R381" s="81"/>
      <c r="S381" s="7"/>
    </row>
    <row r="382">
      <c r="A382" s="81"/>
      <c r="B382" s="81"/>
      <c r="C382" s="81"/>
      <c r="D382" s="81"/>
      <c r="E382" s="84" t="str">
        <f>'2. Dimension Definition'!F400</f>
        <v/>
      </c>
      <c r="F382" s="107"/>
      <c r="G382" s="84" t="str">
        <f>'2. Dimension Definition'!H400</f>
        <v/>
      </c>
      <c r="H382" s="107"/>
      <c r="I382" s="84" t="str">
        <f>'2. Dimension Definition'!J400</f>
        <v/>
      </c>
      <c r="J382" s="107"/>
      <c r="K382" s="116"/>
      <c r="L382" s="116"/>
      <c r="M382" s="116"/>
      <c r="N382" s="116"/>
      <c r="O382" s="81"/>
      <c r="P382" s="81"/>
      <c r="Q382" s="81"/>
      <c r="R382" s="81"/>
      <c r="S382" s="7"/>
    </row>
    <row r="383">
      <c r="A383" s="81"/>
      <c r="B383" s="81"/>
      <c r="C383" s="81"/>
      <c r="D383" s="81"/>
      <c r="E383" s="84" t="str">
        <f>'2. Dimension Definition'!F401</f>
        <v/>
      </c>
      <c r="F383" s="107"/>
      <c r="G383" s="84" t="str">
        <f>'2. Dimension Definition'!H401</f>
        <v/>
      </c>
      <c r="H383" s="107"/>
      <c r="I383" s="84" t="str">
        <f>'2. Dimension Definition'!J401</f>
        <v/>
      </c>
      <c r="J383" s="107"/>
      <c r="K383" s="116"/>
      <c r="L383" s="116"/>
      <c r="M383" s="116"/>
      <c r="N383" s="116"/>
      <c r="O383" s="81"/>
      <c r="P383" s="81"/>
      <c r="Q383" s="81"/>
      <c r="R383" s="81"/>
      <c r="S383" s="7"/>
    </row>
    <row r="384">
      <c r="A384" s="81"/>
      <c r="B384" s="81"/>
      <c r="C384" s="81"/>
      <c r="D384" s="81"/>
      <c r="E384" s="84" t="str">
        <f>'2. Dimension Definition'!F402</f>
        <v/>
      </c>
      <c r="F384" s="107"/>
      <c r="G384" s="84" t="str">
        <f>'2. Dimension Definition'!H402</f>
        <v/>
      </c>
      <c r="H384" s="107"/>
      <c r="I384" s="84" t="str">
        <f>'2. Dimension Definition'!J402</f>
        <v/>
      </c>
      <c r="J384" s="107"/>
      <c r="K384" s="116"/>
      <c r="L384" s="116"/>
      <c r="M384" s="116"/>
      <c r="N384" s="116"/>
      <c r="O384" s="81"/>
      <c r="P384" s="81"/>
      <c r="Q384" s="81"/>
      <c r="R384" s="81"/>
      <c r="S384" s="7"/>
    </row>
    <row r="385">
      <c r="A385" s="81"/>
      <c r="B385" s="81"/>
      <c r="C385" s="81"/>
      <c r="D385" s="81"/>
      <c r="E385" s="84" t="str">
        <f>'2. Dimension Definition'!F403</f>
        <v/>
      </c>
      <c r="F385" s="107"/>
      <c r="G385" s="84" t="str">
        <f>'2. Dimension Definition'!H403</f>
        <v/>
      </c>
      <c r="H385" s="107"/>
      <c r="I385" s="84" t="str">
        <f>'2. Dimension Definition'!J403</f>
        <v/>
      </c>
      <c r="J385" s="107"/>
      <c r="K385" s="116"/>
      <c r="L385" s="116"/>
      <c r="M385" s="116"/>
      <c r="N385" s="116"/>
      <c r="O385" s="81"/>
      <c r="P385" s="81"/>
      <c r="Q385" s="81"/>
      <c r="R385" s="81"/>
      <c r="S385" s="7"/>
    </row>
    <row r="386">
      <c r="A386" s="81"/>
      <c r="B386" s="81"/>
      <c r="C386" s="81"/>
      <c r="D386" s="81"/>
      <c r="E386" s="84" t="str">
        <f>'2. Dimension Definition'!F404</f>
        <v/>
      </c>
      <c r="F386" s="107"/>
      <c r="G386" s="84" t="str">
        <f>'2. Dimension Definition'!H404</f>
        <v/>
      </c>
      <c r="H386" s="107"/>
      <c r="I386" s="84" t="str">
        <f>'2. Dimension Definition'!J404</f>
        <v/>
      </c>
      <c r="J386" s="107"/>
      <c r="K386" s="116"/>
      <c r="L386" s="116"/>
      <c r="M386" s="116"/>
      <c r="N386" s="116"/>
      <c r="O386" s="81"/>
      <c r="P386" s="81"/>
      <c r="Q386" s="81"/>
      <c r="R386" s="81"/>
      <c r="S386" s="7"/>
    </row>
    <row r="387">
      <c r="A387" s="81"/>
      <c r="B387" s="81"/>
      <c r="C387" s="81"/>
      <c r="D387" s="81"/>
      <c r="E387" s="84" t="str">
        <f>'2. Dimension Definition'!F405</f>
        <v/>
      </c>
      <c r="F387" s="107"/>
      <c r="G387" s="84" t="str">
        <f>'2. Dimension Definition'!H405</f>
        <v/>
      </c>
      <c r="H387" s="107"/>
      <c r="I387" s="84" t="str">
        <f>'2. Dimension Definition'!J405</f>
        <v/>
      </c>
      <c r="J387" s="107"/>
      <c r="K387" s="116"/>
      <c r="L387" s="116"/>
      <c r="M387" s="116"/>
      <c r="N387" s="116"/>
      <c r="O387" s="81"/>
      <c r="P387" s="81"/>
      <c r="Q387" s="81"/>
      <c r="R387" s="81"/>
      <c r="S387" s="7"/>
    </row>
    <row r="388">
      <c r="A388" s="81"/>
      <c r="B388" s="81"/>
      <c r="C388" s="81"/>
      <c r="D388" s="81"/>
      <c r="E388" s="84" t="str">
        <f>'2. Dimension Definition'!F406</f>
        <v/>
      </c>
      <c r="F388" s="107"/>
      <c r="G388" s="84" t="str">
        <f>'2. Dimension Definition'!H406</f>
        <v/>
      </c>
      <c r="H388" s="107"/>
      <c r="I388" s="84" t="str">
        <f>'2. Dimension Definition'!J406</f>
        <v/>
      </c>
      <c r="J388" s="107"/>
      <c r="K388" s="116"/>
      <c r="L388" s="116"/>
      <c r="M388" s="116"/>
      <c r="N388" s="116"/>
      <c r="O388" s="81"/>
      <c r="P388" s="81"/>
      <c r="Q388" s="81"/>
      <c r="R388" s="81"/>
      <c r="S388" s="7"/>
    </row>
    <row r="389">
      <c r="A389" s="81"/>
      <c r="B389" s="81"/>
      <c r="C389" s="81"/>
      <c r="D389" s="81"/>
      <c r="E389" s="84" t="str">
        <f>'2. Dimension Definition'!F407</f>
        <v/>
      </c>
      <c r="F389" s="107"/>
      <c r="G389" s="84" t="str">
        <f>'2. Dimension Definition'!H407</f>
        <v/>
      </c>
      <c r="H389" s="107"/>
      <c r="I389" s="84" t="str">
        <f>'2. Dimension Definition'!J407</f>
        <v/>
      </c>
      <c r="J389" s="107"/>
      <c r="K389" s="116"/>
      <c r="L389" s="116"/>
      <c r="M389" s="116"/>
      <c r="N389" s="116"/>
      <c r="O389" s="81"/>
      <c r="P389" s="81"/>
      <c r="Q389" s="81"/>
      <c r="R389" s="81"/>
      <c r="S389" s="7"/>
    </row>
    <row r="390">
      <c r="A390" s="81"/>
      <c r="B390" s="81"/>
      <c r="C390" s="81"/>
      <c r="D390" s="81"/>
      <c r="E390" s="84" t="str">
        <f>'2. Dimension Definition'!F408</f>
        <v/>
      </c>
      <c r="F390" s="107"/>
      <c r="G390" s="84" t="str">
        <f>'2. Dimension Definition'!H408</f>
        <v/>
      </c>
      <c r="H390" s="107"/>
      <c r="I390" s="84" t="str">
        <f>'2. Dimension Definition'!J408</f>
        <v/>
      </c>
      <c r="J390" s="107"/>
      <c r="K390" s="116"/>
      <c r="L390" s="116"/>
      <c r="M390" s="116"/>
      <c r="N390" s="116"/>
      <c r="O390" s="81"/>
      <c r="P390" s="81"/>
      <c r="Q390" s="81"/>
      <c r="R390" s="81"/>
      <c r="S390" s="7"/>
    </row>
    <row r="391">
      <c r="A391" s="81"/>
      <c r="B391" s="81"/>
      <c r="C391" s="81"/>
      <c r="D391" s="81"/>
      <c r="E391" s="84" t="str">
        <f>'2. Dimension Definition'!F409</f>
        <v/>
      </c>
      <c r="F391" s="107"/>
      <c r="G391" s="84" t="str">
        <f>'2. Dimension Definition'!H409</f>
        <v/>
      </c>
      <c r="H391" s="107"/>
      <c r="I391" s="84" t="str">
        <f>'2. Dimension Definition'!J409</f>
        <v/>
      </c>
      <c r="J391" s="107"/>
      <c r="K391" s="116"/>
      <c r="L391" s="116"/>
      <c r="M391" s="116"/>
      <c r="N391" s="116"/>
      <c r="O391" s="81"/>
      <c r="P391" s="81"/>
      <c r="Q391" s="81"/>
      <c r="R391" s="81"/>
      <c r="S391" s="7"/>
    </row>
    <row r="392">
      <c r="A392" s="81"/>
      <c r="B392" s="81"/>
      <c r="C392" s="81"/>
      <c r="D392" s="81"/>
      <c r="E392" s="84" t="str">
        <f>'2. Dimension Definition'!F410</f>
        <v/>
      </c>
      <c r="F392" s="107"/>
      <c r="G392" s="84" t="str">
        <f>'2. Dimension Definition'!H410</f>
        <v/>
      </c>
      <c r="H392" s="107"/>
      <c r="I392" s="84" t="str">
        <f>'2. Dimension Definition'!J410</f>
        <v/>
      </c>
      <c r="J392" s="107"/>
      <c r="K392" s="116"/>
      <c r="L392" s="116"/>
      <c r="M392" s="116"/>
      <c r="N392" s="116"/>
      <c r="O392" s="81"/>
      <c r="P392" s="81"/>
      <c r="Q392" s="81"/>
      <c r="R392" s="81"/>
      <c r="S392" s="7"/>
    </row>
    <row r="393">
      <c r="A393" s="81"/>
      <c r="B393" s="81"/>
      <c r="C393" s="81"/>
      <c r="D393" s="81"/>
      <c r="E393" s="84" t="str">
        <f>'2. Dimension Definition'!F411</f>
        <v/>
      </c>
      <c r="F393" s="107"/>
      <c r="G393" s="84" t="str">
        <f>'2. Dimension Definition'!H411</f>
        <v/>
      </c>
      <c r="H393" s="107"/>
      <c r="I393" s="84" t="str">
        <f>'2. Dimension Definition'!J411</f>
        <v/>
      </c>
      <c r="J393" s="107"/>
      <c r="K393" s="116"/>
      <c r="L393" s="116"/>
      <c r="M393" s="116"/>
      <c r="N393" s="116"/>
      <c r="O393" s="81"/>
      <c r="P393" s="81"/>
      <c r="Q393" s="81"/>
      <c r="R393" s="81"/>
      <c r="S393" s="7"/>
    </row>
    <row r="394">
      <c r="A394" s="81"/>
      <c r="B394" s="81"/>
      <c r="C394" s="81"/>
      <c r="D394" s="81"/>
      <c r="E394" s="84" t="str">
        <f>'2. Dimension Definition'!F412</f>
        <v/>
      </c>
      <c r="F394" s="107"/>
      <c r="G394" s="84" t="str">
        <f>'2. Dimension Definition'!H412</f>
        <v/>
      </c>
      <c r="H394" s="107"/>
      <c r="I394" s="84" t="str">
        <f>'2. Dimension Definition'!J412</f>
        <v/>
      </c>
      <c r="J394" s="107"/>
      <c r="K394" s="116"/>
      <c r="L394" s="116"/>
      <c r="M394" s="116"/>
      <c r="N394" s="116"/>
      <c r="O394" s="81"/>
      <c r="P394" s="81"/>
      <c r="Q394" s="81"/>
      <c r="R394" s="81"/>
      <c r="S394" s="7"/>
    </row>
    <row r="395">
      <c r="A395" s="81"/>
      <c r="B395" s="81"/>
      <c r="C395" s="81"/>
      <c r="D395" s="81"/>
      <c r="E395" s="84" t="str">
        <f>'2. Dimension Definition'!F413</f>
        <v/>
      </c>
      <c r="F395" s="107"/>
      <c r="G395" s="84" t="str">
        <f>'2. Dimension Definition'!H413</f>
        <v/>
      </c>
      <c r="H395" s="107"/>
      <c r="I395" s="84" t="str">
        <f>'2. Dimension Definition'!J413</f>
        <v/>
      </c>
      <c r="J395" s="107"/>
      <c r="K395" s="116"/>
      <c r="L395" s="116"/>
      <c r="M395" s="116"/>
      <c r="N395" s="116"/>
      <c r="O395" s="81"/>
      <c r="P395" s="81"/>
      <c r="Q395" s="81"/>
      <c r="R395" s="81"/>
      <c r="S395" s="7"/>
    </row>
    <row r="396">
      <c r="A396" s="81"/>
      <c r="B396" s="81"/>
      <c r="C396" s="81"/>
      <c r="D396" s="81"/>
      <c r="E396" s="84" t="str">
        <f>'2. Dimension Definition'!F414</f>
        <v/>
      </c>
      <c r="F396" s="107"/>
      <c r="G396" s="84" t="str">
        <f>'2. Dimension Definition'!H414</f>
        <v/>
      </c>
      <c r="H396" s="107"/>
      <c r="I396" s="84" t="str">
        <f>'2. Dimension Definition'!J414</f>
        <v/>
      </c>
      <c r="J396" s="107"/>
      <c r="K396" s="116"/>
      <c r="L396" s="116"/>
      <c r="M396" s="116"/>
      <c r="N396" s="116"/>
      <c r="O396" s="81"/>
      <c r="P396" s="81"/>
      <c r="Q396" s="81"/>
      <c r="R396" s="81"/>
      <c r="S396" s="7"/>
    </row>
    <row r="397">
      <c r="A397" s="81"/>
      <c r="B397" s="81"/>
      <c r="C397" s="81"/>
      <c r="D397" s="81"/>
      <c r="E397" s="84" t="str">
        <f>'2. Dimension Definition'!F415</f>
        <v/>
      </c>
      <c r="F397" s="107"/>
      <c r="G397" s="84" t="str">
        <f>'2. Dimension Definition'!H415</f>
        <v/>
      </c>
      <c r="H397" s="107"/>
      <c r="I397" s="84" t="str">
        <f>'2. Dimension Definition'!J415</f>
        <v/>
      </c>
      <c r="J397" s="107"/>
      <c r="K397" s="116"/>
      <c r="L397" s="116"/>
      <c r="M397" s="116"/>
      <c r="N397" s="116"/>
      <c r="O397" s="81"/>
      <c r="P397" s="81"/>
      <c r="Q397" s="81"/>
      <c r="R397" s="81"/>
      <c r="S397" s="7"/>
    </row>
    <row r="398">
      <c r="A398" s="81"/>
      <c r="B398" s="81"/>
      <c r="C398" s="81"/>
      <c r="D398" s="81"/>
      <c r="E398" s="84" t="str">
        <f>'2. Dimension Definition'!F416</f>
        <v/>
      </c>
      <c r="F398" s="107"/>
      <c r="G398" s="84" t="str">
        <f>'2. Dimension Definition'!H416</f>
        <v/>
      </c>
      <c r="H398" s="107"/>
      <c r="I398" s="84" t="str">
        <f>'2. Dimension Definition'!J416</f>
        <v/>
      </c>
      <c r="J398" s="107"/>
      <c r="K398" s="116"/>
      <c r="L398" s="116"/>
      <c r="M398" s="116"/>
      <c r="N398" s="116"/>
      <c r="O398" s="81"/>
      <c r="P398" s="81"/>
      <c r="Q398" s="81"/>
      <c r="R398" s="81"/>
      <c r="S398" s="7"/>
    </row>
    <row r="399">
      <c r="A399" s="81"/>
      <c r="B399" s="81"/>
      <c r="C399" s="81"/>
      <c r="D399" s="81"/>
      <c r="E399" s="84" t="str">
        <f>'2. Dimension Definition'!F417</f>
        <v/>
      </c>
      <c r="F399" s="107"/>
      <c r="G399" s="84" t="str">
        <f>'2. Dimension Definition'!H417</f>
        <v/>
      </c>
      <c r="H399" s="107"/>
      <c r="I399" s="84" t="str">
        <f>'2. Dimension Definition'!J417</f>
        <v/>
      </c>
      <c r="J399" s="107"/>
      <c r="K399" s="116"/>
      <c r="L399" s="116"/>
      <c r="M399" s="116"/>
      <c r="N399" s="116"/>
      <c r="O399" s="81"/>
      <c r="P399" s="81"/>
      <c r="Q399" s="81"/>
      <c r="R399" s="81"/>
      <c r="S399" s="7"/>
    </row>
    <row r="400">
      <c r="A400" s="81"/>
      <c r="B400" s="81"/>
      <c r="C400" s="81"/>
      <c r="D400" s="81"/>
      <c r="E400" s="84" t="str">
        <f>'2. Dimension Definition'!F418</f>
        <v/>
      </c>
      <c r="F400" s="107"/>
      <c r="G400" s="84" t="str">
        <f>'2. Dimension Definition'!H418</f>
        <v/>
      </c>
      <c r="H400" s="107"/>
      <c r="I400" s="84" t="str">
        <f>'2. Dimension Definition'!J418</f>
        <v/>
      </c>
      <c r="J400" s="107"/>
      <c r="K400" s="116"/>
      <c r="L400" s="116"/>
      <c r="M400" s="116"/>
      <c r="N400" s="116"/>
      <c r="O400" s="81"/>
      <c r="P400" s="81"/>
      <c r="Q400" s="81"/>
      <c r="R400" s="81"/>
      <c r="S400" s="7"/>
    </row>
    <row r="401">
      <c r="A401" s="81"/>
      <c r="B401" s="81"/>
      <c r="C401" s="81"/>
      <c r="D401" s="81"/>
      <c r="E401" s="84" t="str">
        <f>'2. Dimension Definition'!F419</f>
        <v/>
      </c>
      <c r="F401" s="107"/>
      <c r="G401" s="84" t="str">
        <f>'2. Dimension Definition'!H419</f>
        <v/>
      </c>
      <c r="H401" s="107"/>
      <c r="I401" s="84" t="str">
        <f>'2. Dimension Definition'!J419</f>
        <v/>
      </c>
      <c r="J401" s="107"/>
      <c r="K401" s="116"/>
      <c r="L401" s="116"/>
      <c r="M401" s="116"/>
      <c r="N401" s="116"/>
      <c r="O401" s="81"/>
      <c r="P401" s="81"/>
      <c r="Q401" s="81"/>
      <c r="R401" s="81"/>
      <c r="S401" s="7"/>
    </row>
    <row r="402">
      <c r="A402" s="81"/>
      <c r="B402" s="81"/>
      <c r="C402" s="81"/>
      <c r="D402" s="81"/>
      <c r="E402" s="84" t="str">
        <f>'2. Dimension Definition'!F420</f>
        <v/>
      </c>
      <c r="F402" s="107"/>
      <c r="G402" s="84" t="str">
        <f>'2. Dimension Definition'!H420</f>
        <v/>
      </c>
      <c r="H402" s="107"/>
      <c r="I402" s="84" t="str">
        <f>'2. Dimension Definition'!J420</f>
        <v/>
      </c>
      <c r="J402" s="107"/>
      <c r="K402" s="116"/>
      <c r="L402" s="116"/>
      <c r="M402" s="116"/>
      <c r="N402" s="116"/>
      <c r="O402" s="81"/>
      <c r="P402" s="81"/>
      <c r="Q402" s="81"/>
      <c r="R402" s="81"/>
      <c r="S402" s="7"/>
    </row>
    <row r="403">
      <c r="A403" s="81"/>
      <c r="B403" s="81"/>
      <c r="C403" s="81"/>
      <c r="D403" s="81"/>
      <c r="E403" s="84" t="str">
        <f>'2. Dimension Definition'!F421</f>
        <v/>
      </c>
      <c r="F403" s="107"/>
      <c r="G403" s="84" t="str">
        <f>'2. Dimension Definition'!H421</f>
        <v/>
      </c>
      <c r="H403" s="107"/>
      <c r="I403" s="84" t="str">
        <f>'2. Dimension Definition'!J421</f>
        <v/>
      </c>
      <c r="J403" s="107"/>
      <c r="K403" s="116"/>
      <c r="L403" s="116"/>
      <c r="M403" s="116"/>
      <c r="N403" s="116"/>
      <c r="O403" s="81"/>
      <c r="P403" s="81"/>
      <c r="Q403" s="81"/>
      <c r="R403" s="81"/>
      <c r="S403" s="7"/>
    </row>
    <row r="404">
      <c r="A404" s="81"/>
      <c r="B404" s="81"/>
      <c r="C404" s="81"/>
      <c r="D404" s="81"/>
      <c r="E404" s="84" t="str">
        <f>'2. Dimension Definition'!F422</f>
        <v/>
      </c>
      <c r="F404" s="107"/>
      <c r="G404" s="84" t="str">
        <f>'2. Dimension Definition'!H422</f>
        <v/>
      </c>
      <c r="H404" s="107"/>
      <c r="I404" s="84" t="str">
        <f>'2. Dimension Definition'!J422</f>
        <v/>
      </c>
      <c r="J404" s="107"/>
      <c r="K404" s="116"/>
      <c r="L404" s="116"/>
      <c r="M404" s="116"/>
      <c r="N404" s="116"/>
      <c r="O404" s="81"/>
      <c r="P404" s="81"/>
      <c r="Q404" s="81"/>
      <c r="R404" s="81"/>
      <c r="S404" s="7"/>
    </row>
    <row r="405">
      <c r="A405" s="81"/>
      <c r="B405" s="81"/>
      <c r="C405" s="81"/>
      <c r="D405" s="81"/>
      <c r="E405" s="84" t="str">
        <f>'2. Dimension Definition'!F423</f>
        <v/>
      </c>
      <c r="F405" s="107"/>
      <c r="G405" s="84" t="str">
        <f>'2. Dimension Definition'!H423</f>
        <v/>
      </c>
      <c r="H405" s="107"/>
      <c r="I405" s="84" t="str">
        <f>'2. Dimension Definition'!J423</f>
        <v/>
      </c>
      <c r="J405" s="107"/>
      <c r="K405" s="116"/>
      <c r="L405" s="116"/>
      <c r="M405" s="116"/>
      <c r="N405" s="116"/>
      <c r="O405" s="81"/>
      <c r="P405" s="81"/>
      <c r="Q405" s="81"/>
      <c r="R405" s="81"/>
      <c r="S405" s="7"/>
    </row>
    <row r="406">
      <c r="A406" s="81"/>
      <c r="B406" s="81"/>
      <c r="C406" s="81"/>
      <c r="D406" s="81"/>
      <c r="E406" s="84" t="str">
        <f>'2. Dimension Definition'!F424</f>
        <v/>
      </c>
      <c r="F406" s="107"/>
      <c r="G406" s="84" t="str">
        <f>'2. Dimension Definition'!H424</f>
        <v/>
      </c>
      <c r="H406" s="107"/>
      <c r="I406" s="84" t="str">
        <f>'2. Dimension Definition'!J424</f>
        <v/>
      </c>
      <c r="J406" s="107"/>
      <c r="K406" s="116"/>
      <c r="L406" s="116"/>
      <c r="M406" s="116"/>
      <c r="N406" s="116"/>
      <c r="O406" s="81"/>
      <c r="P406" s="81"/>
      <c r="Q406" s="81"/>
      <c r="R406" s="81"/>
      <c r="S406" s="7"/>
    </row>
    <row r="407">
      <c r="A407" s="81"/>
      <c r="B407" s="81"/>
      <c r="C407" s="81"/>
      <c r="D407" s="81"/>
      <c r="E407" s="84" t="str">
        <f>'2. Dimension Definition'!F425</f>
        <v/>
      </c>
      <c r="F407" s="107"/>
      <c r="G407" s="84" t="str">
        <f>'2. Dimension Definition'!H425</f>
        <v/>
      </c>
      <c r="H407" s="107"/>
      <c r="I407" s="84" t="str">
        <f>'2. Dimension Definition'!J425</f>
        <v/>
      </c>
      <c r="J407" s="107"/>
      <c r="K407" s="116"/>
      <c r="L407" s="116"/>
      <c r="M407" s="116"/>
      <c r="N407" s="116"/>
      <c r="O407" s="81"/>
      <c r="P407" s="81"/>
      <c r="Q407" s="81"/>
      <c r="R407" s="81"/>
      <c r="S407" s="7"/>
    </row>
    <row r="408">
      <c r="A408" s="81"/>
      <c r="B408" s="81"/>
      <c r="C408" s="81"/>
      <c r="D408" s="81"/>
      <c r="E408" s="84" t="str">
        <f>'2. Dimension Definition'!F426</f>
        <v/>
      </c>
      <c r="F408" s="107"/>
      <c r="G408" s="84" t="str">
        <f>'2. Dimension Definition'!H426</f>
        <v/>
      </c>
      <c r="H408" s="107"/>
      <c r="I408" s="84" t="str">
        <f>'2. Dimension Definition'!J426</f>
        <v/>
      </c>
      <c r="J408" s="107"/>
      <c r="K408" s="116"/>
      <c r="L408" s="116"/>
      <c r="M408" s="116"/>
      <c r="N408" s="116"/>
      <c r="O408" s="81"/>
      <c r="P408" s="81"/>
      <c r="Q408" s="81"/>
      <c r="R408" s="81"/>
      <c r="S408" s="7"/>
    </row>
    <row r="409">
      <c r="A409" s="81"/>
      <c r="B409" s="81"/>
      <c r="C409" s="81"/>
      <c r="D409" s="81"/>
      <c r="E409" s="84" t="str">
        <f>'2. Dimension Definition'!F427</f>
        <v/>
      </c>
      <c r="F409" s="107"/>
      <c r="G409" s="84" t="str">
        <f>'2. Dimension Definition'!H427</f>
        <v/>
      </c>
      <c r="H409" s="107"/>
      <c r="I409" s="84" t="str">
        <f>'2. Dimension Definition'!J427</f>
        <v/>
      </c>
      <c r="J409" s="107"/>
      <c r="K409" s="116"/>
      <c r="L409" s="116"/>
      <c r="M409" s="116"/>
      <c r="N409" s="116"/>
      <c r="O409" s="81"/>
      <c r="P409" s="81"/>
      <c r="Q409" s="81"/>
      <c r="R409" s="81"/>
      <c r="S409" s="7"/>
    </row>
    <row r="410">
      <c r="A410" s="81"/>
      <c r="B410" s="81"/>
      <c r="C410" s="81"/>
      <c r="D410" s="81"/>
      <c r="E410" s="84" t="str">
        <f>'2. Dimension Definition'!F428</f>
        <v/>
      </c>
      <c r="F410" s="107"/>
      <c r="G410" s="84" t="str">
        <f>'2. Dimension Definition'!H428</f>
        <v/>
      </c>
      <c r="H410" s="107"/>
      <c r="I410" s="84" t="str">
        <f>'2. Dimension Definition'!J428</f>
        <v/>
      </c>
      <c r="J410" s="107"/>
      <c r="K410" s="116"/>
      <c r="L410" s="116"/>
      <c r="M410" s="116"/>
      <c r="N410" s="116"/>
      <c r="O410" s="81"/>
      <c r="P410" s="81"/>
      <c r="Q410" s="81"/>
      <c r="R410" s="81"/>
      <c r="S410" s="7"/>
    </row>
    <row r="411">
      <c r="A411" s="81"/>
      <c r="B411" s="81"/>
      <c r="C411" s="81"/>
      <c r="D411" s="81"/>
      <c r="E411" s="84" t="str">
        <f>'2. Dimension Definition'!F429</f>
        <v/>
      </c>
      <c r="F411" s="107"/>
      <c r="G411" s="84" t="str">
        <f>'2. Dimension Definition'!H429</f>
        <v/>
      </c>
      <c r="H411" s="107"/>
      <c r="I411" s="84" t="str">
        <f>'2. Dimension Definition'!J429</f>
        <v/>
      </c>
      <c r="J411" s="107"/>
      <c r="K411" s="116"/>
      <c r="L411" s="116"/>
      <c r="M411" s="116"/>
      <c r="N411" s="116"/>
      <c r="O411" s="81"/>
      <c r="P411" s="81"/>
      <c r="Q411" s="81"/>
      <c r="R411" s="81"/>
      <c r="S411" s="7"/>
    </row>
    <row r="412">
      <c r="A412" s="81"/>
      <c r="B412" s="81"/>
      <c r="C412" s="81"/>
      <c r="D412" s="81"/>
      <c r="E412" s="84" t="str">
        <f>'2. Dimension Definition'!F430</f>
        <v/>
      </c>
      <c r="F412" s="107"/>
      <c r="G412" s="84" t="str">
        <f>'2. Dimension Definition'!H430</f>
        <v/>
      </c>
      <c r="H412" s="107"/>
      <c r="I412" s="84" t="str">
        <f>'2. Dimension Definition'!J430</f>
        <v/>
      </c>
      <c r="J412" s="107"/>
      <c r="K412" s="116"/>
      <c r="L412" s="116"/>
      <c r="M412" s="116"/>
      <c r="N412" s="116"/>
      <c r="O412" s="81"/>
      <c r="P412" s="81"/>
      <c r="Q412" s="81"/>
      <c r="R412" s="81"/>
      <c r="S412" s="7"/>
    </row>
    <row r="413">
      <c r="A413" s="81"/>
      <c r="B413" s="81"/>
      <c r="C413" s="81"/>
      <c r="D413" s="81"/>
      <c r="E413" s="84" t="str">
        <f>'2. Dimension Definition'!F431</f>
        <v/>
      </c>
      <c r="F413" s="107"/>
      <c r="G413" s="84" t="str">
        <f>'2. Dimension Definition'!H431</f>
        <v/>
      </c>
      <c r="H413" s="107"/>
      <c r="I413" s="84" t="str">
        <f>'2. Dimension Definition'!J431</f>
        <v/>
      </c>
      <c r="J413" s="107"/>
      <c r="K413" s="116"/>
      <c r="L413" s="116"/>
      <c r="M413" s="116"/>
      <c r="N413" s="116"/>
      <c r="O413" s="81"/>
      <c r="P413" s="81"/>
      <c r="Q413" s="81"/>
      <c r="R413" s="81"/>
      <c r="S413" s="7"/>
    </row>
    <row r="414">
      <c r="A414" s="81"/>
      <c r="B414" s="81"/>
      <c r="C414" s="81"/>
      <c r="D414" s="81"/>
      <c r="E414" s="84" t="str">
        <f>'2. Dimension Definition'!F432</f>
        <v/>
      </c>
      <c r="F414" s="107"/>
      <c r="G414" s="84" t="str">
        <f>'2. Dimension Definition'!H432</f>
        <v/>
      </c>
      <c r="H414" s="107"/>
      <c r="I414" s="84" t="str">
        <f>'2. Dimension Definition'!J432</f>
        <v/>
      </c>
      <c r="J414" s="107"/>
      <c r="K414" s="116"/>
      <c r="L414" s="116"/>
      <c r="M414" s="116"/>
      <c r="N414" s="116"/>
      <c r="O414" s="81"/>
      <c r="P414" s="81"/>
      <c r="Q414" s="81"/>
      <c r="R414" s="81"/>
      <c r="S414" s="7"/>
    </row>
    <row r="415">
      <c r="A415" s="81"/>
      <c r="B415" s="81"/>
      <c r="C415" s="81"/>
      <c r="D415" s="81"/>
      <c r="E415" s="84" t="str">
        <f>'2. Dimension Definition'!F433</f>
        <v/>
      </c>
      <c r="F415" s="107"/>
      <c r="G415" s="84" t="str">
        <f>'2. Dimension Definition'!H433</f>
        <v/>
      </c>
      <c r="H415" s="107"/>
      <c r="I415" s="84" t="str">
        <f>'2. Dimension Definition'!J433</f>
        <v/>
      </c>
      <c r="J415" s="107"/>
      <c r="K415" s="116"/>
      <c r="L415" s="116"/>
      <c r="M415" s="116"/>
      <c r="N415" s="116"/>
      <c r="O415" s="81"/>
      <c r="P415" s="81"/>
      <c r="Q415" s="81"/>
      <c r="R415" s="81"/>
      <c r="S415" s="7"/>
    </row>
    <row r="416">
      <c r="A416" s="81"/>
      <c r="B416" s="81"/>
      <c r="C416" s="81"/>
      <c r="D416" s="81"/>
      <c r="E416" s="84" t="str">
        <f>'2. Dimension Definition'!F434</f>
        <v/>
      </c>
      <c r="F416" s="107"/>
      <c r="G416" s="84" t="str">
        <f>'2. Dimension Definition'!H434</f>
        <v/>
      </c>
      <c r="H416" s="107"/>
      <c r="I416" s="84" t="str">
        <f>'2. Dimension Definition'!J434</f>
        <v/>
      </c>
      <c r="J416" s="107"/>
      <c r="K416" s="116"/>
      <c r="L416" s="116"/>
      <c r="M416" s="116"/>
      <c r="N416" s="116"/>
      <c r="O416" s="81"/>
      <c r="P416" s="81"/>
      <c r="Q416" s="81"/>
      <c r="R416" s="81"/>
      <c r="S416" s="7"/>
    </row>
    <row r="417">
      <c r="A417" s="81"/>
      <c r="B417" s="81"/>
      <c r="C417" s="81"/>
      <c r="D417" s="81"/>
      <c r="E417" s="84" t="str">
        <f>'2. Dimension Definition'!F435</f>
        <v/>
      </c>
      <c r="F417" s="107"/>
      <c r="G417" s="84" t="str">
        <f>'2. Dimension Definition'!H435</f>
        <v/>
      </c>
      <c r="H417" s="107"/>
      <c r="I417" s="84" t="str">
        <f>'2. Dimension Definition'!J435</f>
        <v/>
      </c>
      <c r="J417" s="107"/>
      <c r="K417" s="116"/>
      <c r="L417" s="116"/>
      <c r="M417" s="116"/>
      <c r="N417" s="116"/>
      <c r="O417" s="81"/>
      <c r="P417" s="81"/>
      <c r="Q417" s="81"/>
      <c r="R417" s="81"/>
      <c r="S417" s="7"/>
    </row>
    <row r="418">
      <c r="A418" s="81"/>
      <c r="B418" s="81"/>
      <c r="C418" s="81"/>
      <c r="D418" s="81"/>
      <c r="E418" s="84" t="str">
        <f>'2. Dimension Definition'!F436</f>
        <v/>
      </c>
      <c r="F418" s="107"/>
      <c r="G418" s="84" t="str">
        <f>'2. Dimension Definition'!H436</f>
        <v/>
      </c>
      <c r="H418" s="107"/>
      <c r="I418" s="84" t="str">
        <f>'2. Dimension Definition'!J436</f>
        <v/>
      </c>
      <c r="J418" s="107"/>
      <c r="K418" s="116"/>
      <c r="L418" s="116"/>
      <c r="M418" s="116"/>
      <c r="N418" s="116"/>
      <c r="O418" s="81"/>
      <c r="P418" s="81"/>
      <c r="Q418" s="81"/>
      <c r="R418" s="81"/>
      <c r="S418" s="7"/>
    </row>
    <row r="419">
      <c r="A419" s="81"/>
      <c r="B419" s="81"/>
      <c r="C419" s="81"/>
      <c r="D419" s="81"/>
      <c r="E419" s="84" t="str">
        <f>'2. Dimension Definition'!F437</f>
        <v/>
      </c>
      <c r="F419" s="107"/>
      <c r="G419" s="84" t="str">
        <f>'2. Dimension Definition'!H437</f>
        <v/>
      </c>
      <c r="H419" s="107"/>
      <c r="I419" s="84" t="str">
        <f>'2. Dimension Definition'!J437</f>
        <v/>
      </c>
      <c r="J419" s="107"/>
      <c r="K419" s="116"/>
      <c r="L419" s="116"/>
      <c r="M419" s="116"/>
      <c r="N419" s="116"/>
      <c r="O419" s="81"/>
      <c r="P419" s="81"/>
      <c r="Q419" s="81"/>
      <c r="R419" s="81"/>
      <c r="S419" s="7"/>
    </row>
    <row r="420">
      <c r="A420" s="81"/>
      <c r="B420" s="81"/>
      <c r="C420" s="81"/>
      <c r="D420" s="81"/>
      <c r="E420" s="84" t="str">
        <f>'2. Dimension Definition'!F438</f>
        <v/>
      </c>
      <c r="F420" s="107"/>
      <c r="G420" s="84" t="str">
        <f>'2. Dimension Definition'!H438</f>
        <v/>
      </c>
      <c r="H420" s="107"/>
      <c r="I420" s="84" t="str">
        <f>'2. Dimension Definition'!J438</f>
        <v/>
      </c>
      <c r="J420" s="107"/>
      <c r="K420" s="116"/>
      <c r="L420" s="116"/>
      <c r="M420" s="116"/>
      <c r="N420" s="116"/>
      <c r="O420" s="81"/>
      <c r="P420" s="81"/>
      <c r="Q420" s="81"/>
      <c r="R420" s="81"/>
      <c r="S420" s="7"/>
    </row>
    <row r="421">
      <c r="A421" s="81"/>
      <c r="B421" s="81"/>
      <c r="C421" s="81"/>
      <c r="D421" s="81"/>
      <c r="E421" s="84" t="str">
        <f>'2. Dimension Definition'!F439</f>
        <v/>
      </c>
      <c r="F421" s="107"/>
      <c r="G421" s="84" t="str">
        <f>'2. Dimension Definition'!H439</f>
        <v/>
      </c>
      <c r="H421" s="107"/>
      <c r="I421" s="84" t="str">
        <f>'2. Dimension Definition'!J439</f>
        <v/>
      </c>
      <c r="J421" s="107"/>
      <c r="K421" s="116"/>
      <c r="L421" s="116"/>
      <c r="M421" s="116"/>
      <c r="N421" s="116"/>
      <c r="O421" s="81"/>
      <c r="P421" s="81"/>
      <c r="Q421" s="81"/>
      <c r="R421" s="81"/>
      <c r="S421" s="7"/>
    </row>
    <row r="422">
      <c r="A422" s="81"/>
      <c r="B422" s="81"/>
      <c r="C422" s="81"/>
      <c r="D422" s="81"/>
      <c r="E422" s="84" t="str">
        <f>'2. Dimension Definition'!F440</f>
        <v/>
      </c>
      <c r="F422" s="107"/>
      <c r="G422" s="84" t="str">
        <f>'2. Dimension Definition'!H440</f>
        <v/>
      </c>
      <c r="H422" s="107"/>
      <c r="I422" s="84" t="str">
        <f>'2. Dimension Definition'!J440</f>
        <v/>
      </c>
      <c r="J422" s="107"/>
      <c r="K422" s="116"/>
      <c r="L422" s="116"/>
      <c r="M422" s="116"/>
      <c r="N422" s="116"/>
      <c r="O422" s="81"/>
      <c r="P422" s="81"/>
      <c r="Q422" s="81"/>
      <c r="R422" s="81"/>
      <c r="S422" s="7"/>
    </row>
    <row r="423">
      <c r="A423" s="81"/>
      <c r="B423" s="81"/>
      <c r="C423" s="81"/>
      <c r="D423" s="81"/>
      <c r="E423" s="84" t="str">
        <f>'2. Dimension Definition'!F441</f>
        <v/>
      </c>
      <c r="F423" s="107"/>
      <c r="G423" s="84" t="str">
        <f>'2. Dimension Definition'!H441</f>
        <v/>
      </c>
      <c r="H423" s="107"/>
      <c r="I423" s="84" t="str">
        <f>'2. Dimension Definition'!J441</f>
        <v/>
      </c>
      <c r="J423" s="107"/>
      <c r="K423" s="116"/>
      <c r="L423" s="116"/>
      <c r="M423" s="116"/>
      <c r="N423" s="116"/>
      <c r="O423" s="81"/>
      <c r="P423" s="81"/>
      <c r="Q423" s="81"/>
      <c r="R423" s="81"/>
      <c r="S423" s="7"/>
    </row>
    <row r="424">
      <c r="A424" s="81"/>
      <c r="B424" s="81"/>
      <c r="C424" s="81"/>
      <c r="D424" s="81"/>
      <c r="E424" s="84" t="str">
        <f>'2. Dimension Definition'!F442</f>
        <v/>
      </c>
      <c r="F424" s="107"/>
      <c r="G424" s="84" t="str">
        <f>'2. Dimension Definition'!H442</f>
        <v/>
      </c>
      <c r="H424" s="107"/>
      <c r="I424" s="84" t="str">
        <f>'2. Dimension Definition'!J442</f>
        <v/>
      </c>
      <c r="J424" s="107"/>
      <c r="K424" s="116"/>
      <c r="L424" s="116"/>
      <c r="M424" s="116"/>
      <c r="N424" s="116"/>
      <c r="O424" s="81"/>
      <c r="P424" s="81"/>
      <c r="Q424" s="81"/>
      <c r="R424" s="81"/>
      <c r="S424" s="7"/>
    </row>
    <row r="425">
      <c r="A425" s="81"/>
      <c r="B425" s="81"/>
      <c r="C425" s="81"/>
      <c r="D425" s="81"/>
      <c r="E425" s="84" t="str">
        <f>'2. Dimension Definition'!F443</f>
        <v/>
      </c>
      <c r="F425" s="107"/>
      <c r="G425" s="84" t="str">
        <f>'2. Dimension Definition'!H443</f>
        <v/>
      </c>
      <c r="H425" s="107"/>
      <c r="I425" s="84" t="str">
        <f>'2. Dimension Definition'!J443</f>
        <v/>
      </c>
      <c r="J425" s="107"/>
      <c r="K425" s="116"/>
      <c r="L425" s="116"/>
      <c r="M425" s="116"/>
      <c r="N425" s="116"/>
      <c r="O425" s="81"/>
      <c r="P425" s="81"/>
      <c r="Q425" s="81"/>
      <c r="R425" s="81"/>
      <c r="S425" s="7"/>
    </row>
    <row r="426">
      <c r="A426" s="81"/>
      <c r="B426" s="81"/>
      <c r="C426" s="81"/>
      <c r="D426" s="81"/>
      <c r="E426" s="84" t="str">
        <f>'2. Dimension Definition'!F444</f>
        <v/>
      </c>
      <c r="F426" s="107"/>
      <c r="G426" s="84" t="str">
        <f>'2. Dimension Definition'!H444</f>
        <v/>
      </c>
      <c r="H426" s="107"/>
      <c r="I426" s="84" t="str">
        <f>'2. Dimension Definition'!J444</f>
        <v/>
      </c>
      <c r="J426" s="107"/>
      <c r="K426" s="116"/>
      <c r="L426" s="116"/>
      <c r="M426" s="116"/>
      <c r="N426" s="116"/>
      <c r="O426" s="81"/>
      <c r="P426" s="81"/>
      <c r="Q426" s="81"/>
      <c r="R426" s="81"/>
      <c r="S426" s="7"/>
    </row>
    <row r="427">
      <c r="A427" s="81"/>
      <c r="B427" s="81"/>
      <c r="C427" s="81"/>
      <c r="D427" s="81"/>
      <c r="E427" s="84" t="str">
        <f>'2. Dimension Definition'!F445</f>
        <v/>
      </c>
      <c r="F427" s="107"/>
      <c r="G427" s="84" t="str">
        <f>'2. Dimension Definition'!H445</f>
        <v/>
      </c>
      <c r="H427" s="107"/>
      <c r="I427" s="84" t="str">
        <f>'2. Dimension Definition'!J445</f>
        <v/>
      </c>
      <c r="J427" s="107"/>
      <c r="K427" s="116"/>
      <c r="L427" s="116"/>
      <c r="M427" s="116"/>
      <c r="N427" s="116"/>
      <c r="O427" s="81"/>
      <c r="P427" s="81"/>
      <c r="Q427" s="81"/>
      <c r="R427" s="81"/>
      <c r="S427" s="7"/>
    </row>
    <row r="428">
      <c r="A428" s="81"/>
      <c r="B428" s="81"/>
      <c r="C428" s="81"/>
      <c r="D428" s="81"/>
      <c r="E428" s="84" t="str">
        <f>'2. Dimension Definition'!F446</f>
        <v/>
      </c>
      <c r="F428" s="107"/>
      <c r="G428" s="84" t="str">
        <f>'2. Dimension Definition'!H446</f>
        <v/>
      </c>
      <c r="H428" s="107"/>
      <c r="I428" s="84" t="str">
        <f>'2. Dimension Definition'!J446</f>
        <v/>
      </c>
      <c r="J428" s="107"/>
      <c r="K428" s="116"/>
      <c r="L428" s="116"/>
      <c r="M428" s="116"/>
      <c r="N428" s="116"/>
      <c r="O428" s="81"/>
      <c r="P428" s="81"/>
      <c r="Q428" s="81"/>
      <c r="R428" s="81"/>
      <c r="S428" s="7"/>
    </row>
    <row r="429">
      <c r="A429" s="81"/>
      <c r="B429" s="81"/>
      <c r="C429" s="81"/>
      <c r="D429" s="81"/>
      <c r="E429" s="84" t="str">
        <f>'2. Dimension Definition'!F447</f>
        <v/>
      </c>
      <c r="F429" s="107"/>
      <c r="G429" s="84" t="str">
        <f>'2. Dimension Definition'!H447</f>
        <v/>
      </c>
      <c r="H429" s="107"/>
      <c r="I429" s="84" t="str">
        <f>'2. Dimension Definition'!J447</f>
        <v/>
      </c>
      <c r="J429" s="107"/>
      <c r="K429" s="116"/>
      <c r="L429" s="116"/>
      <c r="M429" s="116"/>
      <c r="N429" s="116"/>
      <c r="O429" s="81"/>
      <c r="P429" s="81"/>
      <c r="Q429" s="81"/>
      <c r="R429" s="81"/>
      <c r="S429" s="7"/>
    </row>
    <row r="430">
      <c r="A430" s="81"/>
      <c r="B430" s="81"/>
      <c r="C430" s="81"/>
      <c r="D430" s="81"/>
      <c r="E430" s="84" t="str">
        <f>'2. Dimension Definition'!F448</f>
        <v/>
      </c>
      <c r="F430" s="107"/>
      <c r="G430" s="84" t="str">
        <f>'2. Dimension Definition'!H448</f>
        <v/>
      </c>
      <c r="H430" s="107"/>
      <c r="I430" s="84" t="str">
        <f>'2. Dimension Definition'!J448</f>
        <v/>
      </c>
      <c r="J430" s="107"/>
      <c r="K430" s="116"/>
      <c r="L430" s="116"/>
      <c r="M430" s="116"/>
      <c r="N430" s="116"/>
      <c r="O430" s="81"/>
      <c r="P430" s="81"/>
      <c r="Q430" s="81"/>
      <c r="R430" s="81"/>
      <c r="S430" s="7"/>
    </row>
    <row r="431">
      <c r="A431" s="81"/>
      <c r="B431" s="81"/>
      <c r="C431" s="81"/>
      <c r="D431" s="81"/>
      <c r="E431" s="84" t="str">
        <f>'2. Dimension Definition'!F449</f>
        <v/>
      </c>
      <c r="F431" s="107"/>
      <c r="G431" s="84" t="str">
        <f>'2. Dimension Definition'!H449</f>
        <v/>
      </c>
      <c r="H431" s="107"/>
      <c r="I431" s="84" t="str">
        <f>'2. Dimension Definition'!J449</f>
        <v/>
      </c>
      <c r="J431" s="107"/>
      <c r="K431" s="116"/>
      <c r="L431" s="116"/>
      <c r="M431" s="116"/>
      <c r="N431" s="116"/>
      <c r="O431" s="81"/>
      <c r="P431" s="81"/>
      <c r="Q431" s="81"/>
      <c r="R431" s="81"/>
      <c r="S431" s="7"/>
    </row>
    <row r="432">
      <c r="A432" s="81"/>
      <c r="B432" s="81"/>
      <c r="C432" s="81"/>
      <c r="D432" s="81"/>
      <c r="E432" s="84" t="str">
        <f>'2. Dimension Definition'!F450</f>
        <v/>
      </c>
      <c r="F432" s="107"/>
      <c r="G432" s="84" t="str">
        <f>'2. Dimension Definition'!H450</f>
        <v/>
      </c>
      <c r="H432" s="107"/>
      <c r="I432" s="84" t="str">
        <f>'2. Dimension Definition'!J450</f>
        <v/>
      </c>
      <c r="J432" s="107"/>
      <c r="K432" s="116"/>
      <c r="L432" s="116"/>
      <c r="M432" s="116"/>
      <c r="N432" s="116"/>
      <c r="O432" s="81"/>
      <c r="P432" s="81"/>
      <c r="Q432" s="81"/>
      <c r="R432" s="81"/>
      <c r="S432" s="7"/>
    </row>
    <row r="433">
      <c r="A433" s="81"/>
      <c r="B433" s="81"/>
      <c r="C433" s="81"/>
      <c r="D433" s="81"/>
      <c r="E433" s="84" t="str">
        <f>'2. Dimension Definition'!F451</f>
        <v/>
      </c>
      <c r="F433" s="107"/>
      <c r="G433" s="84" t="str">
        <f>'2. Dimension Definition'!H451</f>
        <v/>
      </c>
      <c r="H433" s="107"/>
      <c r="I433" s="84" t="str">
        <f>'2. Dimension Definition'!J451</f>
        <v/>
      </c>
      <c r="J433" s="107"/>
      <c r="K433" s="116"/>
      <c r="L433" s="116"/>
      <c r="M433" s="116"/>
      <c r="N433" s="116"/>
      <c r="O433" s="81"/>
      <c r="P433" s="81"/>
      <c r="Q433" s="81"/>
      <c r="R433" s="81"/>
      <c r="S433" s="7"/>
    </row>
    <row r="434">
      <c r="A434" s="81"/>
      <c r="B434" s="81"/>
      <c r="C434" s="81"/>
      <c r="D434" s="81"/>
      <c r="E434" s="84" t="str">
        <f>'2. Dimension Definition'!F452</f>
        <v/>
      </c>
      <c r="F434" s="107"/>
      <c r="G434" s="84" t="str">
        <f>'2. Dimension Definition'!H452</f>
        <v/>
      </c>
      <c r="H434" s="107"/>
      <c r="I434" s="84" t="str">
        <f>'2. Dimension Definition'!J452</f>
        <v/>
      </c>
      <c r="J434" s="107"/>
      <c r="K434" s="116"/>
      <c r="L434" s="116"/>
      <c r="M434" s="116"/>
      <c r="N434" s="116"/>
      <c r="O434" s="81"/>
      <c r="P434" s="81"/>
      <c r="Q434" s="81"/>
      <c r="R434" s="81"/>
      <c r="S434" s="7"/>
    </row>
    <row r="435">
      <c r="A435" s="81"/>
      <c r="B435" s="81"/>
      <c r="C435" s="81"/>
      <c r="D435" s="81"/>
      <c r="E435" s="84" t="str">
        <f>'2. Dimension Definition'!F453</f>
        <v/>
      </c>
      <c r="F435" s="107"/>
      <c r="G435" s="84" t="str">
        <f>'2. Dimension Definition'!H453</f>
        <v/>
      </c>
      <c r="H435" s="107"/>
      <c r="I435" s="84" t="str">
        <f>'2. Dimension Definition'!J453</f>
        <v/>
      </c>
      <c r="J435" s="107"/>
      <c r="K435" s="116"/>
      <c r="L435" s="116"/>
      <c r="M435" s="116"/>
      <c r="N435" s="116"/>
      <c r="O435" s="81"/>
      <c r="P435" s="81"/>
      <c r="Q435" s="81"/>
      <c r="R435" s="81"/>
      <c r="S435" s="7"/>
    </row>
    <row r="436">
      <c r="A436" s="81"/>
      <c r="B436" s="81"/>
      <c r="C436" s="81"/>
      <c r="D436" s="81"/>
      <c r="E436" s="84" t="str">
        <f>'2. Dimension Definition'!F454</f>
        <v/>
      </c>
      <c r="F436" s="107"/>
      <c r="G436" s="84" t="str">
        <f>'2. Dimension Definition'!H454</f>
        <v/>
      </c>
      <c r="H436" s="107"/>
      <c r="I436" s="84" t="str">
        <f>'2. Dimension Definition'!J454</f>
        <v/>
      </c>
      <c r="J436" s="107"/>
      <c r="K436" s="116"/>
      <c r="L436" s="116"/>
      <c r="M436" s="116"/>
      <c r="N436" s="116"/>
      <c r="O436" s="81"/>
      <c r="P436" s="81"/>
      <c r="Q436" s="81"/>
      <c r="R436" s="81"/>
      <c r="S436" s="7"/>
    </row>
    <row r="437">
      <c r="A437" s="81"/>
      <c r="B437" s="81"/>
      <c r="C437" s="81"/>
      <c r="D437" s="81"/>
      <c r="E437" s="84" t="str">
        <f>'2. Dimension Definition'!F455</f>
        <v/>
      </c>
      <c r="F437" s="107"/>
      <c r="G437" s="84" t="str">
        <f>'2. Dimension Definition'!H455</f>
        <v/>
      </c>
      <c r="H437" s="107"/>
      <c r="I437" s="84" t="str">
        <f>'2. Dimension Definition'!J455</f>
        <v/>
      </c>
      <c r="J437" s="107"/>
      <c r="K437" s="116"/>
      <c r="L437" s="116"/>
      <c r="M437" s="116"/>
      <c r="N437" s="116"/>
      <c r="O437" s="81"/>
      <c r="P437" s="81"/>
      <c r="Q437" s="81"/>
      <c r="R437" s="81"/>
      <c r="S437" s="7"/>
    </row>
    <row r="438">
      <c r="A438" s="81"/>
      <c r="B438" s="81"/>
      <c r="C438" s="81"/>
      <c r="D438" s="81"/>
      <c r="E438" s="84" t="str">
        <f>'2. Dimension Definition'!F456</f>
        <v/>
      </c>
      <c r="F438" s="107"/>
      <c r="G438" s="84" t="str">
        <f>'2. Dimension Definition'!H456</f>
        <v/>
      </c>
      <c r="H438" s="107"/>
      <c r="I438" s="84" t="str">
        <f>'2. Dimension Definition'!J456</f>
        <v/>
      </c>
      <c r="J438" s="107"/>
      <c r="K438" s="116"/>
      <c r="L438" s="116"/>
      <c r="M438" s="116"/>
      <c r="N438" s="116"/>
      <c r="O438" s="81"/>
      <c r="P438" s="81"/>
      <c r="Q438" s="81"/>
      <c r="R438" s="81"/>
      <c r="S438" s="7"/>
    </row>
    <row r="439">
      <c r="A439" s="81"/>
      <c r="B439" s="81"/>
      <c r="C439" s="81"/>
      <c r="D439" s="81"/>
      <c r="E439" s="84" t="str">
        <f>'2. Dimension Definition'!F457</f>
        <v/>
      </c>
      <c r="F439" s="107"/>
      <c r="G439" s="84" t="str">
        <f>'2. Dimension Definition'!H457</f>
        <v/>
      </c>
      <c r="H439" s="107"/>
      <c r="I439" s="84" t="str">
        <f>'2. Dimension Definition'!J457</f>
        <v/>
      </c>
      <c r="J439" s="107"/>
      <c r="K439" s="116"/>
      <c r="L439" s="116"/>
      <c r="M439" s="116"/>
      <c r="N439" s="116"/>
      <c r="O439" s="81"/>
      <c r="P439" s="81"/>
      <c r="Q439" s="81"/>
      <c r="R439" s="81"/>
      <c r="S439" s="7"/>
    </row>
    <row r="440">
      <c r="A440" s="81"/>
      <c r="B440" s="81"/>
      <c r="C440" s="81"/>
      <c r="D440" s="81"/>
      <c r="E440" s="84" t="str">
        <f>'2. Dimension Definition'!F458</f>
        <v/>
      </c>
      <c r="F440" s="107"/>
      <c r="G440" s="84" t="str">
        <f>'2. Dimension Definition'!H458</f>
        <v/>
      </c>
      <c r="H440" s="107"/>
      <c r="I440" s="84" t="str">
        <f>'2. Dimension Definition'!J458</f>
        <v/>
      </c>
      <c r="J440" s="107"/>
      <c r="K440" s="116"/>
      <c r="L440" s="116"/>
      <c r="M440" s="116"/>
      <c r="N440" s="116"/>
      <c r="O440" s="81"/>
      <c r="P440" s="81"/>
      <c r="Q440" s="81"/>
      <c r="R440" s="81"/>
      <c r="S440" s="7"/>
    </row>
    <row r="441">
      <c r="A441" s="81"/>
      <c r="B441" s="81"/>
      <c r="C441" s="81"/>
      <c r="D441" s="81"/>
      <c r="E441" s="84" t="str">
        <f>'2. Dimension Definition'!F459</f>
        <v/>
      </c>
      <c r="F441" s="107"/>
      <c r="G441" s="84" t="str">
        <f>'2. Dimension Definition'!H459</f>
        <v/>
      </c>
      <c r="H441" s="107"/>
      <c r="I441" s="84" t="str">
        <f>'2. Dimension Definition'!J459</f>
        <v/>
      </c>
      <c r="J441" s="107"/>
      <c r="K441" s="116"/>
      <c r="L441" s="116"/>
      <c r="M441" s="116"/>
      <c r="N441" s="116"/>
      <c r="O441" s="81"/>
      <c r="P441" s="81"/>
      <c r="Q441" s="81"/>
      <c r="R441" s="81"/>
      <c r="S441" s="7"/>
    </row>
    <row r="442">
      <c r="A442" s="81"/>
      <c r="B442" s="81"/>
      <c r="C442" s="81"/>
      <c r="D442" s="81"/>
      <c r="E442" s="84" t="str">
        <f>'2. Dimension Definition'!F460</f>
        <v/>
      </c>
      <c r="F442" s="107"/>
      <c r="G442" s="84" t="str">
        <f>'2. Dimension Definition'!H460</f>
        <v/>
      </c>
      <c r="H442" s="107"/>
      <c r="I442" s="84" t="str">
        <f>'2. Dimension Definition'!J460</f>
        <v/>
      </c>
      <c r="J442" s="107"/>
      <c r="K442" s="116"/>
      <c r="L442" s="116"/>
      <c r="M442" s="116"/>
      <c r="N442" s="116"/>
      <c r="O442" s="81"/>
      <c r="P442" s="81"/>
      <c r="Q442" s="81"/>
      <c r="R442" s="81"/>
      <c r="S442" s="7"/>
    </row>
    <row r="443">
      <c r="A443" s="81"/>
      <c r="B443" s="81"/>
      <c r="C443" s="81"/>
      <c r="D443" s="81"/>
      <c r="E443" s="84" t="str">
        <f>'2. Dimension Definition'!F461</f>
        <v/>
      </c>
      <c r="F443" s="107"/>
      <c r="G443" s="84" t="str">
        <f>'2. Dimension Definition'!H461</f>
        <v/>
      </c>
      <c r="H443" s="107"/>
      <c r="I443" s="84" t="str">
        <f>'2. Dimension Definition'!J461</f>
        <v/>
      </c>
      <c r="J443" s="107"/>
      <c r="K443" s="116"/>
      <c r="L443" s="116"/>
      <c r="M443" s="116"/>
      <c r="N443" s="116"/>
      <c r="O443" s="81"/>
      <c r="P443" s="81"/>
      <c r="Q443" s="81"/>
      <c r="R443" s="81"/>
      <c r="S443" s="7"/>
    </row>
    <row r="444">
      <c r="A444" s="81"/>
      <c r="B444" s="81"/>
      <c r="C444" s="81"/>
      <c r="D444" s="81"/>
      <c r="E444" s="84" t="str">
        <f>'2. Dimension Definition'!F462</f>
        <v/>
      </c>
      <c r="F444" s="107"/>
      <c r="G444" s="84" t="str">
        <f>'2. Dimension Definition'!H462</f>
        <v/>
      </c>
      <c r="H444" s="107"/>
      <c r="I444" s="84" t="str">
        <f>'2. Dimension Definition'!J462</f>
        <v/>
      </c>
      <c r="J444" s="107"/>
      <c r="K444" s="116"/>
      <c r="L444" s="116"/>
      <c r="M444" s="116"/>
      <c r="N444" s="116"/>
      <c r="O444" s="81"/>
      <c r="P444" s="81"/>
      <c r="Q444" s="81"/>
      <c r="R444" s="81"/>
      <c r="S444" s="7"/>
    </row>
    <row r="445">
      <c r="A445" s="81"/>
      <c r="B445" s="81"/>
      <c r="C445" s="81"/>
      <c r="D445" s="81"/>
      <c r="E445" s="84" t="str">
        <f>'2. Dimension Definition'!F463</f>
        <v/>
      </c>
      <c r="F445" s="107"/>
      <c r="G445" s="84" t="str">
        <f>'2. Dimension Definition'!H463</f>
        <v/>
      </c>
      <c r="H445" s="107"/>
      <c r="I445" s="84" t="str">
        <f>'2. Dimension Definition'!J463</f>
        <v/>
      </c>
      <c r="J445" s="107"/>
      <c r="K445" s="116"/>
      <c r="L445" s="116"/>
      <c r="M445" s="116"/>
      <c r="N445" s="116"/>
      <c r="O445" s="81"/>
      <c r="P445" s="81"/>
      <c r="Q445" s="81"/>
      <c r="R445" s="81"/>
      <c r="S445" s="7"/>
    </row>
    <row r="446">
      <c r="A446" s="81"/>
      <c r="B446" s="81"/>
      <c r="C446" s="81"/>
      <c r="D446" s="81"/>
      <c r="E446" s="84" t="str">
        <f>'2. Dimension Definition'!F464</f>
        <v/>
      </c>
      <c r="F446" s="107"/>
      <c r="G446" s="84" t="str">
        <f>'2. Dimension Definition'!H464</f>
        <v/>
      </c>
      <c r="H446" s="107"/>
      <c r="I446" s="84" t="str">
        <f>'2. Dimension Definition'!J464</f>
        <v/>
      </c>
      <c r="J446" s="107"/>
      <c r="K446" s="116"/>
      <c r="L446" s="116"/>
      <c r="M446" s="116"/>
      <c r="N446" s="116"/>
      <c r="O446" s="81"/>
      <c r="P446" s="81"/>
      <c r="Q446" s="81"/>
      <c r="R446" s="81"/>
      <c r="S446" s="7"/>
    </row>
    <row r="447">
      <c r="A447" s="81"/>
      <c r="B447" s="81"/>
      <c r="C447" s="81"/>
      <c r="D447" s="81"/>
      <c r="E447" s="84" t="str">
        <f>'2. Dimension Definition'!F465</f>
        <v/>
      </c>
      <c r="F447" s="107"/>
      <c r="G447" s="84" t="str">
        <f>'2. Dimension Definition'!H465</f>
        <v/>
      </c>
      <c r="H447" s="107"/>
      <c r="I447" s="84" t="str">
        <f>'2. Dimension Definition'!J465</f>
        <v/>
      </c>
      <c r="J447" s="107"/>
      <c r="K447" s="116"/>
      <c r="L447" s="116"/>
      <c r="M447" s="116"/>
      <c r="N447" s="116"/>
      <c r="O447" s="81"/>
      <c r="P447" s="81"/>
      <c r="Q447" s="81"/>
      <c r="R447" s="81"/>
      <c r="S447" s="7"/>
    </row>
    <row r="448">
      <c r="A448" s="81"/>
      <c r="B448" s="81"/>
      <c r="C448" s="81"/>
      <c r="D448" s="81"/>
      <c r="E448" s="84" t="str">
        <f>'2. Dimension Definition'!F466</f>
        <v/>
      </c>
      <c r="F448" s="107"/>
      <c r="G448" s="84" t="str">
        <f>'2. Dimension Definition'!H466</f>
        <v/>
      </c>
      <c r="H448" s="107"/>
      <c r="I448" s="84" t="str">
        <f>'2. Dimension Definition'!J466</f>
        <v/>
      </c>
      <c r="J448" s="107"/>
      <c r="K448" s="116"/>
      <c r="L448" s="116"/>
      <c r="M448" s="116"/>
      <c r="N448" s="116"/>
      <c r="O448" s="81"/>
      <c r="P448" s="81"/>
      <c r="Q448" s="81"/>
      <c r="R448" s="81"/>
      <c r="S448" s="7"/>
    </row>
    <row r="449">
      <c r="A449" s="81"/>
      <c r="B449" s="81"/>
      <c r="C449" s="81"/>
      <c r="D449" s="81"/>
      <c r="E449" s="84" t="str">
        <f>'2. Dimension Definition'!F467</f>
        <v/>
      </c>
      <c r="F449" s="107"/>
      <c r="G449" s="84" t="str">
        <f>'2. Dimension Definition'!H467</f>
        <v/>
      </c>
      <c r="H449" s="107"/>
      <c r="I449" s="84" t="str">
        <f>'2. Dimension Definition'!J467</f>
        <v/>
      </c>
      <c r="J449" s="107"/>
      <c r="K449" s="116"/>
      <c r="L449" s="116"/>
      <c r="M449" s="116"/>
      <c r="N449" s="116"/>
      <c r="O449" s="81"/>
      <c r="P449" s="81"/>
      <c r="Q449" s="81"/>
      <c r="R449" s="81"/>
      <c r="S449" s="7"/>
    </row>
    <row r="450">
      <c r="A450" s="81"/>
      <c r="B450" s="81"/>
      <c r="C450" s="81"/>
      <c r="D450" s="81"/>
      <c r="E450" s="84" t="str">
        <f>'2. Dimension Definition'!F468</f>
        <v/>
      </c>
      <c r="F450" s="107"/>
      <c r="G450" s="84" t="str">
        <f>'2. Dimension Definition'!H468</f>
        <v/>
      </c>
      <c r="H450" s="107"/>
      <c r="I450" s="84" t="str">
        <f>'2. Dimension Definition'!J468</f>
        <v/>
      </c>
      <c r="J450" s="107"/>
      <c r="K450" s="116"/>
      <c r="L450" s="116"/>
      <c r="M450" s="116"/>
      <c r="N450" s="116"/>
      <c r="O450" s="81"/>
      <c r="P450" s="81"/>
      <c r="Q450" s="81"/>
      <c r="R450" s="81"/>
      <c r="S450" s="7"/>
    </row>
    <row r="451">
      <c r="A451" s="81"/>
      <c r="B451" s="81"/>
      <c r="C451" s="81"/>
      <c r="D451" s="81"/>
      <c r="E451" s="84" t="str">
        <f>'2. Dimension Definition'!F469</f>
        <v/>
      </c>
      <c r="F451" s="107"/>
      <c r="G451" s="84" t="str">
        <f>'2. Dimension Definition'!H469</f>
        <v/>
      </c>
      <c r="H451" s="107"/>
      <c r="I451" s="84" t="str">
        <f>'2. Dimension Definition'!J469</f>
        <v/>
      </c>
      <c r="J451" s="107"/>
      <c r="K451" s="116"/>
      <c r="L451" s="116"/>
      <c r="M451" s="116"/>
      <c r="N451" s="116"/>
      <c r="O451" s="81"/>
      <c r="P451" s="81"/>
      <c r="Q451" s="81"/>
      <c r="R451" s="81"/>
      <c r="S451" s="7"/>
    </row>
    <row r="452">
      <c r="A452" s="81"/>
      <c r="B452" s="81"/>
      <c r="C452" s="81"/>
      <c r="D452" s="81"/>
      <c r="E452" s="84" t="str">
        <f>'2. Dimension Definition'!F470</f>
        <v/>
      </c>
      <c r="F452" s="107"/>
      <c r="G452" s="84" t="str">
        <f>'2. Dimension Definition'!H470</f>
        <v/>
      </c>
      <c r="H452" s="107"/>
      <c r="I452" s="84" t="str">
        <f>'2. Dimension Definition'!J470</f>
        <v/>
      </c>
      <c r="J452" s="107"/>
      <c r="K452" s="116"/>
      <c r="L452" s="116"/>
      <c r="M452" s="116"/>
      <c r="N452" s="116"/>
      <c r="O452" s="81"/>
      <c r="P452" s="81"/>
      <c r="Q452" s="81"/>
      <c r="R452" s="81"/>
      <c r="S452" s="7"/>
    </row>
    <row r="453">
      <c r="A453" s="81"/>
      <c r="B453" s="81"/>
      <c r="C453" s="81"/>
      <c r="D453" s="81"/>
      <c r="E453" s="84" t="str">
        <f>'2. Dimension Definition'!F471</f>
        <v/>
      </c>
      <c r="F453" s="107"/>
      <c r="G453" s="84" t="str">
        <f>'2. Dimension Definition'!H471</f>
        <v/>
      </c>
      <c r="H453" s="107"/>
      <c r="I453" s="84" t="str">
        <f>'2. Dimension Definition'!J471</f>
        <v/>
      </c>
      <c r="J453" s="107"/>
      <c r="K453" s="116"/>
      <c r="L453" s="116"/>
      <c r="M453" s="116"/>
      <c r="N453" s="116"/>
      <c r="O453" s="81"/>
      <c r="P453" s="81"/>
      <c r="Q453" s="81"/>
      <c r="R453" s="81"/>
      <c r="S453" s="7"/>
    </row>
    <row r="454">
      <c r="A454" s="81"/>
      <c r="B454" s="81"/>
      <c r="C454" s="81"/>
      <c r="D454" s="81"/>
      <c r="E454" s="84" t="str">
        <f>'2. Dimension Definition'!F472</f>
        <v/>
      </c>
      <c r="F454" s="107"/>
      <c r="G454" s="84" t="str">
        <f>'2. Dimension Definition'!H472</f>
        <v/>
      </c>
      <c r="H454" s="107"/>
      <c r="I454" s="84" t="str">
        <f>'2. Dimension Definition'!J472</f>
        <v/>
      </c>
      <c r="J454" s="107"/>
      <c r="K454" s="116"/>
      <c r="L454" s="116"/>
      <c r="M454" s="116"/>
      <c r="N454" s="116"/>
      <c r="O454" s="81"/>
      <c r="P454" s="81"/>
      <c r="Q454" s="81"/>
      <c r="R454" s="81"/>
      <c r="S454" s="7"/>
    </row>
    <row r="455">
      <c r="A455" s="81"/>
      <c r="B455" s="81"/>
      <c r="C455" s="81"/>
      <c r="D455" s="81"/>
      <c r="E455" s="84" t="str">
        <f>'2. Dimension Definition'!F473</f>
        <v/>
      </c>
      <c r="F455" s="107"/>
      <c r="G455" s="84" t="str">
        <f>'2. Dimension Definition'!H473</f>
        <v/>
      </c>
      <c r="H455" s="107"/>
      <c r="I455" s="84" t="str">
        <f>'2. Dimension Definition'!J473</f>
        <v/>
      </c>
      <c r="J455" s="107"/>
      <c r="K455" s="116"/>
      <c r="L455" s="116"/>
      <c r="M455" s="116"/>
      <c r="N455" s="116"/>
      <c r="O455" s="81"/>
      <c r="P455" s="81"/>
      <c r="Q455" s="81"/>
      <c r="R455" s="81"/>
      <c r="S455" s="7"/>
    </row>
    <row r="456">
      <c r="A456" s="81"/>
      <c r="B456" s="81"/>
      <c r="C456" s="81"/>
      <c r="D456" s="81"/>
      <c r="E456" s="84" t="str">
        <f>'2. Dimension Definition'!F474</f>
        <v/>
      </c>
      <c r="F456" s="107"/>
      <c r="G456" s="84" t="str">
        <f>'2. Dimension Definition'!H474</f>
        <v/>
      </c>
      <c r="H456" s="107"/>
      <c r="I456" s="84" t="str">
        <f>'2. Dimension Definition'!J474</f>
        <v/>
      </c>
      <c r="J456" s="107"/>
      <c r="K456" s="116"/>
      <c r="L456" s="116"/>
      <c r="M456" s="116"/>
      <c r="N456" s="116"/>
      <c r="O456" s="81"/>
      <c r="P456" s="81"/>
      <c r="Q456" s="81"/>
      <c r="R456" s="81"/>
      <c r="S456" s="7"/>
    </row>
    <row r="457">
      <c r="A457" s="81"/>
      <c r="B457" s="81"/>
      <c r="C457" s="81"/>
      <c r="D457" s="81"/>
      <c r="E457" s="84" t="str">
        <f>'2. Dimension Definition'!F475</f>
        <v/>
      </c>
      <c r="F457" s="107"/>
      <c r="G457" s="84" t="str">
        <f>'2. Dimension Definition'!H475</f>
        <v/>
      </c>
      <c r="H457" s="107"/>
      <c r="I457" s="84" t="str">
        <f>'2. Dimension Definition'!J475</f>
        <v/>
      </c>
      <c r="J457" s="107"/>
      <c r="K457" s="116"/>
      <c r="L457" s="116"/>
      <c r="M457" s="116"/>
      <c r="N457" s="116"/>
      <c r="O457" s="81"/>
      <c r="P457" s="81"/>
      <c r="Q457" s="81"/>
      <c r="R457" s="81"/>
      <c r="S457" s="7"/>
    </row>
    <row r="458">
      <c r="A458" s="81"/>
      <c r="B458" s="81"/>
      <c r="C458" s="81"/>
      <c r="D458" s="81"/>
      <c r="E458" s="84" t="str">
        <f>'2. Dimension Definition'!F476</f>
        <v/>
      </c>
      <c r="F458" s="107"/>
      <c r="G458" s="84" t="str">
        <f>'2. Dimension Definition'!H476</f>
        <v/>
      </c>
      <c r="H458" s="107"/>
      <c r="I458" s="84" t="str">
        <f>'2. Dimension Definition'!J476</f>
        <v/>
      </c>
      <c r="J458" s="107"/>
      <c r="K458" s="116"/>
      <c r="L458" s="116"/>
      <c r="M458" s="116"/>
      <c r="N458" s="116"/>
      <c r="O458" s="81"/>
      <c r="P458" s="81"/>
      <c r="Q458" s="81"/>
      <c r="R458" s="81"/>
      <c r="S458" s="7"/>
    </row>
    <row r="459">
      <c r="A459" s="81"/>
      <c r="B459" s="81"/>
      <c r="C459" s="81"/>
      <c r="D459" s="81"/>
      <c r="E459" s="84" t="str">
        <f>'2. Dimension Definition'!F477</f>
        <v/>
      </c>
      <c r="F459" s="107"/>
      <c r="G459" s="84" t="str">
        <f>'2. Dimension Definition'!H477</f>
        <v/>
      </c>
      <c r="H459" s="107"/>
      <c r="I459" s="84" t="str">
        <f>'2. Dimension Definition'!J477</f>
        <v/>
      </c>
      <c r="J459" s="107"/>
      <c r="K459" s="116"/>
      <c r="L459" s="116"/>
      <c r="M459" s="116"/>
      <c r="N459" s="116"/>
      <c r="O459" s="81"/>
      <c r="P459" s="81"/>
      <c r="Q459" s="81"/>
      <c r="R459" s="81"/>
      <c r="S459" s="7"/>
    </row>
    <row r="460">
      <c r="A460" s="81"/>
      <c r="B460" s="81"/>
      <c r="C460" s="81"/>
      <c r="D460" s="81"/>
      <c r="E460" s="84" t="str">
        <f>'2. Dimension Definition'!F478</f>
        <v/>
      </c>
      <c r="F460" s="107"/>
      <c r="G460" s="84" t="str">
        <f>'2. Dimension Definition'!H478</f>
        <v/>
      </c>
      <c r="H460" s="107"/>
      <c r="I460" s="84" t="str">
        <f>'2. Dimension Definition'!J478</f>
        <v/>
      </c>
      <c r="J460" s="107"/>
      <c r="K460" s="116"/>
      <c r="L460" s="116"/>
      <c r="M460" s="116"/>
      <c r="N460" s="116"/>
      <c r="O460" s="81"/>
      <c r="P460" s="81"/>
      <c r="Q460" s="81"/>
      <c r="R460" s="81"/>
      <c r="S460" s="7"/>
    </row>
    <row r="461">
      <c r="A461" s="81"/>
      <c r="B461" s="81"/>
      <c r="C461" s="81"/>
      <c r="D461" s="81"/>
      <c r="E461" s="84" t="str">
        <f>'2. Dimension Definition'!F479</f>
        <v/>
      </c>
      <c r="F461" s="107"/>
      <c r="G461" s="84" t="str">
        <f>'2. Dimension Definition'!H479</f>
        <v/>
      </c>
      <c r="H461" s="107"/>
      <c r="I461" s="84" t="str">
        <f>'2. Dimension Definition'!J479</f>
        <v/>
      </c>
      <c r="J461" s="107"/>
      <c r="K461" s="116"/>
      <c r="L461" s="116"/>
      <c r="M461" s="116"/>
      <c r="N461" s="116"/>
      <c r="O461" s="81"/>
      <c r="P461" s="81"/>
      <c r="Q461" s="81"/>
      <c r="R461" s="81"/>
      <c r="S461" s="7"/>
    </row>
    <row r="462">
      <c r="A462" s="81"/>
      <c r="B462" s="81"/>
      <c r="C462" s="81"/>
      <c r="D462" s="81"/>
      <c r="E462" s="84" t="str">
        <f>'2. Dimension Definition'!F480</f>
        <v/>
      </c>
      <c r="F462" s="107"/>
      <c r="G462" s="84" t="str">
        <f>'2. Dimension Definition'!H480</f>
        <v/>
      </c>
      <c r="H462" s="107"/>
      <c r="I462" s="84" t="str">
        <f>'2. Dimension Definition'!J480</f>
        <v/>
      </c>
      <c r="J462" s="107"/>
      <c r="K462" s="116"/>
      <c r="L462" s="116"/>
      <c r="M462" s="116"/>
      <c r="N462" s="116"/>
      <c r="O462" s="81"/>
      <c r="P462" s="81"/>
      <c r="Q462" s="81"/>
      <c r="R462" s="81"/>
      <c r="S462" s="7"/>
    </row>
    <row r="463">
      <c r="A463" s="81"/>
      <c r="B463" s="81"/>
      <c r="C463" s="81"/>
      <c r="D463" s="81"/>
      <c r="E463" s="84" t="str">
        <f>'2. Dimension Definition'!F481</f>
        <v/>
      </c>
      <c r="F463" s="107"/>
      <c r="G463" s="84" t="str">
        <f>'2. Dimension Definition'!H481</f>
        <v/>
      </c>
      <c r="H463" s="107"/>
      <c r="I463" s="84" t="str">
        <f>'2. Dimension Definition'!J481</f>
        <v/>
      </c>
      <c r="J463" s="107"/>
      <c r="K463" s="116"/>
      <c r="L463" s="116"/>
      <c r="M463" s="116"/>
      <c r="N463" s="116"/>
      <c r="O463" s="81"/>
      <c r="P463" s="81"/>
      <c r="Q463" s="81"/>
      <c r="R463" s="81"/>
      <c r="S463" s="7"/>
    </row>
    <row r="464">
      <c r="A464" s="81"/>
      <c r="B464" s="81"/>
      <c r="C464" s="81"/>
      <c r="D464" s="81"/>
      <c r="E464" s="84" t="str">
        <f>'2. Dimension Definition'!F482</f>
        <v/>
      </c>
      <c r="F464" s="107"/>
      <c r="G464" s="84" t="str">
        <f>'2. Dimension Definition'!H482</f>
        <v/>
      </c>
      <c r="H464" s="107"/>
      <c r="I464" s="84" t="str">
        <f>'2. Dimension Definition'!J482</f>
        <v/>
      </c>
      <c r="J464" s="107"/>
      <c r="K464" s="116"/>
      <c r="L464" s="116"/>
      <c r="M464" s="116"/>
      <c r="N464" s="116"/>
      <c r="O464" s="81"/>
      <c r="P464" s="81"/>
      <c r="Q464" s="81"/>
      <c r="R464" s="81"/>
      <c r="S464" s="7"/>
    </row>
    <row r="465">
      <c r="A465" s="81"/>
      <c r="B465" s="81"/>
      <c r="C465" s="81"/>
      <c r="D465" s="81"/>
      <c r="E465" s="84" t="str">
        <f>'2. Dimension Definition'!F483</f>
        <v/>
      </c>
      <c r="F465" s="107"/>
      <c r="G465" s="84" t="str">
        <f>'2. Dimension Definition'!H483</f>
        <v/>
      </c>
      <c r="H465" s="107"/>
      <c r="I465" s="84" t="str">
        <f>'2. Dimension Definition'!J483</f>
        <v/>
      </c>
      <c r="J465" s="107"/>
      <c r="K465" s="116"/>
      <c r="L465" s="116"/>
      <c r="M465" s="116"/>
      <c r="N465" s="116"/>
      <c r="O465" s="81"/>
      <c r="P465" s="81"/>
      <c r="Q465" s="81"/>
      <c r="R465" s="81"/>
      <c r="S465" s="7"/>
    </row>
    <row r="466">
      <c r="A466" s="81"/>
      <c r="B466" s="81"/>
      <c r="C466" s="81"/>
      <c r="D466" s="81"/>
      <c r="E466" s="84" t="str">
        <f>'2. Dimension Definition'!F484</f>
        <v/>
      </c>
      <c r="F466" s="107"/>
      <c r="G466" s="84" t="str">
        <f>'2. Dimension Definition'!H484</f>
        <v/>
      </c>
      <c r="H466" s="107"/>
      <c r="I466" s="84" t="str">
        <f>'2. Dimension Definition'!J484</f>
        <v/>
      </c>
      <c r="J466" s="107"/>
      <c r="K466" s="116"/>
      <c r="L466" s="116"/>
      <c r="M466" s="116"/>
      <c r="N466" s="116"/>
      <c r="O466" s="81"/>
      <c r="P466" s="81"/>
      <c r="Q466" s="81"/>
      <c r="R466" s="81"/>
      <c r="S466" s="7"/>
    </row>
    <row r="467">
      <c r="A467" s="81"/>
      <c r="B467" s="81"/>
      <c r="C467" s="81"/>
      <c r="D467" s="81"/>
      <c r="E467" s="84" t="str">
        <f>'2. Dimension Definition'!F485</f>
        <v/>
      </c>
      <c r="F467" s="107"/>
      <c r="G467" s="84" t="str">
        <f>'2. Dimension Definition'!H485</f>
        <v/>
      </c>
      <c r="H467" s="107"/>
      <c r="I467" s="84" t="str">
        <f>'2. Dimension Definition'!J485</f>
        <v/>
      </c>
      <c r="J467" s="107"/>
      <c r="K467" s="116"/>
      <c r="L467" s="116"/>
      <c r="M467" s="116"/>
      <c r="N467" s="116"/>
      <c r="O467" s="81"/>
      <c r="P467" s="81"/>
      <c r="Q467" s="81"/>
      <c r="R467" s="81"/>
      <c r="S467" s="7"/>
    </row>
    <row r="468">
      <c r="A468" s="81"/>
      <c r="B468" s="81"/>
      <c r="C468" s="81"/>
      <c r="D468" s="81"/>
      <c r="E468" s="84" t="str">
        <f>'2. Dimension Definition'!F486</f>
        <v/>
      </c>
      <c r="F468" s="107"/>
      <c r="G468" s="84" t="str">
        <f>'2. Dimension Definition'!H486</f>
        <v/>
      </c>
      <c r="H468" s="107"/>
      <c r="I468" s="84" t="str">
        <f>'2. Dimension Definition'!J486</f>
        <v/>
      </c>
      <c r="J468" s="107"/>
      <c r="K468" s="116"/>
      <c r="L468" s="116"/>
      <c r="M468" s="116"/>
      <c r="N468" s="116"/>
      <c r="O468" s="81"/>
      <c r="P468" s="81"/>
      <c r="Q468" s="81"/>
      <c r="R468" s="81"/>
      <c r="S468" s="7"/>
    </row>
    <row r="469">
      <c r="A469" s="81"/>
      <c r="B469" s="81"/>
      <c r="C469" s="81"/>
      <c r="D469" s="81"/>
      <c r="E469" s="84" t="str">
        <f>'2. Dimension Definition'!F487</f>
        <v/>
      </c>
      <c r="F469" s="107"/>
      <c r="G469" s="84" t="str">
        <f>'2. Dimension Definition'!H487</f>
        <v/>
      </c>
      <c r="H469" s="107"/>
      <c r="I469" s="84" t="str">
        <f>'2. Dimension Definition'!J487</f>
        <v/>
      </c>
      <c r="J469" s="107"/>
      <c r="K469" s="116"/>
      <c r="L469" s="116"/>
      <c r="M469" s="116"/>
      <c r="N469" s="116"/>
      <c r="O469" s="81"/>
      <c r="P469" s="81"/>
      <c r="Q469" s="81"/>
      <c r="R469" s="81"/>
      <c r="S469" s="7"/>
    </row>
    <row r="470">
      <c r="A470" s="81"/>
      <c r="B470" s="81"/>
      <c r="C470" s="81"/>
      <c r="D470" s="81"/>
      <c r="E470" s="84" t="str">
        <f>'2. Dimension Definition'!F488</f>
        <v/>
      </c>
      <c r="F470" s="107"/>
      <c r="G470" s="84" t="str">
        <f>'2. Dimension Definition'!H488</f>
        <v/>
      </c>
      <c r="H470" s="107"/>
      <c r="I470" s="84" t="str">
        <f>'2. Dimension Definition'!J488</f>
        <v/>
      </c>
      <c r="J470" s="107"/>
      <c r="K470" s="116"/>
      <c r="L470" s="116"/>
      <c r="M470" s="116"/>
      <c r="N470" s="116"/>
      <c r="O470" s="81"/>
      <c r="P470" s="81"/>
      <c r="Q470" s="81"/>
      <c r="R470" s="81"/>
      <c r="S470" s="7"/>
    </row>
    <row r="471">
      <c r="A471" s="81"/>
      <c r="B471" s="81"/>
      <c r="C471" s="81"/>
      <c r="D471" s="81"/>
      <c r="E471" s="84" t="str">
        <f>'2. Dimension Definition'!F489</f>
        <v/>
      </c>
      <c r="F471" s="107"/>
      <c r="G471" s="84" t="str">
        <f>'2. Dimension Definition'!H489</f>
        <v/>
      </c>
      <c r="H471" s="107"/>
      <c r="I471" s="84" t="str">
        <f>'2. Dimension Definition'!J489</f>
        <v/>
      </c>
      <c r="J471" s="107"/>
      <c r="K471" s="116"/>
      <c r="L471" s="116"/>
      <c r="M471" s="116"/>
      <c r="N471" s="116"/>
      <c r="O471" s="81"/>
      <c r="P471" s="81"/>
      <c r="Q471" s="81"/>
      <c r="R471" s="81"/>
      <c r="S471" s="7"/>
    </row>
    <row r="472">
      <c r="A472" s="81"/>
      <c r="B472" s="81"/>
      <c r="C472" s="81"/>
      <c r="D472" s="81"/>
      <c r="E472" s="84" t="str">
        <f>'2. Dimension Definition'!F490</f>
        <v/>
      </c>
      <c r="F472" s="107"/>
      <c r="G472" s="84" t="str">
        <f>'2. Dimension Definition'!H490</f>
        <v/>
      </c>
      <c r="H472" s="107"/>
      <c r="I472" s="84" t="str">
        <f>'2. Dimension Definition'!J490</f>
        <v/>
      </c>
      <c r="J472" s="107"/>
      <c r="K472" s="116"/>
      <c r="L472" s="116"/>
      <c r="M472" s="116"/>
      <c r="N472" s="116"/>
      <c r="O472" s="81"/>
      <c r="P472" s="81"/>
      <c r="Q472" s="81"/>
      <c r="R472" s="81"/>
      <c r="S472" s="7"/>
    </row>
    <row r="473">
      <c r="A473" s="81"/>
      <c r="B473" s="81"/>
      <c r="C473" s="81"/>
      <c r="D473" s="81"/>
      <c r="E473" s="84" t="str">
        <f>'2. Dimension Definition'!F491</f>
        <v/>
      </c>
      <c r="F473" s="107"/>
      <c r="G473" s="84" t="str">
        <f>'2. Dimension Definition'!H491</f>
        <v/>
      </c>
      <c r="H473" s="107"/>
      <c r="I473" s="84" t="str">
        <f>'2. Dimension Definition'!J491</f>
        <v/>
      </c>
      <c r="J473" s="107"/>
      <c r="K473" s="116"/>
      <c r="L473" s="116"/>
      <c r="M473" s="116"/>
      <c r="N473" s="116"/>
      <c r="O473" s="81"/>
      <c r="P473" s="81"/>
      <c r="Q473" s="81"/>
      <c r="R473" s="81"/>
      <c r="S473" s="7"/>
    </row>
    <row r="474">
      <c r="A474" s="81"/>
      <c r="B474" s="81"/>
      <c r="C474" s="81"/>
      <c r="D474" s="81"/>
      <c r="E474" s="84" t="str">
        <f>'2. Dimension Definition'!F492</f>
        <v/>
      </c>
      <c r="F474" s="107"/>
      <c r="G474" s="84" t="str">
        <f>'2. Dimension Definition'!H492</f>
        <v/>
      </c>
      <c r="H474" s="107"/>
      <c r="I474" s="84" t="str">
        <f>'2. Dimension Definition'!J492</f>
        <v/>
      </c>
      <c r="J474" s="107"/>
      <c r="K474" s="116"/>
      <c r="L474" s="116"/>
      <c r="M474" s="116"/>
      <c r="N474" s="116"/>
      <c r="O474" s="81"/>
      <c r="P474" s="81"/>
      <c r="Q474" s="81"/>
      <c r="R474" s="81"/>
      <c r="S474" s="7"/>
    </row>
    <row r="475">
      <c r="A475" s="81"/>
      <c r="B475" s="81"/>
      <c r="C475" s="81"/>
      <c r="D475" s="81"/>
      <c r="E475" s="84" t="str">
        <f>'2. Dimension Definition'!F493</f>
        <v/>
      </c>
      <c r="F475" s="107"/>
      <c r="G475" s="84" t="str">
        <f>'2. Dimension Definition'!H493</f>
        <v/>
      </c>
      <c r="H475" s="107"/>
      <c r="I475" s="84" t="str">
        <f>'2. Dimension Definition'!J493</f>
        <v/>
      </c>
      <c r="J475" s="107"/>
      <c r="K475" s="116"/>
      <c r="L475" s="116"/>
      <c r="M475" s="116"/>
      <c r="N475" s="116"/>
      <c r="O475" s="81"/>
      <c r="P475" s="81"/>
      <c r="Q475" s="81"/>
      <c r="R475" s="81"/>
      <c r="S475" s="7"/>
    </row>
    <row r="476">
      <c r="A476" s="81"/>
      <c r="B476" s="81"/>
      <c r="C476" s="81"/>
      <c r="D476" s="81"/>
      <c r="E476" s="84" t="str">
        <f>'2. Dimension Definition'!F494</f>
        <v/>
      </c>
      <c r="F476" s="107"/>
      <c r="G476" s="84" t="str">
        <f>'2. Dimension Definition'!H494</f>
        <v/>
      </c>
      <c r="H476" s="107"/>
      <c r="I476" s="84" t="str">
        <f>'2. Dimension Definition'!J494</f>
        <v/>
      </c>
      <c r="J476" s="107"/>
      <c r="K476" s="116"/>
      <c r="L476" s="116"/>
      <c r="M476" s="116"/>
      <c r="N476" s="116"/>
      <c r="O476" s="81"/>
      <c r="P476" s="81"/>
      <c r="Q476" s="81"/>
      <c r="R476" s="81"/>
      <c r="S476" s="7"/>
    </row>
    <row r="477">
      <c r="A477" s="81"/>
      <c r="B477" s="81"/>
      <c r="C477" s="81"/>
      <c r="D477" s="81"/>
      <c r="E477" s="84" t="str">
        <f>'2. Dimension Definition'!F495</f>
        <v/>
      </c>
      <c r="F477" s="107"/>
      <c r="G477" s="84" t="str">
        <f>'2. Dimension Definition'!H495</f>
        <v/>
      </c>
      <c r="H477" s="107"/>
      <c r="I477" s="84" t="str">
        <f>'2. Dimension Definition'!J495</f>
        <v/>
      </c>
      <c r="J477" s="107"/>
      <c r="K477" s="116"/>
      <c r="L477" s="116"/>
      <c r="M477" s="116"/>
      <c r="N477" s="116"/>
      <c r="O477" s="81"/>
      <c r="P477" s="81"/>
      <c r="Q477" s="81"/>
      <c r="R477" s="81"/>
      <c r="S477" s="7"/>
    </row>
    <row r="478">
      <c r="A478" s="81"/>
      <c r="B478" s="81"/>
      <c r="C478" s="81"/>
      <c r="D478" s="81"/>
      <c r="E478" s="84" t="str">
        <f>'2. Dimension Definition'!F496</f>
        <v/>
      </c>
      <c r="F478" s="107"/>
      <c r="G478" s="84" t="str">
        <f>'2. Dimension Definition'!H496</f>
        <v/>
      </c>
      <c r="H478" s="107"/>
      <c r="I478" s="84" t="str">
        <f>'2. Dimension Definition'!J496</f>
        <v/>
      </c>
      <c r="J478" s="107"/>
      <c r="K478" s="116"/>
      <c r="L478" s="116"/>
      <c r="M478" s="116"/>
      <c r="N478" s="116"/>
      <c r="O478" s="81"/>
      <c r="P478" s="81"/>
      <c r="Q478" s="81"/>
      <c r="R478" s="81"/>
      <c r="S478" s="7"/>
    </row>
    <row r="479">
      <c r="A479" s="81"/>
      <c r="B479" s="81"/>
      <c r="C479" s="81"/>
      <c r="D479" s="81"/>
      <c r="E479" s="84" t="str">
        <f>'2. Dimension Definition'!F497</f>
        <v/>
      </c>
      <c r="F479" s="107"/>
      <c r="G479" s="84" t="str">
        <f>'2. Dimension Definition'!H497</f>
        <v/>
      </c>
      <c r="H479" s="107"/>
      <c r="I479" s="84" t="str">
        <f>'2. Dimension Definition'!J497</f>
        <v/>
      </c>
      <c r="J479" s="107"/>
      <c r="K479" s="116"/>
      <c r="L479" s="116"/>
      <c r="M479" s="116"/>
      <c r="N479" s="116"/>
      <c r="O479" s="81"/>
      <c r="P479" s="81"/>
      <c r="Q479" s="81"/>
      <c r="R479" s="81"/>
      <c r="S479" s="7"/>
    </row>
    <row r="480">
      <c r="A480" s="81"/>
      <c r="B480" s="81"/>
      <c r="C480" s="81"/>
      <c r="D480" s="81"/>
      <c r="E480" s="84" t="str">
        <f>'2. Dimension Definition'!F498</f>
        <v/>
      </c>
      <c r="F480" s="107"/>
      <c r="G480" s="84" t="str">
        <f>'2. Dimension Definition'!H498</f>
        <v/>
      </c>
      <c r="H480" s="107"/>
      <c r="I480" s="84" t="str">
        <f>'2. Dimension Definition'!J498</f>
        <v/>
      </c>
      <c r="J480" s="107"/>
      <c r="K480" s="116"/>
      <c r="L480" s="116"/>
      <c r="M480" s="116"/>
      <c r="N480" s="116"/>
      <c r="O480" s="81"/>
      <c r="P480" s="81"/>
      <c r="Q480" s="81"/>
      <c r="R480" s="81"/>
      <c r="S480" s="7"/>
    </row>
    <row r="481">
      <c r="A481" s="81"/>
      <c r="B481" s="81"/>
      <c r="C481" s="81"/>
      <c r="D481" s="81"/>
      <c r="E481" s="84" t="str">
        <f>'2. Dimension Definition'!F499</f>
        <v/>
      </c>
      <c r="F481" s="107"/>
      <c r="G481" s="84" t="str">
        <f>'2. Dimension Definition'!H499</f>
        <v/>
      </c>
      <c r="H481" s="107"/>
      <c r="I481" s="84" t="str">
        <f>'2. Dimension Definition'!J499</f>
        <v/>
      </c>
      <c r="J481" s="107"/>
      <c r="K481" s="116"/>
      <c r="L481" s="116"/>
      <c r="M481" s="116"/>
      <c r="N481" s="116"/>
      <c r="O481" s="81"/>
      <c r="P481" s="81"/>
      <c r="Q481" s="81"/>
      <c r="R481" s="81"/>
      <c r="S481" s="7"/>
    </row>
    <row r="482">
      <c r="A482" s="81"/>
      <c r="B482" s="81"/>
      <c r="C482" s="81"/>
      <c r="D482" s="81"/>
      <c r="E482" s="84" t="str">
        <f>'2. Dimension Definition'!F500</f>
        <v/>
      </c>
      <c r="F482" s="107"/>
      <c r="G482" s="84" t="str">
        <f>'2. Dimension Definition'!H500</f>
        <v/>
      </c>
      <c r="H482" s="107"/>
      <c r="I482" s="84" t="str">
        <f>'2. Dimension Definition'!J500</f>
        <v/>
      </c>
      <c r="J482" s="107"/>
      <c r="K482" s="116"/>
      <c r="L482" s="116"/>
      <c r="M482" s="116"/>
      <c r="N482" s="116"/>
      <c r="O482" s="81"/>
      <c r="P482" s="81"/>
      <c r="Q482" s="81"/>
      <c r="R482" s="81"/>
      <c r="S482" s="7"/>
    </row>
    <row r="483">
      <c r="A483" s="81"/>
      <c r="B483" s="81"/>
      <c r="C483" s="81"/>
      <c r="D483" s="81"/>
      <c r="E483" s="84" t="str">
        <f>'2. Dimension Definition'!F501</f>
        <v/>
      </c>
      <c r="F483" s="107"/>
      <c r="G483" s="84" t="str">
        <f>'2. Dimension Definition'!H501</f>
        <v/>
      </c>
      <c r="H483" s="107"/>
      <c r="I483" s="84" t="str">
        <f>'2. Dimension Definition'!J501</f>
        <v/>
      </c>
      <c r="J483" s="107"/>
      <c r="K483" s="116"/>
      <c r="L483" s="116"/>
      <c r="M483" s="116"/>
      <c r="N483" s="116"/>
      <c r="O483" s="81"/>
      <c r="P483" s="81"/>
      <c r="Q483" s="81"/>
      <c r="R483" s="81"/>
      <c r="S483" s="7"/>
    </row>
    <row r="484">
      <c r="A484" s="81"/>
      <c r="B484" s="81"/>
      <c r="C484" s="81"/>
      <c r="D484" s="81"/>
      <c r="E484" s="84" t="str">
        <f>'2. Dimension Definition'!F502</f>
        <v/>
      </c>
      <c r="F484" s="107"/>
      <c r="G484" s="84" t="str">
        <f>'2. Dimension Definition'!H502</f>
        <v/>
      </c>
      <c r="H484" s="107"/>
      <c r="I484" s="84" t="str">
        <f>'2. Dimension Definition'!J502</f>
        <v/>
      </c>
      <c r="J484" s="107"/>
      <c r="K484" s="116"/>
      <c r="L484" s="116"/>
      <c r="M484" s="116"/>
      <c r="N484" s="116"/>
      <c r="O484" s="81"/>
      <c r="P484" s="81"/>
      <c r="Q484" s="81"/>
      <c r="R484" s="81"/>
      <c r="S484" s="7"/>
    </row>
    <row r="485">
      <c r="A485" s="81"/>
      <c r="B485" s="81"/>
      <c r="C485" s="81"/>
      <c r="D485" s="81"/>
      <c r="E485" s="84" t="str">
        <f>'2. Dimension Definition'!F503</f>
        <v/>
      </c>
      <c r="F485" s="107"/>
      <c r="G485" s="84" t="str">
        <f>'2. Dimension Definition'!H503</f>
        <v/>
      </c>
      <c r="H485" s="107"/>
      <c r="I485" s="84" t="str">
        <f>'2. Dimension Definition'!J503</f>
        <v/>
      </c>
      <c r="J485" s="107"/>
      <c r="K485" s="116"/>
      <c r="L485" s="116"/>
      <c r="M485" s="116"/>
      <c r="N485" s="116"/>
      <c r="O485" s="81"/>
      <c r="P485" s="81"/>
      <c r="Q485" s="81"/>
      <c r="R485" s="81"/>
      <c r="S485" s="7"/>
    </row>
    <row r="486">
      <c r="A486" s="81"/>
      <c r="B486" s="81"/>
      <c r="C486" s="81"/>
      <c r="D486" s="81"/>
      <c r="E486" s="84" t="str">
        <f>'2. Dimension Definition'!F504</f>
        <v/>
      </c>
      <c r="F486" s="107"/>
      <c r="G486" s="84" t="str">
        <f>'2. Dimension Definition'!H504</f>
        <v/>
      </c>
      <c r="H486" s="107"/>
      <c r="I486" s="84" t="str">
        <f>'2. Dimension Definition'!J504</f>
        <v/>
      </c>
      <c r="J486" s="107"/>
      <c r="K486" s="116"/>
      <c r="L486" s="116"/>
      <c r="M486" s="116"/>
      <c r="N486" s="116"/>
      <c r="O486" s="81"/>
      <c r="P486" s="81"/>
      <c r="Q486" s="81"/>
      <c r="R486" s="81"/>
      <c r="S486" s="7"/>
    </row>
    <row r="487">
      <c r="A487" s="81"/>
      <c r="B487" s="81"/>
      <c r="C487" s="81"/>
      <c r="D487" s="81"/>
      <c r="E487" s="84" t="str">
        <f>'2. Dimension Definition'!F505</f>
        <v/>
      </c>
      <c r="F487" s="107"/>
      <c r="G487" s="84" t="str">
        <f>'2. Dimension Definition'!H505</f>
        <v/>
      </c>
      <c r="H487" s="107"/>
      <c r="I487" s="84" t="str">
        <f>'2. Dimension Definition'!J505</f>
        <v/>
      </c>
      <c r="J487" s="107"/>
      <c r="K487" s="116"/>
      <c r="L487" s="116"/>
      <c r="M487" s="116"/>
      <c r="N487" s="116"/>
      <c r="O487" s="81"/>
      <c r="P487" s="81"/>
      <c r="Q487" s="81"/>
      <c r="R487" s="81"/>
      <c r="S487" s="7"/>
    </row>
    <row r="488">
      <c r="A488" s="81"/>
      <c r="B488" s="81"/>
      <c r="C488" s="81"/>
      <c r="D488" s="81"/>
      <c r="E488" s="84" t="str">
        <f>'2. Dimension Definition'!F506</f>
        <v/>
      </c>
      <c r="F488" s="107"/>
      <c r="G488" s="84" t="str">
        <f>'2. Dimension Definition'!H506</f>
        <v/>
      </c>
      <c r="H488" s="107"/>
      <c r="I488" s="84" t="str">
        <f>'2. Dimension Definition'!J506</f>
        <v/>
      </c>
      <c r="J488" s="107"/>
      <c r="K488" s="116"/>
      <c r="L488" s="116"/>
      <c r="M488" s="116"/>
      <c r="N488" s="116"/>
      <c r="O488" s="81"/>
      <c r="P488" s="81"/>
      <c r="Q488" s="81"/>
      <c r="R488" s="81"/>
      <c r="S488" s="7"/>
    </row>
    <row r="489">
      <c r="A489" s="81"/>
      <c r="B489" s="81"/>
      <c r="C489" s="81"/>
      <c r="D489" s="81"/>
      <c r="E489" s="84" t="str">
        <f>'2. Dimension Definition'!F507</f>
        <v/>
      </c>
      <c r="F489" s="107"/>
      <c r="G489" s="84" t="str">
        <f>'2. Dimension Definition'!H507</f>
        <v/>
      </c>
      <c r="H489" s="107"/>
      <c r="I489" s="84" t="str">
        <f>'2. Dimension Definition'!J507</f>
        <v/>
      </c>
      <c r="J489" s="107"/>
      <c r="K489" s="116"/>
      <c r="L489" s="116"/>
      <c r="M489" s="116"/>
      <c r="N489" s="116"/>
      <c r="O489" s="81"/>
      <c r="P489" s="81"/>
      <c r="Q489" s="81"/>
      <c r="R489" s="81"/>
      <c r="S489" s="7"/>
    </row>
    <row r="490">
      <c r="A490" s="81"/>
      <c r="B490" s="81"/>
      <c r="C490" s="81"/>
      <c r="D490" s="81"/>
      <c r="E490" s="84" t="str">
        <f>'2. Dimension Definition'!F508</f>
        <v/>
      </c>
      <c r="F490" s="107"/>
      <c r="G490" s="84" t="str">
        <f>'2. Dimension Definition'!H508</f>
        <v/>
      </c>
      <c r="H490" s="107"/>
      <c r="I490" s="84" t="str">
        <f>'2. Dimension Definition'!J508</f>
        <v/>
      </c>
      <c r="J490" s="107"/>
      <c r="K490" s="116"/>
      <c r="L490" s="116"/>
      <c r="M490" s="116"/>
      <c r="N490" s="116"/>
      <c r="O490" s="81"/>
      <c r="P490" s="81"/>
      <c r="Q490" s="81"/>
      <c r="R490" s="81"/>
      <c r="S490" s="7"/>
    </row>
    <row r="491">
      <c r="A491" s="81"/>
      <c r="B491" s="81"/>
      <c r="C491" s="81"/>
      <c r="D491" s="81"/>
      <c r="E491" s="84" t="str">
        <f>'2. Dimension Definition'!F509</f>
        <v/>
      </c>
      <c r="F491" s="107"/>
      <c r="G491" s="84" t="str">
        <f>'2. Dimension Definition'!H509</f>
        <v/>
      </c>
      <c r="H491" s="107"/>
      <c r="I491" s="84" t="str">
        <f>'2. Dimension Definition'!J509</f>
        <v/>
      </c>
      <c r="J491" s="107"/>
      <c r="K491" s="116"/>
      <c r="L491" s="116"/>
      <c r="M491" s="116"/>
      <c r="N491" s="116"/>
      <c r="O491" s="81"/>
      <c r="P491" s="81"/>
      <c r="Q491" s="81"/>
      <c r="R491" s="81"/>
      <c r="S491" s="7"/>
    </row>
    <row r="492">
      <c r="A492" s="81"/>
      <c r="B492" s="81"/>
      <c r="C492" s="81"/>
      <c r="D492" s="81"/>
      <c r="E492" s="84" t="str">
        <f>'2. Dimension Definition'!F510</f>
        <v/>
      </c>
      <c r="F492" s="107"/>
      <c r="G492" s="84" t="str">
        <f>'2. Dimension Definition'!H510</f>
        <v/>
      </c>
      <c r="H492" s="107"/>
      <c r="I492" s="84" t="str">
        <f>'2. Dimension Definition'!J510</f>
        <v/>
      </c>
      <c r="J492" s="107"/>
      <c r="K492" s="116"/>
      <c r="L492" s="116"/>
      <c r="M492" s="116"/>
      <c r="N492" s="116"/>
      <c r="O492" s="81"/>
      <c r="P492" s="81"/>
      <c r="Q492" s="81"/>
      <c r="R492" s="81"/>
      <c r="S492" s="7"/>
    </row>
    <row r="493">
      <c r="A493" s="81"/>
      <c r="B493" s="81"/>
      <c r="C493" s="81"/>
      <c r="D493" s="81"/>
      <c r="E493" s="84" t="str">
        <f>'2. Dimension Definition'!F511</f>
        <v/>
      </c>
      <c r="F493" s="107"/>
      <c r="G493" s="84" t="str">
        <f>'2. Dimension Definition'!H511</f>
        <v/>
      </c>
      <c r="H493" s="107"/>
      <c r="I493" s="84" t="str">
        <f>'2. Dimension Definition'!J511</f>
        <v/>
      </c>
      <c r="J493" s="107"/>
      <c r="K493" s="116"/>
      <c r="L493" s="116"/>
      <c r="M493" s="116"/>
      <c r="N493" s="116"/>
      <c r="O493" s="81"/>
      <c r="P493" s="81"/>
      <c r="Q493" s="81"/>
      <c r="R493" s="81"/>
      <c r="S493" s="7"/>
    </row>
    <row r="494">
      <c r="A494" s="81"/>
      <c r="B494" s="81"/>
      <c r="C494" s="81"/>
      <c r="D494" s="81"/>
      <c r="E494" s="84" t="str">
        <f>'2. Dimension Definition'!F512</f>
        <v/>
      </c>
      <c r="F494" s="107"/>
      <c r="G494" s="84" t="str">
        <f>'2. Dimension Definition'!H512</f>
        <v/>
      </c>
      <c r="H494" s="107"/>
      <c r="I494" s="84" t="str">
        <f>'2. Dimension Definition'!J512</f>
        <v/>
      </c>
      <c r="J494" s="107"/>
      <c r="K494" s="116"/>
      <c r="L494" s="116"/>
      <c r="M494" s="116"/>
      <c r="N494" s="116"/>
      <c r="O494" s="81"/>
      <c r="P494" s="81"/>
      <c r="Q494" s="81"/>
      <c r="R494" s="81"/>
      <c r="S494" s="7"/>
    </row>
    <row r="495">
      <c r="A495" s="81"/>
      <c r="B495" s="81"/>
      <c r="C495" s="81"/>
      <c r="D495" s="81"/>
      <c r="E495" s="84" t="str">
        <f>'2. Dimension Definition'!F513</f>
        <v/>
      </c>
      <c r="F495" s="107"/>
      <c r="G495" s="84" t="str">
        <f>'2. Dimension Definition'!H513</f>
        <v/>
      </c>
      <c r="H495" s="107"/>
      <c r="I495" s="84" t="str">
        <f>'2. Dimension Definition'!J513</f>
        <v/>
      </c>
      <c r="J495" s="107"/>
      <c r="K495" s="116"/>
      <c r="L495" s="116"/>
      <c r="M495" s="116"/>
      <c r="N495" s="116"/>
      <c r="O495" s="81"/>
      <c r="P495" s="81"/>
      <c r="Q495" s="81"/>
      <c r="R495" s="81"/>
      <c r="S495" s="7"/>
    </row>
    <row r="496">
      <c r="A496" s="81"/>
      <c r="B496" s="81"/>
      <c r="C496" s="81"/>
      <c r="D496" s="81"/>
      <c r="E496" s="84" t="str">
        <f>'2. Dimension Definition'!F514</f>
        <v/>
      </c>
      <c r="F496" s="107"/>
      <c r="G496" s="84" t="str">
        <f>'2. Dimension Definition'!H514</f>
        <v/>
      </c>
      <c r="H496" s="107"/>
      <c r="I496" s="84" t="str">
        <f>'2. Dimension Definition'!J514</f>
        <v/>
      </c>
      <c r="J496" s="107"/>
      <c r="K496" s="116"/>
      <c r="L496" s="116"/>
      <c r="M496" s="116"/>
      <c r="N496" s="116"/>
      <c r="O496" s="81"/>
      <c r="P496" s="81"/>
      <c r="Q496" s="81"/>
      <c r="R496" s="81"/>
      <c r="S496" s="7"/>
    </row>
    <row r="497">
      <c r="A497" s="81"/>
      <c r="B497" s="81"/>
      <c r="C497" s="81"/>
      <c r="D497" s="81"/>
      <c r="E497" s="84" t="str">
        <f>'2. Dimension Definition'!F515</f>
        <v/>
      </c>
      <c r="F497" s="107"/>
      <c r="G497" s="84" t="str">
        <f>'2. Dimension Definition'!H515</f>
        <v/>
      </c>
      <c r="H497" s="107"/>
      <c r="I497" s="84" t="str">
        <f>'2. Dimension Definition'!J515</f>
        <v/>
      </c>
      <c r="J497" s="107"/>
      <c r="K497" s="116"/>
      <c r="L497" s="116"/>
      <c r="M497" s="116"/>
      <c r="N497" s="116"/>
      <c r="O497" s="81"/>
      <c r="P497" s="81"/>
      <c r="Q497" s="81"/>
      <c r="R497" s="81"/>
      <c r="S497" s="7"/>
    </row>
    <row r="498">
      <c r="A498" s="81"/>
      <c r="B498" s="81"/>
      <c r="C498" s="81"/>
      <c r="D498" s="81"/>
      <c r="E498" s="84" t="str">
        <f>'2. Dimension Definition'!F516</f>
        <v/>
      </c>
      <c r="F498" s="107"/>
      <c r="G498" s="84" t="str">
        <f>'2. Dimension Definition'!H516</f>
        <v/>
      </c>
      <c r="H498" s="107"/>
      <c r="I498" s="84" t="str">
        <f>'2. Dimension Definition'!J516</f>
        <v/>
      </c>
      <c r="J498" s="107"/>
      <c r="K498" s="116"/>
      <c r="L498" s="116"/>
      <c r="M498" s="116"/>
      <c r="N498" s="116"/>
      <c r="O498" s="81"/>
      <c r="P498" s="81"/>
      <c r="Q498" s="81"/>
      <c r="R498" s="81"/>
      <c r="S498" s="7"/>
    </row>
    <row r="499">
      <c r="A499" s="81"/>
      <c r="B499" s="81"/>
      <c r="C499" s="81"/>
      <c r="D499" s="81"/>
      <c r="E499" s="84" t="str">
        <f>'2. Dimension Definition'!F517</f>
        <v/>
      </c>
      <c r="F499" s="107"/>
      <c r="G499" s="84" t="str">
        <f>'2. Dimension Definition'!H517</f>
        <v/>
      </c>
      <c r="H499" s="107"/>
      <c r="I499" s="84" t="str">
        <f>'2. Dimension Definition'!J517</f>
        <v/>
      </c>
      <c r="J499" s="107"/>
      <c r="K499" s="116"/>
      <c r="L499" s="116"/>
      <c r="M499" s="116"/>
      <c r="N499" s="116"/>
      <c r="O499" s="81"/>
      <c r="P499" s="81"/>
      <c r="Q499" s="81"/>
      <c r="R499" s="81"/>
      <c r="S499" s="7"/>
    </row>
    <row r="500">
      <c r="A500" s="81"/>
      <c r="B500" s="81"/>
      <c r="C500" s="81"/>
      <c r="D500" s="81"/>
      <c r="E500" s="84" t="str">
        <f>'2. Dimension Definition'!F518</f>
        <v/>
      </c>
      <c r="F500" s="107"/>
      <c r="G500" s="84" t="str">
        <f>'2. Dimension Definition'!H518</f>
        <v/>
      </c>
      <c r="H500" s="107"/>
      <c r="I500" s="84" t="str">
        <f>'2. Dimension Definition'!J518</f>
        <v/>
      </c>
      <c r="J500" s="107"/>
      <c r="K500" s="116"/>
      <c r="L500" s="116"/>
      <c r="M500" s="116"/>
      <c r="N500" s="116"/>
      <c r="O500" s="81"/>
      <c r="P500" s="81"/>
      <c r="Q500" s="81"/>
      <c r="R500" s="81"/>
      <c r="S500" s="7"/>
    </row>
    <row r="501">
      <c r="A501" s="81"/>
      <c r="B501" s="81"/>
      <c r="C501" s="81"/>
      <c r="D501" s="81"/>
      <c r="E501" s="84" t="str">
        <f>'2. Dimension Definition'!F519</f>
        <v/>
      </c>
      <c r="F501" s="107"/>
      <c r="G501" s="84" t="str">
        <f>'2. Dimension Definition'!H519</f>
        <v/>
      </c>
      <c r="H501" s="107"/>
      <c r="I501" s="84" t="str">
        <f>'2. Dimension Definition'!J519</f>
        <v/>
      </c>
      <c r="J501" s="107"/>
      <c r="K501" s="116"/>
      <c r="L501" s="116"/>
      <c r="M501" s="116"/>
      <c r="N501" s="116"/>
      <c r="O501" s="81"/>
      <c r="P501" s="81"/>
      <c r="Q501" s="81"/>
      <c r="R501" s="81"/>
      <c r="S501" s="7"/>
    </row>
    <row r="502">
      <c r="A502" s="81"/>
      <c r="B502" s="81"/>
      <c r="C502" s="81"/>
      <c r="D502" s="81"/>
      <c r="E502" s="84" t="str">
        <f>'2. Dimension Definition'!F520</f>
        <v/>
      </c>
      <c r="F502" s="107"/>
      <c r="G502" s="84" t="str">
        <f>'2. Dimension Definition'!H520</f>
        <v/>
      </c>
      <c r="H502" s="107"/>
      <c r="I502" s="84" t="str">
        <f>'2. Dimension Definition'!J520</f>
        <v/>
      </c>
      <c r="J502" s="107"/>
      <c r="K502" s="116"/>
      <c r="L502" s="116"/>
      <c r="M502" s="116"/>
      <c r="N502" s="116"/>
      <c r="O502" s="81"/>
      <c r="P502" s="81"/>
      <c r="Q502" s="81"/>
      <c r="R502" s="81"/>
      <c r="S502" s="7"/>
    </row>
    <row r="503">
      <c r="A503" s="81"/>
      <c r="B503" s="81"/>
      <c r="C503" s="81"/>
      <c r="D503" s="81"/>
      <c r="E503" s="84" t="str">
        <f>'2. Dimension Definition'!F521</f>
        <v/>
      </c>
      <c r="F503" s="107"/>
      <c r="G503" s="84" t="str">
        <f>'2. Dimension Definition'!H521</f>
        <v/>
      </c>
      <c r="H503" s="107"/>
      <c r="I503" s="84" t="str">
        <f>'2. Dimension Definition'!J521</f>
        <v/>
      </c>
      <c r="J503" s="107"/>
      <c r="K503" s="116"/>
      <c r="L503" s="116"/>
      <c r="M503" s="116"/>
      <c r="N503" s="116"/>
      <c r="O503" s="81"/>
      <c r="P503" s="81"/>
      <c r="Q503" s="81"/>
      <c r="R503" s="81"/>
      <c r="S503" s="7"/>
    </row>
    <row r="504">
      <c r="A504" s="81"/>
      <c r="B504" s="81"/>
      <c r="C504" s="81"/>
      <c r="D504" s="81"/>
      <c r="E504" s="84" t="str">
        <f>'2. Dimension Definition'!F522</f>
        <v/>
      </c>
      <c r="F504" s="107"/>
      <c r="G504" s="84" t="str">
        <f>'2. Dimension Definition'!H522</f>
        <v/>
      </c>
      <c r="H504" s="107"/>
      <c r="I504" s="84" t="str">
        <f>'2. Dimension Definition'!J522</f>
        <v/>
      </c>
      <c r="J504" s="107"/>
      <c r="K504" s="116"/>
      <c r="L504" s="116"/>
      <c r="M504" s="116"/>
      <c r="N504" s="116"/>
      <c r="O504" s="81"/>
      <c r="P504" s="81"/>
      <c r="Q504" s="81"/>
      <c r="R504" s="81"/>
      <c r="S504" s="7"/>
    </row>
    <row r="505">
      <c r="A505" s="81"/>
      <c r="B505" s="81"/>
      <c r="C505" s="81"/>
      <c r="D505" s="81"/>
      <c r="E505" s="84" t="str">
        <f>'2. Dimension Definition'!F523</f>
        <v/>
      </c>
      <c r="F505" s="107"/>
      <c r="G505" s="84" t="str">
        <f>'2. Dimension Definition'!H523</f>
        <v/>
      </c>
      <c r="H505" s="107"/>
      <c r="I505" s="84" t="str">
        <f>'2. Dimension Definition'!J523</f>
        <v/>
      </c>
      <c r="J505" s="107"/>
      <c r="K505" s="116"/>
      <c r="L505" s="116"/>
      <c r="M505" s="116"/>
      <c r="N505" s="116"/>
      <c r="O505" s="81"/>
      <c r="P505" s="81"/>
      <c r="Q505" s="81"/>
      <c r="R505" s="81"/>
      <c r="S505" s="7"/>
    </row>
    <row r="506">
      <c r="A506" s="81"/>
      <c r="B506" s="81"/>
      <c r="C506" s="81"/>
      <c r="D506" s="81"/>
      <c r="E506" s="84" t="str">
        <f>'2. Dimension Definition'!F524</f>
        <v/>
      </c>
      <c r="F506" s="107"/>
      <c r="G506" s="84" t="str">
        <f>'2. Dimension Definition'!H524</f>
        <v/>
      </c>
      <c r="H506" s="107"/>
      <c r="I506" s="84" t="str">
        <f>'2. Dimension Definition'!J524</f>
        <v/>
      </c>
      <c r="J506" s="107"/>
      <c r="K506" s="116"/>
      <c r="L506" s="116"/>
      <c r="M506" s="116"/>
      <c r="N506" s="116"/>
      <c r="O506" s="81"/>
      <c r="P506" s="81"/>
      <c r="Q506" s="81"/>
      <c r="R506" s="81"/>
      <c r="S506" s="7"/>
    </row>
    <row r="507">
      <c r="A507" s="81"/>
      <c r="B507" s="81"/>
      <c r="C507" s="81"/>
      <c r="D507" s="81"/>
      <c r="E507" s="84" t="str">
        <f>'2. Dimension Definition'!F525</f>
        <v/>
      </c>
      <c r="F507" s="107"/>
      <c r="G507" s="84" t="str">
        <f>'2. Dimension Definition'!H525</f>
        <v/>
      </c>
      <c r="H507" s="107"/>
      <c r="I507" s="84" t="str">
        <f>'2. Dimension Definition'!J525</f>
        <v/>
      </c>
      <c r="J507" s="107"/>
      <c r="K507" s="116"/>
      <c r="L507" s="116"/>
      <c r="M507" s="116"/>
      <c r="N507" s="116"/>
      <c r="O507" s="81"/>
      <c r="P507" s="81"/>
      <c r="Q507" s="81"/>
      <c r="R507" s="81"/>
      <c r="S507" s="7"/>
    </row>
    <row r="508">
      <c r="A508" s="81"/>
      <c r="B508" s="81"/>
      <c r="C508" s="81"/>
      <c r="D508" s="81"/>
      <c r="E508" s="84" t="str">
        <f>'2. Dimension Definition'!F526</f>
        <v/>
      </c>
      <c r="F508" s="107"/>
      <c r="G508" s="84" t="str">
        <f>'2. Dimension Definition'!H526</f>
        <v/>
      </c>
      <c r="H508" s="107"/>
      <c r="I508" s="84" t="str">
        <f>'2. Dimension Definition'!J526</f>
        <v/>
      </c>
      <c r="J508" s="107"/>
      <c r="K508" s="116"/>
      <c r="L508" s="116"/>
      <c r="M508" s="116"/>
      <c r="N508" s="116"/>
      <c r="O508" s="81"/>
      <c r="P508" s="81"/>
      <c r="Q508" s="81"/>
      <c r="R508" s="81"/>
      <c r="S508" s="7"/>
    </row>
    <row r="509">
      <c r="A509" s="81"/>
      <c r="B509" s="81"/>
      <c r="C509" s="81"/>
      <c r="D509" s="81"/>
      <c r="E509" s="84" t="str">
        <f>'2. Dimension Definition'!F527</f>
        <v/>
      </c>
      <c r="F509" s="107"/>
      <c r="G509" s="84" t="str">
        <f>'2. Dimension Definition'!H527</f>
        <v/>
      </c>
      <c r="H509" s="107"/>
      <c r="I509" s="84" t="str">
        <f>'2. Dimension Definition'!J527</f>
        <v/>
      </c>
      <c r="J509" s="107"/>
      <c r="K509" s="116"/>
      <c r="L509" s="116"/>
      <c r="M509" s="116"/>
      <c r="N509" s="116"/>
      <c r="O509" s="81"/>
      <c r="P509" s="81"/>
      <c r="Q509" s="81"/>
      <c r="R509" s="81"/>
      <c r="S509" s="7"/>
    </row>
    <row r="510">
      <c r="A510" s="81"/>
      <c r="B510" s="81"/>
      <c r="C510" s="81"/>
      <c r="D510" s="81"/>
      <c r="E510" s="84" t="str">
        <f>'2. Dimension Definition'!F528</f>
        <v/>
      </c>
      <c r="F510" s="107"/>
      <c r="G510" s="84" t="str">
        <f>'2. Dimension Definition'!H528</f>
        <v/>
      </c>
      <c r="H510" s="107"/>
      <c r="I510" s="84" t="str">
        <f>'2. Dimension Definition'!J528</f>
        <v/>
      </c>
      <c r="J510" s="107"/>
      <c r="K510" s="116"/>
      <c r="L510" s="116"/>
      <c r="M510" s="116"/>
      <c r="N510" s="116"/>
      <c r="O510" s="81"/>
      <c r="P510" s="81"/>
      <c r="Q510" s="81"/>
      <c r="R510" s="81"/>
      <c r="S510" s="7"/>
    </row>
    <row r="511">
      <c r="A511" s="81"/>
      <c r="B511" s="81"/>
      <c r="C511" s="81"/>
      <c r="D511" s="81"/>
      <c r="E511" s="84" t="str">
        <f>'2. Dimension Definition'!F529</f>
        <v/>
      </c>
      <c r="F511" s="107"/>
      <c r="G511" s="84" t="str">
        <f>'2. Dimension Definition'!H529</f>
        <v/>
      </c>
      <c r="H511" s="107"/>
      <c r="I511" s="84" t="str">
        <f>'2. Dimension Definition'!J529</f>
        <v/>
      </c>
      <c r="J511" s="107"/>
      <c r="K511" s="116"/>
      <c r="L511" s="116"/>
      <c r="M511" s="116"/>
      <c r="N511" s="116"/>
      <c r="O511" s="81"/>
      <c r="P511" s="81"/>
      <c r="Q511" s="81"/>
      <c r="R511" s="81"/>
      <c r="S511" s="7"/>
    </row>
    <row r="512">
      <c r="A512" s="81"/>
      <c r="B512" s="81"/>
      <c r="C512" s="81"/>
      <c r="D512" s="81"/>
      <c r="E512" s="84" t="str">
        <f>'2. Dimension Definition'!F530</f>
        <v/>
      </c>
      <c r="F512" s="107"/>
      <c r="G512" s="84" t="str">
        <f>'2. Dimension Definition'!H530</f>
        <v/>
      </c>
      <c r="H512" s="107"/>
      <c r="I512" s="84" t="str">
        <f>'2. Dimension Definition'!J530</f>
        <v/>
      </c>
      <c r="J512" s="107"/>
      <c r="K512" s="116"/>
      <c r="L512" s="116"/>
      <c r="M512" s="116"/>
      <c r="N512" s="116"/>
      <c r="O512" s="81"/>
      <c r="P512" s="81"/>
      <c r="Q512" s="81"/>
      <c r="R512" s="81"/>
      <c r="S512" s="7"/>
    </row>
    <row r="513">
      <c r="A513" s="81"/>
      <c r="B513" s="81"/>
      <c r="C513" s="81"/>
      <c r="D513" s="81"/>
      <c r="E513" s="84" t="str">
        <f>'2. Dimension Definition'!F531</f>
        <v/>
      </c>
      <c r="F513" s="107"/>
      <c r="G513" s="84" t="str">
        <f>'2. Dimension Definition'!H531</f>
        <v/>
      </c>
      <c r="H513" s="107"/>
      <c r="I513" s="84" t="str">
        <f>'2. Dimension Definition'!J531</f>
        <v/>
      </c>
      <c r="J513" s="107"/>
      <c r="K513" s="116"/>
      <c r="L513" s="116"/>
      <c r="M513" s="116"/>
      <c r="N513" s="116"/>
      <c r="O513" s="81"/>
      <c r="P513" s="81"/>
      <c r="Q513" s="81"/>
      <c r="R513" s="81"/>
      <c r="S513" s="7"/>
    </row>
    <row r="514">
      <c r="A514" s="81"/>
      <c r="B514" s="81"/>
      <c r="C514" s="81"/>
      <c r="D514" s="81"/>
      <c r="E514" s="84" t="str">
        <f>'2. Dimension Definition'!F532</f>
        <v/>
      </c>
      <c r="F514" s="107"/>
      <c r="G514" s="84" t="str">
        <f>'2. Dimension Definition'!H532</f>
        <v/>
      </c>
      <c r="H514" s="107"/>
      <c r="I514" s="84" t="str">
        <f>'2. Dimension Definition'!J532</f>
        <v/>
      </c>
      <c r="J514" s="107"/>
      <c r="K514" s="116"/>
      <c r="L514" s="116"/>
      <c r="M514" s="116"/>
      <c r="N514" s="116"/>
      <c r="O514" s="81"/>
      <c r="P514" s="81"/>
      <c r="Q514" s="81"/>
      <c r="R514" s="81"/>
      <c r="S514" s="7"/>
    </row>
    <row r="515">
      <c r="A515" s="81"/>
      <c r="B515" s="81"/>
      <c r="C515" s="81"/>
      <c r="D515" s="81"/>
      <c r="E515" s="84" t="str">
        <f>'2. Dimension Definition'!F533</f>
        <v/>
      </c>
      <c r="F515" s="107"/>
      <c r="G515" s="84" t="str">
        <f>'2. Dimension Definition'!H533</f>
        <v/>
      </c>
      <c r="H515" s="107"/>
      <c r="I515" s="84" t="str">
        <f>'2. Dimension Definition'!J533</f>
        <v/>
      </c>
      <c r="J515" s="107"/>
      <c r="K515" s="116"/>
      <c r="L515" s="116"/>
      <c r="M515" s="116"/>
      <c r="N515" s="116"/>
      <c r="O515" s="81"/>
      <c r="P515" s="81"/>
      <c r="Q515" s="81"/>
      <c r="R515" s="81"/>
      <c r="S515" s="7"/>
    </row>
    <row r="516">
      <c r="A516" s="81"/>
      <c r="B516" s="81"/>
      <c r="C516" s="81"/>
      <c r="D516" s="81"/>
      <c r="E516" s="84" t="str">
        <f>'2. Dimension Definition'!F534</f>
        <v/>
      </c>
      <c r="F516" s="107"/>
      <c r="G516" s="84" t="str">
        <f>'2. Dimension Definition'!H534</f>
        <v/>
      </c>
      <c r="H516" s="107"/>
      <c r="I516" s="84" t="str">
        <f>'2. Dimension Definition'!J534</f>
        <v/>
      </c>
      <c r="J516" s="107"/>
      <c r="K516" s="116"/>
      <c r="L516" s="116"/>
      <c r="M516" s="116"/>
      <c r="N516" s="116"/>
      <c r="O516" s="81"/>
      <c r="P516" s="81"/>
      <c r="Q516" s="81"/>
      <c r="R516" s="81"/>
      <c r="S516" s="7"/>
    </row>
    <row r="517">
      <c r="A517" s="81"/>
      <c r="B517" s="81"/>
      <c r="C517" s="81"/>
      <c r="D517" s="81"/>
      <c r="E517" s="84" t="str">
        <f>'2. Dimension Definition'!F535</f>
        <v/>
      </c>
      <c r="F517" s="107"/>
      <c r="G517" s="84" t="str">
        <f>'2. Dimension Definition'!H535</f>
        <v/>
      </c>
      <c r="H517" s="107"/>
      <c r="I517" s="84" t="str">
        <f>'2. Dimension Definition'!J535</f>
        <v/>
      </c>
      <c r="J517" s="107"/>
      <c r="K517" s="116"/>
      <c r="L517" s="116"/>
      <c r="M517" s="116"/>
      <c r="N517" s="116"/>
      <c r="O517" s="81"/>
      <c r="P517" s="81"/>
      <c r="Q517" s="81"/>
      <c r="R517" s="81"/>
      <c r="S517" s="7"/>
    </row>
    <row r="518">
      <c r="A518" s="81"/>
      <c r="B518" s="81"/>
      <c r="C518" s="81"/>
      <c r="D518" s="81"/>
      <c r="E518" s="84" t="str">
        <f>'2. Dimension Definition'!F536</f>
        <v/>
      </c>
      <c r="F518" s="107"/>
      <c r="G518" s="84" t="str">
        <f>'2. Dimension Definition'!H536</f>
        <v/>
      </c>
      <c r="H518" s="107"/>
      <c r="I518" s="84" t="str">
        <f>'2. Dimension Definition'!J536</f>
        <v/>
      </c>
      <c r="J518" s="107"/>
      <c r="K518" s="116"/>
      <c r="L518" s="116"/>
      <c r="M518" s="116"/>
      <c r="N518" s="116"/>
      <c r="O518" s="81"/>
      <c r="P518" s="81"/>
      <c r="Q518" s="81"/>
      <c r="R518" s="81"/>
      <c r="S518" s="7"/>
    </row>
    <row r="519">
      <c r="A519" s="81"/>
      <c r="B519" s="81"/>
      <c r="C519" s="81"/>
      <c r="D519" s="81"/>
      <c r="E519" s="84" t="str">
        <f>'2. Dimension Definition'!F537</f>
        <v/>
      </c>
      <c r="F519" s="107"/>
      <c r="G519" s="84" t="str">
        <f>'2. Dimension Definition'!H537</f>
        <v/>
      </c>
      <c r="H519" s="107"/>
      <c r="I519" s="84" t="str">
        <f>'2. Dimension Definition'!J537</f>
        <v/>
      </c>
      <c r="J519" s="107"/>
      <c r="K519" s="116"/>
      <c r="L519" s="116"/>
      <c r="M519" s="116"/>
      <c r="N519" s="116"/>
      <c r="O519" s="81"/>
      <c r="P519" s="81"/>
      <c r="Q519" s="81"/>
      <c r="R519" s="81"/>
      <c r="S519" s="7"/>
    </row>
    <row r="520">
      <c r="A520" s="81"/>
      <c r="B520" s="81"/>
      <c r="C520" s="81"/>
      <c r="D520" s="81"/>
      <c r="E520" s="84" t="str">
        <f>'2. Dimension Definition'!F538</f>
        <v/>
      </c>
      <c r="F520" s="107"/>
      <c r="G520" s="84" t="str">
        <f>'2. Dimension Definition'!H538</f>
        <v/>
      </c>
      <c r="H520" s="107"/>
      <c r="I520" s="84" t="str">
        <f>'2. Dimension Definition'!J538</f>
        <v/>
      </c>
      <c r="J520" s="107"/>
      <c r="K520" s="116"/>
      <c r="L520" s="116"/>
      <c r="M520" s="116"/>
      <c r="N520" s="116"/>
      <c r="O520" s="81"/>
      <c r="P520" s="81"/>
      <c r="Q520" s="81"/>
      <c r="R520" s="81"/>
      <c r="S520" s="7"/>
    </row>
    <row r="521">
      <c r="A521" s="81"/>
      <c r="B521" s="81"/>
      <c r="C521" s="81"/>
      <c r="D521" s="81"/>
      <c r="E521" s="84" t="str">
        <f>'2. Dimension Definition'!F539</f>
        <v/>
      </c>
      <c r="F521" s="107"/>
      <c r="G521" s="84" t="str">
        <f>'2. Dimension Definition'!H539</f>
        <v/>
      </c>
      <c r="H521" s="107"/>
      <c r="I521" s="84" t="str">
        <f>'2. Dimension Definition'!J539</f>
        <v/>
      </c>
      <c r="J521" s="107"/>
      <c r="K521" s="116"/>
      <c r="L521" s="116"/>
      <c r="M521" s="116"/>
      <c r="N521" s="116"/>
      <c r="O521" s="81"/>
      <c r="P521" s="81"/>
      <c r="Q521" s="81"/>
      <c r="R521" s="81"/>
      <c r="S521" s="7"/>
    </row>
    <row r="522">
      <c r="A522" s="81"/>
      <c r="B522" s="81"/>
      <c r="C522" s="81"/>
      <c r="D522" s="81"/>
      <c r="E522" s="84" t="str">
        <f>'2. Dimension Definition'!F540</f>
        <v/>
      </c>
      <c r="F522" s="107"/>
      <c r="G522" s="84" t="str">
        <f>'2. Dimension Definition'!H540</f>
        <v/>
      </c>
      <c r="H522" s="107"/>
      <c r="I522" s="84" t="str">
        <f>'2. Dimension Definition'!J540</f>
        <v/>
      </c>
      <c r="J522" s="107"/>
      <c r="K522" s="116"/>
      <c r="L522" s="116"/>
      <c r="M522" s="116"/>
      <c r="N522" s="116"/>
      <c r="O522" s="81"/>
      <c r="P522" s="81"/>
      <c r="Q522" s="81"/>
      <c r="R522" s="81"/>
      <c r="S522" s="7"/>
    </row>
    <row r="523">
      <c r="A523" s="81"/>
      <c r="B523" s="81"/>
      <c r="C523" s="81"/>
      <c r="D523" s="81"/>
      <c r="E523" s="84" t="str">
        <f>'2. Dimension Definition'!F541</f>
        <v/>
      </c>
      <c r="F523" s="107"/>
      <c r="G523" s="84" t="str">
        <f>'2. Dimension Definition'!H541</f>
        <v/>
      </c>
      <c r="H523" s="107"/>
      <c r="I523" s="84" t="str">
        <f>'2. Dimension Definition'!J541</f>
        <v/>
      </c>
      <c r="J523" s="107"/>
      <c r="K523" s="116"/>
      <c r="L523" s="116"/>
      <c r="M523" s="116"/>
      <c r="N523" s="116"/>
      <c r="O523" s="81"/>
      <c r="P523" s="81"/>
      <c r="Q523" s="81"/>
      <c r="R523" s="81"/>
      <c r="S523" s="7"/>
    </row>
    <row r="524">
      <c r="A524" s="81"/>
      <c r="B524" s="81"/>
      <c r="C524" s="81"/>
      <c r="D524" s="81"/>
      <c r="E524" s="84" t="str">
        <f>'2. Dimension Definition'!F542</f>
        <v/>
      </c>
      <c r="F524" s="107"/>
      <c r="G524" s="84" t="str">
        <f>'2. Dimension Definition'!H542</f>
        <v/>
      </c>
      <c r="H524" s="107"/>
      <c r="I524" s="84" t="str">
        <f>'2. Dimension Definition'!J542</f>
        <v/>
      </c>
      <c r="J524" s="107"/>
      <c r="K524" s="116"/>
      <c r="L524" s="116"/>
      <c r="M524" s="116"/>
      <c r="N524" s="116"/>
      <c r="O524" s="81"/>
      <c r="P524" s="81"/>
      <c r="Q524" s="81"/>
      <c r="R524" s="81"/>
      <c r="S524" s="7"/>
    </row>
    <row r="525">
      <c r="A525" s="81"/>
      <c r="B525" s="81"/>
      <c r="C525" s="81"/>
      <c r="D525" s="81"/>
      <c r="E525" s="84" t="str">
        <f>'2. Dimension Definition'!F543</f>
        <v/>
      </c>
      <c r="F525" s="107"/>
      <c r="G525" s="84" t="str">
        <f>'2. Dimension Definition'!H543</f>
        <v/>
      </c>
      <c r="H525" s="107"/>
      <c r="I525" s="84" t="str">
        <f>'2. Dimension Definition'!J543</f>
        <v/>
      </c>
      <c r="J525" s="107"/>
      <c r="K525" s="116"/>
      <c r="L525" s="116"/>
      <c r="M525" s="116"/>
      <c r="N525" s="116"/>
      <c r="O525" s="81"/>
      <c r="P525" s="81"/>
      <c r="Q525" s="81"/>
      <c r="R525" s="81"/>
      <c r="S525" s="7"/>
    </row>
    <row r="526">
      <c r="A526" s="81"/>
      <c r="B526" s="81"/>
      <c r="C526" s="81"/>
      <c r="D526" s="81"/>
      <c r="E526" s="84" t="str">
        <f>'2. Dimension Definition'!F544</f>
        <v/>
      </c>
      <c r="F526" s="107"/>
      <c r="G526" s="84" t="str">
        <f>'2. Dimension Definition'!H544</f>
        <v/>
      </c>
      <c r="H526" s="107"/>
      <c r="I526" s="84" t="str">
        <f>'2. Dimension Definition'!J544</f>
        <v/>
      </c>
      <c r="J526" s="107"/>
      <c r="K526" s="116"/>
      <c r="L526" s="116"/>
      <c r="M526" s="116"/>
      <c r="N526" s="116"/>
      <c r="O526" s="81"/>
      <c r="P526" s="81"/>
      <c r="Q526" s="81"/>
      <c r="R526" s="81"/>
      <c r="S526" s="7"/>
    </row>
    <row r="527">
      <c r="A527" s="81"/>
      <c r="B527" s="81"/>
      <c r="C527" s="81"/>
      <c r="D527" s="81"/>
      <c r="E527" s="84" t="str">
        <f>'2. Dimension Definition'!F545</f>
        <v/>
      </c>
      <c r="F527" s="107"/>
      <c r="G527" s="84" t="str">
        <f>'2. Dimension Definition'!H545</f>
        <v/>
      </c>
      <c r="H527" s="107"/>
      <c r="I527" s="84" t="str">
        <f>'2. Dimension Definition'!J545</f>
        <v/>
      </c>
      <c r="J527" s="107"/>
      <c r="K527" s="116"/>
      <c r="L527" s="116"/>
      <c r="M527" s="116"/>
      <c r="N527" s="116"/>
      <c r="O527" s="81"/>
      <c r="P527" s="81"/>
      <c r="Q527" s="81"/>
      <c r="R527" s="81"/>
      <c r="S527" s="7"/>
    </row>
    <row r="528">
      <c r="A528" s="81"/>
      <c r="B528" s="81"/>
      <c r="C528" s="81"/>
      <c r="D528" s="81"/>
      <c r="E528" s="84" t="str">
        <f>'2. Dimension Definition'!F546</f>
        <v/>
      </c>
      <c r="F528" s="107"/>
      <c r="G528" s="84" t="str">
        <f>'2. Dimension Definition'!H546</f>
        <v/>
      </c>
      <c r="H528" s="107"/>
      <c r="I528" s="84" t="str">
        <f>'2. Dimension Definition'!J546</f>
        <v/>
      </c>
      <c r="J528" s="107"/>
      <c r="K528" s="116"/>
      <c r="L528" s="116"/>
      <c r="M528" s="116"/>
      <c r="N528" s="116"/>
      <c r="O528" s="81"/>
      <c r="P528" s="81"/>
      <c r="Q528" s="81"/>
      <c r="R528" s="81"/>
      <c r="S528" s="7"/>
    </row>
    <row r="529">
      <c r="A529" s="81"/>
      <c r="B529" s="81"/>
      <c r="C529" s="81"/>
      <c r="D529" s="81"/>
      <c r="E529" s="84" t="str">
        <f>'2. Dimension Definition'!F547</f>
        <v/>
      </c>
      <c r="F529" s="107"/>
      <c r="G529" s="84" t="str">
        <f>'2. Dimension Definition'!H547</f>
        <v/>
      </c>
      <c r="H529" s="107"/>
      <c r="I529" s="84" t="str">
        <f>'2. Dimension Definition'!J547</f>
        <v/>
      </c>
      <c r="J529" s="107"/>
      <c r="K529" s="116"/>
      <c r="L529" s="116"/>
      <c r="M529" s="116"/>
      <c r="N529" s="116"/>
      <c r="O529" s="81"/>
      <c r="P529" s="81"/>
      <c r="Q529" s="81"/>
      <c r="R529" s="81"/>
      <c r="S529" s="7"/>
    </row>
    <row r="530">
      <c r="A530" s="81"/>
      <c r="B530" s="81"/>
      <c r="C530" s="81"/>
      <c r="D530" s="81"/>
      <c r="E530" s="84" t="str">
        <f>'2. Dimension Definition'!F548</f>
        <v/>
      </c>
      <c r="F530" s="107"/>
      <c r="G530" s="84" t="str">
        <f>'2. Dimension Definition'!H548</f>
        <v/>
      </c>
      <c r="H530" s="107"/>
      <c r="I530" s="84" t="str">
        <f>'2. Dimension Definition'!J548</f>
        <v/>
      </c>
      <c r="J530" s="107"/>
      <c r="K530" s="116"/>
      <c r="L530" s="116"/>
      <c r="M530" s="116"/>
      <c r="N530" s="116"/>
      <c r="O530" s="81"/>
      <c r="P530" s="81"/>
      <c r="Q530" s="81"/>
      <c r="R530" s="81"/>
      <c r="S530" s="7"/>
    </row>
    <row r="531">
      <c r="A531" s="81"/>
      <c r="B531" s="81"/>
      <c r="C531" s="81"/>
      <c r="D531" s="81"/>
      <c r="E531" s="84" t="str">
        <f>'2. Dimension Definition'!F549</f>
        <v/>
      </c>
      <c r="F531" s="107"/>
      <c r="G531" s="84" t="str">
        <f>'2. Dimension Definition'!H549</f>
        <v/>
      </c>
      <c r="H531" s="107"/>
      <c r="I531" s="84" t="str">
        <f>'2. Dimension Definition'!J549</f>
        <v/>
      </c>
      <c r="J531" s="107"/>
      <c r="K531" s="116"/>
      <c r="L531" s="116"/>
      <c r="M531" s="116"/>
      <c r="N531" s="116"/>
      <c r="O531" s="81"/>
      <c r="P531" s="81"/>
      <c r="Q531" s="81"/>
      <c r="R531" s="81"/>
      <c r="S531" s="7"/>
    </row>
    <row r="532">
      <c r="A532" s="81"/>
      <c r="B532" s="81"/>
      <c r="C532" s="81"/>
      <c r="D532" s="81"/>
      <c r="E532" s="84" t="str">
        <f>'2. Dimension Definition'!F550</f>
        <v/>
      </c>
      <c r="F532" s="107"/>
      <c r="G532" s="84" t="str">
        <f>'2. Dimension Definition'!H550</f>
        <v/>
      </c>
      <c r="H532" s="107"/>
      <c r="I532" s="84" t="str">
        <f>'2. Dimension Definition'!J550</f>
        <v/>
      </c>
      <c r="J532" s="107"/>
      <c r="K532" s="116"/>
      <c r="L532" s="116"/>
      <c r="M532" s="116"/>
      <c r="N532" s="116"/>
      <c r="O532" s="81"/>
      <c r="P532" s="81"/>
      <c r="Q532" s="81"/>
      <c r="R532" s="81"/>
      <c r="S532" s="7"/>
    </row>
    <row r="533">
      <c r="A533" s="81"/>
      <c r="B533" s="81"/>
      <c r="C533" s="81"/>
      <c r="D533" s="81"/>
      <c r="E533" s="84" t="str">
        <f>'2. Dimension Definition'!F551</f>
        <v/>
      </c>
      <c r="F533" s="107"/>
      <c r="G533" s="84" t="str">
        <f>'2. Dimension Definition'!H551</f>
        <v/>
      </c>
      <c r="H533" s="107"/>
      <c r="I533" s="84" t="str">
        <f>'2. Dimension Definition'!J551</f>
        <v/>
      </c>
      <c r="J533" s="107"/>
      <c r="K533" s="116"/>
      <c r="L533" s="116"/>
      <c r="M533" s="116"/>
      <c r="N533" s="116"/>
      <c r="O533" s="81"/>
      <c r="P533" s="81"/>
      <c r="Q533" s="81"/>
      <c r="R533" s="81"/>
      <c r="S533" s="7"/>
    </row>
    <row r="534">
      <c r="A534" s="81"/>
      <c r="B534" s="81"/>
      <c r="C534" s="81"/>
      <c r="D534" s="81"/>
      <c r="E534" s="84" t="str">
        <f>'2. Dimension Definition'!F552</f>
        <v/>
      </c>
      <c r="F534" s="107"/>
      <c r="G534" s="84" t="str">
        <f>'2. Dimension Definition'!H552</f>
        <v/>
      </c>
      <c r="H534" s="107"/>
      <c r="I534" s="84" t="str">
        <f>'2. Dimension Definition'!J552</f>
        <v/>
      </c>
      <c r="J534" s="107"/>
      <c r="K534" s="116"/>
      <c r="L534" s="116"/>
      <c r="M534" s="116"/>
      <c r="N534" s="116"/>
      <c r="O534" s="81"/>
      <c r="P534" s="81"/>
      <c r="Q534" s="81"/>
      <c r="R534" s="81"/>
      <c r="S534" s="7"/>
    </row>
    <row r="535">
      <c r="A535" s="81"/>
      <c r="B535" s="81"/>
      <c r="C535" s="81"/>
      <c r="D535" s="81"/>
      <c r="E535" s="84" t="str">
        <f>'2. Dimension Definition'!F553</f>
        <v/>
      </c>
      <c r="F535" s="107"/>
      <c r="G535" s="84" t="str">
        <f>'2. Dimension Definition'!H553</f>
        <v/>
      </c>
      <c r="H535" s="107"/>
      <c r="I535" s="84" t="str">
        <f>'2. Dimension Definition'!J553</f>
        <v/>
      </c>
      <c r="J535" s="107"/>
      <c r="K535" s="116"/>
      <c r="L535" s="116"/>
      <c r="M535" s="116"/>
      <c r="N535" s="116"/>
      <c r="O535" s="81"/>
      <c r="P535" s="81"/>
      <c r="Q535" s="81"/>
      <c r="R535" s="81"/>
      <c r="S535" s="7"/>
    </row>
    <row r="536">
      <c r="A536" s="81"/>
      <c r="B536" s="81"/>
      <c r="C536" s="81"/>
      <c r="D536" s="81"/>
      <c r="E536" s="84" t="str">
        <f>'2. Dimension Definition'!F554</f>
        <v/>
      </c>
      <c r="F536" s="107"/>
      <c r="G536" s="84" t="str">
        <f>'2. Dimension Definition'!H554</f>
        <v/>
      </c>
      <c r="H536" s="107"/>
      <c r="I536" s="84" t="str">
        <f>'2. Dimension Definition'!J554</f>
        <v/>
      </c>
      <c r="J536" s="107"/>
      <c r="K536" s="116"/>
      <c r="L536" s="116"/>
      <c r="M536" s="116"/>
      <c r="N536" s="116"/>
      <c r="O536" s="81"/>
      <c r="P536" s="81"/>
      <c r="Q536" s="81"/>
      <c r="R536" s="81"/>
      <c r="S536" s="7"/>
    </row>
    <row r="537">
      <c r="A537" s="81"/>
      <c r="B537" s="81"/>
      <c r="C537" s="81"/>
      <c r="D537" s="81"/>
      <c r="E537" s="84" t="str">
        <f>'2. Dimension Definition'!F555</f>
        <v/>
      </c>
      <c r="F537" s="107"/>
      <c r="G537" s="84" t="str">
        <f>'2. Dimension Definition'!H555</f>
        <v/>
      </c>
      <c r="H537" s="107"/>
      <c r="I537" s="84" t="str">
        <f>'2. Dimension Definition'!J555</f>
        <v/>
      </c>
      <c r="J537" s="107"/>
      <c r="K537" s="116"/>
      <c r="L537" s="116"/>
      <c r="M537" s="116"/>
      <c r="N537" s="116"/>
      <c r="O537" s="81"/>
      <c r="P537" s="81"/>
      <c r="Q537" s="81"/>
      <c r="R537" s="81"/>
      <c r="S537" s="7"/>
    </row>
    <row r="538">
      <c r="A538" s="81"/>
      <c r="B538" s="81"/>
      <c r="C538" s="81"/>
      <c r="D538" s="81"/>
      <c r="E538" s="84" t="str">
        <f>'2. Dimension Definition'!F556</f>
        <v/>
      </c>
      <c r="F538" s="107"/>
      <c r="G538" s="84" t="str">
        <f>'2. Dimension Definition'!H556</f>
        <v/>
      </c>
      <c r="H538" s="107"/>
      <c r="I538" s="84" t="str">
        <f>'2. Dimension Definition'!J556</f>
        <v/>
      </c>
      <c r="J538" s="107"/>
      <c r="K538" s="116"/>
      <c r="L538" s="116"/>
      <c r="M538" s="116"/>
      <c r="N538" s="116"/>
      <c r="O538" s="81"/>
      <c r="P538" s="81"/>
      <c r="Q538" s="81"/>
      <c r="R538" s="81"/>
      <c r="S538" s="7"/>
    </row>
    <row r="539">
      <c r="A539" s="81"/>
      <c r="B539" s="81"/>
      <c r="C539" s="81"/>
      <c r="D539" s="81"/>
      <c r="E539" s="84" t="str">
        <f>'2. Dimension Definition'!F557</f>
        <v/>
      </c>
      <c r="F539" s="107"/>
      <c r="G539" s="84" t="str">
        <f>'2. Dimension Definition'!H557</f>
        <v/>
      </c>
      <c r="H539" s="107"/>
      <c r="I539" s="84" t="str">
        <f>'2. Dimension Definition'!J557</f>
        <v/>
      </c>
      <c r="J539" s="107"/>
      <c r="K539" s="116"/>
      <c r="L539" s="116"/>
      <c r="M539" s="116"/>
      <c r="N539" s="116"/>
      <c r="O539" s="81"/>
      <c r="P539" s="81"/>
      <c r="Q539" s="81"/>
      <c r="R539" s="81"/>
      <c r="S539" s="7"/>
    </row>
    <row r="540">
      <c r="A540" s="81"/>
      <c r="B540" s="81"/>
      <c r="C540" s="81"/>
      <c r="D540" s="81"/>
      <c r="E540" s="84" t="str">
        <f>'2. Dimension Definition'!F558</f>
        <v/>
      </c>
      <c r="F540" s="107"/>
      <c r="G540" s="84" t="str">
        <f>'2. Dimension Definition'!H558</f>
        <v/>
      </c>
      <c r="H540" s="107"/>
      <c r="I540" s="84" t="str">
        <f>'2. Dimension Definition'!J558</f>
        <v/>
      </c>
      <c r="J540" s="107"/>
      <c r="K540" s="116"/>
      <c r="L540" s="116"/>
      <c r="M540" s="116"/>
      <c r="N540" s="116"/>
      <c r="O540" s="81"/>
      <c r="P540" s="81"/>
      <c r="Q540" s="81"/>
      <c r="R540" s="81"/>
      <c r="S540" s="7"/>
    </row>
    <row r="541">
      <c r="A541" s="81"/>
      <c r="B541" s="81"/>
      <c r="C541" s="81"/>
      <c r="D541" s="81"/>
      <c r="E541" s="84" t="str">
        <f>'2. Dimension Definition'!F559</f>
        <v/>
      </c>
      <c r="F541" s="107"/>
      <c r="G541" s="84" t="str">
        <f>'2. Dimension Definition'!H559</f>
        <v/>
      </c>
      <c r="H541" s="107"/>
      <c r="I541" s="84" t="str">
        <f>'2. Dimension Definition'!J559</f>
        <v/>
      </c>
      <c r="J541" s="107"/>
      <c r="K541" s="116"/>
      <c r="L541" s="116"/>
      <c r="M541" s="116"/>
      <c r="N541" s="116"/>
      <c r="O541" s="81"/>
      <c r="P541" s="81"/>
      <c r="Q541" s="81"/>
      <c r="R541" s="81"/>
      <c r="S541" s="7"/>
    </row>
    <row r="542">
      <c r="A542" s="81"/>
      <c r="B542" s="81"/>
      <c r="C542" s="81"/>
      <c r="D542" s="81"/>
      <c r="E542" s="84" t="str">
        <f>'2. Dimension Definition'!F560</f>
        <v/>
      </c>
      <c r="F542" s="107"/>
      <c r="G542" s="84" t="str">
        <f>'2. Dimension Definition'!H560</f>
        <v/>
      </c>
      <c r="H542" s="107"/>
      <c r="I542" s="84" t="str">
        <f>'2. Dimension Definition'!J560</f>
        <v/>
      </c>
      <c r="J542" s="107"/>
      <c r="K542" s="116"/>
      <c r="L542" s="116"/>
      <c r="M542" s="116"/>
      <c r="N542" s="116"/>
      <c r="O542" s="81"/>
      <c r="P542" s="81"/>
      <c r="Q542" s="81"/>
      <c r="R542" s="81"/>
      <c r="S542" s="7"/>
    </row>
    <row r="543">
      <c r="A543" s="81"/>
      <c r="B543" s="81"/>
      <c r="C543" s="81"/>
      <c r="D543" s="81"/>
      <c r="E543" s="84" t="str">
        <f>'2. Dimension Definition'!F561</f>
        <v/>
      </c>
      <c r="F543" s="107"/>
      <c r="G543" s="84" t="str">
        <f>'2. Dimension Definition'!H561</f>
        <v/>
      </c>
      <c r="H543" s="107"/>
      <c r="I543" s="84" t="str">
        <f>'2. Dimension Definition'!J561</f>
        <v/>
      </c>
      <c r="J543" s="107"/>
      <c r="K543" s="116"/>
      <c r="L543" s="116"/>
      <c r="M543" s="116"/>
      <c r="N543" s="116"/>
      <c r="O543" s="81"/>
      <c r="P543" s="81"/>
      <c r="Q543" s="81"/>
      <c r="R543" s="81"/>
      <c r="S543" s="7"/>
    </row>
    <row r="544">
      <c r="A544" s="81"/>
      <c r="B544" s="81"/>
      <c r="C544" s="81"/>
      <c r="D544" s="81"/>
      <c r="E544" s="84" t="str">
        <f>'2. Dimension Definition'!F562</f>
        <v/>
      </c>
      <c r="F544" s="107"/>
      <c r="G544" s="84" t="str">
        <f>'2. Dimension Definition'!H562</f>
        <v/>
      </c>
      <c r="H544" s="107"/>
      <c r="I544" s="84" t="str">
        <f>'2. Dimension Definition'!J562</f>
        <v/>
      </c>
      <c r="J544" s="107"/>
      <c r="K544" s="116"/>
      <c r="L544" s="116"/>
      <c r="M544" s="116"/>
      <c r="N544" s="116"/>
      <c r="O544" s="81"/>
      <c r="P544" s="81"/>
      <c r="Q544" s="81"/>
      <c r="R544" s="81"/>
      <c r="S544" s="7"/>
    </row>
    <row r="545">
      <c r="A545" s="81"/>
      <c r="B545" s="81"/>
      <c r="C545" s="81"/>
      <c r="D545" s="81"/>
      <c r="E545" s="84" t="str">
        <f>'2. Dimension Definition'!F563</f>
        <v/>
      </c>
      <c r="F545" s="107"/>
      <c r="G545" s="84" t="str">
        <f>'2. Dimension Definition'!H563</f>
        <v/>
      </c>
      <c r="H545" s="107"/>
      <c r="I545" s="84" t="str">
        <f>'2. Dimension Definition'!J563</f>
        <v/>
      </c>
      <c r="J545" s="107"/>
      <c r="K545" s="116"/>
      <c r="L545" s="116"/>
      <c r="M545" s="116"/>
      <c r="N545" s="116"/>
      <c r="O545" s="81"/>
      <c r="P545" s="81"/>
      <c r="Q545" s="81"/>
      <c r="R545" s="81"/>
      <c r="S545" s="7"/>
    </row>
    <row r="546">
      <c r="A546" s="81"/>
      <c r="B546" s="81"/>
      <c r="C546" s="81"/>
      <c r="D546" s="81"/>
      <c r="E546" s="84" t="str">
        <f>'2. Dimension Definition'!F564</f>
        <v/>
      </c>
      <c r="F546" s="107"/>
      <c r="G546" s="84" t="str">
        <f>'2. Dimension Definition'!H564</f>
        <v/>
      </c>
      <c r="H546" s="107"/>
      <c r="I546" s="84" t="str">
        <f>'2. Dimension Definition'!J564</f>
        <v/>
      </c>
      <c r="J546" s="107"/>
      <c r="K546" s="116"/>
      <c r="L546" s="116"/>
      <c r="M546" s="116"/>
      <c r="N546" s="116"/>
      <c r="O546" s="81"/>
      <c r="P546" s="81"/>
      <c r="Q546" s="81"/>
      <c r="R546" s="81"/>
      <c r="S546" s="7"/>
    </row>
    <row r="547">
      <c r="A547" s="81"/>
      <c r="B547" s="81"/>
      <c r="C547" s="81"/>
      <c r="D547" s="81"/>
      <c r="E547" s="84" t="str">
        <f>'2. Dimension Definition'!F565</f>
        <v/>
      </c>
      <c r="F547" s="107"/>
      <c r="G547" s="84" t="str">
        <f>'2. Dimension Definition'!H565</f>
        <v/>
      </c>
      <c r="H547" s="107"/>
      <c r="I547" s="84" t="str">
        <f>'2. Dimension Definition'!J565</f>
        <v/>
      </c>
      <c r="J547" s="107"/>
      <c r="K547" s="116"/>
      <c r="L547" s="116"/>
      <c r="M547" s="116"/>
      <c r="N547" s="116"/>
      <c r="O547" s="81"/>
      <c r="P547" s="81"/>
      <c r="Q547" s="81"/>
      <c r="R547" s="81"/>
      <c r="S547" s="7"/>
    </row>
    <row r="548">
      <c r="A548" s="81"/>
      <c r="B548" s="81"/>
      <c r="C548" s="81"/>
      <c r="D548" s="81"/>
      <c r="E548" s="84" t="str">
        <f>'2. Dimension Definition'!F566</f>
        <v/>
      </c>
      <c r="F548" s="107"/>
      <c r="G548" s="84" t="str">
        <f>'2. Dimension Definition'!H566</f>
        <v/>
      </c>
      <c r="H548" s="107"/>
      <c r="I548" s="84" t="str">
        <f>'2. Dimension Definition'!J566</f>
        <v/>
      </c>
      <c r="J548" s="107"/>
      <c r="K548" s="116"/>
      <c r="L548" s="116"/>
      <c r="M548" s="116"/>
      <c r="N548" s="116"/>
      <c r="O548" s="81"/>
      <c r="P548" s="81"/>
      <c r="Q548" s="81"/>
      <c r="R548" s="81"/>
      <c r="S548" s="7"/>
    </row>
    <row r="549">
      <c r="A549" s="81"/>
      <c r="B549" s="81"/>
      <c r="C549" s="81"/>
      <c r="D549" s="81"/>
      <c r="E549" s="84" t="str">
        <f>'2. Dimension Definition'!F567</f>
        <v/>
      </c>
      <c r="F549" s="107"/>
      <c r="G549" s="84" t="str">
        <f>'2. Dimension Definition'!H567</f>
        <v/>
      </c>
      <c r="H549" s="107"/>
      <c r="I549" s="84" t="str">
        <f>'2. Dimension Definition'!J567</f>
        <v/>
      </c>
      <c r="J549" s="107"/>
      <c r="K549" s="116"/>
      <c r="L549" s="116"/>
      <c r="M549" s="116"/>
      <c r="N549" s="116"/>
      <c r="O549" s="81"/>
      <c r="P549" s="81"/>
      <c r="Q549" s="81"/>
      <c r="R549" s="81"/>
      <c r="S549" s="7"/>
    </row>
    <row r="550">
      <c r="A550" s="81"/>
      <c r="B550" s="81"/>
      <c r="C550" s="81"/>
      <c r="D550" s="81"/>
      <c r="E550" s="84" t="str">
        <f>'2. Dimension Definition'!F568</f>
        <v/>
      </c>
      <c r="F550" s="107"/>
      <c r="G550" s="84" t="str">
        <f>'2. Dimension Definition'!H568</f>
        <v/>
      </c>
      <c r="H550" s="107"/>
      <c r="I550" s="84" t="str">
        <f>'2. Dimension Definition'!J568</f>
        <v/>
      </c>
      <c r="J550" s="107"/>
      <c r="K550" s="116"/>
      <c r="L550" s="116"/>
      <c r="M550" s="116"/>
      <c r="N550" s="116"/>
      <c r="O550" s="81"/>
      <c r="P550" s="81"/>
      <c r="Q550" s="81"/>
      <c r="R550" s="81"/>
      <c r="S550" s="7"/>
    </row>
    <row r="551">
      <c r="A551" s="81"/>
      <c r="B551" s="81"/>
      <c r="C551" s="81"/>
      <c r="D551" s="81"/>
      <c r="E551" s="84" t="str">
        <f>'2. Dimension Definition'!F569</f>
        <v/>
      </c>
      <c r="F551" s="107"/>
      <c r="G551" s="84" t="str">
        <f>'2. Dimension Definition'!H569</f>
        <v/>
      </c>
      <c r="H551" s="107"/>
      <c r="I551" s="84" t="str">
        <f>'2. Dimension Definition'!J569</f>
        <v/>
      </c>
      <c r="J551" s="107"/>
      <c r="K551" s="116"/>
      <c r="L551" s="116"/>
      <c r="M551" s="116"/>
      <c r="N551" s="116"/>
      <c r="O551" s="81"/>
      <c r="P551" s="81"/>
      <c r="Q551" s="81"/>
      <c r="R551" s="81"/>
      <c r="S551" s="7"/>
    </row>
    <row r="552">
      <c r="A552" s="81"/>
      <c r="B552" s="81"/>
      <c r="C552" s="81"/>
      <c r="D552" s="81"/>
      <c r="E552" s="84" t="str">
        <f>'2. Dimension Definition'!F570</f>
        <v/>
      </c>
      <c r="F552" s="107"/>
      <c r="G552" s="84" t="str">
        <f>'2. Dimension Definition'!H570</f>
        <v/>
      </c>
      <c r="H552" s="107"/>
      <c r="I552" s="84" t="str">
        <f>'2. Dimension Definition'!J570</f>
        <v/>
      </c>
      <c r="J552" s="107"/>
      <c r="K552" s="116"/>
      <c r="L552" s="116"/>
      <c r="M552" s="116"/>
      <c r="N552" s="116"/>
      <c r="O552" s="81"/>
      <c r="P552" s="81"/>
      <c r="Q552" s="81"/>
      <c r="R552" s="81"/>
      <c r="S552" s="7"/>
    </row>
    <row r="553">
      <c r="A553" s="81"/>
      <c r="B553" s="81"/>
      <c r="C553" s="81"/>
      <c r="D553" s="81"/>
      <c r="E553" s="84" t="str">
        <f>'2. Dimension Definition'!F571</f>
        <v/>
      </c>
      <c r="F553" s="107"/>
      <c r="G553" s="84" t="str">
        <f>'2. Dimension Definition'!H571</f>
        <v/>
      </c>
      <c r="H553" s="107"/>
      <c r="I553" s="84" t="str">
        <f>'2. Dimension Definition'!J571</f>
        <v/>
      </c>
      <c r="J553" s="107"/>
      <c r="K553" s="116"/>
      <c r="L553" s="116"/>
      <c r="M553" s="116"/>
      <c r="N553" s="116"/>
      <c r="O553" s="81"/>
      <c r="P553" s="81"/>
      <c r="Q553" s="81"/>
      <c r="R553" s="81"/>
      <c r="S553" s="7"/>
    </row>
    <row r="554">
      <c r="A554" s="81"/>
      <c r="B554" s="81"/>
      <c r="C554" s="81"/>
      <c r="D554" s="81"/>
      <c r="E554" s="84" t="str">
        <f>'2. Dimension Definition'!F572</f>
        <v/>
      </c>
      <c r="F554" s="107"/>
      <c r="G554" s="84" t="str">
        <f>'2. Dimension Definition'!H572</f>
        <v/>
      </c>
      <c r="H554" s="107"/>
      <c r="I554" s="84" t="str">
        <f>'2. Dimension Definition'!J572</f>
        <v/>
      </c>
      <c r="J554" s="107"/>
      <c r="K554" s="116"/>
      <c r="L554" s="116"/>
      <c r="M554" s="116"/>
      <c r="N554" s="116"/>
      <c r="O554" s="81"/>
      <c r="P554" s="81"/>
      <c r="Q554" s="81"/>
      <c r="R554" s="81"/>
      <c r="S554" s="7"/>
    </row>
    <row r="555">
      <c r="A555" s="81"/>
      <c r="B555" s="81"/>
      <c r="C555" s="81"/>
      <c r="D555" s="81"/>
      <c r="E555" s="84" t="str">
        <f>'2. Dimension Definition'!F573</f>
        <v/>
      </c>
      <c r="F555" s="107"/>
      <c r="G555" s="84" t="str">
        <f>'2. Dimension Definition'!H573</f>
        <v/>
      </c>
      <c r="H555" s="107"/>
      <c r="I555" s="84" t="str">
        <f>'2. Dimension Definition'!J573</f>
        <v/>
      </c>
      <c r="J555" s="107"/>
      <c r="K555" s="116"/>
      <c r="L555" s="116"/>
      <c r="M555" s="116"/>
      <c r="N555" s="116"/>
      <c r="O555" s="81"/>
      <c r="P555" s="81"/>
      <c r="Q555" s="81"/>
      <c r="R555" s="81"/>
      <c r="S555" s="7"/>
    </row>
    <row r="556">
      <c r="A556" s="81"/>
      <c r="B556" s="81"/>
      <c r="C556" s="81"/>
      <c r="D556" s="81"/>
      <c r="E556" s="84" t="str">
        <f>'2. Dimension Definition'!F574</f>
        <v/>
      </c>
      <c r="F556" s="107"/>
      <c r="G556" s="84" t="str">
        <f>'2. Dimension Definition'!H574</f>
        <v/>
      </c>
      <c r="H556" s="107"/>
      <c r="I556" s="84" t="str">
        <f>'2. Dimension Definition'!J574</f>
        <v/>
      </c>
      <c r="J556" s="107"/>
      <c r="K556" s="116"/>
      <c r="L556" s="116"/>
      <c r="M556" s="116"/>
      <c r="N556" s="116"/>
      <c r="O556" s="81"/>
      <c r="P556" s="81"/>
      <c r="Q556" s="81"/>
      <c r="R556" s="81"/>
      <c r="S556" s="7"/>
    </row>
    <row r="557">
      <c r="A557" s="81"/>
      <c r="B557" s="81"/>
      <c r="C557" s="81"/>
      <c r="D557" s="81"/>
      <c r="E557" s="84" t="str">
        <f>'2. Dimension Definition'!F575</f>
        <v/>
      </c>
      <c r="F557" s="107"/>
      <c r="G557" s="84" t="str">
        <f>'2. Dimension Definition'!H575</f>
        <v/>
      </c>
      <c r="H557" s="107"/>
      <c r="I557" s="84" t="str">
        <f>'2. Dimension Definition'!J575</f>
        <v/>
      </c>
      <c r="J557" s="107"/>
      <c r="K557" s="116"/>
      <c r="L557" s="116"/>
      <c r="M557" s="116"/>
      <c r="N557" s="116"/>
      <c r="O557" s="81"/>
      <c r="P557" s="81"/>
      <c r="Q557" s="81"/>
      <c r="R557" s="81"/>
      <c r="S557" s="7"/>
    </row>
    <row r="558">
      <c r="A558" s="81"/>
      <c r="B558" s="81"/>
      <c r="C558" s="81"/>
      <c r="D558" s="81"/>
      <c r="E558" s="84" t="str">
        <f>'2. Dimension Definition'!F576</f>
        <v/>
      </c>
      <c r="F558" s="107"/>
      <c r="G558" s="84" t="str">
        <f>'2. Dimension Definition'!H576</f>
        <v/>
      </c>
      <c r="H558" s="107"/>
      <c r="I558" s="84" t="str">
        <f>'2. Dimension Definition'!J576</f>
        <v/>
      </c>
      <c r="J558" s="107"/>
      <c r="K558" s="116"/>
      <c r="L558" s="116"/>
      <c r="M558" s="116"/>
      <c r="N558" s="116"/>
      <c r="O558" s="81"/>
      <c r="P558" s="81"/>
      <c r="Q558" s="81"/>
      <c r="R558" s="81"/>
      <c r="S558" s="7"/>
    </row>
    <row r="559">
      <c r="A559" s="81"/>
      <c r="B559" s="81"/>
      <c r="C559" s="81"/>
      <c r="D559" s="81"/>
      <c r="E559" s="84" t="str">
        <f>'2. Dimension Definition'!F577</f>
        <v/>
      </c>
      <c r="F559" s="107"/>
      <c r="G559" s="84" t="str">
        <f>'2. Dimension Definition'!H577</f>
        <v/>
      </c>
      <c r="H559" s="107"/>
      <c r="I559" s="84" t="str">
        <f>'2. Dimension Definition'!J577</f>
        <v/>
      </c>
      <c r="J559" s="107"/>
      <c r="K559" s="116"/>
      <c r="L559" s="116"/>
      <c r="M559" s="116"/>
      <c r="N559" s="116"/>
      <c r="O559" s="81"/>
      <c r="P559" s="81"/>
      <c r="Q559" s="81"/>
      <c r="R559" s="81"/>
      <c r="S559" s="7"/>
    </row>
    <row r="560">
      <c r="A560" s="81"/>
      <c r="B560" s="81"/>
      <c r="C560" s="81"/>
      <c r="D560" s="81"/>
      <c r="E560" s="84" t="str">
        <f>'2. Dimension Definition'!F578</f>
        <v/>
      </c>
      <c r="F560" s="107"/>
      <c r="G560" s="84" t="str">
        <f>'2. Dimension Definition'!H578</f>
        <v/>
      </c>
      <c r="H560" s="107"/>
      <c r="I560" s="84" t="str">
        <f>'2. Dimension Definition'!J578</f>
        <v/>
      </c>
      <c r="J560" s="107"/>
      <c r="K560" s="116"/>
      <c r="L560" s="116"/>
      <c r="M560" s="116"/>
      <c r="N560" s="116"/>
      <c r="O560" s="81"/>
      <c r="P560" s="81"/>
      <c r="Q560" s="81"/>
      <c r="R560" s="81"/>
      <c r="S560" s="7"/>
    </row>
    <row r="561">
      <c r="A561" s="81"/>
      <c r="B561" s="81"/>
      <c r="C561" s="81"/>
      <c r="D561" s="81"/>
      <c r="E561" s="84" t="str">
        <f>'2. Dimension Definition'!F579</f>
        <v/>
      </c>
      <c r="F561" s="107"/>
      <c r="G561" s="84" t="str">
        <f>'2. Dimension Definition'!H579</f>
        <v/>
      </c>
      <c r="H561" s="107"/>
      <c r="I561" s="84" t="str">
        <f>'2. Dimension Definition'!J579</f>
        <v/>
      </c>
      <c r="J561" s="107"/>
      <c r="K561" s="116"/>
      <c r="L561" s="116"/>
      <c r="M561" s="116"/>
      <c r="N561" s="116"/>
      <c r="O561" s="81"/>
      <c r="P561" s="81"/>
      <c r="Q561" s="81"/>
      <c r="R561" s="81"/>
      <c r="S561" s="7"/>
    </row>
    <row r="562">
      <c r="A562" s="81"/>
      <c r="B562" s="81"/>
      <c r="C562" s="81"/>
      <c r="D562" s="81"/>
      <c r="E562" s="84" t="str">
        <f>'2. Dimension Definition'!F580</f>
        <v/>
      </c>
      <c r="F562" s="107"/>
      <c r="G562" s="84" t="str">
        <f>'2. Dimension Definition'!H580</f>
        <v/>
      </c>
      <c r="H562" s="107"/>
      <c r="I562" s="84" t="str">
        <f>'2. Dimension Definition'!J580</f>
        <v/>
      </c>
      <c r="J562" s="107"/>
      <c r="K562" s="116"/>
      <c r="L562" s="116"/>
      <c r="M562" s="116"/>
      <c r="N562" s="116"/>
      <c r="O562" s="81"/>
      <c r="P562" s="81"/>
      <c r="Q562" s="81"/>
      <c r="R562" s="81"/>
      <c r="S562" s="7"/>
    </row>
    <row r="563">
      <c r="A563" s="81"/>
      <c r="B563" s="81"/>
      <c r="C563" s="81"/>
      <c r="D563" s="81"/>
      <c r="E563" s="84" t="str">
        <f>'2. Dimension Definition'!F581</f>
        <v/>
      </c>
      <c r="F563" s="107"/>
      <c r="G563" s="84" t="str">
        <f>'2. Dimension Definition'!H581</f>
        <v/>
      </c>
      <c r="H563" s="107"/>
      <c r="I563" s="84" t="str">
        <f>'2. Dimension Definition'!J581</f>
        <v/>
      </c>
      <c r="J563" s="107"/>
      <c r="K563" s="116"/>
      <c r="L563" s="116"/>
      <c r="M563" s="116"/>
      <c r="N563" s="116"/>
      <c r="O563" s="81"/>
      <c r="P563" s="81"/>
      <c r="Q563" s="81"/>
      <c r="R563" s="81"/>
      <c r="S563" s="7"/>
    </row>
    <row r="564">
      <c r="A564" s="81"/>
      <c r="B564" s="81"/>
      <c r="C564" s="81"/>
      <c r="D564" s="81"/>
      <c r="E564" s="84" t="str">
        <f>'2. Dimension Definition'!F582</f>
        <v/>
      </c>
      <c r="F564" s="107"/>
      <c r="G564" s="84" t="str">
        <f>'2. Dimension Definition'!H582</f>
        <v/>
      </c>
      <c r="H564" s="107"/>
      <c r="I564" s="84" t="str">
        <f>'2. Dimension Definition'!J582</f>
        <v/>
      </c>
      <c r="J564" s="107"/>
      <c r="K564" s="116"/>
      <c r="L564" s="116"/>
      <c r="M564" s="116"/>
      <c r="N564" s="116"/>
      <c r="O564" s="81"/>
      <c r="P564" s="81"/>
      <c r="Q564" s="81"/>
      <c r="R564" s="81"/>
      <c r="S564" s="7"/>
    </row>
    <row r="565">
      <c r="A565" s="81"/>
      <c r="B565" s="81"/>
      <c r="C565" s="81"/>
      <c r="D565" s="81"/>
      <c r="E565" s="84" t="str">
        <f>'2. Dimension Definition'!F583</f>
        <v/>
      </c>
      <c r="F565" s="107"/>
      <c r="G565" s="84" t="str">
        <f>'2. Dimension Definition'!H583</f>
        <v/>
      </c>
      <c r="H565" s="107"/>
      <c r="I565" s="84" t="str">
        <f>'2. Dimension Definition'!J583</f>
        <v/>
      </c>
      <c r="J565" s="107"/>
      <c r="K565" s="116"/>
      <c r="L565" s="116"/>
      <c r="M565" s="116"/>
      <c r="N565" s="116"/>
      <c r="O565" s="81"/>
      <c r="P565" s="81"/>
      <c r="Q565" s="81"/>
      <c r="R565" s="81"/>
      <c r="S565" s="7"/>
    </row>
    <row r="566">
      <c r="A566" s="81"/>
      <c r="B566" s="81"/>
      <c r="C566" s="81"/>
      <c r="D566" s="81"/>
      <c r="E566" s="84" t="str">
        <f>'2. Dimension Definition'!F584</f>
        <v/>
      </c>
      <c r="F566" s="107"/>
      <c r="G566" s="84" t="str">
        <f>'2. Dimension Definition'!H584</f>
        <v/>
      </c>
      <c r="H566" s="107"/>
      <c r="I566" s="84" t="str">
        <f>'2. Dimension Definition'!J584</f>
        <v/>
      </c>
      <c r="J566" s="107"/>
      <c r="K566" s="116"/>
      <c r="L566" s="116"/>
      <c r="M566" s="116"/>
      <c r="N566" s="116"/>
      <c r="O566" s="81"/>
      <c r="P566" s="81"/>
      <c r="Q566" s="81"/>
      <c r="R566" s="81"/>
      <c r="S566" s="7"/>
    </row>
    <row r="567">
      <c r="A567" s="81"/>
      <c r="B567" s="81"/>
      <c r="C567" s="81"/>
      <c r="D567" s="81"/>
      <c r="E567" s="84" t="str">
        <f>'2. Dimension Definition'!F585</f>
        <v/>
      </c>
      <c r="F567" s="107"/>
      <c r="G567" s="84" t="str">
        <f>'2. Dimension Definition'!H585</f>
        <v/>
      </c>
      <c r="H567" s="107"/>
      <c r="I567" s="84" t="str">
        <f>'2. Dimension Definition'!J585</f>
        <v/>
      </c>
      <c r="J567" s="107"/>
      <c r="K567" s="116"/>
      <c r="L567" s="116"/>
      <c r="M567" s="116"/>
      <c r="N567" s="116"/>
      <c r="O567" s="81"/>
      <c r="P567" s="81"/>
      <c r="Q567" s="81"/>
      <c r="R567" s="81"/>
      <c r="S567" s="7"/>
    </row>
    <row r="568">
      <c r="A568" s="81"/>
      <c r="B568" s="81"/>
      <c r="C568" s="81"/>
      <c r="D568" s="81"/>
      <c r="E568" s="84" t="str">
        <f>'2. Dimension Definition'!F586</f>
        <v/>
      </c>
      <c r="F568" s="107"/>
      <c r="G568" s="84" t="str">
        <f>'2. Dimension Definition'!H586</f>
        <v/>
      </c>
      <c r="H568" s="107"/>
      <c r="I568" s="84" t="str">
        <f>'2. Dimension Definition'!J586</f>
        <v/>
      </c>
      <c r="J568" s="107"/>
      <c r="K568" s="116"/>
      <c r="L568" s="116"/>
      <c r="M568" s="116"/>
      <c r="N568" s="116"/>
      <c r="O568" s="81"/>
      <c r="P568" s="81"/>
      <c r="Q568" s="81"/>
      <c r="R568" s="81"/>
      <c r="S568" s="7"/>
    </row>
    <row r="569">
      <c r="A569" s="81"/>
      <c r="B569" s="81"/>
      <c r="C569" s="81"/>
      <c r="D569" s="81"/>
      <c r="E569" s="84" t="str">
        <f>'2. Dimension Definition'!F587</f>
        <v/>
      </c>
      <c r="F569" s="107"/>
      <c r="G569" s="84" t="str">
        <f>'2. Dimension Definition'!H587</f>
        <v/>
      </c>
      <c r="H569" s="107"/>
      <c r="I569" s="84" t="str">
        <f>'2. Dimension Definition'!J587</f>
        <v/>
      </c>
      <c r="J569" s="107"/>
      <c r="K569" s="116"/>
      <c r="L569" s="116"/>
      <c r="M569" s="116"/>
      <c r="N569" s="116"/>
      <c r="O569" s="81"/>
      <c r="P569" s="81"/>
      <c r="Q569" s="81"/>
      <c r="R569" s="81"/>
      <c r="S569" s="7"/>
    </row>
    <row r="570">
      <c r="A570" s="81"/>
      <c r="B570" s="81"/>
      <c r="C570" s="81"/>
      <c r="D570" s="81"/>
      <c r="E570" s="84" t="str">
        <f>'2. Dimension Definition'!F588</f>
        <v/>
      </c>
      <c r="F570" s="107"/>
      <c r="G570" s="84" t="str">
        <f>'2. Dimension Definition'!H588</f>
        <v/>
      </c>
      <c r="H570" s="107"/>
      <c r="I570" s="84" t="str">
        <f>'2. Dimension Definition'!J588</f>
        <v/>
      </c>
      <c r="J570" s="107"/>
      <c r="K570" s="116"/>
      <c r="L570" s="116"/>
      <c r="M570" s="116"/>
      <c r="N570" s="116"/>
      <c r="O570" s="81"/>
      <c r="P570" s="81"/>
      <c r="Q570" s="81"/>
      <c r="R570" s="81"/>
      <c r="S570" s="7"/>
    </row>
    <row r="571">
      <c r="A571" s="81"/>
      <c r="B571" s="81"/>
      <c r="C571" s="81"/>
      <c r="D571" s="81"/>
      <c r="E571" s="84" t="str">
        <f>'2. Dimension Definition'!F589</f>
        <v/>
      </c>
      <c r="F571" s="107"/>
      <c r="G571" s="84" t="str">
        <f>'2. Dimension Definition'!H589</f>
        <v/>
      </c>
      <c r="H571" s="107"/>
      <c r="I571" s="84" t="str">
        <f>'2. Dimension Definition'!J589</f>
        <v/>
      </c>
      <c r="J571" s="107"/>
      <c r="K571" s="116"/>
      <c r="L571" s="116"/>
      <c r="M571" s="116"/>
      <c r="N571" s="116"/>
      <c r="O571" s="81"/>
      <c r="P571" s="81"/>
      <c r="Q571" s="81"/>
      <c r="R571" s="81"/>
      <c r="S571" s="7"/>
    </row>
    <row r="572">
      <c r="A572" s="81"/>
      <c r="B572" s="81"/>
      <c r="C572" s="81"/>
      <c r="D572" s="81"/>
      <c r="E572" s="84" t="str">
        <f>'2. Dimension Definition'!F590</f>
        <v/>
      </c>
      <c r="F572" s="107"/>
      <c r="G572" s="84" t="str">
        <f>'2. Dimension Definition'!H590</f>
        <v/>
      </c>
      <c r="H572" s="107"/>
      <c r="I572" s="84" t="str">
        <f>'2. Dimension Definition'!J590</f>
        <v/>
      </c>
      <c r="J572" s="107"/>
      <c r="K572" s="116"/>
      <c r="L572" s="116"/>
      <c r="M572" s="116"/>
      <c r="N572" s="116"/>
      <c r="O572" s="81"/>
      <c r="P572" s="81"/>
      <c r="Q572" s="81"/>
      <c r="R572" s="81"/>
      <c r="S572" s="7"/>
    </row>
    <row r="573">
      <c r="A573" s="81"/>
      <c r="B573" s="81"/>
      <c r="C573" s="81"/>
      <c r="D573" s="81"/>
      <c r="E573" s="84" t="str">
        <f>'2. Dimension Definition'!F591</f>
        <v/>
      </c>
      <c r="F573" s="107"/>
      <c r="G573" s="84" t="str">
        <f>'2. Dimension Definition'!H591</f>
        <v/>
      </c>
      <c r="H573" s="107"/>
      <c r="I573" s="84" t="str">
        <f>'2. Dimension Definition'!J591</f>
        <v/>
      </c>
      <c r="J573" s="107"/>
      <c r="K573" s="116"/>
      <c r="L573" s="116"/>
      <c r="M573" s="116"/>
      <c r="N573" s="116"/>
      <c r="O573" s="81"/>
      <c r="P573" s="81"/>
      <c r="Q573" s="81"/>
      <c r="R573" s="81"/>
      <c r="S573" s="7"/>
    </row>
    <row r="574">
      <c r="A574" s="81"/>
      <c r="B574" s="81"/>
      <c r="C574" s="81"/>
      <c r="D574" s="81"/>
      <c r="E574" s="84" t="str">
        <f>'2. Dimension Definition'!F592</f>
        <v/>
      </c>
      <c r="F574" s="107"/>
      <c r="G574" s="84" t="str">
        <f>'2. Dimension Definition'!H592</f>
        <v/>
      </c>
      <c r="H574" s="107"/>
      <c r="I574" s="84" t="str">
        <f>'2. Dimension Definition'!J592</f>
        <v/>
      </c>
      <c r="J574" s="107"/>
      <c r="K574" s="116"/>
      <c r="L574" s="116"/>
      <c r="M574" s="116"/>
      <c r="N574" s="116"/>
      <c r="O574" s="81"/>
      <c r="P574" s="81"/>
      <c r="Q574" s="81"/>
      <c r="R574" s="81"/>
      <c r="S574" s="7"/>
    </row>
    <row r="575">
      <c r="A575" s="81"/>
      <c r="B575" s="81"/>
      <c r="C575" s="81"/>
      <c r="D575" s="81"/>
      <c r="E575" s="84" t="str">
        <f>'2. Dimension Definition'!F593</f>
        <v/>
      </c>
      <c r="F575" s="107"/>
      <c r="G575" s="84" t="str">
        <f>'2. Dimension Definition'!H593</f>
        <v/>
      </c>
      <c r="H575" s="107"/>
      <c r="I575" s="84" t="str">
        <f>'2. Dimension Definition'!J593</f>
        <v/>
      </c>
      <c r="J575" s="107"/>
      <c r="K575" s="116"/>
      <c r="L575" s="116"/>
      <c r="M575" s="116"/>
      <c r="N575" s="116"/>
      <c r="O575" s="81"/>
      <c r="P575" s="81"/>
      <c r="Q575" s="81"/>
      <c r="R575" s="81"/>
      <c r="S575" s="7"/>
    </row>
    <row r="576">
      <c r="A576" s="81"/>
      <c r="B576" s="81"/>
      <c r="C576" s="81"/>
      <c r="D576" s="81"/>
      <c r="E576" s="84" t="str">
        <f>'2. Dimension Definition'!F594</f>
        <v/>
      </c>
      <c r="F576" s="107"/>
      <c r="G576" s="84" t="str">
        <f>'2. Dimension Definition'!H594</f>
        <v/>
      </c>
      <c r="H576" s="107"/>
      <c r="I576" s="84" t="str">
        <f>'2. Dimension Definition'!J594</f>
        <v/>
      </c>
      <c r="J576" s="107"/>
      <c r="K576" s="116"/>
      <c r="L576" s="116"/>
      <c r="M576" s="116"/>
      <c r="N576" s="116"/>
      <c r="O576" s="81"/>
      <c r="P576" s="81"/>
      <c r="Q576" s="81"/>
      <c r="R576" s="81"/>
      <c r="S576" s="7"/>
    </row>
    <row r="577">
      <c r="A577" s="81"/>
      <c r="B577" s="81"/>
      <c r="C577" s="81"/>
      <c r="D577" s="81"/>
      <c r="E577" s="84" t="str">
        <f>'2. Dimension Definition'!F595</f>
        <v/>
      </c>
      <c r="F577" s="107"/>
      <c r="G577" s="84" t="str">
        <f>'2. Dimension Definition'!H595</f>
        <v/>
      </c>
      <c r="H577" s="107"/>
      <c r="I577" s="84" t="str">
        <f>'2. Dimension Definition'!J595</f>
        <v/>
      </c>
      <c r="J577" s="107"/>
      <c r="K577" s="116"/>
      <c r="L577" s="116"/>
      <c r="M577" s="116"/>
      <c r="N577" s="116"/>
      <c r="O577" s="81"/>
      <c r="P577" s="81"/>
      <c r="Q577" s="81"/>
      <c r="R577" s="81"/>
      <c r="S577" s="7"/>
    </row>
    <row r="578">
      <c r="A578" s="81"/>
      <c r="B578" s="81"/>
      <c r="C578" s="81"/>
      <c r="D578" s="81"/>
      <c r="E578" s="84" t="str">
        <f>'2. Dimension Definition'!F596</f>
        <v/>
      </c>
      <c r="F578" s="107"/>
      <c r="G578" s="84" t="str">
        <f>'2. Dimension Definition'!H596</f>
        <v/>
      </c>
      <c r="H578" s="107"/>
      <c r="I578" s="84" t="str">
        <f>'2. Dimension Definition'!J596</f>
        <v/>
      </c>
      <c r="J578" s="107"/>
      <c r="K578" s="116"/>
      <c r="L578" s="116"/>
      <c r="M578" s="116"/>
      <c r="N578" s="116"/>
      <c r="O578" s="81"/>
      <c r="P578" s="81"/>
      <c r="Q578" s="81"/>
      <c r="R578" s="81"/>
      <c r="S578" s="7"/>
    </row>
    <row r="579">
      <c r="A579" s="81"/>
      <c r="B579" s="81"/>
      <c r="C579" s="81"/>
      <c r="D579" s="81"/>
      <c r="E579" s="84" t="str">
        <f>'2. Dimension Definition'!F597</f>
        <v/>
      </c>
      <c r="F579" s="107"/>
      <c r="G579" s="84" t="str">
        <f>'2. Dimension Definition'!H597</f>
        <v/>
      </c>
      <c r="H579" s="107"/>
      <c r="I579" s="84" t="str">
        <f>'2. Dimension Definition'!J597</f>
        <v/>
      </c>
      <c r="J579" s="107"/>
      <c r="K579" s="116"/>
      <c r="L579" s="116"/>
      <c r="M579" s="116"/>
      <c r="N579" s="116"/>
      <c r="O579" s="81"/>
      <c r="P579" s="81"/>
      <c r="Q579" s="81"/>
      <c r="R579" s="81"/>
      <c r="S579" s="7"/>
    </row>
    <row r="580">
      <c r="A580" s="81"/>
      <c r="B580" s="81"/>
      <c r="C580" s="81"/>
      <c r="D580" s="81"/>
      <c r="E580" s="84" t="str">
        <f>'2. Dimension Definition'!F598</f>
        <v/>
      </c>
      <c r="F580" s="107"/>
      <c r="G580" s="84" t="str">
        <f>'2. Dimension Definition'!H598</f>
        <v/>
      </c>
      <c r="H580" s="107"/>
      <c r="I580" s="84" t="str">
        <f>'2. Dimension Definition'!J598</f>
        <v/>
      </c>
      <c r="J580" s="107"/>
      <c r="K580" s="116"/>
      <c r="L580" s="116"/>
      <c r="M580" s="116"/>
      <c r="N580" s="116"/>
      <c r="O580" s="81"/>
      <c r="P580" s="81"/>
      <c r="Q580" s="81"/>
      <c r="R580" s="81"/>
      <c r="S580" s="7"/>
    </row>
    <row r="581">
      <c r="A581" s="81"/>
      <c r="B581" s="81"/>
      <c r="C581" s="81"/>
      <c r="D581" s="81"/>
      <c r="E581" s="84" t="str">
        <f>'2. Dimension Definition'!F599</f>
        <v/>
      </c>
      <c r="F581" s="107"/>
      <c r="G581" s="84" t="str">
        <f>'2. Dimension Definition'!H599</f>
        <v/>
      </c>
      <c r="H581" s="107"/>
      <c r="I581" s="84" t="str">
        <f>'2. Dimension Definition'!J599</f>
        <v/>
      </c>
      <c r="J581" s="107"/>
      <c r="K581" s="116"/>
      <c r="L581" s="116"/>
      <c r="M581" s="116"/>
      <c r="N581" s="116"/>
      <c r="O581" s="81"/>
      <c r="P581" s="81"/>
      <c r="Q581" s="81"/>
      <c r="R581" s="81"/>
      <c r="S581" s="7"/>
    </row>
    <row r="582">
      <c r="A582" s="81"/>
      <c r="B582" s="81"/>
      <c r="C582" s="81"/>
      <c r="D582" s="81"/>
      <c r="E582" s="84" t="str">
        <f>'2. Dimension Definition'!F600</f>
        <v/>
      </c>
      <c r="F582" s="107"/>
      <c r="G582" s="84" t="str">
        <f>'2. Dimension Definition'!H600</f>
        <v/>
      </c>
      <c r="H582" s="107"/>
      <c r="I582" s="84" t="str">
        <f>'2. Dimension Definition'!J600</f>
        <v/>
      </c>
      <c r="J582" s="107"/>
      <c r="K582" s="116"/>
      <c r="L582" s="116"/>
      <c r="M582" s="116"/>
      <c r="N582" s="116"/>
      <c r="O582" s="81"/>
      <c r="P582" s="81"/>
      <c r="Q582" s="81"/>
      <c r="R582" s="81"/>
      <c r="S582" s="7"/>
    </row>
    <row r="583">
      <c r="A583" s="81"/>
      <c r="B583" s="81"/>
      <c r="C583" s="81"/>
      <c r="D583" s="81"/>
      <c r="E583" s="84" t="str">
        <f>'2. Dimension Definition'!F601</f>
        <v/>
      </c>
      <c r="F583" s="107"/>
      <c r="G583" s="84" t="str">
        <f>'2. Dimension Definition'!H601</f>
        <v/>
      </c>
      <c r="H583" s="107"/>
      <c r="I583" s="84" t="str">
        <f>'2. Dimension Definition'!J601</f>
        <v/>
      </c>
      <c r="J583" s="107"/>
      <c r="K583" s="116"/>
      <c r="L583" s="116"/>
      <c r="M583" s="116"/>
      <c r="N583" s="116"/>
      <c r="O583" s="81"/>
      <c r="P583" s="81"/>
      <c r="Q583" s="81"/>
      <c r="R583" s="81"/>
      <c r="S583" s="7"/>
    </row>
    <row r="584">
      <c r="A584" s="81"/>
      <c r="B584" s="81"/>
      <c r="C584" s="81"/>
      <c r="D584" s="81"/>
      <c r="E584" s="84" t="str">
        <f>'2. Dimension Definition'!F602</f>
        <v/>
      </c>
      <c r="F584" s="107"/>
      <c r="G584" s="84" t="str">
        <f>'2. Dimension Definition'!H602</f>
        <v/>
      </c>
      <c r="H584" s="107"/>
      <c r="I584" s="84" t="str">
        <f>'2. Dimension Definition'!J602</f>
        <v/>
      </c>
      <c r="J584" s="107"/>
      <c r="K584" s="116"/>
      <c r="L584" s="116"/>
      <c r="M584" s="116"/>
      <c r="N584" s="116"/>
      <c r="O584" s="81"/>
      <c r="P584" s="81"/>
      <c r="Q584" s="81"/>
      <c r="R584" s="81"/>
      <c r="S584" s="7"/>
    </row>
    <row r="585">
      <c r="A585" s="81"/>
      <c r="B585" s="81"/>
      <c r="C585" s="81"/>
      <c r="D585" s="81"/>
      <c r="E585" s="84" t="str">
        <f>'2. Dimension Definition'!F603</f>
        <v/>
      </c>
      <c r="F585" s="107"/>
      <c r="G585" s="84" t="str">
        <f>'2. Dimension Definition'!H603</f>
        <v/>
      </c>
      <c r="H585" s="107"/>
      <c r="I585" s="84" t="str">
        <f>'2. Dimension Definition'!J603</f>
        <v/>
      </c>
      <c r="J585" s="107"/>
      <c r="K585" s="116"/>
      <c r="L585" s="116"/>
      <c r="M585" s="116"/>
      <c r="N585" s="116"/>
      <c r="O585" s="81"/>
      <c r="P585" s="81"/>
      <c r="Q585" s="81"/>
      <c r="R585" s="81"/>
      <c r="S585" s="7"/>
    </row>
    <row r="586">
      <c r="A586" s="81"/>
      <c r="B586" s="81"/>
      <c r="C586" s="81"/>
      <c r="D586" s="81"/>
      <c r="E586" s="84" t="str">
        <f>'2. Dimension Definition'!F604</f>
        <v/>
      </c>
      <c r="F586" s="107"/>
      <c r="G586" s="84" t="str">
        <f>'2. Dimension Definition'!H604</f>
        <v/>
      </c>
      <c r="H586" s="107"/>
      <c r="I586" s="84" t="str">
        <f>'2. Dimension Definition'!J604</f>
        <v/>
      </c>
      <c r="J586" s="107"/>
      <c r="K586" s="116"/>
      <c r="L586" s="116"/>
      <c r="M586" s="116"/>
      <c r="N586" s="116"/>
      <c r="O586" s="81"/>
      <c r="P586" s="81"/>
      <c r="Q586" s="81"/>
      <c r="R586" s="81"/>
      <c r="S586" s="7"/>
    </row>
    <row r="587">
      <c r="A587" s="81"/>
      <c r="B587" s="81"/>
      <c r="C587" s="81"/>
      <c r="D587" s="81"/>
      <c r="E587" s="84" t="str">
        <f>'2. Dimension Definition'!F605</f>
        <v/>
      </c>
      <c r="F587" s="107"/>
      <c r="G587" s="84" t="str">
        <f>'2. Dimension Definition'!H605</f>
        <v/>
      </c>
      <c r="H587" s="107"/>
      <c r="I587" s="84" t="str">
        <f>'2. Dimension Definition'!J605</f>
        <v/>
      </c>
      <c r="J587" s="107"/>
      <c r="K587" s="116"/>
      <c r="L587" s="116"/>
      <c r="M587" s="116"/>
      <c r="N587" s="116"/>
      <c r="O587" s="81"/>
      <c r="P587" s="81"/>
      <c r="Q587" s="81"/>
      <c r="R587" s="81"/>
      <c r="S587" s="7"/>
    </row>
    <row r="588">
      <c r="A588" s="81"/>
      <c r="B588" s="81"/>
      <c r="C588" s="81"/>
      <c r="D588" s="81"/>
      <c r="E588" s="84" t="str">
        <f>'2. Dimension Definition'!F606</f>
        <v/>
      </c>
      <c r="F588" s="107"/>
      <c r="G588" s="84" t="str">
        <f>'2. Dimension Definition'!H606</f>
        <v/>
      </c>
      <c r="H588" s="107"/>
      <c r="I588" s="84" t="str">
        <f>'2. Dimension Definition'!J606</f>
        <v/>
      </c>
      <c r="J588" s="107"/>
      <c r="K588" s="116"/>
      <c r="L588" s="116"/>
      <c r="M588" s="116"/>
      <c r="N588" s="116"/>
      <c r="O588" s="81"/>
      <c r="P588" s="81"/>
      <c r="Q588" s="81"/>
      <c r="R588" s="81"/>
      <c r="S588" s="7"/>
    </row>
    <row r="589">
      <c r="A589" s="81"/>
      <c r="B589" s="81"/>
      <c r="C589" s="81"/>
      <c r="D589" s="81"/>
      <c r="E589" s="84" t="str">
        <f>'2. Dimension Definition'!F607</f>
        <v/>
      </c>
      <c r="F589" s="107"/>
      <c r="G589" s="84" t="str">
        <f>'2. Dimension Definition'!H607</f>
        <v/>
      </c>
      <c r="H589" s="107"/>
      <c r="I589" s="84" t="str">
        <f>'2. Dimension Definition'!J607</f>
        <v/>
      </c>
      <c r="J589" s="107"/>
      <c r="K589" s="116"/>
      <c r="L589" s="116"/>
      <c r="M589" s="116"/>
      <c r="N589" s="116"/>
      <c r="O589" s="81"/>
      <c r="P589" s="81"/>
      <c r="Q589" s="81"/>
      <c r="R589" s="81"/>
      <c r="S589" s="7"/>
    </row>
    <row r="590">
      <c r="A590" s="81"/>
      <c r="B590" s="81"/>
      <c r="C590" s="81"/>
      <c r="D590" s="81"/>
      <c r="E590" s="84" t="str">
        <f>'2. Dimension Definition'!F608</f>
        <v/>
      </c>
      <c r="F590" s="107"/>
      <c r="G590" s="84" t="str">
        <f>'2. Dimension Definition'!H608</f>
        <v/>
      </c>
      <c r="H590" s="107"/>
      <c r="I590" s="84" t="str">
        <f>'2. Dimension Definition'!J608</f>
        <v/>
      </c>
      <c r="J590" s="107"/>
      <c r="K590" s="116"/>
      <c r="L590" s="116"/>
      <c r="M590" s="116"/>
      <c r="N590" s="116"/>
      <c r="O590" s="81"/>
      <c r="P590" s="81"/>
      <c r="Q590" s="81"/>
      <c r="R590" s="81"/>
      <c r="S590" s="7"/>
    </row>
    <row r="591">
      <c r="A591" s="81"/>
      <c r="B591" s="81"/>
      <c r="C591" s="81"/>
      <c r="D591" s="81"/>
      <c r="E591" s="84" t="str">
        <f>'2. Dimension Definition'!F609</f>
        <v/>
      </c>
      <c r="F591" s="107"/>
      <c r="G591" s="84" t="str">
        <f>'2. Dimension Definition'!H609</f>
        <v/>
      </c>
      <c r="H591" s="107"/>
      <c r="I591" s="84" t="str">
        <f>'2. Dimension Definition'!J609</f>
        <v/>
      </c>
      <c r="J591" s="107"/>
      <c r="K591" s="116"/>
      <c r="L591" s="116"/>
      <c r="M591" s="116"/>
      <c r="N591" s="116"/>
      <c r="O591" s="81"/>
      <c r="P591" s="81"/>
      <c r="Q591" s="81"/>
      <c r="R591" s="81"/>
      <c r="S591" s="7"/>
    </row>
    <row r="592">
      <c r="A592" s="81"/>
      <c r="B592" s="81"/>
      <c r="C592" s="81"/>
      <c r="D592" s="81"/>
      <c r="E592" s="84" t="str">
        <f>'2. Dimension Definition'!F610</f>
        <v/>
      </c>
      <c r="F592" s="107"/>
      <c r="G592" s="84" t="str">
        <f>'2. Dimension Definition'!H610</f>
        <v/>
      </c>
      <c r="H592" s="107"/>
      <c r="I592" s="84" t="str">
        <f>'2. Dimension Definition'!J610</f>
        <v/>
      </c>
      <c r="J592" s="107"/>
      <c r="K592" s="116"/>
      <c r="L592" s="116"/>
      <c r="M592" s="116"/>
      <c r="N592" s="116"/>
      <c r="O592" s="81"/>
      <c r="P592" s="81"/>
      <c r="Q592" s="81"/>
      <c r="R592" s="81"/>
      <c r="S592" s="7"/>
    </row>
    <row r="593">
      <c r="A593" s="81"/>
      <c r="B593" s="81"/>
      <c r="C593" s="81"/>
      <c r="D593" s="81"/>
      <c r="E593" s="84" t="str">
        <f>'2. Dimension Definition'!F611</f>
        <v/>
      </c>
      <c r="F593" s="107"/>
      <c r="G593" s="84" t="str">
        <f>'2. Dimension Definition'!H611</f>
        <v/>
      </c>
      <c r="H593" s="107"/>
      <c r="I593" s="84" t="str">
        <f>'2. Dimension Definition'!J611</f>
        <v/>
      </c>
      <c r="J593" s="107"/>
      <c r="K593" s="116"/>
      <c r="L593" s="116"/>
      <c r="M593" s="116"/>
      <c r="N593" s="116"/>
      <c r="O593" s="81"/>
      <c r="P593" s="81"/>
      <c r="Q593" s="81"/>
      <c r="R593" s="81"/>
      <c r="S593" s="7"/>
    </row>
    <row r="594">
      <c r="A594" s="81"/>
      <c r="B594" s="81"/>
      <c r="C594" s="81"/>
      <c r="D594" s="81"/>
      <c r="E594" s="84" t="str">
        <f>'2. Dimension Definition'!F612</f>
        <v/>
      </c>
      <c r="F594" s="107"/>
      <c r="G594" s="84" t="str">
        <f>'2. Dimension Definition'!H612</f>
        <v/>
      </c>
      <c r="H594" s="107"/>
      <c r="I594" s="84" t="str">
        <f>'2. Dimension Definition'!J612</f>
        <v/>
      </c>
      <c r="J594" s="107"/>
      <c r="K594" s="116"/>
      <c r="L594" s="116"/>
      <c r="M594" s="116"/>
      <c r="N594" s="116"/>
      <c r="O594" s="81"/>
      <c r="P594" s="81"/>
      <c r="Q594" s="81"/>
      <c r="R594" s="81"/>
      <c r="S594" s="7"/>
    </row>
    <row r="595">
      <c r="A595" s="81"/>
      <c r="B595" s="81"/>
      <c r="C595" s="81"/>
      <c r="D595" s="81"/>
      <c r="E595" s="84" t="str">
        <f>'2. Dimension Definition'!F613</f>
        <v/>
      </c>
      <c r="F595" s="107"/>
      <c r="G595" s="84" t="str">
        <f>'2. Dimension Definition'!H613</f>
        <v/>
      </c>
      <c r="H595" s="107"/>
      <c r="I595" s="84" t="str">
        <f>'2. Dimension Definition'!J613</f>
        <v/>
      </c>
      <c r="J595" s="107"/>
      <c r="K595" s="116"/>
      <c r="L595" s="116"/>
      <c r="M595" s="116"/>
      <c r="N595" s="116"/>
      <c r="O595" s="81"/>
      <c r="P595" s="81"/>
      <c r="Q595" s="81"/>
      <c r="R595" s="81"/>
      <c r="S595" s="7"/>
    </row>
    <row r="596">
      <c r="A596" s="81"/>
      <c r="B596" s="81"/>
      <c r="C596" s="81"/>
      <c r="D596" s="81"/>
      <c r="E596" s="84" t="str">
        <f>'2. Dimension Definition'!F614</f>
        <v/>
      </c>
      <c r="F596" s="107"/>
      <c r="G596" s="84" t="str">
        <f>'2. Dimension Definition'!H614</f>
        <v/>
      </c>
      <c r="H596" s="107"/>
      <c r="I596" s="84" t="str">
        <f>'2. Dimension Definition'!J614</f>
        <v/>
      </c>
      <c r="J596" s="107"/>
      <c r="K596" s="116"/>
      <c r="L596" s="116"/>
      <c r="M596" s="116"/>
      <c r="N596" s="116"/>
      <c r="O596" s="81"/>
      <c r="P596" s="81"/>
      <c r="Q596" s="81"/>
      <c r="R596" s="81"/>
      <c r="S596" s="7"/>
    </row>
    <row r="597">
      <c r="A597" s="81"/>
      <c r="B597" s="81"/>
      <c r="C597" s="81"/>
      <c r="D597" s="81"/>
      <c r="E597" s="84" t="str">
        <f>'2. Dimension Definition'!F615</f>
        <v/>
      </c>
      <c r="F597" s="107"/>
      <c r="G597" s="84" t="str">
        <f>'2. Dimension Definition'!H615</f>
        <v/>
      </c>
      <c r="H597" s="107"/>
      <c r="I597" s="84" t="str">
        <f>'2. Dimension Definition'!J615</f>
        <v/>
      </c>
      <c r="J597" s="107"/>
      <c r="K597" s="116"/>
      <c r="L597" s="116"/>
      <c r="M597" s="116"/>
      <c r="N597" s="116"/>
      <c r="O597" s="81"/>
      <c r="P597" s="81"/>
      <c r="Q597" s="81"/>
      <c r="R597" s="81"/>
      <c r="S597" s="7"/>
    </row>
    <row r="598">
      <c r="A598" s="81"/>
      <c r="B598" s="81"/>
      <c r="C598" s="81"/>
      <c r="D598" s="81"/>
      <c r="E598" s="84" t="str">
        <f>'2. Dimension Definition'!F616</f>
        <v/>
      </c>
      <c r="F598" s="107"/>
      <c r="G598" s="84" t="str">
        <f>'2. Dimension Definition'!H616</f>
        <v/>
      </c>
      <c r="H598" s="107"/>
      <c r="I598" s="84" t="str">
        <f>'2. Dimension Definition'!J616</f>
        <v/>
      </c>
      <c r="J598" s="107"/>
      <c r="K598" s="116"/>
      <c r="L598" s="116"/>
      <c r="M598" s="116"/>
      <c r="N598" s="116"/>
      <c r="O598" s="81"/>
      <c r="P598" s="81"/>
      <c r="Q598" s="81"/>
      <c r="R598" s="81"/>
      <c r="S598" s="7"/>
    </row>
    <row r="599">
      <c r="A599" s="81"/>
      <c r="B599" s="81"/>
      <c r="C599" s="81"/>
      <c r="D599" s="81"/>
      <c r="E599" s="84" t="str">
        <f>'2. Dimension Definition'!F617</f>
        <v/>
      </c>
      <c r="F599" s="107"/>
      <c r="G599" s="84" t="str">
        <f>'2. Dimension Definition'!H617</f>
        <v/>
      </c>
      <c r="H599" s="107"/>
      <c r="I599" s="84" t="str">
        <f>'2. Dimension Definition'!J617</f>
        <v/>
      </c>
      <c r="J599" s="107"/>
      <c r="K599" s="116"/>
      <c r="L599" s="116"/>
      <c r="M599" s="116"/>
      <c r="N599" s="116"/>
      <c r="O599" s="81"/>
      <c r="P599" s="81"/>
      <c r="Q599" s="81"/>
      <c r="R599" s="81"/>
      <c r="S599" s="7"/>
    </row>
    <row r="600">
      <c r="A600" s="81"/>
      <c r="B600" s="81"/>
      <c r="C600" s="81"/>
      <c r="D600" s="81"/>
      <c r="E600" s="84" t="str">
        <f>'2. Dimension Definition'!F618</f>
        <v/>
      </c>
      <c r="F600" s="107"/>
      <c r="G600" s="84" t="str">
        <f>'2. Dimension Definition'!H618</f>
        <v/>
      </c>
      <c r="H600" s="107"/>
      <c r="I600" s="84" t="str">
        <f>'2. Dimension Definition'!J618</f>
        <v/>
      </c>
      <c r="J600" s="107"/>
      <c r="K600" s="116"/>
      <c r="L600" s="116"/>
      <c r="M600" s="116"/>
      <c r="N600" s="116"/>
      <c r="O600" s="81"/>
      <c r="P600" s="81"/>
      <c r="Q600" s="81"/>
      <c r="R600" s="81"/>
      <c r="S600" s="7"/>
    </row>
    <row r="601">
      <c r="A601" s="81"/>
      <c r="B601" s="81"/>
      <c r="C601" s="81"/>
      <c r="D601" s="81"/>
      <c r="E601" s="84" t="str">
        <f>'2. Dimension Definition'!F619</f>
        <v/>
      </c>
      <c r="F601" s="107"/>
      <c r="G601" s="84" t="str">
        <f>'2. Dimension Definition'!H619</f>
        <v/>
      </c>
      <c r="H601" s="107"/>
      <c r="I601" s="84" t="str">
        <f>'2. Dimension Definition'!J619</f>
        <v/>
      </c>
      <c r="J601" s="107"/>
      <c r="K601" s="116"/>
      <c r="L601" s="116"/>
      <c r="M601" s="116"/>
      <c r="N601" s="116"/>
      <c r="O601" s="81"/>
      <c r="P601" s="81"/>
      <c r="Q601" s="81"/>
      <c r="R601" s="81"/>
      <c r="S601" s="7"/>
    </row>
    <row r="602">
      <c r="A602" s="81"/>
      <c r="B602" s="81"/>
      <c r="C602" s="81"/>
      <c r="D602" s="81"/>
      <c r="E602" s="84" t="str">
        <f>'2. Dimension Definition'!F620</f>
        <v/>
      </c>
      <c r="F602" s="107"/>
      <c r="G602" s="84" t="str">
        <f>'2. Dimension Definition'!H620</f>
        <v/>
      </c>
      <c r="H602" s="107"/>
      <c r="I602" s="84" t="str">
        <f>'2. Dimension Definition'!J620</f>
        <v/>
      </c>
      <c r="J602" s="107"/>
      <c r="K602" s="116"/>
      <c r="L602" s="116"/>
      <c r="M602" s="116"/>
      <c r="N602" s="116"/>
      <c r="O602" s="81"/>
      <c r="P602" s="81"/>
      <c r="Q602" s="81"/>
      <c r="R602" s="81"/>
      <c r="S602" s="7"/>
    </row>
    <row r="603">
      <c r="A603" s="81"/>
      <c r="B603" s="81"/>
      <c r="C603" s="81"/>
      <c r="D603" s="81"/>
      <c r="E603" s="84" t="str">
        <f>'2. Dimension Definition'!F621</f>
        <v/>
      </c>
      <c r="F603" s="107"/>
      <c r="G603" s="84" t="str">
        <f>'2. Dimension Definition'!H621</f>
        <v/>
      </c>
      <c r="H603" s="107"/>
      <c r="I603" s="84" t="str">
        <f>'2. Dimension Definition'!J621</f>
        <v/>
      </c>
      <c r="J603" s="107"/>
      <c r="K603" s="116"/>
      <c r="L603" s="116"/>
      <c r="M603" s="116"/>
      <c r="N603" s="116"/>
      <c r="O603" s="81"/>
      <c r="P603" s="81"/>
      <c r="Q603" s="81"/>
      <c r="R603" s="81"/>
      <c r="S603" s="7"/>
    </row>
    <row r="604">
      <c r="A604" s="81"/>
      <c r="B604" s="81"/>
      <c r="C604" s="81"/>
      <c r="D604" s="81"/>
      <c r="E604" s="84" t="str">
        <f>'2. Dimension Definition'!F622</f>
        <v/>
      </c>
      <c r="F604" s="107"/>
      <c r="G604" s="84" t="str">
        <f>'2. Dimension Definition'!H622</f>
        <v/>
      </c>
      <c r="H604" s="107"/>
      <c r="I604" s="84" t="str">
        <f>'2. Dimension Definition'!J622</f>
        <v/>
      </c>
      <c r="J604" s="107"/>
      <c r="K604" s="116"/>
      <c r="L604" s="116"/>
      <c r="M604" s="116"/>
      <c r="N604" s="116"/>
      <c r="O604" s="81"/>
      <c r="P604" s="81"/>
      <c r="Q604" s="81"/>
      <c r="R604" s="81"/>
      <c r="S604" s="7"/>
    </row>
    <row r="605">
      <c r="A605" s="81"/>
      <c r="B605" s="81"/>
      <c r="C605" s="81"/>
      <c r="D605" s="81"/>
      <c r="E605" s="84" t="str">
        <f>'2. Dimension Definition'!F623</f>
        <v/>
      </c>
      <c r="F605" s="107"/>
      <c r="G605" s="84" t="str">
        <f>'2. Dimension Definition'!H623</f>
        <v/>
      </c>
      <c r="H605" s="107"/>
      <c r="I605" s="84" t="str">
        <f>'2. Dimension Definition'!J623</f>
        <v/>
      </c>
      <c r="J605" s="107"/>
      <c r="K605" s="116"/>
      <c r="L605" s="116"/>
      <c r="M605" s="116"/>
      <c r="N605" s="116"/>
      <c r="O605" s="81"/>
      <c r="P605" s="81"/>
      <c r="Q605" s="81"/>
      <c r="R605" s="81"/>
      <c r="S605" s="7"/>
    </row>
    <row r="606">
      <c r="A606" s="81"/>
      <c r="B606" s="81"/>
      <c r="C606" s="81"/>
      <c r="D606" s="81"/>
      <c r="E606" s="84" t="str">
        <f>'2. Dimension Definition'!F624</f>
        <v/>
      </c>
      <c r="F606" s="107"/>
      <c r="G606" s="84" t="str">
        <f>'2. Dimension Definition'!H624</f>
        <v/>
      </c>
      <c r="H606" s="107"/>
      <c r="I606" s="84" t="str">
        <f>'2. Dimension Definition'!J624</f>
        <v/>
      </c>
      <c r="J606" s="107"/>
      <c r="K606" s="116"/>
      <c r="L606" s="116"/>
      <c r="M606" s="116"/>
      <c r="N606" s="116"/>
      <c r="O606" s="81"/>
      <c r="P606" s="81"/>
      <c r="Q606" s="81"/>
      <c r="R606" s="81"/>
      <c r="S606" s="7"/>
    </row>
    <row r="607">
      <c r="A607" s="81"/>
      <c r="B607" s="81"/>
      <c r="C607" s="81"/>
      <c r="D607" s="81"/>
      <c r="E607" s="84" t="str">
        <f>'2. Dimension Definition'!F625</f>
        <v/>
      </c>
      <c r="F607" s="107"/>
      <c r="G607" s="84" t="str">
        <f>'2. Dimension Definition'!H625</f>
        <v/>
      </c>
      <c r="H607" s="107"/>
      <c r="I607" s="84" t="str">
        <f>'2. Dimension Definition'!J625</f>
        <v/>
      </c>
      <c r="J607" s="107"/>
      <c r="K607" s="116"/>
      <c r="L607" s="116"/>
      <c r="M607" s="116"/>
      <c r="N607" s="116"/>
      <c r="O607" s="81"/>
      <c r="P607" s="81"/>
      <c r="Q607" s="81"/>
      <c r="R607" s="81"/>
      <c r="S607" s="7"/>
    </row>
    <row r="608">
      <c r="A608" s="81"/>
      <c r="B608" s="81"/>
      <c r="C608" s="81"/>
      <c r="D608" s="81"/>
      <c r="E608" s="84" t="str">
        <f>'2. Dimension Definition'!F626</f>
        <v/>
      </c>
      <c r="F608" s="107"/>
      <c r="G608" s="84" t="str">
        <f>'2. Dimension Definition'!H626</f>
        <v/>
      </c>
      <c r="H608" s="107"/>
      <c r="I608" s="84" t="str">
        <f>'2. Dimension Definition'!J626</f>
        <v/>
      </c>
      <c r="J608" s="107"/>
      <c r="K608" s="116"/>
      <c r="L608" s="116"/>
      <c r="M608" s="116"/>
      <c r="N608" s="116"/>
      <c r="O608" s="81"/>
      <c r="P608" s="81"/>
      <c r="Q608" s="81"/>
      <c r="R608" s="81"/>
      <c r="S608" s="7"/>
    </row>
    <row r="609">
      <c r="A609" s="81"/>
      <c r="B609" s="81"/>
      <c r="C609" s="81"/>
      <c r="D609" s="81"/>
      <c r="E609" s="84" t="str">
        <f>'2. Dimension Definition'!F627</f>
        <v/>
      </c>
      <c r="F609" s="107"/>
      <c r="G609" s="84" t="str">
        <f>'2. Dimension Definition'!H627</f>
        <v/>
      </c>
      <c r="H609" s="107"/>
      <c r="I609" s="84" t="str">
        <f>'2. Dimension Definition'!J627</f>
        <v/>
      </c>
      <c r="J609" s="107"/>
      <c r="K609" s="116"/>
      <c r="L609" s="116"/>
      <c r="M609" s="116"/>
      <c r="N609" s="116"/>
      <c r="O609" s="81"/>
      <c r="P609" s="81"/>
      <c r="Q609" s="81"/>
      <c r="R609" s="81"/>
      <c r="S609" s="7"/>
    </row>
    <row r="610">
      <c r="A610" s="81"/>
      <c r="B610" s="81"/>
      <c r="C610" s="81"/>
      <c r="D610" s="81"/>
      <c r="E610" s="84" t="str">
        <f>'2. Dimension Definition'!F628</f>
        <v/>
      </c>
      <c r="F610" s="107"/>
      <c r="G610" s="84" t="str">
        <f>'2. Dimension Definition'!H628</f>
        <v/>
      </c>
      <c r="H610" s="107"/>
      <c r="I610" s="84" t="str">
        <f>'2. Dimension Definition'!J628</f>
        <v/>
      </c>
      <c r="J610" s="107"/>
      <c r="K610" s="116"/>
      <c r="L610" s="116"/>
      <c r="M610" s="116"/>
      <c r="N610" s="116"/>
      <c r="O610" s="81"/>
      <c r="P610" s="81"/>
      <c r="Q610" s="81"/>
      <c r="R610" s="81"/>
      <c r="S610" s="7"/>
    </row>
    <row r="611">
      <c r="A611" s="81"/>
      <c r="B611" s="81"/>
      <c r="C611" s="81"/>
      <c r="D611" s="81"/>
      <c r="E611" s="84" t="str">
        <f>'2. Dimension Definition'!F629</f>
        <v/>
      </c>
      <c r="F611" s="107"/>
      <c r="G611" s="84" t="str">
        <f>'2. Dimension Definition'!H629</f>
        <v/>
      </c>
      <c r="H611" s="107"/>
      <c r="I611" s="84" t="str">
        <f>'2. Dimension Definition'!J629</f>
        <v/>
      </c>
      <c r="J611" s="107"/>
      <c r="K611" s="116"/>
      <c r="L611" s="116"/>
      <c r="M611" s="116"/>
      <c r="N611" s="116"/>
      <c r="O611" s="81"/>
      <c r="P611" s="81"/>
      <c r="Q611" s="81"/>
      <c r="R611" s="81"/>
      <c r="S611" s="7"/>
    </row>
    <row r="612">
      <c r="A612" s="81"/>
      <c r="B612" s="81"/>
      <c r="C612" s="81"/>
      <c r="D612" s="81"/>
      <c r="E612" s="84" t="str">
        <f>'2. Dimension Definition'!F630</f>
        <v/>
      </c>
      <c r="F612" s="107"/>
      <c r="G612" s="84" t="str">
        <f>'2. Dimension Definition'!H630</f>
        <v/>
      </c>
      <c r="H612" s="107"/>
      <c r="I612" s="84" t="str">
        <f>'2. Dimension Definition'!J630</f>
        <v/>
      </c>
      <c r="J612" s="107"/>
      <c r="K612" s="116"/>
      <c r="L612" s="116"/>
      <c r="M612" s="116"/>
      <c r="N612" s="116"/>
      <c r="O612" s="81"/>
      <c r="P612" s="81"/>
      <c r="Q612" s="81"/>
      <c r="R612" s="81"/>
      <c r="S612" s="7"/>
    </row>
    <row r="613">
      <c r="A613" s="81"/>
      <c r="B613" s="81"/>
      <c r="C613" s="81"/>
      <c r="D613" s="81"/>
      <c r="E613" s="84" t="str">
        <f>'2. Dimension Definition'!F631</f>
        <v/>
      </c>
      <c r="F613" s="107"/>
      <c r="G613" s="84" t="str">
        <f>'2. Dimension Definition'!H631</f>
        <v/>
      </c>
      <c r="H613" s="107"/>
      <c r="I613" s="84" t="str">
        <f>'2. Dimension Definition'!J631</f>
        <v/>
      </c>
      <c r="J613" s="107"/>
      <c r="K613" s="116"/>
      <c r="L613" s="116"/>
      <c r="M613" s="116"/>
      <c r="N613" s="116"/>
      <c r="O613" s="81"/>
      <c r="P613" s="81"/>
      <c r="Q613" s="81"/>
      <c r="R613" s="81"/>
      <c r="S613" s="7"/>
    </row>
    <row r="614">
      <c r="A614" s="81"/>
      <c r="B614" s="81"/>
      <c r="C614" s="81"/>
      <c r="D614" s="81"/>
      <c r="E614" s="84" t="str">
        <f>'2. Dimension Definition'!F632</f>
        <v/>
      </c>
      <c r="F614" s="107"/>
      <c r="G614" s="84" t="str">
        <f>'2. Dimension Definition'!H632</f>
        <v/>
      </c>
      <c r="H614" s="107"/>
      <c r="I614" s="84" t="str">
        <f>'2. Dimension Definition'!J632</f>
        <v/>
      </c>
      <c r="J614" s="107"/>
      <c r="K614" s="116"/>
      <c r="L614" s="116"/>
      <c r="M614" s="116"/>
      <c r="N614" s="116"/>
      <c r="O614" s="81"/>
      <c r="P614" s="81"/>
      <c r="Q614" s="81"/>
      <c r="R614" s="81"/>
      <c r="S614" s="7"/>
    </row>
    <row r="615">
      <c r="A615" s="81"/>
      <c r="B615" s="81"/>
      <c r="C615" s="81"/>
      <c r="D615" s="81"/>
      <c r="E615" s="84" t="str">
        <f>'2. Dimension Definition'!F633</f>
        <v/>
      </c>
      <c r="F615" s="107"/>
      <c r="G615" s="84" t="str">
        <f>'2. Dimension Definition'!H633</f>
        <v/>
      </c>
      <c r="H615" s="107"/>
      <c r="I615" s="84" t="str">
        <f>'2. Dimension Definition'!J633</f>
        <v/>
      </c>
      <c r="J615" s="107"/>
      <c r="K615" s="116"/>
      <c r="L615" s="116"/>
      <c r="M615" s="116"/>
      <c r="N615" s="116"/>
      <c r="O615" s="81"/>
      <c r="P615" s="81"/>
      <c r="Q615" s="81"/>
      <c r="R615" s="81"/>
      <c r="S615" s="7"/>
    </row>
    <row r="616">
      <c r="A616" s="81"/>
      <c r="B616" s="81"/>
      <c r="C616" s="81"/>
      <c r="D616" s="81"/>
      <c r="E616" s="84" t="str">
        <f>'2. Dimension Definition'!F634</f>
        <v/>
      </c>
      <c r="F616" s="107"/>
      <c r="G616" s="84" t="str">
        <f>'2. Dimension Definition'!H634</f>
        <v/>
      </c>
      <c r="H616" s="107"/>
      <c r="I616" s="84" t="str">
        <f>'2. Dimension Definition'!J634</f>
        <v/>
      </c>
      <c r="J616" s="107"/>
      <c r="K616" s="116"/>
      <c r="L616" s="116"/>
      <c r="M616" s="116"/>
      <c r="N616" s="116"/>
      <c r="O616" s="81"/>
      <c r="P616" s="81"/>
      <c r="Q616" s="81"/>
      <c r="R616" s="81"/>
      <c r="S616" s="7"/>
    </row>
    <row r="617">
      <c r="A617" s="81"/>
      <c r="B617" s="81"/>
      <c r="C617" s="81"/>
      <c r="D617" s="81"/>
      <c r="E617" s="84" t="str">
        <f>'2. Dimension Definition'!F635</f>
        <v/>
      </c>
      <c r="F617" s="107"/>
      <c r="G617" s="84" t="str">
        <f>'2. Dimension Definition'!H635</f>
        <v/>
      </c>
      <c r="H617" s="107"/>
      <c r="I617" s="84" t="str">
        <f>'2. Dimension Definition'!J635</f>
        <v/>
      </c>
      <c r="J617" s="107"/>
      <c r="K617" s="116"/>
      <c r="L617" s="116"/>
      <c r="M617" s="116"/>
      <c r="N617" s="116"/>
      <c r="O617" s="81"/>
      <c r="P617" s="81"/>
      <c r="Q617" s="81"/>
      <c r="R617" s="81"/>
      <c r="S617" s="7"/>
    </row>
    <row r="618">
      <c r="A618" s="81"/>
      <c r="B618" s="81"/>
      <c r="C618" s="81"/>
      <c r="D618" s="81"/>
      <c r="E618" s="84" t="str">
        <f>'2. Dimension Definition'!F636</f>
        <v/>
      </c>
      <c r="F618" s="107"/>
      <c r="G618" s="84" t="str">
        <f>'2. Dimension Definition'!H636</f>
        <v/>
      </c>
      <c r="H618" s="107"/>
      <c r="I618" s="84" t="str">
        <f>'2. Dimension Definition'!J636</f>
        <v/>
      </c>
      <c r="J618" s="107"/>
      <c r="K618" s="116"/>
      <c r="L618" s="116"/>
      <c r="M618" s="116"/>
      <c r="N618" s="116"/>
      <c r="O618" s="81"/>
      <c r="P618" s="81"/>
      <c r="Q618" s="81"/>
      <c r="R618" s="81"/>
      <c r="S618" s="7"/>
    </row>
    <row r="619">
      <c r="A619" s="81"/>
      <c r="B619" s="81"/>
      <c r="C619" s="81"/>
      <c r="D619" s="81"/>
      <c r="E619" s="84" t="str">
        <f>'2. Dimension Definition'!F637</f>
        <v/>
      </c>
      <c r="F619" s="107"/>
      <c r="G619" s="84" t="str">
        <f>'2. Dimension Definition'!H637</f>
        <v/>
      </c>
      <c r="H619" s="107"/>
      <c r="I619" s="84" t="str">
        <f>'2. Dimension Definition'!J637</f>
        <v/>
      </c>
      <c r="J619" s="107"/>
      <c r="K619" s="116"/>
      <c r="L619" s="116"/>
      <c r="M619" s="116"/>
      <c r="N619" s="116"/>
      <c r="O619" s="81"/>
      <c r="P619" s="81"/>
      <c r="Q619" s="81"/>
      <c r="R619" s="81"/>
      <c r="S619" s="7"/>
    </row>
    <row r="620">
      <c r="A620" s="81"/>
      <c r="B620" s="81"/>
      <c r="C620" s="81"/>
      <c r="D620" s="81"/>
      <c r="E620" s="84" t="str">
        <f>'2. Dimension Definition'!F638</f>
        <v/>
      </c>
      <c r="F620" s="107"/>
      <c r="G620" s="84" t="str">
        <f>'2. Dimension Definition'!H638</f>
        <v/>
      </c>
      <c r="H620" s="107"/>
      <c r="I620" s="84" t="str">
        <f>'2. Dimension Definition'!J638</f>
        <v/>
      </c>
      <c r="J620" s="107"/>
      <c r="K620" s="116"/>
      <c r="L620" s="116"/>
      <c r="M620" s="116"/>
      <c r="N620" s="116"/>
      <c r="O620" s="81"/>
      <c r="P620" s="81"/>
      <c r="Q620" s="81"/>
      <c r="R620" s="81"/>
      <c r="S620" s="7"/>
    </row>
    <row r="621">
      <c r="A621" s="81"/>
      <c r="B621" s="81"/>
      <c r="C621" s="81"/>
      <c r="D621" s="81"/>
      <c r="E621" s="84" t="str">
        <f>'2. Dimension Definition'!F639</f>
        <v/>
      </c>
      <c r="F621" s="107"/>
      <c r="G621" s="84" t="str">
        <f>'2. Dimension Definition'!H639</f>
        <v/>
      </c>
      <c r="H621" s="107"/>
      <c r="I621" s="84" t="str">
        <f>'2. Dimension Definition'!J639</f>
        <v/>
      </c>
      <c r="J621" s="107"/>
      <c r="K621" s="116"/>
      <c r="L621" s="116"/>
      <c r="M621" s="116"/>
      <c r="N621" s="116"/>
      <c r="O621" s="81"/>
      <c r="P621" s="81"/>
      <c r="Q621" s="81"/>
      <c r="R621" s="81"/>
      <c r="S621" s="7"/>
    </row>
    <row r="622">
      <c r="A622" s="81"/>
      <c r="B622" s="81"/>
      <c r="C622" s="81"/>
      <c r="D622" s="81"/>
      <c r="E622" s="84" t="str">
        <f>'2. Dimension Definition'!F640</f>
        <v/>
      </c>
      <c r="F622" s="107"/>
      <c r="G622" s="84" t="str">
        <f>'2. Dimension Definition'!H640</f>
        <v/>
      </c>
      <c r="H622" s="107"/>
      <c r="I622" s="84" t="str">
        <f>'2. Dimension Definition'!J640</f>
        <v/>
      </c>
      <c r="J622" s="107"/>
      <c r="K622" s="116"/>
      <c r="L622" s="116"/>
      <c r="M622" s="116"/>
      <c r="N622" s="116"/>
      <c r="O622" s="81"/>
      <c r="P622" s="81"/>
      <c r="Q622" s="81"/>
      <c r="R622" s="81"/>
      <c r="S622" s="7"/>
    </row>
    <row r="623">
      <c r="A623" s="81"/>
      <c r="B623" s="81"/>
      <c r="C623" s="81"/>
      <c r="D623" s="81"/>
      <c r="E623" s="84" t="str">
        <f>'2. Dimension Definition'!F641</f>
        <v/>
      </c>
      <c r="F623" s="107"/>
      <c r="G623" s="84" t="str">
        <f>'2. Dimension Definition'!H641</f>
        <v/>
      </c>
      <c r="H623" s="107"/>
      <c r="I623" s="84" t="str">
        <f>'2. Dimension Definition'!J641</f>
        <v/>
      </c>
      <c r="J623" s="107"/>
      <c r="K623" s="116"/>
      <c r="L623" s="116"/>
      <c r="M623" s="116"/>
      <c r="N623" s="116"/>
      <c r="O623" s="81"/>
      <c r="P623" s="81"/>
      <c r="Q623" s="81"/>
      <c r="R623" s="81"/>
      <c r="S623" s="7"/>
    </row>
    <row r="624">
      <c r="A624" s="81"/>
      <c r="B624" s="81"/>
      <c r="C624" s="81"/>
      <c r="D624" s="81"/>
      <c r="E624" s="84" t="str">
        <f>'2. Dimension Definition'!F642</f>
        <v/>
      </c>
      <c r="F624" s="107"/>
      <c r="G624" s="84" t="str">
        <f>'2. Dimension Definition'!H642</f>
        <v/>
      </c>
      <c r="H624" s="107"/>
      <c r="I624" s="84" t="str">
        <f>'2. Dimension Definition'!J642</f>
        <v/>
      </c>
      <c r="J624" s="107"/>
      <c r="K624" s="116"/>
      <c r="L624" s="116"/>
      <c r="M624" s="116"/>
      <c r="N624" s="116"/>
      <c r="O624" s="81"/>
      <c r="P624" s="81"/>
      <c r="Q624" s="81"/>
      <c r="R624" s="81"/>
      <c r="S624" s="7"/>
    </row>
    <row r="625">
      <c r="A625" s="81"/>
      <c r="B625" s="81"/>
      <c r="C625" s="81"/>
      <c r="D625" s="81"/>
      <c r="E625" s="84" t="str">
        <f>'2. Dimension Definition'!F643</f>
        <v/>
      </c>
      <c r="F625" s="107"/>
      <c r="G625" s="84" t="str">
        <f>'2. Dimension Definition'!H643</f>
        <v/>
      </c>
      <c r="H625" s="107"/>
      <c r="I625" s="84" t="str">
        <f>'2. Dimension Definition'!J643</f>
        <v/>
      </c>
      <c r="J625" s="107"/>
      <c r="K625" s="116"/>
      <c r="L625" s="116"/>
      <c r="M625" s="116"/>
      <c r="N625" s="116"/>
      <c r="O625" s="81"/>
      <c r="P625" s="81"/>
      <c r="Q625" s="81"/>
      <c r="R625" s="81"/>
      <c r="S625" s="7"/>
    </row>
    <row r="626">
      <c r="A626" s="81"/>
      <c r="B626" s="81"/>
      <c r="C626" s="81"/>
      <c r="D626" s="81"/>
      <c r="E626" s="84" t="str">
        <f>'2. Dimension Definition'!F644</f>
        <v/>
      </c>
      <c r="F626" s="107"/>
      <c r="G626" s="84" t="str">
        <f>'2. Dimension Definition'!H644</f>
        <v/>
      </c>
      <c r="H626" s="107"/>
      <c r="I626" s="84" t="str">
        <f>'2. Dimension Definition'!J644</f>
        <v/>
      </c>
      <c r="J626" s="107"/>
      <c r="K626" s="116"/>
      <c r="L626" s="116"/>
      <c r="M626" s="116"/>
      <c r="N626" s="116"/>
      <c r="O626" s="81"/>
      <c r="P626" s="81"/>
      <c r="Q626" s="81"/>
      <c r="R626" s="81"/>
      <c r="S626" s="7"/>
    </row>
    <row r="627">
      <c r="A627" s="81"/>
      <c r="B627" s="81"/>
      <c r="C627" s="81"/>
      <c r="D627" s="81"/>
      <c r="E627" s="84" t="str">
        <f>'2. Dimension Definition'!F645</f>
        <v/>
      </c>
      <c r="F627" s="107"/>
      <c r="G627" s="84" t="str">
        <f>'2. Dimension Definition'!H645</f>
        <v/>
      </c>
      <c r="H627" s="107"/>
      <c r="I627" s="84" t="str">
        <f>'2. Dimension Definition'!J645</f>
        <v/>
      </c>
      <c r="J627" s="107"/>
      <c r="K627" s="116"/>
      <c r="L627" s="116"/>
      <c r="M627" s="116"/>
      <c r="N627" s="116"/>
      <c r="O627" s="81"/>
      <c r="P627" s="81"/>
      <c r="Q627" s="81"/>
      <c r="R627" s="81"/>
      <c r="S627" s="7"/>
    </row>
    <row r="628">
      <c r="A628" s="81"/>
      <c r="B628" s="81"/>
      <c r="C628" s="81"/>
      <c r="D628" s="81"/>
      <c r="E628" s="84" t="str">
        <f>'2. Dimension Definition'!F646</f>
        <v/>
      </c>
      <c r="F628" s="107"/>
      <c r="G628" s="84" t="str">
        <f>'2. Dimension Definition'!H646</f>
        <v/>
      </c>
      <c r="H628" s="107"/>
      <c r="I628" s="84" t="str">
        <f>'2. Dimension Definition'!J646</f>
        <v/>
      </c>
      <c r="J628" s="107"/>
      <c r="K628" s="116"/>
      <c r="L628" s="116"/>
      <c r="M628" s="116"/>
      <c r="N628" s="116"/>
      <c r="O628" s="81"/>
      <c r="P628" s="81"/>
      <c r="Q628" s="81"/>
      <c r="R628" s="81"/>
      <c r="S628" s="7"/>
    </row>
    <row r="629">
      <c r="A629" s="81"/>
      <c r="B629" s="81"/>
      <c r="C629" s="81"/>
      <c r="D629" s="81"/>
      <c r="E629" s="84" t="str">
        <f>'2. Dimension Definition'!F647</f>
        <v/>
      </c>
      <c r="F629" s="107"/>
      <c r="G629" s="84" t="str">
        <f>'2. Dimension Definition'!H647</f>
        <v/>
      </c>
      <c r="H629" s="107"/>
      <c r="I629" s="84" t="str">
        <f>'2. Dimension Definition'!J647</f>
        <v/>
      </c>
      <c r="J629" s="107"/>
      <c r="K629" s="116"/>
      <c r="L629" s="116"/>
      <c r="M629" s="116"/>
      <c r="N629" s="116"/>
      <c r="O629" s="81"/>
      <c r="P629" s="81"/>
      <c r="Q629" s="81"/>
      <c r="R629" s="81"/>
      <c r="S629" s="7"/>
    </row>
    <row r="630">
      <c r="A630" s="81"/>
      <c r="B630" s="81"/>
      <c r="C630" s="81"/>
      <c r="D630" s="81"/>
      <c r="E630" s="84" t="str">
        <f>'2. Dimension Definition'!F648</f>
        <v/>
      </c>
      <c r="F630" s="107"/>
      <c r="G630" s="84" t="str">
        <f>'2. Dimension Definition'!H648</f>
        <v/>
      </c>
      <c r="H630" s="107"/>
      <c r="I630" s="84" t="str">
        <f>'2. Dimension Definition'!J648</f>
        <v/>
      </c>
      <c r="J630" s="107"/>
      <c r="K630" s="116"/>
      <c r="L630" s="116"/>
      <c r="M630" s="116"/>
      <c r="N630" s="116"/>
      <c r="O630" s="81"/>
      <c r="P630" s="81"/>
      <c r="Q630" s="81"/>
      <c r="R630" s="81"/>
      <c r="S630" s="7"/>
    </row>
    <row r="631">
      <c r="A631" s="81"/>
      <c r="B631" s="81"/>
      <c r="C631" s="81"/>
      <c r="D631" s="81"/>
      <c r="E631" s="84" t="str">
        <f>'2. Dimension Definition'!F649</f>
        <v/>
      </c>
      <c r="F631" s="107"/>
      <c r="G631" s="84" t="str">
        <f>'2. Dimension Definition'!H649</f>
        <v/>
      </c>
      <c r="H631" s="107"/>
      <c r="I631" s="84" t="str">
        <f>'2. Dimension Definition'!J649</f>
        <v/>
      </c>
      <c r="J631" s="107"/>
      <c r="K631" s="116"/>
      <c r="L631" s="116"/>
      <c r="M631" s="116"/>
      <c r="N631" s="116"/>
      <c r="O631" s="81"/>
      <c r="P631" s="81"/>
      <c r="Q631" s="81"/>
      <c r="R631" s="81"/>
      <c r="S631" s="7"/>
    </row>
    <row r="632">
      <c r="A632" s="81"/>
      <c r="B632" s="81"/>
      <c r="C632" s="81"/>
      <c r="D632" s="81"/>
      <c r="E632" s="84" t="str">
        <f>'2. Dimension Definition'!F650</f>
        <v/>
      </c>
      <c r="F632" s="107"/>
      <c r="G632" s="84" t="str">
        <f>'2. Dimension Definition'!H650</f>
        <v/>
      </c>
      <c r="H632" s="107"/>
      <c r="I632" s="84" t="str">
        <f>'2. Dimension Definition'!J650</f>
        <v/>
      </c>
      <c r="J632" s="107"/>
      <c r="K632" s="116"/>
      <c r="L632" s="116"/>
      <c r="M632" s="116"/>
      <c r="N632" s="116"/>
      <c r="O632" s="81"/>
      <c r="P632" s="81"/>
      <c r="Q632" s="81"/>
      <c r="R632" s="81"/>
      <c r="S632" s="7"/>
    </row>
    <row r="633">
      <c r="A633" s="81"/>
      <c r="B633" s="81"/>
      <c r="C633" s="81"/>
      <c r="D633" s="81"/>
      <c r="E633" s="84" t="str">
        <f>'2. Dimension Definition'!F651</f>
        <v/>
      </c>
      <c r="F633" s="107"/>
      <c r="G633" s="84" t="str">
        <f>'2. Dimension Definition'!H651</f>
        <v/>
      </c>
      <c r="H633" s="107"/>
      <c r="I633" s="84" t="str">
        <f>'2. Dimension Definition'!J651</f>
        <v/>
      </c>
      <c r="J633" s="107"/>
      <c r="K633" s="116"/>
      <c r="L633" s="116"/>
      <c r="M633" s="116"/>
      <c r="N633" s="116"/>
      <c r="O633" s="81"/>
      <c r="P633" s="81"/>
      <c r="Q633" s="81"/>
      <c r="R633" s="81"/>
      <c r="S633" s="7"/>
    </row>
    <row r="634">
      <c r="A634" s="81"/>
      <c r="B634" s="81"/>
      <c r="C634" s="81"/>
      <c r="D634" s="81"/>
      <c r="E634" s="84" t="str">
        <f>'2. Dimension Definition'!F652</f>
        <v/>
      </c>
      <c r="F634" s="107"/>
      <c r="G634" s="84" t="str">
        <f>'2. Dimension Definition'!H652</f>
        <v/>
      </c>
      <c r="H634" s="107"/>
      <c r="I634" s="84" t="str">
        <f>'2. Dimension Definition'!J652</f>
        <v/>
      </c>
      <c r="J634" s="107"/>
      <c r="K634" s="116"/>
      <c r="L634" s="116"/>
      <c r="M634" s="116"/>
      <c r="N634" s="116"/>
      <c r="O634" s="81"/>
      <c r="P634" s="81"/>
      <c r="Q634" s="81"/>
      <c r="R634" s="81"/>
      <c r="S634" s="7"/>
    </row>
    <row r="635">
      <c r="A635" s="81"/>
      <c r="B635" s="81"/>
      <c r="C635" s="81"/>
      <c r="D635" s="81"/>
      <c r="E635" s="84" t="str">
        <f>'2. Dimension Definition'!F653</f>
        <v/>
      </c>
      <c r="F635" s="107"/>
      <c r="G635" s="84" t="str">
        <f>'2. Dimension Definition'!H653</f>
        <v/>
      </c>
      <c r="H635" s="107"/>
      <c r="I635" s="84" t="str">
        <f>'2. Dimension Definition'!J653</f>
        <v/>
      </c>
      <c r="J635" s="107"/>
      <c r="K635" s="116"/>
      <c r="L635" s="116"/>
      <c r="M635" s="116"/>
      <c r="N635" s="116"/>
      <c r="O635" s="81"/>
      <c r="P635" s="81"/>
      <c r="Q635" s="81"/>
      <c r="R635" s="81"/>
      <c r="S635" s="7"/>
    </row>
    <row r="636">
      <c r="A636" s="81"/>
      <c r="B636" s="81"/>
      <c r="C636" s="81"/>
      <c r="D636" s="81"/>
      <c r="E636" s="84" t="str">
        <f>'2. Dimension Definition'!F654</f>
        <v/>
      </c>
      <c r="F636" s="107"/>
      <c r="G636" s="84" t="str">
        <f>'2. Dimension Definition'!H654</f>
        <v/>
      </c>
      <c r="H636" s="107"/>
      <c r="I636" s="84" t="str">
        <f>'2. Dimension Definition'!J654</f>
        <v/>
      </c>
      <c r="J636" s="107"/>
      <c r="K636" s="116"/>
      <c r="L636" s="116"/>
      <c r="M636" s="116"/>
      <c r="N636" s="116"/>
      <c r="O636" s="81"/>
      <c r="P636" s="81"/>
      <c r="Q636" s="81"/>
      <c r="R636" s="81"/>
      <c r="S636" s="7"/>
    </row>
    <row r="637">
      <c r="A637" s="81"/>
      <c r="B637" s="81"/>
      <c r="C637" s="81"/>
      <c r="D637" s="81"/>
      <c r="E637" s="84" t="str">
        <f>'2. Dimension Definition'!F655</f>
        <v/>
      </c>
      <c r="F637" s="107"/>
      <c r="G637" s="84" t="str">
        <f>'2. Dimension Definition'!H655</f>
        <v/>
      </c>
      <c r="H637" s="107"/>
      <c r="I637" s="84" t="str">
        <f>'2. Dimension Definition'!J655</f>
        <v/>
      </c>
      <c r="J637" s="107"/>
      <c r="K637" s="116"/>
      <c r="L637" s="116"/>
      <c r="M637" s="116"/>
      <c r="N637" s="116"/>
      <c r="O637" s="81"/>
      <c r="P637" s="81"/>
      <c r="Q637" s="81"/>
      <c r="R637" s="81"/>
      <c r="S637" s="7"/>
    </row>
    <row r="638">
      <c r="A638" s="81"/>
      <c r="B638" s="81"/>
      <c r="C638" s="81"/>
      <c r="D638" s="81"/>
      <c r="E638" s="84" t="str">
        <f>'2. Dimension Definition'!F656</f>
        <v/>
      </c>
      <c r="F638" s="107"/>
      <c r="G638" s="84" t="str">
        <f>'2. Dimension Definition'!H656</f>
        <v/>
      </c>
      <c r="H638" s="107"/>
      <c r="I638" s="84" t="str">
        <f>'2. Dimension Definition'!J656</f>
        <v/>
      </c>
      <c r="J638" s="107"/>
      <c r="K638" s="116"/>
      <c r="L638" s="116"/>
      <c r="M638" s="116"/>
      <c r="N638" s="116"/>
      <c r="O638" s="81"/>
      <c r="P638" s="81"/>
      <c r="Q638" s="81"/>
      <c r="R638" s="81"/>
      <c r="S638" s="7"/>
    </row>
    <row r="639">
      <c r="A639" s="81"/>
      <c r="B639" s="81"/>
      <c r="C639" s="81"/>
      <c r="D639" s="81"/>
      <c r="E639" s="84" t="str">
        <f>'2. Dimension Definition'!F657</f>
        <v/>
      </c>
      <c r="F639" s="107"/>
      <c r="G639" s="84" t="str">
        <f>'2. Dimension Definition'!H657</f>
        <v/>
      </c>
      <c r="H639" s="107"/>
      <c r="I639" s="84" t="str">
        <f>'2. Dimension Definition'!J657</f>
        <v/>
      </c>
      <c r="J639" s="107"/>
      <c r="K639" s="116"/>
      <c r="L639" s="116"/>
      <c r="M639" s="116"/>
      <c r="N639" s="116"/>
      <c r="O639" s="81"/>
      <c r="P639" s="81"/>
      <c r="Q639" s="81"/>
      <c r="R639" s="81"/>
      <c r="S639" s="7"/>
    </row>
    <row r="640">
      <c r="A640" s="81"/>
      <c r="B640" s="81"/>
      <c r="C640" s="81"/>
      <c r="D640" s="81"/>
      <c r="E640" s="84" t="str">
        <f>'2. Dimension Definition'!F658</f>
        <v/>
      </c>
      <c r="F640" s="107"/>
      <c r="G640" s="84" t="str">
        <f>'2. Dimension Definition'!H658</f>
        <v/>
      </c>
      <c r="H640" s="107"/>
      <c r="I640" s="84" t="str">
        <f>'2. Dimension Definition'!J658</f>
        <v/>
      </c>
      <c r="J640" s="107"/>
      <c r="K640" s="116"/>
      <c r="L640" s="116"/>
      <c r="M640" s="116"/>
      <c r="N640" s="116"/>
      <c r="O640" s="81"/>
      <c r="P640" s="81"/>
      <c r="Q640" s="81"/>
      <c r="R640" s="81"/>
      <c r="S640" s="7"/>
    </row>
    <row r="641">
      <c r="A641" s="81"/>
      <c r="B641" s="81"/>
      <c r="C641" s="81"/>
      <c r="D641" s="81"/>
      <c r="E641" s="84" t="str">
        <f>'2. Dimension Definition'!F659</f>
        <v/>
      </c>
      <c r="F641" s="107"/>
      <c r="G641" s="84" t="str">
        <f>'2. Dimension Definition'!H659</f>
        <v/>
      </c>
      <c r="H641" s="107"/>
      <c r="I641" s="84" t="str">
        <f>'2. Dimension Definition'!J659</f>
        <v/>
      </c>
      <c r="J641" s="107"/>
      <c r="K641" s="116"/>
      <c r="L641" s="116"/>
      <c r="M641" s="116"/>
      <c r="N641" s="116"/>
      <c r="O641" s="81"/>
      <c r="P641" s="81"/>
      <c r="Q641" s="81"/>
      <c r="R641" s="81"/>
      <c r="S641" s="7"/>
    </row>
    <row r="642">
      <c r="A642" s="81"/>
      <c r="B642" s="81"/>
      <c r="C642" s="81"/>
      <c r="D642" s="81"/>
      <c r="E642" s="84" t="str">
        <f>'2. Dimension Definition'!F660</f>
        <v/>
      </c>
      <c r="F642" s="107"/>
      <c r="G642" s="84" t="str">
        <f>'2. Dimension Definition'!H660</f>
        <v/>
      </c>
      <c r="H642" s="107"/>
      <c r="I642" s="84" t="str">
        <f>'2. Dimension Definition'!J660</f>
        <v/>
      </c>
      <c r="J642" s="107"/>
      <c r="K642" s="116"/>
      <c r="L642" s="116"/>
      <c r="M642" s="116"/>
      <c r="N642" s="116"/>
      <c r="O642" s="81"/>
      <c r="P642" s="81"/>
      <c r="Q642" s="81"/>
      <c r="R642" s="81"/>
      <c r="S642" s="7"/>
    </row>
    <row r="643">
      <c r="A643" s="81"/>
      <c r="B643" s="81"/>
      <c r="C643" s="81"/>
      <c r="D643" s="81"/>
      <c r="E643" s="84" t="str">
        <f>'2. Dimension Definition'!F661</f>
        <v/>
      </c>
      <c r="F643" s="107"/>
      <c r="G643" s="84" t="str">
        <f>'2. Dimension Definition'!H661</f>
        <v/>
      </c>
      <c r="H643" s="107"/>
      <c r="I643" s="84" t="str">
        <f>'2. Dimension Definition'!J661</f>
        <v/>
      </c>
      <c r="J643" s="107"/>
      <c r="K643" s="116"/>
      <c r="L643" s="116"/>
      <c r="M643" s="116"/>
      <c r="N643" s="116"/>
      <c r="O643" s="81"/>
      <c r="P643" s="81"/>
      <c r="Q643" s="81"/>
      <c r="R643" s="81"/>
      <c r="S643" s="7"/>
    </row>
    <row r="644">
      <c r="A644" s="81"/>
      <c r="B644" s="81"/>
      <c r="C644" s="81"/>
      <c r="D644" s="81"/>
      <c r="E644" s="84" t="str">
        <f>'2. Dimension Definition'!F662</f>
        <v/>
      </c>
      <c r="F644" s="107"/>
      <c r="G644" s="84" t="str">
        <f>'2. Dimension Definition'!H662</f>
        <v/>
      </c>
      <c r="H644" s="107"/>
      <c r="I644" s="84" t="str">
        <f>'2. Dimension Definition'!J662</f>
        <v/>
      </c>
      <c r="J644" s="107"/>
      <c r="K644" s="116"/>
      <c r="L644" s="116"/>
      <c r="M644" s="116"/>
      <c r="N644" s="116"/>
      <c r="O644" s="81"/>
      <c r="P644" s="81"/>
      <c r="Q644" s="81"/>
      <c r="R644" s="81"/>
      <c r="S644" s="7"/>
    </row>
    <row r="645">
      <c r="A645" s="81"/>
      <c r="B645" s="81"/>
      <c r="C645" s="81"/>
      <c r="D645" s="81"/>
      <c r="E645" s="84" t="str">
        <f>'2. Dimension Definition'!F663</f>
        <v/>
      </c>
      <c r="F645" s="107"/>
      <c r="G645" s="84" t="str">
        <f>'2. Dimension Definition'!H663</f>
        <v/>
      </c>
      <c r="H645" s="107"/>
      <c r="I645" s="84" t="str">
        <f>'2. Dimension Definition'!J663</f>
        <v/>
      </c>
      <c r="J645" s="107"/>
      <c r="K645" s="116"/>
      <c r="L645" s="116"/>
      <c r="M645" s="116"/>
      <c r="N645" s="116"/>
      <c r="O645" s="81"/>
      <c r="P645" s="81"/>
      <c r="Q645" s="81"/>
      <c r="R645" s="81"/>
      <c r="S645" s="7"/>
    </row>
    <row r="646">
      <c r="A646" s="81"/>
      <c r="B646" s="81"/>
      <c r="C646" s="81"/>
      <c r="D646" s="81"/>
      <c r="E646" s="84" t="str">
        <f>'2. Dimension Definition'!F664</f>
        <v/>
      </c>
      <c r="F646" s="107"/>
      <c r="G646" s="84" t="str">
        <f>'2. Dimension Definition'!H664</f>
        <v/>
      </c>
      <c r="H646" s="107"/>
      <c r="I646" s="84" t="str">
        <f>'2. Dimension Definition'!J664</f>
        <v/>
      </c>
      <c r="J646" s="107"/>
      <c r="K646" s="116"/>
      <c r="L646" s="116"/>
      <c r="M646" s="116"/>
      <c r="N646" s="116"/>
      <c r="O646" s="81"/>
      <c r="P646" s="81"/>
      <c r="Q646" s="81"/>
      <c r="R646" s="81"/>
      <c r="S646" s="7"/>
    </row>
    <row r="647">
      <c r="A647" s="81"/>
      <c r="B647" s="81"/>
      <c r="C647" s="81"/>
      <c r="D647" s="81"/>
      <c r="E647" s="84" t="str">
        <f>'2. Dimension Definition'!F665</f>
        <v/>
      </c>
      <c r="F647" s="107"/>
      <c r="G647" s="84" t="str">
        <f>'2. Dimension Definition'!H665</f>
        <v/>
      </c>
      <c r="H647" s="107"/>
      <c r="I647" s="84" t="str">
        <f>'2. Dimension Definition'!J665</f>
        <v/>
      </c>
      <c r="J647" s="107"/>
      <c r="K647" s="116"/>
      <c r="L647" s="116"/>
      <c r="M647" s="116"/>
      <c r="N647" s="116"/>
      <c r="O647" s="81"/>
      <c r="P647" s="81"/>
      <c r="Q647" s="81"/>
      <c r="R647" s="81"/>
      <c r="S647" s="7"/>
    </row>
    <row r="648">
      <c r="A648" s="81"/>
      <c r="B648" s="81"/>
      <c r="C648" s="81"/>
      <c r="D648" s="81"/>
      <c r="E648" s="84" t="str">
        <f>'2. Dimension Definition'!F666</f>
        <v/>
      </c>
      <c r="F648" s="107"/>
      <c r="G648" s="84" t="str">
        <f>'2. Dimension Definition'!H666</f>
        <v/>
      </c>
      <c r="H648" s="107"/>
      <c r="I648" s="84" t="str">
        <f>'2. Dimension Definition'!J666</f>
        <v/>
      </c>
      <c r="J648" s="107"/>
      <c r="K648" s="116"/>
      <c r="L648" s="116"/>
      <c r="M648" s="116"/>
      <c r="N648" s="116"/>
      <c r="O648" s="81"/>
      <c r="P648" s="81"/>
      <c r="Q648" s="81"/>
      <c r="R648" s="81"/>
      <c r="S648" s="7"/>
    </row>
    <row r="649">
      <c r="A649" s="81"/>
      <c r="B649" s="81"/>
      <c r="C649" s="81"/>
      <c r="D649" s="81"/>
      <c r="E649" s="84" t="str">
        <f>'2. Dimension Definition'!F667</f>
        <v/>
      </c>
      <c r="F649" s="107"/>
      <c r="G649" s="84" t="str">
        <f>'2. Dimension Definition'!H667</f>
        <v/>
      </c>
      <c r="H649" s="107"/>
      <c r="I649" s="84" t="str">
        <f>'2. Dimension Definition'!J667</f>
        <v/>
      </c>
      <c r="J649" s="107"/>
      <c r="K649" s="116"/>
      <c r="L649" s="116"/>
      <c r="M649" s="116"/>
      <c r="N649" s="116"/>
      <c r="O649" s="81"/>
      <c r="P649" s="81"/>
      <c r="Q649" s="81"/>
      <c r="R649" s="81"/>
      <c r="S649" s="7"/>
    </row>
    <row r="650">
      <c r="A650" s="81"/>
      <c r="B650" s="81"/>
      <c r="C650" s="81"/>
      <c r="D650" s="81"/>
      <c r="E650" s="84" t="str">
        <f>'2. Dimension Definition'!F668</f>
        <v/>
      </c>
      <c r="F650" s="107"/>
      <c r="G650" s="84" t="str">
        <f>'2. Dimension Definition'!H668</f>
        <v/>
      </c>
      <c r="H650" s="107"/>
      <c r="I650" s="84" t="str">
        <f>'2. Dimension Definition'!J668</f>
        <v/>
      </c>
      <c r="J650" s="107"/>
      <c r="K650" s="116"/>
      <c r="L650" s="116"/>
      <c r="M650" s="116"/>
      <c r="N650" s="116"/>
      <c r="O650" s="81"/>
      <c r="P650" s="81"/>
      <c r="Q650" s="81"/>
      <c r="R650" s="81"/>
      <c r="S650" s="7"/>
    </row>
    <row r="651">
      <c r="A651" s="81"/>
      <c r="B651" s="81"/>
      <c r="C651" s="81"/>
      <c r="D651" s="81"/>
      <c r="E651" s="84" t="str">
        <f>'2. Dimension Definition'!F669</f>
        <v/>
      </c>
      <c r="F651" s="107"/>
      <c r="G651" s="84" t="str">
        <f>'2. Dimension Definition'!H669</f>
        <v/>
      </c>
      <c r="H651" s="107"/>
      <c r="I651" s="84" t="str">
        <f>'2. Dimension Definition'!J669</f>
        <v/>
      </c>
      <c r="J651" s="107"/>
      <c r="K651" s="116"/>
      <c r="L651" s="116"/>
      <c r="M651" s="116"/>
      <c r="N651" s="116"/>
      <c r="O651" s="81"/>
      <c r="P651" s="81"/>
      <c r="Q651" s="81"/>
      <c r="R651" s="81"/>
      <c r="S651" s="7"/>
    </row>
    <row r="652">
      <c r="A652" s="81"/>
      <c r="B652" s="81"/>
      <c r="C652" s="81"/>
      <c r="D652" s="81"/>
      <c r="E652" s="84" t="str">
        <f>'2. Dimension Definition'!F670</f>
        <v/>
      </c>
      <c r="F652" s="107"/>
      <c r="G652" s="84" t="str">
        <f>'2. Dimension Definition'!H670</f>
        <v/>
      </c>
      <c r="H652" s="107"/>
      <c r="I652" s="84" t="str">
        <f>'2. Dimension Definition'!J670</f>
        <v/>
      </c>
      <c r="J652" s="107"/>
      <c r="K652" s="116"/>
      <c r="L652" s="116"/>
      <c r="M652" s="116"/>
      <c r="N652" s="116"/>
      <c r="O652" s="81"/>
      <c r="P652" s="81"/>
      <c r="Q652" s="81"/>
      <c r="R652" s="81"/>
      <c r="S652" s="7"/>
    </row>
    <row r="653">
      <c r="A653" s="81"/>
      <c r="B653" s="81"/>
      <c r="C653" s="81"/>
      <c r="D653" s="81"/>
      <c r="E653" s="84" t="str">
        <f>'2. Dimension Definition'!F671</f>
        <v/>
      </c>
      <c r="F653" s="107"/>
      <c r="G653" s="84" t="str">
        <f>'2. Dimension Definition'!H671</f>
        <v/>
      </c>
      <c r="H653" s="107"/>
      <c r="I653" s="84" t="str">
        <f>'2. Dimension Definition'!J671</f>
        <v/>
      </c>
      <c r="J653" s="107"/>
      <c r="K653" s="116"/>
      <c r="L653" s="116"/>
      <c r="M653" s="116"/>
      <c r="N653" s="116"/>
      <c r="O653" s="81"/>
      <c r="P653" s="81"/>
      <c r="Q653" s="81"/>
      <c r="R653" s="81"/>
      <c r="S653" s="7"/>
    </row>
    <row r="654">
      <c r="A654" s="81"/>
      <c r="B654" s="81"/>
      <c r="C654" s="81"/>
      <c r="D654" s="81"/>
      <c r="E654" s="84" t="str">
        <f>'2. Dimension Definition'!F672</f>
        <v/>
      </c>
      <c r="F654" s="107"/>
      <c r="G654" s="84" t="str">
        <f>'2. Dimension Definition'!H672</f>
        <v/>
      </c>
      <c r="H654" s="107"/>
      <c r="I654" s="84" t="str">
        <f>'2. Dimension Definition'!J672</f>
        <v/>
      </c>
      <c r="J654" s="107"/>
      <c r="K654" s="116"/>
      <c r="L654" s="116"/>
      <c r="M654" s="116"/>
      <c r="N654" s="116"/>
      <c r="O654" s="81"/>
      <c r="P654" s="81"/>
      <c r="Q654" s="81"/>
      <c r="R654" s="81"/>
      <c r="S654" s="7"/>
    </row>
    <row r="655">
      <c r="A655" s="81"/>
      <c r="B655" s="81"/>
      <c r="C655" s="81"/>
      <c r="D655" s="81"/>
      <c r="E655" s="84" t="str">
        <f>'2. Dimension Definition'!F673</f>
        <v/>
      </c>
      <c r="F655" s="107"/>
      <c r="G655" s="84" t="str">
        <f>'2. Dimension Definition'!H673</f>
        <v/>
      </c>
      <c r="H655" s="107"/>
      <c r="I655" s="84" t="str">
        <f>'2. Dimension Definition'!J673</f>
        <v/>
      </c>
      <c r="J655" s="107"/>
      <c r="K655" s="116"/>
      <c r="L655" s="116"/>
      <c r="M655" s="116"/>
      <c r="N655" s="116"/>
      <c r="O655" s="81"/>
      <c r="P655" s="81"/>
      <c r="Q655" s="81"/>
      <c r="R655" s="81"/>
      <c r="S655" s="7"/>
    </row>
    <row r="656">
      <c r="A656" s="81"/>
      <c r="B656" s="81"/>
      <c r="C656" s="81"/>
      <c r="D656" s="81"/>
      <c r="E656" s="84" t="str">
        <f>'2. Dimension Definition'!F674</f>
        <v/>
      </c>
      <c r="F656" s="107"/>
      <c r="G656" s="84" t="str">
        <f>'2. Dimension Definition'!H674</f>
        <v/>
      </c>
      <c r="H656" s="107"/>
      <c r="I656" s="84" t="str">
        <f>'2. Dimension Definition'!J674</f>
        <v/>
      </c>
      <c r="J656" s="107"/>
      <c r="K656" s="116"/>
      <c r="L656" s="116"/>
      <c r="M656" s="116"/>
      <c r="N656" s="116"/>
      <c r="O656" s="81"/>
      <c r="P656" s="81"/>
      <c r="Q656" s="81"/>
      <c r="R656" s="81"/>
      <c r="S656" s="7"/>
    </row>
    <row r="657">
      <c r="A657" s="81"/>
      <c r="B657" s="81"/>
      <c r="C657" s="81"/>
      <c r="D657" s="81"/>
      <c r="E657" s="84" t="str">
        <f>'2. Dimension Definition'!F675</f>
        <v/>
      </c>
      <c r="F657" s="107"/>
      <c r="G657" s="84" t="str">
        <f>'2. Dimension Definition'!H675</f>
        <v/>
      </c>
      <c r="H657" s="107"/>
      <c r="I657" s="84" t="str">
        <f>'2. Dimension Definition'!J675</f>
        <v/>
      </c>
      <c r="J657" s="107"/>
      <c r="K657" s="116"/>
      <c r="L657" s="116"/>
      <c r="M657" s="116"/>
      <c r="N657" s="116"/>
      <c r="O657" s="81"/>
      <c r="P657" s="81"/>
      <c r="Q657" s="81"/>
      <c r="R657" s="81"/>
      <c r="S657" s="7"/>
    </row>
    <row r="658">
      <c r="A658" s="81"/>
      <c r="B658" s="81"/>
      <c r="C658" s="81"/>
      <c r="D658" s="81"/>
      <c r="E658" s="84" t="str">
        <f>'2. Dimension Definition'!F676</f>
        <v/>
      </c>
      <c r="F658" s="107"/>
      <c r="G658" s="84" t="str">
        <f>'2. Dimension Definition'!H676</f>
        <v/>
      </c>
      <c r="H658" s="107"/>
      <c r="I658" s="84" t="str">
        <f>'2. Dimension Definition'!J676</f>
        <v/>
      </c>
      <c r="J658" s="107"/>
      <c r="K658" s="116"/>
      <c r="L658" s="116"/>
      <c r="M658" s="116"/>
      <c r="N658" s="116"/>
      <c r="O658" s="81"/>
      <c r="P658" s="81"/>
      <c r="Q658" s="81"/>
      <c r="R658" s="81"/>
      <c r="S658" s="7"/>
    </row>
    <row r="659">
      <c r="A659" s="81"/>
      <c r="B659" s="81"/>
      <c r="C659" s="81"/>
      <c r="D659" s="81"/>
      <c r="E659" s="84" t="str">
        <f>'2. Dimension Definition'!F677</f>
        <v/>
      </c>
      <c r="F659" s="107"/>
      <c r="G659" s="84" t="str">
        <f>'2. Dimension Definition'!H677</f>
        <v/>
      </c>
      <c r="H659" s="107"/>
      <c r="I659" s="84" t="str">
        <f>'2. Dimension Definition'!J677</f>
        <v/>
      </c>
      <c r="J659" s="107"/>
      <c r="K659" s="116"/>
      <c r="L659" s="116"/>
      <c r="M659" s="116"/>
      <c r="N659" s="116"/>
      <c r="O659" s="81"/>
      <c r="P659" s="81"/>
      <c r="Q659" s="81"/>
      <c r="R659" s="81"/>
      <c r="S659" s="7"/>
    </row>
    <row r="660">
      <c r="A660" s="81"/>
      <c r="B660" s="81"/>
      <c r="C660" s="81"/>
      <c r="D660" s="81"/>
      <c r="E660" s="84" t="str">
        <f>'2. Dimension Definition'!F678</f>
        <v/>
      </c>
      <c r="F660" s="107"/>
      <c r="G660" s="84" t="str">
        <f>'2. Dimension Definition'!H678</f>
        <v/>
      </c>
      <c r="H660" s="107"/>
      <c r="I660" s="84" t="str">
        <f>'2. Dimension Definition'!J678</f>
        <v/>
      </c>
      <c r="J660" s="107"/>
      <c r="K660" s="116"/>
      <c r="L660" s="116"/>
      <c r="M660" s="116"/>
      <c r="N660" s="116"/>
      <c r="O660" s="81"/>
      <c r="P660" s="81"/>
      <c r="Q660" s="81"/>
      <c r="R660" s="81"/>
      <c r="S660" s="7"/>
    </row>
    <row r="661">
      <c r="A661" s="81"/>
      <c r="B661" s="81"/>
      <c r="C661" s="81"/>
      <c r="D661" s="81"/>
      <c r="E661" s="84" t="str">
        <f>'2. Dimension Definition'!F679</f>
        <v/>
      </c>
      <c r="F661" s="107"/>
      <c r="G661" s="84" t="str">
        <f>'2. Dimension Definition'!H679</f>
        <v/>
      </c>
      <c r="H661" s="107"/>
      <c r="I661" s="84" t="str">
        <f>'2. Dimension Definition'!J679</f>
        <v/>
      </c>
      <c r="J661" s="107"/>
      <c r="K661" s="116"/>
      <c r="L661" s="116"/>
      <c r="M661" s="116"/>
      <c r="N661" s="116"/>
      <c r="O661" s="81"/>
      <c r="P661" s="81"/>
      <c r="Q661" s="81"/>
      <c r="R661" s="81"/>
      <c r="S661" s="7"/>
    </row>
    <row r="662">
      <c r="A662" s="81"/>
      <c r="B662" s="81"/>
      <c r="C662" s="81"/>
      <c r="D662" s="81"/>
      <c r="E662" s="84" t="str">
        <f>'2. Dimension Definition'!F680</f>
        <v/>
      </c>
      <c r="F662" s="107"/>
      <c r="G662" s="84" t="str">
        <f>'2. Dimension Definition'!H680</f>
        <v/>
      </c>
      <c r="H662" s="107"/>
      <c r="I662" s="84" t="str">
        <f>'2. Dimension Definition'!J680</f>
        <v/>
      </c>
      <c r="J662" s="107"/>
      <c r="K662" s="116"/>
      <c r="L662" s="116"/>
      <c r="M662" s="116"/>
      <c r="N662" s="116"/>
      <c r="O662" s="81"/>
      <c r="P662" s="81"/>
      <c r="Q662" s="81"/>
      <c r="R662" s="81"/>
      <c r="S662" s="7"/>
    </row>
    <row r="663">
      <c r="A663" s="81"/>
      <c r="B663" s="81"/>
      <c r="C663" s="81"/>
      <c r="D663" s="81"/>
      <c r="E663" s="84" t="str">
        <f>'2. Dimension Definition'!F681</f>
        <v/>
      </c>
      <c r="F663" s="107"/>
      <c r="G663" s="84" t="str">
        <f>'2. Dimension Definition'!H681</f>
        <v/>
      </c>
      <c r="H663" s="107"/>
      <c r="I663" s="84" t="str">
        <f>'2. Dimension Definition'!J681</f>
        <v/>
      </c>
      <c r="J663" s="107"/>
      <c r="K663" s="116"/>
      <c r="L663" s="116"/>
      <c r="M663" s="116"/>
      <c r="N663" s="116"/>
      <c r="O663" s="81"/>
      <c r="P663" s="81"/>
      <c r="Q663" s="81"/>
      <c r="R663" s="81"/>
      <c r="S663" s="7"/>
    </row>
    <row r="664">
      <c r="A664" s="81"/>
      <c r="B664" s="81"/>
      <c r="C664" s="81"/>
      <c r="D664" s="81"/>
      <c r="E664" s="84" t="str">
        <f>'2. Dimension Definition'!F682</f>
        <v/>
      </c>
      <c r="F664" s="107"/>
      <c r="G664" s="84" t="str">
        <f>'2. Dimension Definition'!H682</f>
        <v/>
      </c>
      <c r="H664" s="107"/>
      <c r="I664" s="84" t="str">
        <f>'2. Dimension Definition'!J682</f>
        <v/>
      </c>
      <c r="J664" s="107"/>
      <c r="K664" s="116"/>
      <c r="L664" s="116"/>
      <c r="M664" s="116"/>
      <c r="N664" s="116"/>
      <c r="O664" s="81"/>
      <c r="P664" s="81"/>
      <c r="Q664" s="81"/>
      <c r="R664" s="81"/>
      <c r="S664" s="7"/>
    </row>
    <row r="665">
      <c r="A665" s="81"/>
      <c r="B665" s="81"/>
      <c r="C665" s="81"/>
      <c r="D665" s="81"/>
      <c r="E665" s="84" t="str">
        <f>'2. Dimension Definition'!F683</f>
        <v/>
      </c>
      <c r="F665" s="107"/>
      <c r="G665" s="84" t="str">
        <f>'2. Dimension Definition'!H683</f>
        <v/>
      </c>
      <c r="H665" s="107"/>
      <c r="I665" s="84" t="str">
        <f>'2. Dimension Definition'!J683</f>
        <v/>
      </c>
      <c r="J665" s="107"/>
      <c r="K665" s="116"/>
      <c r="L665" s="116"/>
      <c r="M665" s="116"/>
      <c r="N665" s="116"/>
      <c r="O665" s="81"/>
      <c r="P665" s="81"/>
      <c r="Q665" s="81"/>
      <c r="R665" s="81"/>
      <c r="S665" s="7"/>
    </row>
    <row r="666">
      <c r="A666" s="81"/>
      <c r="B666" s="81"/>
      <c r="C666" s="81"/>
      <c r="D666" s="81"/>
      <c r="E666" s="84" t="str">
        <f>'2. Dimension Definition'!F684</f>
        <v/>
      </c>
      <c r="F666" s="107"/>
      <c r="G666" s="84" t="str">
        <f>'2. Dimension Definition'!H684</f>
        <v/>
      </c>
      <c r="H666" s="107"/>
      <c r="I666" s="84" t="str">
        <f>'2. Dimension Definition'!J684</f>
        <v/>
      </c>
      <c r="J666" s="107"/>
      <c r="K666" s="116"/>
      <c r="L666" s="116"/>
      <c r="M666" s="116"/>
      <c r="N666" s="116"/>
      <c r="O666" s="81"/>
      <c r="P666" s="81"/>
      <c r="Q666" s="81"/>
      <c r="R666" s="81"/>
      <c r="S666" s="7"/>
    </row>
    <row r="667">
      <c r="A667" s="81"/>
      <c r="B667" s="81"/>
      <c r="C667" s="81"/>
      <c r="D667" s="81"/>
      <c r="E667" s="84" t="str">
        <f>'2. Dimension Definition'!F685</f>
        <v/>
      </c>
      <c r="F667" s="107"/>
      <c r="G667" s="84" t="str">
        <f>'2. Dimension Definition'!H685</f>
        <v/>
      </c>
      <c r="H667" s="107"/>
      <c r="I667" s="84" t="str">
        <f>'2. Dimension Definition'!J685</f>
        <v/>
      </c>
      <c r="J667" s="107"/>
      <c r="K667" s="116"/>
      <c r="L667" s="116"/>
      <c r="M667" s="116"/>
      <c r="N667" s="116"/>
      <c r="O667" s="81"/>
      <c r="P667" s="81"/>
      <c r="Q667" s="81"/>
      <c r="R667" s="81"/>
      <c r="S667" s="7"/>
    </row>
    <row r="668">
      <c r="A668" s="81"/>
      <c r="B668" s="81"/>
      <c r="C668" s="81"/>
      <c r="D668" s="81"/>
      <c r="E668" s="84" t="str">
        <f>'2. Dimension Definition'!F686</f>
        <v/>
      </c>
      <c r="F668" s="107"/>
      <c r="G668" s="84" t="str">
        <f>'2. Dimension Definition'!H686</f>
        <v/>
      </c>
      <c r="H668" s="107"/>
      <c r="I668" s="84" t="str">
        <f>'2. Dimension Definition'!J686</f>
        <v/>
      </c>
      <c r="J668" s="107"/>
      <c r="K668" s="116"/>
      <c r="L668" s="116"/>
      <c r="M668" s="116"/>
      <c r="N668" s="116"/>
      <c r="O668" s="81"/>
      <c r="P668" s="81"/>
      <c r="Q668" s="81"/>
      <c r="R668" s="81"/>
      <c r="S668" s="7"/>
    </row>
    <row r="669">
      <c r="A669" s="81"/>
      <c r="B669" s="81"/>
      <c r="C669" s="81"/>
      <c r="D669" s="81"/>
      <c r="E669" s="84" t="str">
        <f>'2. Dimension Definition'!F687</f>
        <v/>
      </c>
      <c r="F669" s="107"/>
      <c r="G669" s="84" t="str">
        <f>'2. Dimension Definition'!H687</f>
        <v/>
      </c>
      <c r="H669" s="107"/>
      <c r="I669" s="84" t="str">
        <f>'2. Dimension Definition'!J687</f>
        <v/>
      </c>
      <c r="J669" s="107"/>
      <c r="K669" s="116"/>
      <c r="L669" s="116"/>
      <c r="M669" s="116"/>
      <c r="N669" s="116"/>
      <c r="O669" s="81"/>
      <c r="P669" s="81"/>
      <c r="Q669" s="81"/>
      <c r="R669" s="81"/>
      <c r="S669" s="7"/>
    </row>
    <row r="670">
      <c r="A670" s="81"/>
      <c r="B670" s="81"/>
      <c r="C670" s="81"/>
      <c r="D670" s="81"/>
      <c r="E670" s="84" t="str">
        <f>'2. Dimension Definition'!F688</f>
        <v/>
      </c>
      <c r="F670" s="107"/>
      <c r="G670" s="84" t="str">
        <f>'2. Dimension Definition'!H688</f>
        <v/>
      </c>
      <c r="H670" s="107"/>
      <c r="I670" s="84" t="str">
        <f>'2. Dimension Definition'!J688</f>
        <v/>
      </c>
      <c r="J670" s="107"/>
      <c r="K670" s="116"/>
      <c r="L670" s="116"/>
      <c r="M670" s="116"/>
      <c r="N670" s="116"/>
      <c r="O670" s="81"/>
      <c r="P670" s="81"/>
      <c r="Q670" s="81"/>
      <c r="R670" s="81"/>
      <c r="S670" s="7"/>
    </row>
    <row r="671">
      <c r="A671" s="81"/>
      <c r="B671" s="81"/>
      <c r="C671" s="81"/>
      <c r="D671" s="81"/>
      <c r="E671" s="84" t="str">
        <f>'2. Dimension Definition'!F689</f>
        <v/>
      </c>
      <c r="F671" s="107"/>
      <c r="G671" s="84" t="str">
        <f>'2. Dimension Definition'!H689</f>
        <v/>
      </c>
      <c r="H671" s="107"/>
      <c r="I671" s="84" t="str">
        <f>'2. Dimension Definition'!J689</f>
        <v/>
      </c>
      <c r="J671" s="107"/>
      <c r="K671" s="116"/>
      <c r="L671" s="116"/>
      <c r="M671" s="116"/>
      <c r="N671" s="116"/>
      <c r="O671" s="81"/>
      <c r="P671" s="81"/>
      <c r="Q671" s="81"/>
      <c r="R671" s="81"/>
      <c r="S671" s="7"/>
    </row>
    <row r="672">
      <c r="A672" s="81"/>
      <c r="B672" s="81"/>
      <c r="C672" s="81"/>
      <c r="D672" s="81"/>
      <c r="E672" s="84" t="str">
        <f>'2. Dimension Definition'!F690</f>
        <v/>
      </c>
      <c r="F672" s="107"/>
      <c r="G672" s="84" t="str">
        <f>'2. Dimension Definition'!H690</f>
        <v/>
      </c>
      <c r="H672" s="107"/>
      <c r="I672" s="84" t="str">
        <f>'2. Dimension Definition'!J690</f>
        <v/>
      </c>
      <c r="J672" s="107"/>
      <c r="K672" s="116"/>
      <c r="L672" s="116"/>
      <c r="M672" s="116"/>
      <c r="N672" s="116"/>
      <c r="O672" s="81"/>
      <c r="P672" s="81"/>
      <c r="Q672" s="81"/>
      <c r="R672" s="81"/>
      <c r="S672" s="7"/>
    </row>
    <row r="673">
      <c r="A673" s="81"/>
      <c r="B673" s="81"/>
      <c r="C673" s="81"/>
      <c r="D673" s="81"/>
      <c r="E673" s="84" t="str">
        <f>'2. Dimension Definition'!F691</f>
        <v/>
      </c>
      <c r="F673" s="107"/>
      <c r="G673" s="84" t="str">
        <f>'2. Dimension Definition'!H691</f>
        <v/>
      </c>
      <c r="H673" s="107"/>
      <c r="I673" s="84" t="str">
        <f>'2. Dimension Definition'!J691</f>
        <v/>
      </c>
      <c r="J673" s="107"/>
      <c r="K673" s="116"/>
      <c r="L673" s="116"/>
      <c r="M673" s="116"/>
      <c r="N673" s="116"/>
      <c r="O673" s="81"/>
      <c r="P673" s="81"/>
      <c r="Q673" s="81"/>
      <c r="R673" s="81"/>
      <c r="S673" s="7"/>
    </row>
    <row r="674">
      <c r="A674" s="81"/>
      <c r="B674" s="81"/>
      <c r="C674" s="81"/>
      <c r="D674" s="81"/>
      <c r="E674" s="84" t="str">
        <f>'2. Dimension Definition'!F692</f>
        <v/>
      </c>
      <c r="F674" s="107"/>
      <c r="G674" s="84" t="str">
        <f>'2. Dimension Definition'!H692</f>
        <v/>
      </c>
      <c r="H674" s="107"/>
      <c r="I674" s="84" t="str">
        <f>'2. Dimension Definition'!J692</f>
        <v/>
      </c>
      <c r="J674" s="107"/>
      <c r="K674" s="116"/>
      <c r="L674" s="116"/>
      <c r="M674" s="116"/>
      <c r="N674" s="116"/>
      <c r="O674" s="81"/>
      <c r="P674" s="81"/>
      <c r="Q674" s="81"/>
      <c r="R674" s="81"/>
      <c r="S674" s="7"/>
    </row>
    <row r="675">
      <c r="A675" s="81"/>
      <c r="B675" s="81"/>
      <c r="C675" s="81"/>
      <c r="D675" s="81"/>
      <c r="E675" s="84" t="str">
        <f>'2. Dimension Definition'!F693</f>
        <v/>
      </c>
      <c r="F675" s="107"/>
      <c r="G675" s="84" t="str">
        <f>'2. Dimension Definition'!H693</f>
        <v/>
      </c>
      <c r="H675" s="107"/>
      <c r="I675" s="84" t="str">
        <f>'2. Dimension Definition'!J693</f>
        <v/>
      </c>
      <c r="J675" s="107"/>
      <c r="K675" s="116"/>
      <c r="L675" s="116"/>
      <c r="M675" s="116"/>
      <c r="N675" s="116"/>
      <c r="O675" s="81"/>
      <c r="P675" s="81"/>
      <c r="Q675" s="81"/>
      <c r="R675" s="81"/>
      <c r="S675" s="7"/>
    </row>
    <row r="676">
      <c r="A676" s="81"/>
      <c r="B676" s="81"/>
      <c r="C676" s="81"/>
      <c r="D676" s="81"/>
      <c r="E676" s="84" t="str">
        <f>'2. Dimension Definition'!F694</f>
        <v/>
      </c>
      <c r="F676" s="107"/>
      <c r="G676" s="84" t="str">
        <f>'2. Dimension Definition'!H694</f>
        <v/>
      </c>
      <c r="H676" s="107"/>
      <c r="I676" s="84" t="str">
        <f>'2. Dimension Definition'!J694</f>
        <v/>
      </c>
      <c r="J676" s="107"/>
      <c r="K676" s="116"/>
      <c r="L676" s="116"/>
      <c r="M676" s="116"/>
      <c r="N676" s="116"/>
      <c r="O676" s="81"/>
      <c r="P676" s="81"/>
      <c r="Q676" s="81"/>
      <c r="R676" s="81"/>
      <c r="S676" s="7"/>
    </row>
    <row r="677">
      <c r="A677" s="81"/>
      <c r="B677" s="81"/>
      <c r="C677" s="81"/>
      <c r="D677" s="81"/>
      <c r="E677" s="84" t="str">
        <f>'2. Dimension Definition'!F695</f>
        <v/>
      </c>
      <c r="F677" s="107"/>
      <c r="G677" s="84" t="str">
        <f>'2. Dimension Definition'!H695</f>
        <v/>
      </c>
      <c r="H677" s="107"/>
      <c r="I677" s="84" t="str">
        <f>'2. Dimension Definition'!J695</f>
        <v/>
      </c>
      <c r="J677" s="107"/>
      <c r="K677" s="116"/>
      <c r="L677" s="116"/>
      <c r="M677" s="116"/>
      <c r="N677" s="116"/>
      <c r="O677" s="81"/>
      <c r="P677" s="81"/>
      <c r="Q677" s="81"/>
      <c r="R677" s="81"/>
      <c r="S677" s="7"/>
    </row>
    <row r="678">
      <c r="A678" s="81"/>
      <c r="B678" s="81"/>
      <c r="C678" s="81"/>
      <c r="D678" s="81"/>
      <c r="E678" s="84" t="str">
        <f>'2. Dimension Definition'!F696</f>
        <v/>
      </c>
      <c r="F678" s="107"/>
      <c r="G678" s="84" t="str">
        <f>'2. Dimension Definition'!H696</f>
        <v/>
      </c>
      <c r="H678" s="107"/>
      <c r="I678" s="84" t="str">
        <f>'2. Dimension Definition'!J696</f>
        <v/>
      </c>
      <c r="J678" s="107"/>
      <c r="K678" s="116"/>
      <c r="L678" s="116"/>
      <c r="M678" s="116"/>
      <c r="N678" s="116"/>
      <c r="O678" s="81"/>
      <c r="P678" s="81"/>
      <c r="Q678" s="81"/>
      <c r="R678" s="81"/>
      <c r="S678" s="7"/>
    </row>
    <row r="679">
      <c r="A679" s="81"/>
      <c r="B679" s="81"/>
      <c r="C679" s="81"/>
      <c r="D679" s="81"/>
      <c r="E679" s="84" t="str">
        <f>'2. Dimension Definition'!F697</f>
        <v/>
      </c>
      <c r="F679" s="107"/>
      <c r="G679" s="84" t="str">
        <f>'2. Dimension Definition'!H697</f>
        <v/>
      </c>
      <c r="H679" s="107"/>
      <c r="I679" s="84" t="str">
        <f>'2. Dimension Definition'!J697</f>
        <v/>
      </c>
      <c r="J679" s="107"/>
      <c r="K679" s="116"/>
      <c r="L679" s="116"/>
      <c r="M679" s="116"/>
      <c r="N679" s="116"/>
      <c r="O679" s="81"/>
      <c r="P679" s="81"/>
      <c r="Q679" s="81"/>
      <c r="R679" s="81"/>
      <c r="S679" s="7"/>
    </row>
    <row r="680">
      <c r="A680" s="81"/>
      <c r="B680" s="81"/>
      <c r="C680" s="81"/>
      <c r="D680" s="81"/>
      <c r="E680" s="84" t="str">
        <f>'2. Dimension Definition'!F698</f>
        <v/>
      </c>
      <c r="F680" s="107"/>
      <c r="G680" s="84" t="str">
        <f>'2. Dimension Definition'!H698</f>
        <v/>
      </c>
      <c r="H680" s="107"/>
      <c r="I680" s="84" t="str">
        <f>'2. Dimension Definition'!J698</f>
        <v/>
      </c>
      <c r="J680" s="107"/>
      <c r="K680" s="116"/>
      <c r="L680" s="116"/>
      <c r="M680" s="116"/>
      <c r="N680" s="116"/>
      <c r="O680" s="81"/>
      <c r="P680" s="81"/>
      <c r="Q680" s="81"/>
      <c r="R680" s="81"/>
      <c r="S680" s="7"/>
    </row>
    <row r="681">
      <c r="A681" s="81"/>
      <c r="B681" s="81"/>
      <c r="C681" s="81"/>
      <c r="D681" s="81"/>
      <c r="E681" s="84" t="str">
        <f>'2. Dimension Definition'!F699</f>
        <v/>
      </c>
      <c r="F681" s="107"/>
      <c r="G681" s="84" t="str">
        <f>'2. Dimension Definition'!H699</f>
        <v/>
      </c>
      <c r="H681" s="107"/>
      <c r="I681" s="84" t="str">
        <f>'2. Dimension Definition'!J699</f>
        <v/>
      </c>
      <c r="J681" s="107"/>
      <c r="K681" s="116"/>
      <c r="L681" s="116"/>
      <c r="M681" s="116"/>
      <c r="N681" s="116"/>
      <c r="O681" s="81"/>
      <c r="P681" s="81"/>
      <c r="Q681" s="81"/>
      <c r="R681" s="81"/>
      <c r="S681" s="7"/>
    </row>
    <row r="682">
      <c r="A682" s="81"/>
      <c r="B682" s="81"/>
      <c r="C682" s="81"/>
      <c r="D682" s="81"/>
      <c r="E682" s="84" t="str">
        <f>'2. Dimension Definition'!F700</f>
        <v/>
      </c>
      <c r="F682" s="107"/>
      <c r="G682" s="84" t="str">
        <f>'2. Dimension Definition'!H700</f>
        <v/>
      </c>
      <c r="H682" s="107"/>
      <c r="I682" s="84" t="str">
        <f>'2. Dimension Definition'!J700</f>
        <v/>
      </c>
      <c r="J682" s="107"/>
      <c r="K682" s="116"/>
      <c r="L682" s="116"/>
      <c r="M682" s="116"/>
      <c r="N682" s="116"/>
      <c r="O682" s="81"/>
      <c r="P682" s="81"/>
      <c r="Q682" s="81"/>
      <c r="R682" s="81"/>
      <c r="S682" s="7"/>
    </row>
    <row r="683">
      <c r="A683" s="81"/>
      <c r="B683" s="81"/>
      <c r="C683" s="81"/>
      <c r="D683" s="81"/>
      <c r="E683" s="84" t="str">
        <f>'2. Dimension Definition'!F701</f>
        <v/>
      </c>
      <c r="F683" s="107"/>
      <c r="G683" s="84" t="str">
        <f>'2. Dimension Definition'!H701</f>
        <v/>
      </c>
      <c r="H683" s="107"/>
      <c r="I683" s="84" t="str">
        <f>'2. Dimension Definition'!J701</f>
        <v/>
      </c>
      <c r="J683" s="107"/>
      <c r="K683" s="116"/>
      <c r="L683" s="116"/>
      <c r="M683" s="116"/>
      <c r="N683" s="116"/>
      <c r="O683" s="81"/>
      <c r="P683" s="81"/>
      <c r="Q683" s="81"/>
      <c r="R683" s="81"/>
      <c r="S683" s="7"/>
    </row>
    <row r="684">
      <c r="A684" s="81"/>
      <c r="B684" s="81"/>
      <c r="C684" s="81"/>
      <c r="D684" s="81"/>
      <c r="E684" s="84" t="str">
        <f>'2. Dimension Definition'!F702</f>
        <v/>
      </c>
      <c r="F684" s="107"/>
      <c r="G684" s="84" t="str">
        <f>'2. Dimension Definition'!H702</f>
        <v/>
      </c>
      <c r="H684" s="107"/>
      <c r="I684" s="84" t="str">
        <f>'2. Dimension Definition'!J702</f>
        <v/>
      </c>
      <c r="J684" s="107"/>
      <c r="K684" s="116"/>
      <c r="L684" s="116"/>
      <c r="M684" s="116"/>
      <c r="N684" s="116"/>
      <c r="O684" s="81"/>
      <c r="P684" s="81"/>
      <c r="Q684" s="81"/>
      <c r="R684" s="81"/>
      <c r="S684" s="7"/>
    </row>
    <row r="685">
      <c r="A685" s="81"/>
      <c r="B685" s="81"/>
      <c r="C685" s="81"/>
      <c r="D685" s="81"/>
      <c r="E685" s="84" t="str">
        <f>'2. Dimension Definition'!F703</f>
        <v/>
      </c>
      <c r="F685" s="107"/>
      <c r="G685" s="84" t="str">
        <f>'2. Dimension Definition'!H703</f>
        <v/>
      </c>
      <c r="H685" s="107"/>
      <c r="I685" s="84" t="str">
        <f>'2. Dimension Definition'!J703</f>
        <v/>
      </c>
      <c r="J685" s="107"/>
      <c r="K685" s="116"/>
      <c r="L685" s="116"/>
      <c r="M685" s="116"/>
      <c r="N685" s="116"/>
      <c r="O685" s="81"/>
      <c r="P685" s="81"/>
      <c r="Q685" s="81"/>
      <c r="R685" s="81"/>
      <c r="S685" s="7"/>
    </row>
    <row r="686">
      <c r="A686" s="81"/>
      <c r="B686" s="81"/>
      <c r="C686" s="81"/>
      <c r="D686" s="81"/>
      <c r="E686" s="84" t="str">
        <f>'2. Dimension Definition'!F704</f>
        <v/>
      </c>
      <c r="F686" s="107"/>
      <c r="G686" s="84" t="str">
        <f>'2. Dimension Definition'!H704</f>
        <v/>
      </c>
      <c r="H686" s="107"/>
      <c r="I686" s="84" t="str">
        <f>'2. Dimension Definition'!J704</f>
        <v/>
      </c>
      <c r="J686" s="107"/>
      <c r="K686" s="116"/>
      <c r="L686" s="116"/>
      <c r="M686" s="116"/>
      <c r="N686" s="116"/>
      <c r="O686" s="81"/>
      <c r="P686" s="81"/>
      <c r="Q686" s="81"/>
      <c r="R686" s="81"/>
      <c r="S686" s="7"/>
    </row>
    <row r="687">
      <c r="A687" s="81"/>
      <c r="B687" s="81"/>
      <c r="C687" s="81"/>
      <c r="D687" s="81"/>
      <c r="E687" s="84" t="str">
        <f>'2. Dimension Definition'!F705</f>
        <v/>
      </c>
      <c r="F687" s="107"/>
      <c r="G687" s="84" t="str">
        <f>'2. Dimension Definition'!H705</f>
        <v/>
      </c>
      <c r="H687" s="107"/>
      <c r="I687" s="84" t="str">
        <f>'2. Dimension Definition'!J705</f>
        <v/>
      </c>
      <c r="J687" s="107"/>
      <c r="K687" s="116"/>
      <c r="L687" s="116"/>
      <c r="M687" s="116"/>
      <c r="N687" s="116"/>
      <c r="O687" s="81"/>
      <c r="P687" s="81"/>
      <c r="Q687" s="81"/>
      <c r="R687" s="81"/>
      <c r="S687" s="7"/>
    </row>
    <row r="688">
      <c r="A688" s="81"/>
      <c r="B688" s="81"/>
      <c r="C688" s="81"/>
      <c r="D688" s="81"/>
      <c r="E688" s="84" t="str">
        <f>'2. Dimension Definition'!F706</f>
        <v/>
      </c>
      <c r="F688" s="107"/>
      <c r="G688" s="84" t="str">
        <f>'2. Dimension Definition'!H706</f>
        <v/>
      </c>
      <c r="H688" s="107"/>
      <c r="I688" s="84" t="str">
        <f>'2. Dimension Definition'!J706</f>
        <v/>
      </c>
      <c r="J688" s="107"/>
      <c r="K688" s="116"/>
      <c r="L688" s="116"/>
      <c r="M688" s="116"/>
      <c r="N688" s="116"/>
      <c r="O688" s="81"/>
      <c r="P688" s="81"/>
      <c r="Q688" s="81"/>
      <c r="R688" s="81"/>
      <c r="S688" s="7"/>
    </row>
    <row r="689">
      <c r="A689" s="81"/>
      <c r="B689" s="81"/>
      <c r="C689" s="81"/>
      <c r="D689" s="81"/>
      <c r="E689" s="84" t="str">
        <f>'2. Dimension Definition'!F707</f>
        <v/>
      </c>
      <c r="F689" s="107"/>
      <c r="G689" s="84" t="str">
        <f>'2. Dimension Definition'!H707</f>
        <v/>
      </c>
      <c r="H689" s="107"/>
      <c r="I689" s="84" t="str">
        <f>'2. Dimension Definition'!J707</f>
        <v/>
      </c>
      <c r="J689" s="107"/>
      <c r="K689" s="116"/>
      <c r="L689" s="116"/>
      <c r="M689" s="116"/>
      <c r="N689" s="116"/>
      <c r="O689" s="81"/>
      <c r="P689" s="81"/>
      <c r="Q689" s="81"/>
      <c r="R689" s="81"/>
      <c r="S689" s="7"/>
    </row>
    <row r="690">
      <c r="A690" s="81"/>
      <c r="B690" s="81"/>
      <c r="C690" s="81"/>
      <c r="D690" s="81"/>
      <c r="E690" s="84" t="str">
        <f>'2. Dimension Definition'!F708</f>
        <v/>
      </c>
      <c r="F690" s="107"/>
      <c r="G690" s="84" t="str">
        <f>'2. Dimension Definition'!H708</f>
        <v/>
      </c>
      <c r="H690" s="107"/>
      <c r="I690" s="84" t="str">
        <f>'2. Dimension Definition'!J708</f>
        <v/>
      </c>
      <c r="J690" s="107"/>
      <c r="K690" s="116"/>
      <c r="L690" s="116"/>
      <c r="M690" s="116"/>
      <c r="N690" s="116"/>
      <c r="O690" s="81"/>
      <c r="P690" s="81"/>
      <c r="Q690" s="81"/>
      <c r="R690" s="81"/>
      <c r="S690" s="7"/>
    </row>
    <row r="691">
      <c r="A691" s="81"/>
      <c r="B691" s="81"/>
      <c r="C691" s="81"/>
      <c r="D691" s="81"/>
      <c r="E691" s="84" t="str">
        <f>'2. Dimension Definition'!F709</f>
        <v/>
      </c>
      <c r="F691" s="107"/>
      <c r="G691" s="84" t="str">
        <f>'2. Dimension Definition'!H709</f>
        <v/>
      </c>
      <c r="H691" s="107"/>
      <c r="I691" s="84" t="str">
        <f>'2. Dimension Definition'!J709</f>
        <v/>
      </c>
      <c r="J691" s="107"/>
      <c r="K691" s="116"/>
      <c r="L691" s="116"/>
      <c r="M691" s="116"/>
      <c r="N691" s="116"/>
      <c r="O691" s="81"/>
      <c r="P691" s="81"/>
      <c r="Q691" s="81"/>
      <c r="R691" s="81"/>
      <c r="S691" s="7"/>
    </row>
    <row r="692">
      <c r="A692" s="81"/>
      <c r="B692" s="81"/>
      <c r="C692" s="81"/>
      <c r="D692" s="81"/>
      <c r="E692" s="84" t="str">
        <f>'2. Dimension Definition'!F710</f>
        <v/>
      </c>
      <c r="F692" s="107"/>
      <c r="G692" s="84" t="str">
        <f>'2. Dimension Definition'!H710</f>
        <v/>
      </c>
      <c r="H692" s="107"/>
      <c r="I692" s="84" t="str">
        <f>'2. Dimension Definition'!J710</f>
        <v/>
      </c>
      <c r="J692" s="107"/>
      <c r="K692" s="116"/>
      <c r="L692" s="116"/>
      <c r="M692" s="116"/>
      <c r="N692" s="116"/>
      <c r="O692" s="81"/>
      <c r="P692" s="81"/>
      <c r="Q692" s="81"/>
      <c r="R692" s="81"/>
      <c r="S692" s="7"/>
    </row>
    <row r="693">
      <c r="A693" s="81"/>
      <c r="B693" s="81"/>
      <c r="C693" s="81"/>
      <c r="D693" s="81"/>
      <c r="E693" s="84" t="str">
        <f>'2. Dimension Definition'!F711</f>
        <v/>
      </c>
      <c r="F693" s="107"/>
      <c r="G693" s="84" t="str">
        <f>'2. Dimension Definition'!H711</f>
        <v/>
      </c>
      <c r="H693" s="107"/>
      <c r="I693" s="84" t="str">
        <f>'2. Dimension Definition'!J711</f>
        <v/>
      </c>
      <c r="J693" s="107"/>
      <c r="K693" s="116"/>
      <c r="L693" s="116"/>
      <c r="M693" s="116"/>
      <c r="N693" s="116"/>
      <c r="O693" s="81"/>
      <c r="P693" s="81"/>
      <c r="Q693" s="81"/>
      <c r="R693" s="81"/>
      <c r="S693" s="7"/>
    </row>
    <row r="694">
      <c r="A694" s="81"/>
      <c r="B694" s="81"/>
      <c r="C694" s="81"/>
      <c r="D694" s="81"/>
      <c r="E694" s="84" t="str">
        <f>'2. Dimension Definition'!F712</f>
        <v/>
      </c>
      <c r="F694" s="107"/>
      <c r="G694" s="84" t="str">
        <f>'2. Dimension Definition'!H712</f>
        <v/>
      </c>
      <c r="H694" s="107"/>
      <c r="I694" s="84" t="str">
        <f>'2. Dimension Definition'!J712</f>
        <v/>
      </c>
      <c r="J694" s="107"/>
      <c r="K694" s="116"/>
      <c r="L694" s="116"/>
      <c r="M694" s="116"/>
      <c r="N694" s="116"/>
      <c r="O694" s="81"/>
      <c r="P694" s="81"/>
      <c r="Q694" s="81"/>
      <c r="R694" s="81"/>
      <c r="S694" s="7"/>
    </row>
    <row r="695">
      <c r="A695" s="81"/>
      <c r="B695" s="81"/>
      <c r="C695" s="81"/>
      <c r="D695" s="81"/>
      <c r="E695" s="84" t="str">
        <f>'2. Dimension Definition'!F713</f>
        <v/>
      </c>
      <c r="F695" s="107"/>
      <c r="G695" s="84" t="str">
        <f>'2. Dimension Definition'!H713</f>
        <v/>
      </c>
      <c r="H695" s="107"/>
      <c r="I695" s="84" t="str">
        <f>'2. Dimension Definition'!J713</f>
        <v/>
      </c>
      <c r="J695" s="107"/>
      <c r="K695" s="116"/>
      <c r="L695" s="116"/>
      <c r="M695" s="116"/>
      <c r="N695" s="116"/>
      <c r="O695" s="81"/>
      <c r="P695" s="81"/>
      <c r="Q695" s="81"/>
      <c r="R695" s="81"/>
      <c r="S695" s="7"/>
    </row>
    <row r="696">
      <c r="A696" s="81"/>
      <c r="B696" s="81"/>
      <c r="C696" s="81"/>
      <c r="D696" s="81"/>
      <c r="E696" s="84" t="str">
        <f>'2. Dimension Definition'!F714</f>
        <v/>
      </c>
      <c r="F696" s="107"/>
      <c r="G696" s="84" t="str">
        <f>'2. Dimension Definition'!H714</f>
        <v/>
      </c>
      <c r="H696" s="107"/>
      <c r="I696" s="84" t="str">
        <f>'2. Dimension Definition'!J714</f>
        <v/>
      </c>
      <c r="J696" s="107"/>
      <c r="K696" s="116"/>
      <c r="L696" s="116"/>
      <c r="M696" s="116"/>
      <c r="N696" s="116"/>
      <c r="O696" s="81"/>
      <c r="P696" s="81"/>
      <c r="Q696" s="81"/>
      <c r="R696" s="81"/>
      <c r="S696" s="7"/>
    </row>
    <row r="697">
      <c r="A697" s="81"/>
      <c r="B697" s="81"/>
      <c r="C697" s="81"/>
      <c r="D697" s="81"/>
      <c r="E697" s="84" t="str">
        <f>'2. Dimension Definition'!F715</f>
        <v/>
      </c>
      <c r="F697" s="107"/>
      <c r="G697" s="84" t="str">
        <f>'2. Dimension Definition'!H715</f>
        <v/>
      </c>
      <c r="H697" s="107"/>
      <c r="I697" s="84" t="str">
        <f>'2. Dimension Definition'!J715</f>
        <v/>
      </c>
      <c r="J697" s="107"/>
      <c r="K697" s="116"/>
      <c r="L697" s="116"/>
      <c r="M697" s="116"/>
      <c r="N697" s="116"/>
      <c r="O697" s="81"/>
      <c r="P697" s="81"/>
      <c r="Q697" s="81"/>
      <c r="R697" s="81"/>
      <c r="S697" s="7"/>
    </row>
    <row r="698">
      <c r="A698" s="81"/>
      <c r="B698" s="81"/>
      <c r="C698" s="81"/>
      <c r="D698" s="81"/>
      <c r="E698" s="84" t="str">
        <f>'2. Dimension Definition'!F716</f>
        <v/>
      </c>
      <c r="F698" s="107"/>
      <c r="G698" s="84" t="str">
        <f>'2. Dimension Definition'!H716</f>
        <v/>
      </c>
      <c r="H698" s="107"/>
      <c r="I698" s="84" t="str">
        <f>'2. Dimension Definition'!J716</f>
        <v/>
      </c>
      <c r="J698" s="107"/>
      <c r="K698" s="116"/>
      <c r="L698" s="116"/>
      <c r="M698" s="116"/>
      <c r="N698" s="116"/>
      <c r="O698" s="81"/>
      <c r="P698" s="81"/>
      <c r="Q698" s="81"/>
      <c r="R698" s="81"/>
      <c r="S698" s="7"/>
    </row>
    <row r="699">
      <c r="A699" s="81"/>
      <c r="B699" s="81"/>
      <c r="C699" s="81"/>
      <c r="D699" s="81"/>
      <c r="E699" s="84" t="str">
        <f>'2. Dimension Definition'!F717</f>
        <v/>
      </c>
      <c r="F699" s="107"/>
      <c r="G699" s="84" t="str">
        <f>'2. Dimension Definition'!H717</f>
        <v/>
      </c>
      <c r="H699" s="107"/>
      <c r="I699" s="84" t="str">
        <f>'2. Dimension Definition'!J717</f>
        <v/>
      </c>
      <c r="J699" s="107"/>
      <c r="K699" s="116"/>
      <c r="L699" s="116"/>
      <c r="M699" s="116"/>
      <c r="N699" s="116"/>
      <c r="O699" s="81"/>
      <c r="P699" s="81"/>
      <c r="Q699" s="81"/>
      <c r="R699" s="81"/>
      <c r="S699" s="7"/>
    </row>
    <row r="700">
      <c r="A700" s="81"/>
      <c r="B700" s="81"/>
      <c r="C700" s="81"/>
      <c r="D700" s="81"/>
      <c r="E700" s="84" t="str">
        <f>'2. Dimension Definition'!F718</f>
        <v/>
      </c>
      <c r="F700" s="107"/>
      <c r="G700" s="84" t="str">
        <f>'2. Dimension Definition'!H718</f>
        <v/>
      </c>
      <c r="H700" s="107"/>
      <c r="I700" s="84" t="str">
        <f>'2. Dimension Definition'!J718</f>
        <v/>
      </c>
      <c r="J700" s="107"/>
      <c r="K700" s="116"/>
      <c r="L700" s="116"/>
      <c r="M700" s="116"/>
      <c r="N700" s="116"/>
      <c r="O700" s="81"/>
      <c r="P700" s="81"/>
      <c r="Q700" s="81"/>
      <c r="R700" s="81"/>
      <c r="S700" s="7"/>
    </row>
    <row r="701">
      <c r="A701" s="81"/>
      <c r="B701" s="81"/>
      <c r="C701" s="81"/>
      <c r="D701" s="81"/>
      <c r="E701" s="84" t="str">
        <f>'2. Dimension Definition'!F719</f>
        <v/>
      </c>
      <c r="F701" s="107"/>
      <c r="G701" s="84" t="str">
        <f>'2. Dimension Definition'!H719</f>
        <v/>
      </c>
      <c r="H701" s="107"/>
      <c r="I701" s="84" t="str">
        <f>'2. Dimension Definition'!J719</f>
        <v/>
      </c>
      <c r="J701" s="107"/>
      <c r="K701" s="116"/>
      <c r="L701" s="116"/>
      <c r="M701" s="116"/>
      <c r="N701" s="116"/>
      <c r="O701" s="81"/>
      <c r="P701" s="81"/>
      <c r="Q701" s="81"/>
      <c r="R701" s="81"/>
      <c r="S701" s="7"/>
    </row>
    <row r="702">
      <c r="A702" s="81"/>
      <c r="B702" s="81"/>
      <c r="C702" s="81"/>
      <c r="D702" s="81"/>
      <c r="E702" s="84" t="str">
        <f>'2. Dimension Definition'!F720</f>
        <v/>
      </c>
      <c r="F702" s="107"/>
      <c r="G702" s="84" t="str">
        <f>'2. Dimension Definition'!H720</f>
        <v/>
      </c>
      <c r="H702" s="107"/>
      <c r="I702" s="84" t="str">
        <f>'2. Dimension Definition'!J720</f>
        <v/>
      </c>
      <c r="J702" s="107"/>
      <c r="K702" s="116"/>
      <c r="L702" s="116"/>
      <c r="M702" s="116"/>
      <c r="N702" s="116"/>
      <c r="O702" s="81"/>
      <c r="P702" s="81"/>
      <c r="Q702" s="81"/>
      <c r="R702" s="81"/>
      <c r="S702" s="7"/>
    </row>
    <row r="703">
      <c r="A703" s="81"/>
      <c r="B703" s="81"/>
      <c r="C703" s="81"/>
      <c r="D703" s="81"/>
      <c r="E703" s="84" t="str">
        <f>'2. Dimension Definition'!F721</f>
        <v/>
      </c>
      <c r="F703" s="107"/>
      <c r="G703" s="84" t="str">
        <f>'2. Dimension Definition'!H721</f>
        <v/>
      </c>
      <c r="H703" s="107"/>
      <c r="I703" s="84" t="str">
        <f>'2. Dimension Definition'!J721</f>
        <v/>
      </c>
      <c r="J703" s="107"/>
      <c r="K703" s="116"/>
      <c r="L703" s="116"/>
      <c r="M703" s="116"/>
      <c r="N703" s="116"/>
      <c r="O703" s="81"/>
      <c r="P703" s="81"/>
      <c r="Q703" s="81"/>
      <c r="R703" s="81"/>
      <c r="S703" s="7"/>
    </row>
    <row r="704">
      <c r="A704" s="81"/>
      <c r="B704" s="81"/>
      <c r="C704" s="81"/>
      <c r="D704" s="81"/>
      <c r="E704" s="84" t="str">
        <f>'2. Dimension Definition'!F722</f>
        <v/>
      </c>
      <c r="F704" s="107"/>
      <c r="G704" s="84" t="str">
        <f>'2. Dimension Definition'!H722</f>
        <v/>
      </c>
      <c r="H704" s="107"/>
      <c r="I704" s="84" t="str">
        <f>'2. Dimension Definition'!J722</f>
        <v/>
      </c>
      <c r="J704" s="107"/>
      <c r="K704" s="116"/>
      <c r="L704" s="116"/>
      <c r="M704" s="116"/>
      <c r="N704" s="116"/>
      <c r="O704" s="81"/>
      <c r="P704" s="81"/>
      <c r="Q704" s="81"/>
      <c r="R704" s="81"/>
      <c r="S704" s="7"/>
    </row>
    <row r="705">
      <c r="A705" s="81"/>
      <c r="B705" s="81"/>
      <c r="C705" s="81"/>
      <c r="D705" s="81"/>
      <c r="E705" s="84" t="str">
        <f>'2. Dimension Definition'!F723</f>
        <v/>
      </c>
      <c r="F705" s="107"/>
      <c r="G705" s="84" t="str">
        <f>'2. Dimension Definition'!H723</f>
        <v/>
      </c>
      <c r="H705" s="107"/>
      <c r="I705" s="84" t="str">
        <f>'2. Dimension Definition'!J723</f>
        <v/>
      </c>
      <c r="J705" s="107"/>
      <c r="K705" s="116"/>
      <c r="L705" s="116"/>
      <c r="M705" s="116"/>
      <c r="N705" s="116"/>
      <c r="O705" s="81"/>
      <c r="P705" s="81"/>
      <c r="Q705" s="81"/>
      <c r="R705" s="81"/>
      <c r="S705" s="7"/>
    </row>
    <row r="706">
      <c r="A706" s="81"/>
      <c r="B706" s="81"/>
      <c r="C706" s="81"/>
      <c r="D706" s="81"/>
      <c r="E706" s="84" t="str">
        <f>'2. Dimension Definition'!F724</f>
        <v/>
      </c>
      <c r="F706" s="107"/>
      <c r="G706" s="84" t="str">
        <f>'2. Dimension Definition'!H724</f>
        <v/>
      </c>
      <c r="H706" s="107"/>
      <c r="I706" s="84" t="str">
        <f>'2. Dimension Definition'!J724</f>
        <v/>
      </c>
      <c r="J706" s="107"/>
      <c r="K706" s="116"/>
      <c r="L706" s="116"/>
      <c r="M706" s="116"/>
      <c r="N706" s="116"/>
      <c r="O706" s="81"/>
      <c r="P706" s="81"/>
      <c r="Q706" s="81"/>
      <c r="R706" s="81"/>
      <c r="S706" s="7"/>
    </row>
    <row r="707">
      <c r="A707" s="81"/>
      <c r="B707" s="81"/>
      <c r="C707" s="81"/>
      <c r="D707" s="81"/>
      <c r="E707" s="84" t="str">
        <f>'2. Dimension Definition'!F725</f>
        <v/>
      </c>
      <c r="F707" s="107"/>
      <c r="G707" s="84" t="str">
        <f>'2. Dimension Definition'!H725</f>
        <v/>
      </c>
      <c r="H707" s="107"/>
      <c r="I707" s="84" t="str">
        <f>'2. Dimension Definition'!J725</f>
        <v/>
      </c>
      <c r="J707" s="107"/>
      <c r="K707" s="116"/>
      <c r="L707" s="116"/>
      <c r="M707" s="116"/>
      <c r="N707" s="116"/>
      <c r="O707" s="81"/>
      <c r="P707" s="81"/>
      <c r="Q707" s="81"/>
      <c r="R707" s="81"/>
      <c r="S707" s="7"/>
    </row>
    <row r="708">
      <c r="A708" s="81"/>
      <c r="B708" s="81"/>
      <c r="C708" s="81"/>
      <c r="D708" s="81"/>
      <c r="E708" s="84" t="str">
        <f>'2. Dimension Definition'!F726</f>
        <v/>
      </c>
      <c r="F708" s="107"/>
      <c r="G708" s="84" t="str">
        <f>'2. Dimension Definition'!H726</f>
        <v/>
      </c>
      <c r="H708" s="107"/>
      <c r="I708" s="84" t="str">
        <f>'2. Dimension Definition'!J726</f>
        <v/>
      </c>
      <c r="J708" s="107"/>
      <c r="K708" s="116"/>
      <c r="L708" s="116"/>
      <c r="M708" s="116"/>
      <c r="N708" s="116"/>
      <c r="O708" s="81"/>
      <c r="P708" s="81"/>
      <c r="Q708" s="81"/>
      <c r="R708" s="81"/>
      <c r="S708" s="7"/>
    </row>
    <row r="709">
      <c r="A709" s="81"/>
      <c r="B709" s="81"/>
      <c r="C709" s="81"/>
      <c r="D709" s="81"/>
      <c r="E709" s="84" t="str">
        <f>'2. Dimension Definition'!F727</f>
        <v/>
      </c>
      <c r="F709" s="107"/>
      <c r="G709" s="84" t="str">
        <f>'2. Dimension Definition'!H727</f>
        <v/>
      </c>
      <c r="H709" s="107"/>
      <c r="I709" s="84" t="str">
        <f>'2. Dimension Definition'!J727</f>
        <v/>
      </c>
      <c r="J709" s="107"/>
      <c r="K709" s="116"/>
      <c r="L709" s="116"/>
      <c r="M709" s="116"/>
      <c r="N709" s="116"/>
      <c r="O709" s="81"/>
      <c r="P709" s="81"/>
      <c r="Q709" s="81"/>
      <c r="R709" s="81"/>
      <c r="S709" s="7"/>
    </row>
    <row r="710">
      <c r="A710" s="81"/>
      <c r="B710" s="81"/>
      <c r="C710" s="81"/>
      <c r="D710" s="81"/>
      <c r="E710" s="84" t="str">
        <f>'2. Dimension Definition'!F728</f>
        <v/>
      </c>
      <c r="F710" s="107"/>
      <c r="G710" s="84" t="str">
        <f>'2. Dimension Definition'!H728</f>
        <v/>
      </c>
      <c r="H710" s="107"/>
      <c r="I710" s="84" t="str">
        <f>'2. Dimension Definition'!J728</f>
        <v/>
      </c>
      <c r="J710" s="107"/>
      <c r="K710" s="116"/>
      <c r="L710" s="116"/>
      <c r="M710" s="116"/>
      <c r="N710" s="116"/>
      <c r="O710" s="81"/>
      <c r="P710" s="81"/>
      <c r="Q710" s="81"/>
      <c r="R710" s="81"/>
      <c r="S710" s="7"/>
    </row>
    <row r="711">
      <c r="A711" s="81"/>
      <c r="B711" s="81"/>
      <c r="C711" s="81"/>
      <c r="D711" s="81"/>
      <c r="E711" s="84" t="str">
        <f>'2. Dimension Definition'!F729</f>
        <v/>
      </c>
      <c r="F711" s="107"/>
      <c r="G711" s="84" t="str">
        <f>'2. Dimension Definition'!H729</f>
        <v/>
      </c>
      <c r="H711" s="107"/>
      <c r="I711" s="84" t="str">
        <f>'2. Dimension Definition'!J729</f>
        <v/>
      </c>
      <c r="J711" s="107"/>
      <c r="K711" s="116"/>
      <c r="L711" s="116"/>
      <c r="M711" s="116"/>
      <c r="N711" s="116"/>
      <c r="O711" s="81"/>
      <c r="P711" s="81"/>
      <c r="Q711" s="81"/>
      <c r="R711" s="81"/>
      <c r="S711" s="7"/>
    </row>
    <row r="712">
      <c r="A712" s="81"/>
      <c r="B712" s="81"/>
      <c r="C712" s="81"/>
      <c r="D712" s="81"/>
      <c r="E712" s="84" t="str">
        <f>'2. Dimension Definition'!F730</f>
        <v/>
      </c>
      <c r="F712" s="107"/>
      <c r="G712" s="84" t="str">
        <f>'2. Dimension Definition'!H730</f>
        <v/>
      </c>
      <c r="H712" s="107"/>
      <c r="I712" s="84" t="str">
        <f>'2. Dimension Definition'!J730</f>
        <v/>
      </c>
      <c r="J712" s="107"/>
      <c r="K712" s="116"/>
      <c r="L712" s="116"/>
      <c r="M712" s="116"/>
      <c r="N712" s="116"/>
      <c r="O712" s="81"/>
      <c r="P712" s="81"/>
      <c r="Q712" s="81"/>
      <c r="R712" s="81"/>
      <c r="S712" s="7"/>
    </row>
    <row r="713">
      <c r="A713" s="81"/>
      <c r="B713" s="81"/>
      <c r="C713" s="81"/>
      <c r="D713" s="81"/>
      <c r="E713" s="84" t="str">
        <f>'2. Dimension Definition'!F731</f>
        <v/>
      </c>
      <c r="F713" s="107"/>
      <c r="G713" s="84" t="str">
        <f>'2. Dimension Definition'!H731</f>
        <v/>
      </c>
      <c r="H713" s="107"/>
      <c r="I713" s="84" t="str">
        <f>'2. Dimension Definition'!J731</f>
        <v/>
      </c>
      <c r="J713" s="107"/>
      <c r="K713" s="116"/>
      <c r="L713" s="116"/>
      <c r="M713" s="116"/>
      <c r="N713" s="116"/>
      <c r="O713" s="81"/>
      <c r="P713" s="81"/>
      <c r="Q713" s="81"/>
      <c r="R713" s="81"/>
      <c r="S713" s="7"/>
    </row>
    <row r="714">
      <c r="A714" s="81"/>
      <c r="B714" s="81"/>
      <c r="C714" s="81"/>
      <c r="D714" s="81"/>
      <c r="E714" s="84" t="str">
        <f>'2. Dimension Definition'!F732</f>
        <v/>
      </c>
      <c r="F714" s="107"/>
      <c r="G714" s="84" t="str">
        <f>'2. Dimension Definition'!H732</f>
        <v/>
      </c>
      <c r="H714" s="107"/>
      <c r="I714" s="84" t="str">
        <f>'2. Dimension Definition'!J732</f>
        <v/>
      </c>
      <c r="J714" s="107"/>
      <c r="K714" s="116"/>
      <c r="L714" s="116"/>
      <c r="M714" s="116"/>
      <c r="N714" s="116"/>
      <c r="O714" s="81"/>
      <c r="P714" s="81"/>
      <c r="Q714" s="81"/>
      <c r="R714" s="81"/>
      <c r="S714" s="7"/>
    </row>
    <row r="715">
      <c r="A715" s="81"/>
      <c r="B715" s="81"/>
      <c r="C715" s="81"/>
      <c r="D715" s="81"/>
      <c r="E715" s="84" t="str">
        <f>'2. Dimension Definition'!F733</f>
        <v/>
      </c>
      <c r="F715" s="107"/>
      <c r="G715" s="84" t="str">
        <f>'2. Dimension Definition'!H733</f>
        <v/>
      </c>
      <c r="H715" s="107"/>
      <c r="I715" s="84" t="str">
        <f>'2. Dimension Definition'!J733</f>
        <v/>
      </c>
      <c r="J715" s="107"/>
      <c r="K715" s="116"/>
      <c r="L715" s="116"/>
      <c r="M715" s="116"/>
      <c r="N715" s="116"/>
      <c r="O715" s="81"/>
      <c r="P715" s="81"/>
      <c r="Q715" s="81"/>
      <c r="R715" s="81"/>
      <c r="S715" s="7"/>
    </row>
    <row r="716">
      <c r="A716" s="81"/>
      <c r="B716" s="81"/>
      <c r="C716" s="81"/>
      <c r="D716" s="81"/>
      <c r="E716" s="84" t="str">
        <f>'2. Dimension Definition'!F734</f>
        <v/>
      </c>
      <c r="F716" s="107"/>
      <c r="G716" s="84" t="str">
        <f>'2. Dimension Definition'!H734</f>
        <v/>
      </c>
      <c r="H716" s="107"/>
      <c r="I716" s="84" t="str">
        <f>'2. Dimension Definition'!J734</f>
        <v/>
      </c>
      <c r="J716" s="107"/>
      <c r="K716" s="116"/>
      <c r="L716" s="116"/>
      <c r="M716" s="116"/>
      <c r="N716" s="116"/>
      <c r="O716" s="81"/>
      <c r="P716" s="81"/>
      <c r="Q716" s="81"/>
      <c r="R716" s="81"/>
      <c r="S716" s="7"/>
    </row>
    <row r="717">
      <c r="A717" s="81"/>
      <c r="B717" s="81"/>
      <c r="C717" s="81"/>
      <c r="D717" s="81"/>
      <c r="E717" s="84" t="str">
        <f>'2. Dimension Definition'!F735</f>
        <v/>
      </c>
      <c r="F717" s="107"/>
      <c r="G717" s="84" t="str">
        <f>'2. Dimension Definition'!H735</f>
        <v/>
      </c>
      <c r="H717" s="107"/>
      <c r="I717" s="84" t="str">
        <f>'2. Dimension Definition'!J735</f>
        <v/>
      </c>
      <c r="J717" s="107"/>
      <c r="K717" s="116"/>
      <c r="L717" s="116"/>
      <c r="M717" s="116"/>
      <c r="N717" s="116"/>
      <c r="O717" s="81"/>
      <c r="P717" s="81"/>
      <c r="Q717" s="81"/>
      <c r="R717" s="81"/>
      <c r="S717" s="7"/>
    </row>
    <row r="718">
      <c r="A718" s="81"/>
      <c r="B718" s="81"/>
      <c r="C718" s="81"/>
      <c r="D718" s="81"/>
      <c r="E718" s="84" t="str">
        <f>'2. Dimension Definition'!F736</f>
        <v/>
      </c>
      <c r="F718" s="107"/>
      <c r="G718" s="84" t="str">
        <f>'2. Dimension Definition'!H736</f>
        <v/>
      </c>
      <c r="H718" s="107"/>
      <c r="I718" s="84" t="str">
        <f>'2. Dimension Definition'!J736</f>
        <v/>
      </c>
      <c r="J718" s="107"/>
      <c r="K718" s="116"/>
      <c r="L718" s="116"/>
      <c r="M718" s="116"/>
      <c r="N718" s="116"/>
      <c r="O718" s="81"/>
      <c r="P718" s="81"/>
      <c r="Q718" s="81"/>
      <c r="R718" s="81"/>
      <c r="S718" s="7"/>
    </row>
    <row r="719">
      <c r="A719" s="81"/>
      <c r="B719" s="81"/>
      <c r="C719" s="81"/>
      <c r="D719" s="81"/>
      <c r="E719" s="84" t="str">
        <f>'2. Dimension Definition'!F737</f>
        <v/>
      </c>
      <c r="F719" s="107"/>
      <c r="G719" s="84" t="str">
        <f>'2. Dimension Definition'!H737</f>
        <v/>
      </c>
      <c r="H719" s="107"/>
      <c r="I719" s="84" t="str">
        <f>'2. Dimension Definition'!J737</f>
        <v/>
      </c>
      <c r="J719" s="107"/>
      <c r="K719" s="116"/>
      <c r="L719" s="116"/>
      <c r="M719" s="116"/>
      <c r="N719" s="116"/>
      <c r="O719" s="81"/>
      <c r="P719" s="81"/>
      <c r="Q719" s="81"/>
      <c r="R719" s="81"/>
      <c r="S719" s="7"/>
    </row>
    <row r="720">
      <c r="A720" s="81"/>
      <c r="B720" s="81"/>
      <c r="C720" s="81"/>
      <c r="D720" s="81"/>
      <c r="E720" s="84" t="str">
        <f>'2. Dimension Definition'!F738</f>
        <v/>
      </c>
      <c r="F720" s="107"/>
      <c r="G720" s="84" t="str">
        <f>'2. Dimension Definition'!H738</f>
        <v/>
      </c>
      <c r="H720" s="107"/>
      <c r="I720" s="84" t="str">
        <f>'2. Dimension Definition'!J738</f>
        <v/>
      </c>
      <c r="J720" s="107"/>
      <c r="K720" s="116"/>
      <c r="L720" s="116"/>
      <c r="M720" s="116"/>
      <c r="N720" s="116"/>
      <c r="O720" s="81"/>
      <c r="P720" s="81"/>
      <c r="Q720" s="81"/>
      <c r="R720" s="81"/>
      <c r="S720" s="7"/>
    </row>
    <row r="721">
      <c r="A721" s="81"/>
      <c r="B721" s="81"/>
      <c r="C721" s="81"/>
      <c r="D721" s="81"/>
      <c r="E721" s="84" t="str">
        <f>'2. Dimension Definition'!F739</f>
        <v/>
      </c>
      <c r="F721" s="107"/>
      <c r="G721" s="84" t="str">
        <f>'2. Dimension Definition'!H739</f>
        <v/>
      </c>
      <c r="H721" s="107"/>
      <c r="I721" s="84" t="str">
        <f>'2. Dimension Definition'!J739</f>
        <v/>
      </c>
      <c r="J721" s="107"/>
      <c r="K721" s="116"/>
      <c r="L721" s="116"/>
      <c r="M721" s="116"/>
      <c r="N721" s="116"/>
      <c r="O721" s="81"/>
      <c r="P721" s="81"/>
      <c r="Q721" s="81"/>
      <c r="R721" s="81"/>
      <c r="S721" s="7"/>
    </row>
    <row r="722">
      <c r="A722" s="81"/>
      <c r="B722" s="81"/>
      <c r="C722" s="81"/>
      <c r="D722" s="81"/>
      <c r="E722" s="84" t="str">
        <f>'2. Dimension Definition'!F740</f>
        <v/>
      </c>
      <c r="F722" s="107"/>
      <c r="G722" s="84" t="str">
        <f>'2. Dimension Definition'!H740</f>
        <v/>
      </c>
      <c r="H722" s="107"/>
      <c r="I722" s="84" t="str">
        <f>'2. Dimension Definition'!J740</f>
        <v/>
      </c>
      <c r="J722" s="107"/>
      <c r="K722" s="116"/>
      <c r="L722" s="116"/>
      <c r="M722" s="116"/>
      <c r="N722" s="116"/>
      <c r="O722" s="81"/>
      <c r="P722" s="81"/>
      <c r="Q722" s="81"/>
      <c r="R722" s="81"/>
      <c r="S722" s="7"/>
    </row>
    <row r="723">
      <c r="A723" s="81"/>
      <c r="B723" s="81"/>
      <c r="C723" s="81"/>
      <c r="D723" s="81"/>
      <c r="E723" s="84" t="str">
        <f>'2. Dimension Definition'!F741</f>
        <v/>
      </c>
      <c r="F723" s="107"/>
      <c r="G723" s="84" t="str">
        <f>'2. Dimension Definition'!H741</f>
        <v/>
      </c>
      <c r="H723" s="107"/>
      <c r="I723" s="84" t="str">
        <f>'2. Dimension Definition'!J741</f>
        <v/>
      </c>
      <c r="J723" s="107"/>
      <c r="K723" s="116"/>
      <c r="L723" s="116"/>
      <c r="M723" s="116"/>
      <c r="N723" s="116"/>
      <c r="O723" s="81"/>
      <c r="P723" s="81"/>
      <c r="Q723" s="81"/>
      <c r="R723" s="81"/>
      <c r="S723" s="7"/>
    </row>
    <row r="724">
      <c r="A724" s="81"/>
      <c r="B724" s="81"/>
      <c r="C724" s="81"/>
      <c r="D724" s="81"/>
      <c r="E724" s="84" t="str">
        <f>'2. Dimension Definition'!F742</f>
        <v/>
      </c>
      <c r="F724" s="107"/>
      <c r="G724" s="84" t="str">
        <f>'2. Dimension Definition'!H742</f>
        <v/>
      </c>
      <c r="H724" s="107"/>
      <c r="I724" s="84" t="str">
        <f>'2. Dimension Definition'!J742</f>
        <v/>
      </c>
      <c r="J724" s="107"/>
      <c r="K724" s="116"/>
      <c r="L724" s="116"/>
      <c r="M724" s="116"/>
      <c r="N724" s="116"/>
      <c r="O724" s="81"/>
      <c r="P724" s="81"/>
      <c r="Q724" s="81"/>
      <c r="R724" s="81"/>
      <c r="S724" s="7"/>
    </row>
    <row r="725">
      <c r="A725" s="81"/>
      <c r="B725" s="81"/>
      <c r="C725" s="81"/>
      <c r="D725" s="81"/>
      <c r="E725" s="84" t="str">
        <f>'2. Dimension Definition'!F743</f>
        <v/>
      </c>
      <c r="F725" s="107"/>
      <c r="G725" s="84" t="str">
        <f>'2. Dimension Definition'!H743</f>
        <v/>
      </c>
      <c r="H725" s="107"/>
      <c r="I725" s="84" t="str">
        <f>'2. Dimension Definition'!J743</f>
        <v/>
      </c>
      <c r="J725" s="107"/>
      <c r="K725" s="116"/>
      <c r="L725" s="116"/>
      <c r="M725" s="116"/>
      <c r="N725" s="116"/>
      <c r="O725" s="81"/>
      <c r="P725" s="81"/>
      <c r="Q725" s="81"/>
      <c r="R725" s="81"/>
      <c r="S725" s="7"/>
    </row>
    <row r="726">
      <c r="A726" s="81"/>
      <c r="B726" s="81"/>
      <c r="C726" s="81"/>
      <c r="D726" s="81"/>
      <c r="E726" s="84" t="str">
        <f>'2. Dimension Definition'!F744</f>
        <v/>
      </c>
      <c r="F726" s="107"/>
      <c r="G726" s="84" t="str">
        <f>'2. Dimension Definition'!H744</f>
        <v/>
      </c>
      <c r="H726" s="107"/>
      <c r="I726" s="84" t="str">
        <f>'2. Dimension Definition'!J744</f>
        <v/>
      </c>
      <c r="J726" s="107"/>
      <c r="K726" s="116"/>
      <c r="L726" s="116"/>
      <c r="M726" s="116"/>
      <c r="N726" s="116"/>
      <c r="O726" s="81"/>
      <c r="P726" s="81"/>
      <c r="Q726" s="81"/>
      <c r="R726" s="81"/>
      <c r="S726" s="7"/>
    </row>
    <row r="727">
      <c r="A727" s="81"/>
      <c r="B727" s="81"/>
      <c r="C727" s="81"/>
      <c r="D727" s="81"/>
      <c r="E727" s="84" t="str">
        <f>'2. Dimension Definition'!F745</f>
        <v/>
      </c>
      <c r="F727" s="107"/>
      <c r="G727" s="84" t="str">
        <f>'2. Dimension Definition'!H745</f>
        <v/>
      </c>
      <c r="H727" s="107"/>
      <c r="I727" s="84" t="str">
        <f>'2. Dimension Definition'!J745</f>
        <v/>
      </c>
      <c r="J727" s="107"/>
      <c r="K727" s="116"/>
      <c r="L727" s="116"/>
      <c r="M727" s="116"/>
      <c r="N727" s="116"/>
      <c r="O727" s="81"/>
      <c r="P727" s="81"/>
      <c r="Q727" s="81"/>
      <c r="R727" s="81"/>
      <c r="S727" s="7"/>
    </row>
    <row r="728">
      <c r="A728" s="81"/>
      <c r="B728" s="81"/>
      <c r="C728" s="81"/>
      <c r="D728" s="81"/>
      <c r="E728" s="84" t="str">
        <f>'2. Dimension Definition'!F746</f>
        <v/>
      </c>
      <c r="F728" s="107"/>
      <c r="G728" s="84" t="str">
        <f>'2. Dimension Definition'!H746</f>
        <v/>
      </c>
      <c r="H728" s="107"/>
      <c r="I728" s="84" t="str">
        <f>'2. Dimension Definition'!J746</f>
        <v/>
      </c>
      <c r="J728" s="107"/>
      <c r="K728" s="116"/>
      <c r="L728" s="116"/>
      <c r="M728" s="116"/>
      <c r="N728" s="116"/>
      <c r="O728" s="81"/>
      <c r="P728" s="81"/>
      <c r="Q728" s="81"/>
      <c r="R728" s="81"/>
      <c r="S728" s="7"/>
    </row>
    <row r="729">
      <c r="A729" s="81"/>
      <c r="B729" s="81"/>
      <c r="C729" s="81"/>
      <c r="D729" s="81"/>
      <c r="E729" s="84" t="str">
        <f>'2. Dimension Definition'!F747</f>
        <v/>
      </c>
      <c r="F729" s="107"/>
      <c r="G729" s="84" t="str">
        <f>'2. Dimension Definition'!H747</f>
        <v/>
      </c>
      <c r="H729" s="107"/>
      <c r="I729" s="84" t="str">
        <f>'2. Dimension Definition'!J747</f>
        <v/>
      </c>
      <c r="J729" s="107"/>
      <c r="K729" s="116"/>
      <c r="L729" s="116"/>
      <c r="M729" s="116"/>
      <c r="N729" s="116"/>
      <c r="O729" s="81"/>
      <c r="P729" s="81"/>
      <c r="Q729" s="81"/>
      <c r="R729" s="81"/>
      <c r="S729" s="7"/>
    </row>
    <row r="730">
      <c r="A730" s="81"/>
      <c r="B730" s="81"/>
      <c r="C730" s="81"/>
      <c r="D730" s="81"/>
      <c r="E730" s="84" t="str">
        <f>'2. Dimension Definition'!F748</f>
        <v/>
      </c>
      <c r="F730" s="107"/>
      <c r="G730" s="84" t="str">
        <f>'2. Dimension Definition'!H748</f>
        <v/>
      </c>
      <c r="H730" s="107"/>
      <c r="I730" s="84" t="str">
        <f>'2. Dimension Definition'!J748</f>
        <v/>
      </c>
      <c r="J730" s="107"/>
      <c r="K730" s="116"/>
      <c r="L730" s="116"/>
      <c r="M730" s="116"/>
      <c r="N730" s="116"/>
      <c r="O730" s="81"/>
      <c r="P730" s="81"/>
      <c r="Q730" s="81"/>
      <c r="R730" s="81"/>
      <c r="S730" s="7"/>
    </row>
    <row r="731">
      <c r="A731" s="81"/>
      <c r="B731" s="81"/>
      <c r="C731" s="81"/>
      <c r="D731" s="81"/>
      <c r="E731" s="84" t="str">
        <f>'2. Dimension Definition'!F749</f>
        <v/>
      </c>
      <c r="F731" s="107"/>
      <c r="G731" s="84" t="str">
        <f>'2. Dimension Definition'!H749</f>
        <v/>
      </c>
      <c r="H731" s="107"/>
      <c r="I731" s="84" t="str">
        <f>'2. Dimension Definition'!J749</f>
        <v/>
      </c>
      <c r="J731" s="107"/>
      <c r="K731" s="116"/>
      <c r="L731" s="116"/>
      <c r="M731" s="116"/>
      <c r="N731" s="116"/>
      <c r="O731" s="81"/>
      <c r="P731" s="81"/>
      <c r="Q731" s="81"/>
      <c r="R731" s="81"/>
      <c r="S731" s="7"/>
    </row>
    <row r="732">
      <c r="A732" s="81"/>
      <c r="B732" s="81"/>
      <c r="C732" s="81"/>
      <c r="D732" s="81"/>
      <c r="E732" s="84" t="str">
        <f>'2. Dimension Definition'!F750</f>
        <v/>
      </c>
      <c r="F732" s="107"/>
      <c r="G732" s="84" t="str">
        <f>'2. Dimension Definition'!H750</f>
        <v/>
      </c>
      <c r="H732" s="107"/>
      <c r="I732" s="84" t="str">
        <f>'2. Dimension Definition'!J750</f>
        <v/>
      </c>
      <c r="J732" s="107"/>
      <c r="K732" s="116"/>
      <c r="L732" s="116"/>
      <c r="M732" s="116"/>
      <c r="N732" s="116"/>
      <c r="O732" s="81"/>
      <c r="P732" s="81"/>
      <c r="Q732" s="81"/>
      <c r="R732" s="81"/>
      <c r="S732" s="7"/>
    </row>
    <row r="733">
      <c r="A733" s="81"/>
      <c r="B733" s="81"/>
      <c r="C733" s="81"/>
      <c r="D733" s="81"/>
      <c r="E733" s="84" t="str">
        <f>'2. Dimension Definition'!F751</f>
        <v/>
      </c>
      <c r="F733" s="107"/>
      <c r="G733" s="84" t="str">
        <f>'2. Dimension Definition'!H751</f>
        <v/>
      </c>
      <c r="H733" s="107"/>
      <c r="I733" s="84" t="str">
        <f>'2. Dimension Definition'!J751</f>
        <v/>
      </c>
      <c r="J733" s="107"/>
      <c r="K733" s="116"/>
      <c r="L733" s="116"/>
      <c r="M733" s="116"/>
      <c r="N733" s="116"/>
      <c r="O733" s="81"/>
      <c r="P733" s="81"/>
      <c r="Q733" s="81"/>
      <c r="R733" s="81"/>
      <c r="S733" s="7"/>
    </row>
    <row r="734">
      <c r="A734" s="81"/>
      <c r="B734" s="81"/>
      <c r="C734" s="81"/>
      <c r="D734" s="81"/>
      <c r="E734" s="84" t="str">
        <f>'2. Dimension Definition'!F752</f>
        <v/>
      </c>
      <c r="F734" s="107"/>
      <c r="G734" s="84" t="str">
        <f>'2. Dimension Definition'!H752</f>
        <v/>
      </c>
      <c r="H734" s="107"/>
      <c r="I734" s="84" t="str">
        <f>'2. Dimension Definition'!J752</f>
        <v/>
      </c>
      <c r="J734" s="107"/>
      <c r="K734" s="116"/>
      <c r="L734" s="116"/>
      <c r="M734" s="116"/>
      <c r="N734" s="116"/>
      <c r="O734" s="81"/>
      <c r="P734" s="81"/>
      <c r="Q734" s="81"/>
      <c r="R734" s="81"/>
      <c r="S734" s="7"/>
    </row>
    <row r="735">
      <c r="A735" s="81"/>
      <c r="B735" s="81"/>
      <c r="C735" s="81"/>
      <c r="D735" s="81"/>
      <c r="E735" s="84" t="str">
        <f>'2. Dimension Definition'!F753</f>
        <v/>
      </c>
      <c r="F735" s="107"/>
      <c r="G735" s="84" t="str">
        <f>'2. Dimension Definition'!H753</f>
        <v/>
      </c>
      <c r="H735" s="107"/>
      <c r="I735" s="84" t="str">
        <f>'2. Dimension Definition'!J753</f>
        <v/>
      </c>
      <c r="J735" s="107"/>
      <c r="K735" s="116"/>
      <c r="L735" s="116"/>
      <c r="M735" s="116"/>
      <c r="N735" s="116"/>
      <c r="O735" s="81"/>
      <c r="P735" s="81"/>
      <c r="Q735" s="81"/>
      <c r="R735" s="81"/>
      <c r="S735" s="7"/>
    </row>
    <row r="736">
      <c r="A736" s="81"/>
      <c r="B736" s="81"/>
      <c r="C736" s="81"/>
      <c r="D736" s="81"/>
      <c r="E736" s="84" t="str">
        <f>'2. Dimension Definition'!F754</f>
        <v/>
      </c>
      <c r="F736" s="107"/>
      <c r="G736" s="84" t="str">
        <f>'2. Dimension Definition'!H754</f>
        <v/>
      </c>
      <c r="H736" s="107"/>
      <c r="I736" s="84" t="str">
        <f>'2. Dimension Definition'!J754</f>
        <v/>
      </c>
      <c r="J736" s="107"/>
      <c r="K736" s="116"/>
      <c r="L736" s="116"/>
      <c r="M736" s="116"/>
      <c r="N736" s="116"/>
      <c r="O736" s="81"/>
      <c r="P736" s="81"/>
      <c r="Q736" s="81"/>
      <c r="R736" s="81"/>
      <c r="S736" s="7"/>
    </row>
    <row r="737">
      <c r="A737" s="81"/>
      <c r="B737" s="81"/>
      <c r="C737" s="81"/>
      <c r="D737" s="81"/>
      <c r="E737" s="84" t="str">
        <f>'2. Dimension Definition'!F755</f>
        <v/>
      </c>
      <c r="F737" s="107"/>
      <c r="G737" s="84" t="str">
        <f>'2. Dimension Definition'!H755</f>
        <v/>
      </c>
      <c r="H737" s="107"/>
      <c r="I737" s="84" t="str">
        <f>'2. Dimension Definition'!J755</f>
        <v/>
      </c>
      <c r="J737" s="107"/>
      <c r="K737" s="116"/>
      <c r="L737" s="116"/>
      <c r="M737" s="116"/>
      <c r="N737" s="116"/>
      <c r="O737" s="81"/>
      <c r="P737" s="81"/>
      <c r="Q737" s="81"/>
      <c r="R737" s="81"/>
      <c r="S737" s="7"/>
    </row>
    <row r="738">
      <c r="A738" s="81"/>
      <c r="B738" s="81"/>
      <c r="C738" s="81"/>
      <c r="D738" s="81"/>
      <c r="E738" s="84" t="str">
        <f>'2. Dimension Definition'!F756</f>
        <v/>
      </c>
      <c r="F738" s="107"/>
      <c r="G738" s="84" t="str">
        <f>'2. Dimension Definition'!H756</f>
        <v/>
      </c>
      <c r="H738" s="107"/>
      <c r="I738" s="84" t="str">
        <f>'2. Dimension Definition'!J756</f>
        <v/>
      </c>
      <c r="J738" s="107"/>
      <c r="K738" s="116"/>
      <c r="L738" s="116"/>
      <c r="M738" s="116"/>
      <c r="N738" s="116"/>
      <c r="O738" s="81"/>
      <c r="P738" s="81"/>
      <c r="Q738" s="81"/>
      <c r="R738" s="81"/>
      <c r="S738" s="7"/>
    </row>
    <row r="739">
      <c r="A739" s="81"/>
      <c r="B739" s="81"/>
      <c r="C739" s="81"/>
      <c r="D739" s="81"/>
      <c r="E739" s="84" t="str">
        <f>'2. Dimension Definition'!F757</f>
        <v/>
      </c>
      <c r="F739" s="107"/>
      <c r="G739" s="84" t="str">
        <f>'2. Dimension Definition'!H757</f>
        <v/>
      </c>
      <c r="H739" s="107"/>
      <c r="I739" s="84" t="str">
        <f>'2. Dimension Definition'!J757</f>
        <v/>
      </c>
      <c r="J739" s="107"/>
      <c r="K739" s="116"/>
      <c r="L739" s="116"/>
      <c r="M739" s="116"/>
      <c r="N739" s="116"/>
      <c r="O739" s="81"/>
      <c r="P739" s="81"/>
      <c r="Q739" s="81"/>
      <c r="R739" s="81"/>
      <c r="S739" s="7"/>
    </row>
    <row r="740">
      <c r="A740" s="81"/>
      <c r="B740" s="81"/>
      <c r="C740" s="81"/>
      <c r="D740" s="81"/>
      <c r="E740" s="84" t="str">
        <f>'2. Dimension Definition'!F758</f>
        <v/>
      </c>
      <c r="F740" s="107"/>
      <c r="G740" s="84" t="str">
        <f>'2. Dimension Definition'!H758</f>
        <v/>
      </c>
      <c r="H740" s="107"/>
      <c r="I740" s="84" t="str">
        <f>'2. Dimension Definition'!J758</f>
        <v/>
      </c>
      <c r="J740" s="107"/>
      <c r="K740" s="116"/>
      <c r="L740" s="116"/>
      <c r="M740" s="116"/>
      <c r="N740" s="116"/>
      <c r="O740" s="81"/>
      <c r="P740" s="81"/>
      <c r="Q740" s="81"/>
      <c r="R740" s="81"/>
      <c r="S740" s="7"/>
    </row>
    <row r="741">
      <c r="A741" s="81"/>
      <c r="B741" s="81"/>
      <c r="C741" s="81"/>
      <c r="D741" s="81"/>
      <c r="E741" s="84" t="str">
        <f>'2. Dimension Definition'!F759</f>
        <v/>
      </c>
      <c r="F741" s="107"/>
      <c r="G741" s="84" t="str">
        <f>'2. Dimension Definition'!H759</f>
        <v/>
      </c>
      <c r="H741" s="107"/>
      <c r="I741" s="84" t="str">
        <f>'2. Dimension Definition'!J759</f>
        <v/>
      </c>
      <c r="J741" s="107"/>
      <c r="K741" s="116"/>
      <c r="L741" s="116"/>
      <c r="M741" s="116"/>
      <c r="N741" s="116"/>
      <c r="O741" s="81"/>
      <c r="P741" s="81"/>
      <c r="Q741" s="81"/>
      <c r="R741" s="81"/>
      <c r="S741" s="7"/>
    </row>
    <row r="742">
      <c r="A742" s="81"/>
      <c r="B742" s="81"/>
      <c r="C742" s="81"/>
      <c r="D742" s="81"/>
      <c r="E742" s="84" t="str">
        <f>'2. Dimension Definition'!F760</f>
        <v/>
      </c>
      <c r="F742" s="107"/>
      <c r="G742" s="84" t="str">
        <f>'2. Dimension Definition'!H760</f>
        <v/>
      </c>
      <c r="H742" s="107"/>
      <c r="I742" s="84" t="str">
        <f>'2. Dimension Definition'!J760</f>
        <v/>
      </c>
      <c r="J742" s="107"/>
      <c r="K742" s="116"/>
      <c r="L742" s="116"/>
      <c r="M742" s="116"/>
      <c r="N742" s="116"/>
      <c r="O742" s="81"/>
      <c r="P742" s="81"/>
      <c r="Q742" s="81"/>
      <c r="R742" s="81"/>
      <c r="S742" s="7"/>
    </row>
    <row r="743">
      <c r="A743" s="81"/>
      <c r="B743" s="81"/>
      <c r="C743" s="81"/>
      <c r="D743" s="81"/>
      <c r="E743" s="84" t="str">
        <f>'2. Dimension Definition'!F761</f>
        <v/>
      </c>
      <c r="F743" s="107"/>
      <c r="G743" s="84" t="str">
        <f>'2. Dimension Definition'!H761</f>
        <v/>
      </c>
      <c r="H743" s="107"/>
      <c r="I743" s="84" t="str">
        <f>'2. Dimension Definition'!J761</f>
        <v/>
      </c>
      <c r="J743" s="107"/>
      <c r="K743" s="116"/>
      <c r="L743" s="116"/>
      <c r="M743" s="116"/>
      <c r="N743" s="116"/>
      <c r="O743" s="81"/>
      <c r="P743" s="81"/>
      <c r="Q743" s="81"/>
      <c r="R743" s="81"/>
      <c r="S743" s="7"/>
    </row>
    <row r="744">
      <c r="A744" s="81"/>
      <c r="B744" s="81"/>
      <c r="C744" s="81"/>
      <c r="D744" s="81"/>
      <c r="E744" s="84" t="str">
        <f>'2. Dimension Definition'!F762</f>
        <v/>
      </c>
      <c r="F744" s="107"/>
      <c r="G744" s="84" t="str">
        <f>'2. Dimension Definition'!H762</f>
        <v/>
      </c>
      <c r="H744" s="107"/>
      <c r="I744" s="84" t="str">
        <f>'2. Dimension Definition'!J762</f>
        <v/>
      </c>
      <c r="J744" s="107"/>
      <c r="K744" s="116"/>
      <c r="L744" s="116"/>
      <c r="M744" s="116"/>
      <c r="N744" s="116"/>
      <c r="O744" s="81"/>
      <c r="P744" s="81"/>
      <c r="Q744" s="81"/>
      <c r="R744" s="81"/>
      <c r="S744" s="7"/>
    </row>
    <row r="745">
      <c r="A745" s="81"/>
      <c r="B745" s="81"/>
      <c r="C745" s="81"/>
      <c r="D745" s="81"/>
      <c r="E745" s="84" t="str">
        <f>'2. Dimension Definition'!F763</f>
        <v/>
      </c>
      <c r="F745" s="107"/>
      <c r="G745" s="84" t="str">
        <f>'2. Dimension Definition'!H763</f>
        <v/>
      </c>
      <c r="H745" s="107"/>
      <c r="I745" s="84" t="str">
        <f>'2. Dimension Definition'!J763</f>
        <v/>
      </c>
      <c r="J745" s="107"/>
      <c r="K745" s="116"/>
      <c r="L745" s="116"/>
      <c r="M745" s="116"/>
      <c r="N745" s="116"/>
      <c r="O745" s="81"/>
      <c r="P745" s="81"/>
      <c r="Q745" s="81"/>
      <c r="R745" s="81"/>
      <c r="S745" s="7"/>
    </row>
    <row r="746">
      <c r="A746" s="81"/>
      <c r="B746" s="81"/>
      <c r="C746" s="81"/>
      <c r="D746" s="81"/>
      <c r="E746" s="84" t="str">
        <f>'2. Dimension Definition'!F764</f>
        <v/>
      </c>
      <c r="F746" s="107"/>
      <c r="G746" s="84" t="str">
        <f>'2. Dimension Definition'!H764</f>
        <v/>
      </c>
      <c r="H746" s="107"/>
      <c r="I746" s="84" t="str">
        <f>'2. Dimension Definition'!J764</f>
        <v/>
      </c>
      <c r="J746" s="107"/>
      <c r="K746" s="116"/>
      <c r="L746" s="116"/>
      <c r="M746" s="116"/>
      <c r="N746" s="116"/>
      <c r="O746" s="81"/>
      <c r="P746" s="81"/>
      <c r="Q746" s="81"/>
      <c r="R746" s="81"/>
      <c r="S746" s="7"/>
    </row>
    <row r="747">
      <c r="A747" s="81"/>
      <c r="B747" s="81"/>
      <c r="C747" s="81"/>
      <c r="D747" s="81"/>
      <c r="E747" s="84" t="str">
        <f>'2. Dimension Definition'!F765</f>
        <v/>
      </c>
      <c r="F747" s="107"/>
      <c r="G747" s="84" t="str">
        <f>'2. Dimension Definition'!H765</f>
        <v/>
      </c>
      <c r="H747" s="107"/>
      <c r="I747" s="84" t="str">
        <f>'2. Dimension Definition'!J765</f>
        <v/>
      </c>
      <c r="J747" s="107"/>
      <c r="K747" s="116"/>
      <c r="L747" s="116"/>
      <c r="M747" s="116"/>
      <c r="N747" s="116"/>
      <c r="O747" s="81"/>
      <c r="P747" s="81"/>
      <c r="Q747" s="81"/>
      <c r="R747" s="81"/>
      <c r="S747" s="7"/>
    </row>
    <row r="748">
      <c r="A748" s="81"/>
      <c r="B748" s="81"/>
      <c r="C748" s="81"/>
      <c r="D748" s="81"/>
      <c r="E748" s="84" t="str">
        <f>'2. Dimension Definition'!F766</f>
        <v/>
      </c>
      <c r="F748" s="107"/>
      <c r="G748" s="84" t="str">
        <f>'2. Dimension Definition'!H766</f>
        <v/>
      </c>
      <c r="H748" s="107"/>
      <c r="I748" s="84" t="str">
        <f>'2. Dimension Definition'!J766</f>
        <v/>
      </c>
      <c r="J748" s="107"/>
      <c r="K748" s="116"/>
      <c r="L748" s="116"/>
      <c r="M748" s="116"/>
      <c r="N748" s="116"/>
      <c r="O748" s="81"/>
      <c r="P748" s="81"/>
      <c r="Q748" s="81"/>
      <c r="R748" s="81"/>
      <c r="S748" s="7"/>
    </row>
    <row r="749">
      <c r="A749" s="81"/>
      <c r="B749" s="81"/>
      <c r="C749" s="81"/>
      <c r="D749" s="81"/>
      <c r="E749" s="84" t="str">
        <f>'2. Dimension Definition'!F767</f>
        <v/>
      </c>
      <c r="F749" s="107"/>
      <c r="G749" s="84" t="str">
        <f>'2. Dimension Definition'!H767</f>
        <v/>
      </c>
      <c r="H749" s="107"/>
      <c r="I749" s="84" t="str">
        <f>'2. Dimension Definition'!J767</f>
        <v/>
      </c>
      <c r="J749" s="107"/>
      <c r="K749" s="116"/>
      <c r="L749" s="116"/>
      <c r="M749" s="116"/>
      <c r="N749" s="116"/>
      <c r="O749" s="81"/>
      <c r="P749" s="81"/>
      <c r="Q749" s="81"/>
      <c r="R749" s="81"/>
      <c r="S749" s="7"/>
    </row>
    <row r="750">
      <c r="A750" s="81"/>
      <c r="B750" s="81"/>
      <c r="C750" s="81"/>
      <c r="D750" s="81"/>
      <c r="E750" s="84" t="str">
        <f>'2. Dimension Definition'!F768</f>
        <v/>
      </c>
      <c r="F750" s="107"/>
      <c r="G750" s="84" t="str">
        <f>'2. Dimension Definition'!H768</f>
        <v/>
      </c>
      <c r="H750" s="107"/>
      <c r="I750" s="84" t="str">
        <f>'2. Dimension Definition'!J768</f>
        <v/>
      </c>
      <c r="J750" s="107"/>
      <c r="K750" s="116"/>
      <c r="L750" s="116"/>
      <c r="M750" s="116"/>
      <c r="N750" s="116"/>
      <c r="O750" s="81"/>
      <c r="P750" s="81"/>
      <c r="Q750" s="81"/>
      <c r="R750" s="81"/>
      <c r="S750" s="7"/>
    </row>
    <row r="751">
      <c r="A751" s="81"/>
      <c r="B751" s="81"/>
      <c r="C751" s="81"/>
      <c r="D751" s="81"/>
      <c r="E751" s="84" t="str">
        <f>'2. Dimension Definition'!F769</f>
        <v/>
      </c>
      <c r="F751" s="107"/>
      <c r="G751" s="84" t="str">
        <f>'2. Dimension Definition'!H769</f>
        <v/>
      </c>
      <c r="H751" s="107"/>
      <c r="I751" s="84" t="str">
        <f>'2. Dimension Definition'!J769</f>
        <v/>
      </c>
      <c r="J751" s="107"/>
      <c r="K751" s="116"/>
      <c r="L751" s="116"/>
      <c r="M751" s="116"/>
      <c r="N751" s="116"/>
      <c r="O751" s="81"/>
      <c r="P751" s="81"/>
      <c r="Q751" s="81"/>
      <c r="R751" s="81"/>
      <c r="S751" s="7"/>
    </row>
    <row r="752">
      <c r="A752" s="81"/>
      <c r="B752" s="81"/>
      <c r="C752" s="81"/>
      <c r="D752" s="81"/>
      <c r="E752" s="84" t="str">
        <f>'2. Dimension Definition'!F770</f>
        <v/>
      </c>
      <c r="F752" s="107"/>
      <c r="G752" s="84" t="str">
        <f>'2. Dimension Definition'!H770</f>
        <v/>
      </c>
      <c r="H752" s="107"/>
      <c r="I752" s="84" t="str">
        <f>'2. Dimension Definition'!J770</f>
        <v/>
      </c>
      <c r="J752" s="107"/>
      <c r="K752" s="116"/>
      <c r="L752" s="116"/>
      <c r="M752" s="116"/>
      <c r="N752" s="116"/>
      <c r="O752" s="81"/>
      <c r="P752" s="81"/>
      <c r="Q752" s="81"/>
      <c r="R752" s="81"/>
      <c r="S752" s="7"/>
    </row>
    <row r="753">
      <c r="A753" s="81"/>
      <c r="B753" s="81"/>
      <c r="C753" s="81"/>
      <c r="D753" s="81"/>
      <c r="E753" s="84" t="str">
        <f>'2. Dimension Definition'!F771</f>
        <v/>
      </c>
      <c r="F753" s="107"/>
      <c r="G753" s="84" t="str">
        <f>'2. Dimension Definition'!H771</f>
        <v/>
      </c>
      <c r="H753" s="107"/>
      <c r="I753" s="84" t="str">
        <f>'2. Dimension Definition'!J771</f>
        <v/>
      </c>
      <c r="J753" s="107"/>
      <c r="K753" s="116"/>
      <c r="L753" s="116"/>
      <c r="M753" s="116"/>
      <c r="N753" s="116"/>
      <c r="O753" s="81"/>
      <c r="P753" s="81"/>
      <c r="Q753" s="81"/>
      <c r="R753" s="81"/>
      <c r="S753" s="7"/>
    </row>
    <row r="754">
      <c r="A754" s="81"/>
      <c r="B754" s="81"/>
      <c r="C754" s="81"/>
      <c r="D754" s="81"/>
      <c r="E754" s="84" t="str">
        <f>'2. Dimension Definition'!F772</f>
        <v/>
      </c>
      <c r="F754" s="107"/>
      <c r="G754" s="84" t="str">
        <f>'2. Dimension Definition'!H772</f>
        <v/>
      </c>
      <c r="H754" s="107"/>
      <c r="I754" s="84" t="str">
        <f>'2. Dimension Definition'!J772</f>
        <v/>
      </c>
      <c r="J754" s="107"/>
      <c r="K754" s="116"/>
      <c r="L754" s="116"/>
      <c r="M754" s="116"/>
      <c r="N754" s="116"/>
      <c r="O754" s="81"/>
      <c r="P754" s="81"/>
      <c r="Q754" s="81"/>
      <c r="R754" s="81"/>
      <c r="S754" s="7"/>
    </row>
    <row r="755">
      <c r="A755" s="81"/>
      <c r="B755" s="81"/>
      <c r="C755" s="81"/>
      <c r="D755" s="81"/>
      <c r="E755" s="84" t="str">
        <f>'2. Dimension Definition'!F773</f>
        <v/>
      </c>
      <c r="F755" s="107"/>
      <c r="G755" s="84" t="str">
        <f>'2. Dimension Definition'!H773</f>
        <v/>
      </c>
      <c r="H755" s="107"/>
      <c r="I755" s="84" t="str">
        <f>'2. Dimension Definition'!J773</f>
        <v/>
      </c>
      <c r="J755" s="107"/>
      <c r="K755" s="116"/>
      <c r="L755" s="116"/>
      <c r="M755" s="116"/>
      <c r="N755" s="116"/>
      <c r="O755" s="81"/>
      <c r="P755" s="81"/>
      <c r="Q755" s="81"/>
      <c r="R755" s="81"/>
      <c r="S755" s="7"/>
    </row>
    <row r="756">
      <c r="A756" s="81"/>
      <c r="B756" s="81"/>
      <c r="C756" s="81"/>
      <c r="D756" s="81"/>
      <c r="E756" s="84" t="str">
        <f>'2. Dimension Definition'!F774</f>
        <v/>
      </c>
      <c r="F756" s="107"/>
      <c r="G756" s="84" t="str">
        <f>'2. Dimension Definition'!H774</f>
        <v/>
      </c>
      <c r="H756" s="107"/>
      <c r="I756" s="84" t="str">
        <f>'2. Dimension Definition'!J774</f>
        <v/>
      </c>
      <c r="J756" s="107"/>
      <c r="K756" s="116"/>
      <c r="L756" s="116"/>
      <c r="M756" s="116"/>
      <c r="N756" s="116"/>
      <c r="O756" s="81"/>
      <c r="P756" s="81"/>
      <c r="Q756" s="81"/>
      <c r="R756" s="81"/>
      <c r="S756" s="7"/>
    </row>
    <row r="757">
      <c r="A757" s="81"/>
      <c r="B757" s="81"/>
      <c r="C757" s="81"/>
      <c r="D757" s="81"/>
      <c r="E757" s="84" t="str">
        <f>'2. Dimension Definition'!F775</f>
        <v/>
      </c>
      <c r="F757" s="107"/>
      <c r="G757" s="84" t="str">
        <f>'2. Dimension Definition'!H775</f>
        <v/>
      </c>
      <c r="H757" s="107"/>
      <c r="I757" s="84" t="str">
        <f>'2. Dimension Definition'!J775</f>
        <v/>
      </c>
      <c r="J757" s="107"/>
      <c r="K757" s="116"/>
      <c r="L757" s="116"/>
      <c r="M757" s="116"/>
      <c r="N757" s="116"/>
      <c r="O757" s="81"/>
      <c r="P757" s="81"/>
      <c r="Q757" s="81"/>
      <c r="R757" s="81"/>
      <c r="S757" s="7"/>
    </row>
    <row r="758">
      <c r="A758" s="81"/>
      <c r="B758" s="81"/>
      <c r="C758" s="81"/>
      <c r="D758" s="81"/>
      <c r="E758" s="84" t="str">
        <f>'2. Dimension Definition'!F776</f>
        <v/>
      </c>
      <c r="F758" s="107"/>
      <c r="G758" s="84" t="str">
        <f>'2. Dimension Definition'!H776</f>
        <v/>
      </c>
      <c r="H758" s="107"/>
      <c r="I758" s="84" t="str">
        <f>'2. Dimension Definition'!J776</f>
        <v/>
      </c>
      <c r="J758" s="107"/>
      <c r="K758" s="116"/>
      <c r="L758" s="116"/>
      <c r="M758" s="116"/>
      <c r="N758" s="116"/>
      <c r="O758" s="81"/>
      <c r="P758" s="81"/>
      <c r="Q758" s="81"/>
      <c r="R758" s="81"/>
      <c r="S758" s="7"/>
    </row>
    <row r="759">
      <c r="A759" s="81"/>
      <c r="B759" s="81"/>
      <c r="C759" s="81"/>
      <c r="D759" s="81"/>
      <c r="E759" s="84" t="str">
        <f>'2. Dimension Definition'!F777</f>
        <v/>
      </c>
      <c r="F759" s="107"/>
      <c r="G759" s="84" t="str">
        <f>'2. Dimension Definition'!H777</f>
        <v/>
      </c>
      <c r="H759" s="107"/>
      <c r="I759" s="84" t="str">
        <f>'2. Dimension Definition'!J777</f>
        <v/>
      </c>
      <c r="J759" s="107"/>
      <c r="K759" s="116"/>
      <c r="L759" s="116"/>
      <c r="M759" s="116"/>
      <c r="N759" s="116"/>
      <c r="O759" s="81"/>
      <c r="P759" s="81"/>
      <c r="Q759" s="81"/>
      <c r="R759" s="81"/>
      <c r="S759" s="7"/>
    </row>
    <row r="760">
      <c r="A760" s="81"/>
      <c r="B760" s="81"/>
      <c r="C760" s="81"/>
      <c r="D760" s="81"/>
      <c r="E760" s="84" t="str">
        <f>'2. Dimension Definition'!F778</f>
        <v/>
      </c>
      <c r="F760" s="107"/>
      <c r="G760" s="84" t="str">
        <f>'2. Dimension Definition'!H778</f>
        <v/>
      </c>
      <c r="H760" s="107"/>
      <c r="I760" s="84" t="str">
        <f>'2. Dimension Definition'!J778</f>
        <v/>
      </c>
      <c r="J760" s="107"/>
      <c r="K760" s="116"/>
      <c r="L760" s="116"/>
      <c r="M760" s="116"/>
      <c r="N760" s="116"/>
      <c r="O760" s="81"/>
      <c r="P760" s="81"/>
      <c r="Q760" s="81"/>
      <c r="R760" s="81"/>
      <c r="S760" s="7"/>
    </row>
    <row r="761">
      <c r="A761" s="81"/>
      <c r="B761" s="81"/>
      <c r="C761" s="81"/>
      <c r="D761" s="81"/>
      <c r="E761" s="84" t="str">
        <f>'2. Dimension Definition'!F779</f>
        <v/>
      </c>
      <c r="F761" s="107"/>
      <c r="G761" s="84" t="str">
        <f>'2. Dimension Definition'!H779</f>
        <v/>
      </c>
      <c r="H761" s="107"/>
      <c r="I761" s="84" t="str">
        <f>'2. Dimension Definition'!J779</f>
        <v/>
      </c>
      <c r="J761" s="107"/>
      <c r="K761" s="116"/>
      <c r="L761" s="116"/>
      <c r="M761" s="116"/>
      <c r="N761" s="116"/>
      <c r="O761" s="81"/>
      <c r="P761" s="81"/>
      <c r="Q761" s="81"/>
      <c r="R761" s="81"/>
      <c r="S761" s="7"/>
    </row>
    <row r="762">
      <c r="A762" s="81"/>
      <c r="B762" s="81"/>
      <c r="C762" s="81"/>
      <c r="D762" s="81"/>
      <c r="E762" s="84" t="str">
        <f>'2. Dimension Definition'!F780</f>
        <v/>
      </c>
      <c r="F762" s="107"/>
      <c r="G762" s="84" t="str">
        <f>'2. Dimension Definition'!H780</f>
        <v/>
      </c>
      <c r="H762" s="107"/>
      <c r="I762" s="84" t="str">
        <f>'2. Dimension Definition'!J780</f>
        <v/>
      </c>
      <c r="J762" s="107"/>
      <c r="K762" s="116"/>
      <c r="L762" s="116"/>
      <c r="M762" s="116"/>
      <c r="N762" s="116"/>
      <c r="O762" s="81"/>
      <c r="P762" s="81"/>
      <c r="Q762" s="81"/>
      <c r="R762" s="81"/>
      <c r="S762" s="7"/>
    </row>
    <row r="763">
      <c r="A763" s="81"/>
      <c r="B763" s="81"/>
      <c r="C763" s="81"/>
      <c r="D763" s="81"/>
      <c r="E763" s="84" t="str">
        <f>'2. Dimension Definition'!F781</f>
        <v/>
      </c>
      <c r="F763" s="107"/>
      <c r="G763" s="84" t="str">
        <f>'2. Dimension Definition'!H781</f>
        <v/>
      </c>
      <c r="H763" s="107"/>
      <c r="I763" s="84" t="str">
        <f>'2. Dimension Definition'!J781</f>
        <v/>
      </c>
      <c r="J763" s="107"/>
      <c r="K763" s="116"/>
      <c r="L763" s="116"/>
      <c r="M763" s="116"/>
      <c r="N763" s="116"/>
      <c r="O763" s="81"/>
      <c r="P763" s="81"/>
      <c r="Q763" s="81"/>
      <c r="R763" s="81"/>
      <c r="S763" s="7"/>
    </row>
    <row r="764">
      <c r="A764" s="81"/>
      <c r="B764" s="81"/>
      <c r="C764" s="81"/>
      <c r="D764" s="81"/>
      <c r="E764" s="84" t="str">
        <f>'2. Dimension Definition'!F782</f>
        <v/>
      </c>
      <c r="F764" s="107"/>
      <c r="G764" s="84" t="str">
        <f>'2. Dimension Definition'!H782</f>
        <v/>
      </c>
      <c r="H764" s="107"/>
      <c r="I764" s="84" t="str">
        <f>'2. Dimension Definition'!J782</f>
        <v/>
      </c>
      <c r="J764" s="107"/>
      <c r="K764" s="116"/>
      <c r="L764" s="116"/>
      <c r="M764" s="116"/>
      <c r="N764" s="116"/>
      <c r="O764" s="81"/>
      <c r="P764" s="81"/>
      <c r="Q764" s="81"/>
      <c r="R764" s="81"/>
      <c r="S764" s="7"/>
    </row>
    <row r="765">
      <c r="A765" s="81"/>
      <c r="B765" s="81"/>
      <c r="C765" s="81"/>
      <c r="D765" s="81"/>
      <c r="E765" s="84" t="str">
        <f>'2. Dimension Definition'!F783</f>
        <v/>
      </c>
      <c r="F765" s="107"/>
      <c r="G765" s="84" t="str">
        <f>'2. Dimension Definition'!H783</f>
        <v/>
      </c>
      <c r="H765" s="107"/>
      <c r="I765" s="84" t="str">
        <f>'2. Dimension Definition'!J783</f>
        <v/>
      </c>
      <c r="J765" s="107"/>
      <c r="K765" s="116"/>
      <c r="L765" s="116"/>
      <c r="M765" s="116"/>
      <c r="N765" s="116"/>
      <c r="O765" s="81"/>
      <c r="P765" s="81"/>
      <c r="Q765" s="81"/>
      <c r="R765" s="81"/>
      <c r="S765" s="7"/>
    </row>
    <row r="766">
      <c r="A766" s="81"/>
      <c r="B766" s="81"/>
      <c r="C766" s="81"/>
      <c r="D766" s="81"/>
      <c r="E766" s="84" t="str">
        <f>'2. Dimension Definition'!F784</f>
        <v/>
      </c>
      <c r="F766" s="107"/>
      <c r="G766" s="84" t="str">
        <f>'2. Dimension Definition'!H784</f>
        <v/>
      </c>
      <c r="H766" s="107"/>
      <c r="I766" s="84" t="str">
        <f>'2. Dimension Definition'!J784</f>
        <v/>
      </c>
      <c r="J766" s="107"/>
      <c r="K766" s="116"/>
      <c r="L766" s="116"/>
      <c r="M766" s="116"/>
      <c r="N766" s="116"/>
      <c r="O766" s="81"/>
      <c r="P766" s="81"/>
      <c r="Q766" s="81"/>
      <c r="R766" s="81"/>
      <c r="S766" s="7"/>
    </row>
    <row r="767">
      <c r="A767" s="81"/>
      <c r="B767" s="81"/>
      <c r="C767" s="81"/>
      <c r="D767" s="81"/>
      <c r="E767" s="84" t="str">
        <f>'2. Dimension Definition'!F785</f>
        <v/>
      </c>
      <c r="F767" s="107"/>
      <c r="G767" s="84" t="str">
        <f>'2. Dimension Definition'!H785</f>
        <v/>
      </c>
      <c r="H767" s="107"/>
      <c r="I767" s="84" t="str">
        <f>'2. Dimension Definition'!J785</f>
        <v/>
      </c>
      <c r="J767" s="107"/>
      <c r="K767" s="116"/>
      <c r="L767" s="116"/>
      <c r="M767" s="116"/>
      <c r="N767" s="116"/>
      <c r="O767" s="81"/>
      <c r="P767" s="81"/>
      <c r="Q767" s="81"/>
      <c r="R767" s="81"/>
      <c r="S767" s="7"/>
    </row>
    <row r="768">
      <c r="A768" s="81"/>
      <c r="B768" s="81"/>
      <c r="C768" s="81"/>
      <c r="D768" s="81"/>
      <c r="E768" s="84" t="str">
        <f>'2. Dimension Definition'!F786</f>
        <v/>
      </c>
      <c r="F768" s="107"/>
      <c r="G768" s="84" t="str">
        <f>'2. Dimension Definition'!H786</f>
        <v/>
      </c>
      <c r="H768" s="107"/>
      <c r="I768" s="84" t="str">
        <f>'2. Dimension Definition'!J786</f>
        <v/>
      </c>
      <c r="J768" s="107"/>
      <c r="K768" s="116"/>
      <c r="L768" s="116"/>
      <c r="M768" s="116"/>
      <c r="N768" s="116"/>
      <c r="O768" s="81"/>
      <c r="P768" s="81"/>
      <c r="Q768" s="81"/>
      <c r="R768" s="81"/>
      <c r="S768" s="7"/>
    </row>
    <row r="769">
      <c r="A769" s="81"/>
      <c r="B769" s="81"/>
      <c r="C769" s="81"/>
      <c r="D769" s="81"/>
      <c r="E769" s="84" t="str">
        <f>'2. Dimension Definition'!F787</f>
        <v/>
      </c>
      <c r="F769" s="107"/>
      <c r="G769" s="84" t="str">
        <f>'2. Dimension Definition'!H787</f>
        <v/>
      </c>
      <c r="H769" s="107"/>
      <c r="I769" s="84" t="str">
        <f>'2. Dimension Definition'!J787</f>
        <v/>
      </c>
      <c r="J769" s="107"/>
      <c r="K769" s="116"/>
      <c r="L769" s="116"/>
      <c r="M769" s="116"/>
      <c r="N769" s="116"/>
      <c r="O769" s="81"/>
      <c r="P769" s="81"/>
      <c r="Q769" s="81"/>
      <c r="R769" s="81"/>
      <c r="S769" s="7"/>
    </row>
    <row r="770">
      <c r="A770" s="81"/>
      <c r="B770" s="81"/>
      <c r="C770" s="81"/>
      <c r="D770" s="81"/>
      <c r="E770" s="84" t="str">
        <f>'2. Dimension Definition'!F788</f>
        <v/>
      </c>
      <c r="F770" s="107"/>
      <c r="G770" s="84" t="str">
        <f>'2. Dimension Definition'!H788</f>
        <v/>
      </c>
      <c r="H770" s="107"/>
      <c r="I770" s="84" t="str">
        <f>'2. Dimension Definition'!J788</f>
        <v/>
      </c>
      <c r="J770" s="107"/>
      <c r="K770" s="116"/>
      <c r="L770" s="116"/>
      <c r="M770" s="116"/>
      <c r="N770" s="116"/>
      <c r="O770" s="81"/>
      <c r="P770" s="81"/>
      <c r="Q770" s="81"/>
      <c r="R770" s="81"/>
      <c r="S770" s="7"/>
    </row>
    <row r="771">
      <c r="A771" s="81"/>
      <c r="B771" s="81"/>
      <c r="C771" s="81"/>
      <c r="D771" s="81"/>
      <c r="E771" s="84" t="str">
        <f>'2. Dimension Definition'!F789</f>
        <v/>
      </c>
      <c r="F771" s="107"/>
      <c r="G771" s="84" t="str">
        <f>'2. Dimension Definition'!H789</f>
        <v/>
      </c>
      <c r="H771" s="107"/>
      <c r="I771" s="84" t="str">
        <f>'2. Dimension Definition'!J789</f>
        <v/>
      </c>
      <c r="J771" s="107"/>
      <c r="K771" s="116"/>
      <c r="L771" s="116"/>
      <c r="M771" s="116"/>
      <c r="N771" s="116"/>
      <c r="O771" s="81"/>
      <c r="P771" s="81"/>
      <c r="Q771" s="81"/>
      <c r="R771" s="81"/>
      <c r="S771" s="7"/>
    </row>
    <row r="772">
      <c r="A772" s="81"/>
      <c r="B772" s="81"/>
      <c r="C772" s="81"/>
      <c r="D772" s="81"/>
      <c r="E772" s="84" t="str">
        <f>'2. Dimension Definition'!F790</f>
        <v/>
      </c>
      <c r="F772" s="107"/>
      <c r="G772" s="84" t="str">
        <f>'2. Dimension Definition'!H790</f>
        <v/>
      </c>
      <c r="H772" s="107"/>
      <c r="I772" s="84" t="str">
        <f>'2. Dimension Definition'!J790</f>
        <v/>
      </c>
      <c r="J772" s="107"/>
      <c r="K772" s="116"/>
      <c r="L772" s="116"/>
      <c r="M772" s="116"/>
      <c r="N772" s="116"/>
      <c r="O772" s="81"/>
      <c r="P772" s="81"/>
      <c r="Q772" s="81"/>
      <c r="R772" s="81"/>
      <c r="S772" s="7"/>
    </row>
    <row r="773">
      <c r="A773" s="81"/>
      <c r="B773" s="81"/>
      <c r="C773" s="81"/>
      <c r="D773" s="81"/>
      <c r="E773" s="84" t="str">
        <f>'2. Dimension Definition'!F791</f>
        <v/>
      </c>
      <c r="F773" s="107"/>
      <c r="G773" s="84" t="str">
        <f>'2. Dimension Definition'!H791</f>
        <v/>
      </c>
      <c r="H773" s="107"/>
      <c r="I773" s="84" t="str">
        <f>'2. Dimension Definition'!J791</f>
        <v/>
      </c>
      <c r="J773" s="107"/>
      <c r="K773" s="116"/>
      <c r="L773" s="116"/>
      <c r="M773" s="116"/>
      <c r="N773" s="116"/>
      <c r="O773" s="81"/>
      <c r="P773" s="81"/>
      <c r="Q773" s="81"/>
      <c r="R773" s="81"/>
      <c r="S773" s="7"/>
    </row>
    <row r="774">
      <c r="A774" s="81"/>
      <c r="B774" s="81"/>
      <c r="C774" s="81"/>
      <c r="D774" s="81"/>
      <c r="E774" s="84" t="str">
        <f>'2. Dimension Definition'!F792</f>
        <v/>
      </c>
      <c r="F774" s="107"/>
      <c r="G774" s="84" t="str">
        <f>'2. Dimension Definition'!H792</f>
        <v/>
      </c>
      <c r="H774" s="107"/>
      <c r="I774" s="84" t="str">
        <f>'2. Dimension Definition'!J792</f>
        <v/>
      </c>
      <c r="J774" s="107"/>
      <c r="K774" s="116"/>
      <c r="L774" s="116"/>
      <c r="M774" s="116"/>
      <c r="N774" s="116"/>
      <c r="O774" s="81"/>
      <c r="P774" s="81"/>
      <c r="Q774" s="81"/>
      <c r="R774" s="81"/>
      <c r="S774" s="7"/>
    </row>
    <row r="775">
      <c r="A775" s="81"/>
      <c r="B775" s="81"/>
      <c r="C775" s="81"/>
      <c r="D775" s="81"/>
      <c r="E775" s="84" t="str">
        <f>'2. Dimension Definition'!F793</f>
        <v/>
      </c>
      <c r="F775" s="107"/>
      <c r="G775" s="84" t="str">
        <f>'2. Dimension Definition'!H793</f>
        <v/>
      </c>
      <c r="H775" s="107"/>
      <c r="I775" s="84" t="str">
        <f>'2. Dimension Definition'!J793</f>
        <v/>
      </c>
      <c r="J775" s="107"/>
      <c r="K775" s="116"/>
      <c r="L775" s="116"/>
      <c r="M775" s="116"/>
      <c r="N775" s="116"/>
      <c r="O775" s="81"/>
      <c r="P775" s="81"/>
      <c r="Q775" s="81"/>
      <c r="R775" s="81"/>
      <c r="S775" s="7"/>
    </row>
    <row r="776">
      <c r="A776" s="81"/>
      <c r="B776" s="81"/>
      <c r="C776" s="81"/>
      <c r="D776" s="81"/>
      <c r="E776" s="84" t="str">
        <f>'2. Dimension Definition'!F794</f>
        <v/>
      </c>
      <c r="F776" s="107"/>
      <c r="G776" s="84" t="str">
        <f>'2. Dimension Definition'!H794</f>
        <v/>
      </c>
      <c r="H776" s="107"/>
      <c r="I776" s="84" t="str">
        <f>'2. Dimension Definition'!J794</f>
        <v/>
      </c>
      <c r="J776" s="107"/>
      <c r="K776" s="116"/>
      <c r="L776" s="116"/>
      <c r="M776" s="116"/>
      <c r="N776" s="116"/>
      <c r="O776" s="81"/>
      <c r="P776" s="81"/>
      <c r="Q776" s="81"/>
      <c r="R776" s="81"/>
      <c r="S776" s="7"/>
    </row>
    <row r="777">
      <c r="A777" s="81"/>
      <c r="B777" s="81"/>
      <c r="C777" s="81"/>
      <c r="D777" s="81"/>
      <c r="E777" s="84" t="str">
        <f>'2. Dimension Definition'!F795</f>
        <v/>
      </c>
      <c r="F777" s="107"/>
      <c r="G777" s="84" t="str">
        <f>'2. Dimension Definition'!H795</f>
        <v/>
      </c>
      <c r="H777" s="107"/>
      <c r="I777" s="84" t="str">
        <f>'2. Dimension Definition'!J795</f>
        <v/>
      </c>
      <c r="J777" s="107"/>
      <c r="K777" s="116"/>
      <c r="L777" s="116"/>
      <c r="M777" s="116"/>
      <c r="N777" s="116"/>
      <c r="O777" s="81"/>
      <c r="P777" s="81"/>
      <c r="Q777" s="81"/>
      <c r="R777" s="81"/>
      <c r="S777" s="7"/>
    </row>
    <row r="778">
      <c r="A778" s="81"/>
      <c r="B778" s="81"/>
      <c r="C778" s="81"/>
      <c r="D778" s="81"/>
      <c r="E778" s="84" t="str">
        <f>'2. Dimension Definition'!F796</f>
        <v/>
      </c>
      <c r="F778" s="107"/>
      <c r="G778" s="84" t="str">
        <f>'2. Dimension Definition'!H796</f>
        <v/>
      </c>
      <c r="H778" s="107"/>
      <c r="I778" s="84" t="str">
        <f>'2. Dimension Definition'!J796</f>
        <v/>
      </c>
      <c r="J778" s="107"/>
      <c r="K778" s="116"/>
      <c r="L778" s="116"/>
      <c r="M778" s="116"/>
      <c r="N778" s="116"/>
      <c r="O778" s="81"/>
      <c r="P778" s="81"/>
      <c r="Q778" s="81"/>
      <c r="R778" s="81"/>
      <c r="S778" s="7"/>
    </row>
    <row r="779">
      <c r="A779" s="81"/>
      <c r="B779" s="81"/>
      <c r="C779" s="81"/>
      <c r="D779" s="81"/>
      <c r="E779" s="84" t="str">
        <f>'2. Dimension Definition'!F797</f>
        <v/>
      </c>
      <c r="F779" s="107"/>
      <c r="G779" s="84" t="str">
        <f>'2. Dimension Definition'!H797</f>
        <v/>
      </c>
      <c r="H779" s="107"/>
      <c r="I779" s="84" t="str">
        <f>'2. Dimension Definition'!J797</f>
        <v/>
      </c>
      <c r="J779" s="107"/>
      <c r="K779" s="116"/>
      <c r="L779" s="116"/>
      <c r="M779" s="116"/>
      <c r="N779" s="116"/>
      <c r="O779" s="81"/>
      <c r="P779" s="81"/>
      <c r="Q779" s="81"/>
      <c r="R779" s="81"/>
      <c r="S779" s="7"/>
    </row>
    <row r="780">
      <c r="A780" s="81"/>
      <c r="B780" s="81"/>
      <c r="C780" s="81"/>
      <c r="D780" s="81"/>
      <c r="E780" s="84" t="str">
        <f>'2. Dimension Definition'!F798</f>
        <v/>
      </c>
      <c r="F780" s="107"/>
      <c r="G780" s="84" t="str">
        <f>'2. Dimension Definition'!H798</f>
        <v/>
      </c>
      <c r="H780" s="107"/>
      <c r="I780" s="84" t="str">
        <f>'2. Dimension Definition'!J798</f>
        <v/>
      </c>
      <c r="J780" s="107"/>
      <c r="K780" s="116"/>
      <c r="L780" s="116"/>
      <c r="M780" s="116"/>
      <c r="N780" s="116"/>
      <c r="O780" s="81"/>
      <c r="P780" s="81"/>
      <c r="Q780" s="81"/>
      <c r="R780" s="81"/>
      <c r="S780" s="7"/>
    </row>
    <row r="781">
      <c r="A781" s="81"/>
      <c r="B781" s="81"/>
      <c r="C781" s="81"/>
      <c r="D781" s="81"/>
      <c r="E781" s="84" t="str">
        <f>'2. Dimension Definition'!F799</f>
        <v/>
      </c>
      <c r="F781" s="107"/>
      <c r="G781" s="84" t="str">
        <f>'2. Dimension Definition'!H799</f>
        <v/>
      </c>
      <c r="H781" s="107"/>
      <c r="I781" s="84" t="str">
        <f>'2. Dimension Definition'!J799</f>
        <v/>
      </c>
      <c r="J781" s="107"/>
      <c r="K781" s="116"/>
      <c r="L781" s="116"/>
      <c r="M781" s="116"/>
      <c r="N781" s="116"/>
      <c r="O781" s="81"/>
      <c r="P781" s="81"/>
      <c r="Q781" s="81"/>
      <c r="R781" s="81"/>
      <c r="S781" s="7"/>
    </row>
    <row r="782">
      <c r="A782" s="81"/>
      <c r="B782" s="81"/>
      <c r="C782" s="81"/>
      <c r="D782" s="81"/>
      <c r="E782" s="84" t="str">
        <f>'2. Dimension Definition'!F800</f>
        <v/>
      </c>
      <c r="F782" s="107"/>
      <c r="G782" s="84" t="str">
        <f>'2. Dimension Definition'!H800</f>
        <v/>
      </c>
      <c r="H782" s="107"/>
      <c r="I782" s="84" t="str">
        <f>'2. Dimension Definition'!J800</f>
        <v/>
      </c>
      <c r="J782" s="107"/>
      <c r="K782" s="116"/>
      <c r="L782" s="116"/>
      <c r="M782" s="116"/>
      <c r="N782" s="116"/>
      <c r="O782" s="81"/>
      <c r="P782" s="81"/>
      <c r="Q782" s="81"/>
      <c r="R782" s="81"/>
      <c r="S782" s="7"/>
    </row>
    <row r="783">
      <c r="A783" s="81"/>
      <c r="B783" s="81"/>
      <c r="C783" s="81"/>
      <c r="D783" s="81"/>
      <c r="E783" s="84" t="str">
        <f>'2. Dimension Definition'!F801</f>
        <v/>
      </c>
      <c r="F783" s="107"/>
      <c r="G783" s="84" t="str">
        <f>'2. Dimension Definition'!H801</f>
        <v/>
      </c>
      <c r="H783" s="107"/>
      <c r="I783" s="84" t="str">
        <f>'2. Dimension Definition'!J801</f>
        <v/>
      </c>
      <c r="J783" s="107"/>
      <c r="K783" s="116"/>
      <c r="L783" s="116"/>
      <c r="M783" s="116"/>
      <c r="N783" s="116"/>
      <c r="O783" s="81"/>
      <c r="P783" s="81"/>
      <c r="Q783" s="81"/>
      <c r="R783" s="81"/>
      <c r="S783" s="7"/>
    </row>
    <row r="784">
      <c r="A784" s="81"/>
      <c r="B784" s="81"/>
      <c r="C784" s="81"/>
      <c r="D784" s="81"/>
      <c r="E784" s="84" t="str">
        <f>'2. Dimension Definition'!F802</f>
        <v/>
      </c>
      <c r="F784" s="107"/>
      <c r="G784" s="84" t="str">
        <f>'2. Dimension Definition'!H802</f>
        <v/>
      </c>
      <c r="H784" s="107"/>
      <c r="I784" s="84" t="str">
        <f>'2. Dimension Definition'!J802</f>
        <v/>
      </c>
      <c r="J784" s="107"/>
      <c r="K784" s="116"/>
      <c r="L784" s="116"/>
      <c r="M784" s="116"/>
      <c r="N784" s="116"/>
      <c r="O784" s="81"/>
      <c r="P784" s="81"/>
      <c r="Q784" s="81"/>
      <c r="R784" s="81"/>
      <c r="S784" s="7"/>
    </row>
    <row r="785">
      <c r="A785" s="81"/>
      <c r="B785" s="81"/>
      <c r="C785" s="81"/>
      <c r="D785" s="81"/>
      <c r="E785" s="84" t="str">
        <f>'2. Dimension Definition'!F803</f>
        <v/>
      </c>
      <c r="F785" s="107"/>
      <c r="G785" s="84" t="str">
        <f>'2. Dimension Definition'!H803</f>
        <v/>
      </c>
      <c r="H785" s="107"/>
      <c r="I785" s="84" t="str">
        <f>'2. Dimension Definition'!J803</f>
        <v/>
      </c>
      <c r="J785" s="107"/>
      <c r="K785" s="116"/>
      <c r="L785" s="116"/>
      <c r="M785" s="116"/>
      <c r="N785" s="116"/>
      <c r="O785" s="81"/>
      <c r="P785" s="81"/>
      <c r="Q785" s="81"/>
      <c r="R785" s="81"/>
      <c r="S785" s="7"/>
    </row>
    <row r="786">
      <c r="A786" s="81"/>
      <c r="B786" s="81"/>
      <c r="C786" s="81"/>
      <c r="D786" s="81"/>
      <c r="E786" s="84" t="str">
        <f>'2. Dimension Definition'!F804</f>
        <v/>
      </c>
      <c r="F786" s="107"/>
      <c r="G786" s="84" t="str">
        <f>'2. Dimension Definition'!H804</f>
        <v/>
      </c>
      <c r="H786" s="107"/>
      <c r="I786" s="84" t="str">
        <f>'2. Dimension Definition'!J804</f>
        <v/>
      </c>
      <c r="J786" s="107"/>
      <c r="K786" s="116"/>
      <c r="L786" s="116"/>
      <c r="M786" s="116"/>
      <c r="N786" s="116"/>
      <c r="O786" s="81"/>
      <c r="P786" s="81"/>
      <c r="Q786" s="81"/>
      <c r="R786" s="81"/>
      <c r="S786" s="7"/>
    </row>
    <row r="787">
      <c r="A787" s="81"/>
      <c r="B787" s="81"/>
      <c r="C787" s="81"/>
      <c r="D787" s="81"/>
      <c r="E787" s="84" t="str">
        <f>'2. Dimension Definition'!F805</f>
        <v/>
      </c>
      <c r="F787" s="107"/>
      <c r="G787" s="84" t="str">
        <f>'2. Dimension Definition'!H805</f>
        <v/>
      </c>
      <c r="H787" s="107"/>
      <c r="I787" s="84" t="str">
        <f>'2. Dimension Definition'!J805</f>
        <v/>
      </c>
      <c r="J787" s="107"/>
      <c r="K787" s="116"/>
      <c r="L787" s="116"/>
      <c r="M787" s="116"/>
      <c r="N787" s="116"/>
      <c r="O787" s="81"/>
      <c r="P787" s="81"/>
      <c r="Q787" s="81"/>
      <c r="R787" s="81"/>
      <c r="S787" s="7"/>
    </row>
    <row r="788">
      <c r="A788" s="81"/>
      <c r="B788" s="81"/>
      <c r="C788" s="81"/>
      <c r="D788" s="81"/>
      <c r="E788" s="84" t="str">
        <f>'2. Dimension Definition'!F806</f>
        <v/>
      </c>
      <c r="F788" s="107"/>
      <c r="G788" s="84" t="str">
        <f>'2. Dimension Definition'!H806</f>
        <v/>
      </c>
      <c r="H788" s="107"/>
      <c r="I788" s="84" t="str">
        <f>'2. Dimension Definition'!J806</f>
        <v/>
      </c>
      <c r="J788" s="107"/>
      <c r="K788" s="116"/>
      <c r="L788" s="116"/>
      <c r="M788" s="116"/>
      <c r="N788" s="116"/>
      <c r="O788" s="81"/>
      <c r="P788" s="81"/>
      <c r="Q788" s="81"/>
      <c r="R788" s="81"/>
      <c r="S788" s="7"/>
    </row>
    <row r="789">
      <c r="A789" s="81"/>
      <c r="B789" s="81"/>
      <c r="C789" s="81"/>
      <c r="D789" s="81"/>
      <c r="E789" s="84" t="str">
        <f>'2. Dimension Definition'!F807</f>
        <v/>
      </c>
      <c r="F789" s="107"/>
      <c r="G789" s="84" t="str">
        <f>'2. Dimension Definition'!H807</f>
        <v/>
      </c>
      <c r="H789" s="107"/>
      <c r="I789" s="84" t="str">
        <f>'2. Dimension Definition'!J807</f>
        <v/>
      </c>
      <c r="J789" s="107"/>
      <c r="K789" s="116"/>
      <c r="L789" s="116"/>
      <c r="M789" s="116"/>
      <c r="N789" s="116"/>
      <c r="O789" s="81"/>
      <c r="P789" s="81"/>
      <c r="Q789" s="81"/>
      <c r="R789" s="81"/>
      <c r="S789" s="7"/>
    </row>
    <row r="790">
      <c r="A790" s="81"/>
      <c r="B790" s="81"/>
      <c r="C790" s="81"/>
      <c r="D790" s="81"/>
      <c r="E790" s="84" t="str">
        <f>'2. Dimension Definition'!F808</f>
        <v/>
      </c>
      <c r="F790" s="107"/>
      <c r="G790" s="84" t="str">
        <f>'2. Dimension Definition'!H808</f>
        <v/>
      </c>
      <c r="H790" s="107"/>
      <c r="I790" s="84" t="str">
        <f>'2. Dimension Definition'!J808</f>
        <v/>
      </c>
      <c r="J790" s="107"/>
      <c r="K790" s="116"/>
      <c r="L790" s="116"/>
      <c r="M790" s="116"/>
      <c r="N790" s="116"/>
      <c r="O790" s="81"/>
      <c r="P790" s="81"/>
      <c r="Q790" s="81"/>
      <c r="R790" s="81"/>
      <c r="S790" s="7"/>
    </row>
    <row r="791">
      <c r="A791" s="81"/>
      <c r="B791" s="81"/>
      <c r="C791" s="81"/>
      <c r="D791" s="81"/>
      <c r="E791" s="84" t="str">
        <f>'2. Dimension Definition'!F809</f>
        <v/>
      </c>
      <c r="F791" s="107"/>
      <c r="G791" s="84" t="str">
        <f>'2. Dimension Definition'!H809</f>
        <v/>
      </c>
      <c r="H791" s="107"/>
      <c r="I791" s="84" t="str">
        <f>'2. Dimension Definition'!J809</f>
        <v/>
      </c>
      <c r="J791" s="107"/>
      <c r="K791" s="116"/>
      <c r="L791" s="116"/>
      <c r="M791" s="116"/>
      <c r="N791" s="116"/>
      <c r="O791" s="81"/>
      <c r="P791" s="81"/>
      <c r="Q791" s="81"/>
      <c r="R791" s="81"/>
      <c r="S791" s="7"/>
    </row>
    <row r="792">
      <c r="A792" s="81"/>
      <c r="B792" s="81"/>
      <c r="C792" s="81"/>
      <c r="D792" s="81"/>
      <c r="E792" s="84" t="str">
        <f>'2. Dimension Definition'!F810</f>
        <v/>
      </c>
      <c r="F792" s="107"/>
      <c r="G792" s="84" t="str">
        <f>'2. Dimension Definition'!H810</f>
        <v/>
      </c>
      <c r="H792" s="107"/>
      <c r="I792" s="84" t="str">
        <f>'2. Dimension Definition'!J810</f>
        <v/>
      </c>
      <c r="J792" s="107"/>
      <c r="K792" s="116"/>
      <c r="L792" s="116"/>
      <c r="M792" s="116"/>
      <c r="N792" s="116"/>
      <c r="O792" s="81"/>
      <c r="P792" s="81"/>
      <c r="Q792" s="81"/>
      <c r="R792" s="81"/>
      <c r="S792" s="7"/>
    </row>
    <row r="793">
      <c r="A793" s="81"/>
      <c r="B793" s="81"/>
      <c r="C793" s="81"/>
      <c r="D793" s="81"/>
      <c r="E793" s="84" t="str">
        <f>'2. Dimension Definition'!F811</f>
        <v/>
      </c>
      <c r="F793" s="107"/>
      <c r="G793" s="84" t="str">
        <f>'2. Dimension Definition'!H811</f>
        <v/>
      </c>
      <c r="H793" s="107"/>
      <c r="I793" s="84" t="str">
        <f>'2. Dimension Definition'!J811</f>
        <v/>
      </c>
      <c r="J793" s="107"/>
      <c r="K793" s="116"/>
      <c r="L793" s="116"/>
      <c r="M793" s="116"/>
      <c r="N793" s="116"/>
      <c r="O793" s="81"/>
      <c r="P793" s="81"/>
      <c r="Q793" s="81"/>
      <c r="R793" s="81"/>
      <c r="S793" s="7"/>
    </row>
    <row r="794">
      <c r="A794" s="81"/>
      <c r="B794" s="81"/>
      <c r="C794" s="81"/>
      <c r="D794" s="81"/>
      <c r="E794" s="84" t="str">
        <f>'2. Dimension Definition'!F812</f>
        <v/>
      </c>
      <c r="F794" s="107"/>
      <c r="G794" s="84" t="str">
        <f>'2. Dimension Definition'!H812</f>
        <v/>
      </c>
      <c r="H794" s="107"/>
      <c r="I794" s="84" t="str">
        <f>'2. Dimension Definition'!J812</f>
        <v/>
      </c>
      <c r="J794" s="107"/>
      <c r="K794" s="116"/>
      <c r="L794" s="116"/>
      <c r="M794" s="116"/>
      <c r="N794" s="116"/>
      <c r="O794" s="81"/>
      <c r="P794" s="81"/>
      <c r="Q794" s="81"/>
      <c r="R794" s="81"/>
      <c r="S794" s="7"/>
    </row>
    <row r="795">
      <c r="A795" s="81"/>
      <c r="B795" s="81"/>
      <c r="C795" s="81"/>
      <c r="D795" s="81"/>
      <c r="E795" s="84" t="str">
        <f>'2. Dimension Definition'!F813</f>
        <v/>
      </c>
      <c r="F795" s="107"/>
      <c r="G795" s="84" t="str">
        <f>'2. Dimension Definition'!H813</f>
        <v/>
      </c>
      <c r="H795" s="107"/>
      <c r="I795" s="84" t="str">
        <f>'2. Dimension Definition'!J813</f>
        <v/>
      </c>
      <c r="J795" s="107"/>
      <c r="K795" s="116"/>
      <c r="L795" s="116"/>
      <c r="M795" s="116"/>
      <c r="N795" s="116"/>
      <c r="O795" s="81"/>
      <c r="P795" s="81"/>
      <c r="Q795" s="81"/>
      <c r="R795" s="81"/>
      <c r="S795" s="7"/>
    </row>
    <row r="796">
      <c r="A796" s="81"/>
      <c r="B796" s="81"/>
      <c r="C796" s="81"/>
      <c r="D796" s="81"/>
      <c r="E796" s="84" t="str">
        <f>'2. Dimension Definition'!F814</f>
        <v/>
      </c>
      <c r="F796" s="107"/>
      <c r="G796" s="84" t="str">
        <f>'2. Dimension Definition'!H814</f>
        <v/>
      </c>
      <c r="H796" s="107"/>
      <c r="I796" s="84" t="str">
        <f>'2. Dimension Definition'!J814</f>
        <v/>
      </c>
      <c r="J796" s="107"/>
      <c r="K796" s="116"/>
      <c r="L796" s="116"/>
      <c r="M796" s="116"/>
      <c r="N796" s="116"/>
      <c r="O796" s="81"/>
      <c r="P796" s="81"/>
      <c r="Q796" s="81"/>
      <c r="R796" s="81"/>
      <c r="S796" s="7"/>
    </row>
    <row r="797">
      <c r="A797" s="81"/>
      <c r="B797" s="81"/>
      <c r="C797" s="81"/>
      <c r="D797" s="81"/>
      <c r="E797" s="84" t="str">
        <f>'2. Dimension Definition'!F815</f>
        <v/>
      </c>
      <c r="F797" s="107"/>
      <c r="G797" s="84" t="str">
        <f>'2. Dimension Definition'!H815</f>
        <v/>
      </c>
      <c r="H797" s="107"/>
      <c r="I797" s="84" t="str">
        <f>'2. Dimension Definition'!J815</f>
        <v/>
      </c>
      <c r="J797" s="107"/>
      <c r="K797" s="116"/>
      <c r="L797" s="116"/>
      <c r="M797" s="116"/>
      <c r="N797" s="116"/>
      <c r="O797" s="81"/>
      <c r="P797" s="81"/>
      <c r="Q797" s="81"/>
      <c r="R797" s="81"/>
      <c r="S797" s="7"/>
    </row>
    <row r="798">
      <c r="A798" s="81"/>
      <c r="B798" s="81"/>
      <c r="C798" s="81"/>
      <c r="D798" s="81"/>
      <c r="E798" s="84" t="str">
        <f>'2. Dimension Definition'!F816</f>
        <v/>
      </c>
      <c r="F798" s="107"/>
      <c r="G798" s="84" t="str">
        <f>'2. Dimension Definition'!H816</f>
        <v/>
      </c>
      <c r="H798" s="107"/>
      <c r="I798" s="84" t="str">
        <f>'2. Dimension Definition'!J816</f>
        <v/>
      </c>
      <c r="J798" s="107"/>
      <c r="K798" s="116"/>
      <c r="L798" s="116"/>
      <c r="M798" s="116"/>
      <c r="N798" s="116"/>
      <c r="O798" s="81"/>
      <c r="P798" s="81"/>
      <c r="Q798" s="81"/>
      <c r="R798" s="81"/>
      <c r="S798" s="7"/>
    </row>
    <row r="799">
      <c r="A799" s="81"/>
      <c r="B799" s="81"/>
      <c r="C799" s="81"/>
      <c r="D799" s="81"/>
      <c r="E799" s="84" t="str">
        <f>'2. Dimension Definition'!F817</f>
        <v/>
      </c>
      <c r="F799" s="107"/>
      <c r="G799" s="84" t="str">
        <f>'2. Dimension Definition'!H817</f>
        <v/>
      </c>
      <c r="H799" s="107"/>
      <c r="I799" s="84" t="str">
        <f>'2. Dimension Definition'!J817</f>
        <v/>
      </c>
      <c r="J799" s="107"/>
      <c r="K799" s="116"/>
      <c r="L799" s="116"/>
      <c r="M799" s="116"/>
      <c r="N799" s="116"/>
      <c r="O799" s="81"/>
      <c r="P799" s="81"/>
      <c r="Q799" s="81"/>
      <c r="R799" s="81"/>
      <c r="S799" s="7"/>
    </row>
    <row r="800">
      <c r="A800" s="81"/>
      <c r="B800" s="81"/>
      <c r="C800" s="81"/>
      <c r="D800" s="81"/>
      <c r="E800" s="84" t="str">
        <f>'2. Dimension Definition'!F818</f>
        <v/>
      </c>
      <c r="F800" s="107"/>
      <c r="G800" s="84" t="str">
        <f>'2. Dimension Definition'!H818</f>
        <v/>
      </c>
      <c r="H800" s="107"/>
      <c r="I800" s="84" t="str">
        <f>'2. Dimension Definition'!J818</f>
        <v/>
      </c>
      <c r="J800" s="107"/>
      <c r="K800" s="116"/>
      <c r="L800" s="116"/>
      <c r="M800" s="116"/>
      <c r="N800" s="116"/>
      <c r="O800" s="81"/>
      <c r="P800" s="81"/>
      <c r="Q800" s="81"/>
      <c r="R800" s="81"/>
      <c r="S800" s="7"/>
    </row>
    <row r="801">
      <c r="A801" s="81"/>
      <c r="B801" s="81"/>
      <c r="C801" s="81"/>
      <c r="D801" s="81"/>
      <c r="E801" s="84" t="str">
        <f>'2. Dimension Definition'!F819</f>
        <v/>
      </c>
      <c r="F801" s="107"/>
      <c r="G801" s="84" t="str">
        <f>'2. Dimension Definition'!H819</f>
        <v/>
      </c>
      <c r="H801" s="107"/>
      <c r="I801" s="84" t="str">
        <f>'2. Dimension Definition'!J819</f>
        <v/>
      </c>
      <c r="J801" s="107"/>
      <c r="K801" s="116"/>
      <c r="L801" s="116"/>
      <c r="M801" s="116"/>
      <c r="N801" s="116"/>
      <c r="O801" s="81"/>
      <c r="P801" s="81"/>
      <c r="Q801" s="81"/>
      <c r="R801" s="81"/>
      <c r="S801" s="7"/>
    </row>
    <row r="802">
      <c r="A802" s="81"/>
      <c r="B802" s="81"/>
      <c r="C802" s="81"/>
      <c r="D802" s="81"/>
      <c r="E802" s="84" t="str">
        <f>'2. Dimension Definition'!F820</f>
        <v/>
      </c>
      <c r="F802" s="107"/>
      <c r="G802" s="84" t="str">
        <f>'2. Dimension Definition'!H820</f>
        <v/>
      </c>
      <c r="H802" s="107"/>
      <c r="I802" s="84" t="str">
        <f>'2. Dimension Definition'!J820</f>
        <v/>
      </c>
      <c r="J802" s="107"/>
      <c r="K802" s="116"/>
      <c r="L802" s="116"/>
      <c r="M802" s="116"/>
      <c r="N802" s="116"/>
      <c r="O802" s="81"/>
      <c r="P802" s="81"/>
      <c r="Q802" s="81"/>
      <c r="R802" s="81"/>
      <c r="S802" s="7"/>
    </row>
    <row r="803">
      <c r="A803" s="81"/>
      <c r="B803" s="81"/>
      <c r="C803" s="81"/>
      <c r="D803" s="81"/>
      <c r="E803" s="84" t="str">
        <f>'2. Dimension Definition'!F821</f>
        <v/>
      </c>
      <c r="F803" s="107"/>
      <c r="G803" s="84" t="str">
        <f>'2. Dimension Definition'!H821</f>
        <v/>
      </c>
      <c r="H803" s="107"/>
      <c r="I803" s="84" t="str">
        <f>'2. Dimension Definition'!J821</f>
        <v/>
      </c>
      <c r="J803" s="107"/>
      <c r="K803" s="116"/>
      <c r="L803" s="116"/>
      <c r="M803" s="116"/>
      <c r="N803" s="116"/>
      <c r="O803" s="81"/>
      <c r="P803" s="81"/>
      <c r="Q803" s="81"/>
      <c r="R803" s="81"/>
      <c r="S803" s="7"/>
    </row>
    <row r="804">
      <c r="A804" s="81"/>
      <c r="B804" s="81"/>
      <c r="C804" s="81"/>
      <c r="D804" s="81"/>
      <c r="E804" s="84" t="str">
        <f>'2. Dimension Definition'!F822</f>
        <v/>
      </c>
      <c r="F804" s="107"/>
      <c r="G804" s="84" t="str">
        <f>'2. Dimension Definition'!H822</f>
        <v/>
      </c>
      <c r="H804" s="107"/>
      <c r="I804" s="84" t="str">
        <f>'2. Dimension Definition'!J822</f>
        <v/>
      </c>
      <c r="J804" s="107"/>
      <c r="K804" s="116"/>
      <c r="L804" s="116"/>
      <c r="M804" s="116"/>
      <c r="N804" s="116"/>
      <c r="O804" s="81"/>
      <c r="P804" s="81"/>
      <c r="Q804" s="81"/>
      <c r="R804" s="81"/>
      <c r="S804" s="7"/>
    </row>
    <row r="805">
      <c r="A805" s="81"/>
      <c r="B805" s="81"/>
      <c r="C805" s="81"/>
      <c r="D805" s="81"/>
      <c r="E805" s="84" t="str">
        <f>'2. Dimension Definition'!F823</f>
        <v/>
      </c>
      <c r="F805" s="107"/>
      <c r="G805" s="84" t="str">
        <f>'2. Dimension Definition'!H823</f>
        <v/>
      </c>
      <c r="H805" s="107"/>
      <c r="I805" s="84" t="str">
        <f>'2. Dimension Definition'!J823</f>
        <v/>
      </c>
      <c r="J805" s="107"/>
      <c r="K805" s="116"/>
      <c r="L805" s="116"/>
      <c r="M805" s="116"/>
      <c r="N805" s="116"/>
      <c r="O805" s="81"/>
      <c r="P805" s="81"/>
      <c r="Q805" s="81"/>
      <c r="R805" s="81"/>
      <c r="S805" s="7"/>
    </row>
    <row r="806">
      <c r="A806" s="81"/>
      <c r="B806" s="81"/>
      <c r="C806" s="81"/>
      <c r="D806" s="81"/>
      <c r="E806" s="84" t="str">
        <f>'2. Dimension Definition'!F824</f>
        <v/>
      </c>
      <c r="F806" s="107"/>
      <c r="G806" s="84" t="str">
        <f>'2. Dimension Definition'!H824</f>
        <v/>
      </c>
      <c r="H806" s="107"/>
      <c r="I806" s="84" t="str">
        <f>'2. Dimension Definition'!J824</f>
        <v/>
      </c>
      <c r="J806" s="107"/>
      <c r="K806" s="116"/>
      <c r="L806" s="116"/>
      <c r="M806" s="116"/>
      <c r="N806" s="116"/>
      <c r="O806" s="81"/>
      <c r="P806" s="81"/>
      <c r="Q806" s="81"/>
      <c r="R806" s="81"/>
      <c r="S806" s="7"/>
    </row>
    <row r="807">
      <c r="A807" s="81"/>
      <c r="B807" s="81"/>
      <c r="C807" s="81"/>
      <c r="D807" s="81"/>
      <c r="E807" s="84" t="str">
        <f>'2. Dimension Definition'!F825</f>
        <v/>
      </c>
      <c r="F807" s="107"/>
      <c r="G807" s="84" t="str">
        <f>'2. Dimension Definition'!H825</f>
        <v/>
      </c>
      <c r="H807" s="107"/>
      <c r="I807" s="84" t="str">
        <f>'2. Dimension Definition'!J825</f>
        <v/>
      </c>
      <c r="J807" s="107"/>
      <c r="K807" s="116"/>
      <c r="L807" s="116"/>
      <c r="M807" s="116"/>
      <c r="N807" s="116"/>
      <c r="O807" s="81"/>
      <c r="P807" s="81"/>
      <c r="Q807" s="81"/>
      <c r="R807" s="81"/>
      <c r="S807" s="7"/>
    </row>
    <row r="808">
      <c r="A808" s="81"/>
      <c r="B808" s="81"/>
      <c r="C808" s="81"/>
      <c r="D808" s="81"/>
      <c r="E808" s="84" t="str">
        <f>'2. Dimension Definition'!F826</f>
        <v/>
      </c>
      <c r="F808" s="107"/>
      <c r="G808" s="84" t="str">
        <f>'2. Dimension Definition'!H826</f>
        <v/>
      </c>
      <c r="H808" s="107"/>
      <c r="I808" s="84" t="str">
        <f>'2. Dimension Definition'!J826</f>
        <v/>
      </c>
      <c r="J808" s="107"/>
      <c r="K808" s="116"/>
      <c r="L808" s="116"/>
      <c r="M808" s="116"/>
      <c r="N808" s="116"/>
      <c r="O808" s="81"/>
      <c r="P808" s="81"/>
      <c r="Q808" s="81"/>
      <c r="R808" s="81"/>
      <c r="S808" s="7"/>
    </row>
    <row r="809">
      <c r="A809" s="81"/>
      <c r="B809" s="81"/>
      <c r="C809" s="81"/>
      <c r="D809" s="81"/>
      <c r="E809" s="84" t="str">
        <f>'2. Dimension Definition'!F827</f>
        <v/>
      </c>
      <c r="F809" s="107"/>
      <c r="G809" s="84" t="str">
        <f>'2. Dimension Definition'!H827</f>
        <v/>
      </c>
      <c r="H809" s="107"/>
      <c r="I809" s="84" t="str">
        <f>'2. Dimension Definition'!J827</f>
        <v/>
      </c>
      <c r="J809" s="107"/>
      <c r="K809" s="116"/>
      <c r="L809" s="116"/>
      <c r="M809" s="116"/>
      <c r="N809" s="116"/>
      <c r="O809" s="81"/>
      <c r="P809" s="81"/>
      <c r="Q809" s="81"/>
      <c r="R809" s="81"/>
      <c r="S809" s="7"/>
    </row>
    <row r="810">
      <c r="A810" s="81"/>
      <c r="B810" s="81"/>
      <c r="C810" s="81"/>
      <c r="D810" s="81"/>
      <c r="E810" s="84" t="str">
        <f>'2. Dimension Definition'!F828</f>
        <v/>
      </c>
      <c r="F810" s="107"/>
      <c r="G810" s="84" t="str">
        <f>'2. Dimension Definition'!H828</f>
        <v/>
      </c>
      <c r="H810" s="107"/>
      <c r="I810" s="84" t="str">
        <f>'2. Dimension Definition'!J828</f>
        <v/>
      </c>
      <c r="J810" s="107"/>
      <c r="K810" s="116"/>
      <c r="L810" s="116"/>
      <c r="M810" s="116"/>
      <c r="N810" s="116"/>
      <c r="O810" s="81"/>
      <c r="P810" s="81"/>
      <c r="Q810" s="81"/>
      <c r="R810" s="81"/>
      <c r="S810" s="7"/>
    </row>
    <row r="811">
      <c r="A811" s="81"/>
      <c r="B811" s="81"/>
      <c r="C811" s="81"/>
      <c r="D811" s="81"/>
      <c r="E811" s="84" t="str">
        <f>'2. Dimension Definition'!F829</f>
        <v/>
      </c>
      <c r="F811" s="107"/>
      <c r="G811" s="84" t="str">
        <f>'2. Dimension Definition'!H829</f>
        <v/>
      </c>
      <c r="H811" s="107"/>
      <c r="I811" s="84" t="str">
        <f>'2. Dimension Definition'!J829</f>
        <v/>
      </c>
      <c r="J811" s="107"/>
      <c r="K811" s="116"/>
      <c r="L811" s="116"/>
      <c r="M811" s="116"/>
      <c r="N811" s="116"/>
      <c r="O811" s="81"/>
      <c r="P811" s="81"/>
      <c r="Q811" s="81"/>
      <c r="R811" s="81"/>
      <c r="S811" s="7"/>
    </row>
    <row r="812">
      <c r="A812" s="81"/>
      <c r="B812" s="81"/>
      <c r="C812" s="81"/>
      <c r="D812" s="81"/>
      <c r="E812" s="84" t="str">
        <f>'2. Dimension Definition'!F830</f>
        <v/>
      </c>
      <c r="F812" s="107"/>
      <c r="G812" s="84" t="str">
        <f>'2. Dimension Definition'!H830</f>
        <v/>
      </c>
      <c r="H812" s="107"/>
      <c r="I812" s="84" t="str">
        <f>'2. Dimension Definition'!J830</f>
        <v/>
      </c>
      <c r="J812" s="107"/>
      <c r="K812" s="116"/>
      <c r="L812" s="116"/>
      <c r="M812" s="116"/>
      <c r="N812" s="116"/>
      <c r="O812" s="81"/>
      <c r="P812" s="81"/>
      <c r="Q812" s="81"/>
      <c r="R812" s="81"/>
      <c r="S812" s="7"/>
    </row>
    <row r="813">
      <c r="A813" s="81"/>
      <c r="B813" s="81"/>
      <c r="C813" s="81"/>
      <c r="D813" s="81"/>
      <c r="E813" s="84" t="str">
        <f>'2. Dimension Definition'!F831</f>
        <v/>
      </c>
      <c r="F813" s="107"/>
      <c r="G813" s="84" t="str">
        <f>'2. Dimension Definition'!H831</f>
        <v/>
      </c>
      <c r="H813" s="107"/>
      <c r="I813" s="84" t="str">
        <f>'2. Dimension Definition'!J831</f>
        <v/>
      </c>
      <c r="J813" s="107"/>
      <c r="K813" s="116"/>
      <c r="L813" s="116"/>
      <c r="M813" s="116"/>
      <c r="N813" s="116"/>
      <c r="O813" s="81"/>
      <c r="P813" s="81"/>
      <c r="Q813" s="81"/>
      <c r="R813" s="81"/>
      <c r="S813" s="7"/>
    </row>
    <row r="814">
      <c r="A814" s="81"/>
      <c r="B814" s="81"/>
      <c r="C814" s="81"/>
      <c r="D814" s="81"/>
      <c r="E814" s="84" t="str">
        <f>'2. Dimension Definition'!F832</f>
        <v/>
      </c>
      <c r="F814" s="107"/>
      <c r="G814" s="84" t="str">
        <f>'2. Dimension Definition'!H832</f>
        <v/>
      </c>
      <c r="H814" s="107"/>
      <c r="I814" s="84" t="str">
        <f>'2. Dimension Definition'!J832</f>
        <v/>
      </c>
      <c r="J814" s="107"/>
      <c r="K814" s="116"/>
      <c r="L814" s="116"/>
      <c r="M814" s="116"/>
      <c r="N814" s="116"/>
      <c r="O814" s="81"/>
      <c r="P814" s="81"/>
      <c r="Q814" s="81"/>
      <c r="R814" s="81"/>
      <c r="S814" s="7"/>
    </row>
    <row r="815">
      <c r="A815" s="81"/>
      <c r="B815" s="81"/>
      <c r="C815" s="81"/>
      <c r="D815" s="81"/>
      <c r="E815" s="84" t="str">
        <f>'2. Dimension Definition'!F833</f>
        <v/>
      </c>
      <c r="F815" s="107"/>
      <c r="G815" s="84" t="str">
        <f>'2. Dimension Definition'!H833</f>
        <v/>
      </c>
      <c r="H815" s="107"/>
      <c r="I815" s="84" t="str">
        <f>'2. Dimension Definition'!J833</f>
        <v/>
      </c>
      <c r="J815" s="107"/>
      <c r="K815" s="116"/>
      <c r="L815" s="116"/>
      <c r="M815" s="116"/>
      <c r="N815" s="116"/>
      <c r="O815" s="81"/>
      <c r="P815" s="81"/>
      <c r="Q815" s="81"/>
      <c r="R815" s="81"/>
      <c r="S815" s="7"/>
    </row>
    <row r="816">
      <c r="A816" s="81"/>
      <c r="B816" s="81"/>
      <c r="C816" s="81"/>
      <c r="D816" s="81"/>
      <c r="E816" s="84" t="str">
        <f>'2. Dimension Definition'!F834</f>
        <v/>
      </c>
      <c r="F816" s="107"/>
      <c r="G816" s="84" t="str">
        <f>'2. Dimension Definition'!H834</f>
        <v/>
      </c>
      <c r="H816" s="107"/>
      <c r="I816" s="84" t="str">
        <f>'2. Dimension Definition'!J834</f>
        <v/>
      </c>
      <c r="J816" s="107"/>
      <c r="K816" s="116"/>
      <c r="L816" s="116"/>
      <c r="M816" s="116"/>
      <c r="N816" s="116"/>
      <c r="O816" s="81"/>
      <c r="P816" s="81"/>
      <c r="Q816" s="81"/>
      <c r="R816" s="81"/>
      <c r="S816" s="7"/>
    </row>
    <row r="817">
      <c r="A817" s="81"/>
      <c r="B817" s="81"/>
      <c r="C817" s="81"/>
      <c r="D817" s="81"/>
      <c r="E817" s="84" t="str">
        <f>'2. Dimension Definition'!F835</f>
        <v/>
      </c>
      <c r="F817" s="107"/>
      <c r="G817" s="84" t="str">
        <f>'2. Dimension Definition'!H835</f>
        <v/>
      </c>
      <c r="H817" s="107"/>
      <c r="I817" s="84" t="str">
        <f>'2. Dimension Definition'!J835</f>
        <v/>
      </c>
      <c r="J817" s="107"/>
      <c r="K817" s="116"/>
      <c r="L817" s="116"/>
      <c r="M817" s="116"/>
      <c r="N817" s="116"/>
      <c r="O817" s="81"/>
      <c r="P817" s="81"/>
      <c r="Q817" s="81"/>
      <c r="R817" s="81"/>
      <c r="S817" s="7"/>
    </row>
    <row r="818">
      <c r="A818" s="81"/>
      <c r="B818" s="81"/>
      <c r="C818" s="81"/>
      <c r="D818" s="81"/>
      <c r="E818" s="84" t="str">
        <f>'2. Dimension Definition'!F836</f>
        <v/>
      </c>
      <c r="F818" s="107"/>
      <c r="G818" s="84" t="str">
        <f>'2. Dimension Definition'!H836</f>
        <v/>
      </c>
      <c r="H818" s="107"/>
      <c r="I818" s="84" t="str">
        <f>'2. Dimension Definition'!J836</f>
        <v/>
      </c>
      <c r="J818" s="107"/>
      <c r="K818" s="116"/>
      <c r="L818" s="116"/>
      <c r="M818" s="116"/>
      <c r="N818" s="116"/>
      <c r="O818" s="81"/>
      <c r="P818" s="81"/>
      <c r="Q818" s="81"/>
      <c r="R818" s="81"/>
      <c r="S818" s="7"/>
    </row>
    <row r="819">
      <c r="A819" s="81"/>
      <c r="B819" s="81"/>
      <c r="C819" s="81"/>
      <c r="D819" s="81"/>
      <c r="E819" s="84" t="str">
        <f>'2. Dimension Definition'!F837</f>
        <v/>
      </c>
      <c r="F819" s="107"/>
      <c r="G819" s="84" t="str">
        <f>'2. Dimension Definition'!H837</f>
        <v/>
      </c>
      <c r="H819" s="107"/>
      <c r="I819" s="84" t="str">
        <f>'2. Dimension Definition'!J837</f>
        <v/>
      </c>
      <c r="J819" s="107"/>
      <c r="K819" s="116"/>
      <c r="L819" s="116"/>
      <c r="M819" s="116"/>
      <c r="N819" s="116"/>
      <c r="O819" s="81"/>
      <c r="P819" s="81"/>
      <c r="Q819" s="81"/>
      <c r="R819" s="81"/>
      <c r="S819" s="7"/>
    </row>
    <row r="820">
      <c r="A820" s="81"/>
      <c r="B820" s="81"/>
      <c r="C820" s="81"/>
      <c r="D820" s="81"/>
      <c r="E820" s="84" t="str">
        <f>'2. Dimension Definition'!F838</f>
        <v/>
      </c>
      <c r="F820" s="107"/>
      <c r="G820" s="84" t="str">
        <f>'2. Dimension Definition'!H838</f>
        <v/>
      </c>
      <c r="H820" s="107"/>
      <c r="I820" s="84" t="str">
        <f>'2. Dimension Definition'!J838</f>
        <v/>
      </c>
      <c r="J820" s="107"/>
      <c r="K820" s="116"/>
      <c r="L820" s="116"/>
      <c r="M820" s="116"/>
      <c r="N820" s="116"/>
      <c r="O820" s="81"/>
      <c r="P820" s="81"/>
      <c r="Q820" s="81"/>
      <c r="R820" s="81"/>
      <c r="S820" s="7"/>
    </row>
    <row r="821">
      <c r="A821" s="81"/>
      <c r="B821" s="81"/>
      <c r="C821" s="81"/>
      <c r="D821" s="81"/>
      <c r="E821" s="84" t="str">
        <f>'2. Dimension Definition'!F839</f>
        <v/>
      </c>
      <c r="F821" s="107"/>
      <c r="G821" s="84" t="str">
        <f>'2. Dimension Definition'!H839</f>
        <v/>
      </c>
      <c r="H821" s="107"/>
      <c r="I821" s="84" t="str">
        <f>'2. Dimension Definition'!J839</f>
        <v/>
      </c>
      <c r="J821" s="107"/>
      <c r="K821" s="116"/>
      <c r="L821" s="116"/>
      <c r="M821" s="116"/>
      <c r="N821" s="116"/>
      <c r="O821" s="81"/>
      <c r="P821" s="81"/>
      <c r="Q821" s="81"/>
      <c r="R821" s="81"/>
      <c r="S821" s="7"/>
    </row>
    <row r="822">
      <c r="A822" s="81"/>
      <c r="B822" s="81"/>
      <c r="C822" s="81"/>
      <c r="D822" s="81"/>
      <c r="E822" s="84" t="str">
        <f>'2. Dimension Definition'!F840</f>
        <v/>
      </c>
      <c r="F822" s="107"/>
      <c r="G822" s="84" t="str">
        <f>'2. Dimension Definition'!H840</f>
        <v/>
      </c>
      <c r="H822" s="107"/>
      <c r="I822" s="84" t="str">
        <f>'2. Dimension Definition'!J840</f>
        <v/>
      </c>
      <c r="J822" s="107"/>
      <c r="K822" s="116"/>
      <c r="L822" s="116"/>
      <c r="M822" s="116"/>
      <c r="N822" s="116"/>
      <c r="O822" s="81"/>
      <c r="P822" s="81"/>
      <c r="Q822" s="81"/>
      <c r="R822" s="81"/>
      <c r="S822" s="7"/>
    </row>
    <row r="823">
      <c r="A823" s="81"/>
      <c r="B823" s="81"/>
      <c r="C823" s="81"/>
      <c r="D823" s="81"/>
      <c r="E823" s="84" t="str">
        <f>'2. Dimension Definition'!F841</f>
        <v/>
      </c>
      <c r="F823" s="107"/>
      <c r="G823" s="84" t="str">
        <f>'2. Dimension Definition'!H841</f>
        <v/>
      </c>
      <c r="H823" s="107"/>
      <c r="I823" s="84" t="str">
        <f>'2. Dimension Definition'!J841</f>
        <v/>
      </c>
      <c r="J823" s="107"/>
      <c r="K823" s="116"/>
      <c r="L823" s="116"/>
      <c r="M823" s="116"/>
      <c r="N823" s="116"/>
      <c r="O823" s="81"/>
      <c r="P823" s="81"/>
      <c r="Q823" s="81"/>
      <c r="R823" s="81"/>
      <c r="S823" s="7"/>
    </row>
    <row r="824">
      <c r="A824" s="81"/>
      <c r="B824" s="81"/>
      <c r="C824" s="81"/>
      <c r="D824" s="81"/>
      <c r="E824" s="84" t="str">
        <f>'2. Dimension Definition'!F842</f>
        <v/>
      </c>
      <c r="F824" s="107"/>
      <c r="G824" s="84" t="str">
        <f>'2. Dimension Definition'!H842</f>
        <v/>
      </c>
      <c r="H824" s="107"/>
      <c r="I824" s="84" t="str">
        <f>'2. Dimension Definition'!J842</f>
        <v/>
      </c>
      <c r="J824" s="107"/>
      <c r="K824" s="116"/>
      <c r="L824" s="116"/>
      <c r="M824" s="116"/>
      <c r="N824" s="116"/>
      <c r="O824" s="81"/>
      <c r="P824" s="81"/>
      <c r="Q824" s="81"/>
      <c r="R824" s="81"/>
      <c r="S824" s="7"/>
    </row>
    <row r="825">
      <c r="A825" s="81"/>
      <c r="B825" s="81"/>
      <c r="C825" s="81"/>
      <c r="D825" s="81"/>
      <c r="E825" s="84" t="str">
        <f>'2. Dimension Definition'!F843</f>
        <v/>
      </c>
      <c r="F825" s="107"/>
      <c r="G825" s="84" t="str">
        <f>'2. Dimension Definition'!H843</f>
        <v/>
      </c>
      <c r="H825" s="107"/>
      <c r="I825" s="84" t="str">
        <f>'2. Dimension Definition'!J843</f>
        <v/>
      </c>
      <c r="J825" s="107"/>
      <c r="K825" s="116"/>
      <c r="L825" s="116"/>
      <c r="M825" s="116"/>
      <c r="N825" s="116"/>
      <c r="O825" s="81"/>
      <c r="P825" s="81"/>
      <c r="Q825" s="81"/>
      <c r="R825" s="81"/>
      <c r="S825" s="7"/>
    </row>
    <row r="826">
      <c r="A826" s="81"/>
      <c r="B826" s="81"/>
      <c r="C826" s="81"/>
      <c r="D826" s="81"/>
      <c r="E826" s="84" t="str">
        <f>'2. Dimension Definition'!F844</f>
        <v/>
      </c>
      <c r="F826" s="107"/>
      <c r="G826" s="84" t="str">
        <f>'2. Dimension Definition'!H844</f>
        <v/>
      </c>
      <c r="H826" s="107"/>
      <c r="I826" s="84" t="str">
        <f>'2. Dimension Definition'!J844</f>
        <v/>
      </c>
      <c r="J826" s="107"/>
      <c r="K826" s="116"/>
      <c r="L826" s="116"/>
      <c r="M826" s="116"/>
      <c r="N826" s="116"/>
      <c r="O826" s="81"/>
      <c r="P826" s="81"/>
      <c r="Q826" s="81"/>
      <c r="R826" s="81"/>
      <c r="S826" s="7"/>
    </row>
    <row r="827">
      <c r="A827" s="81"/>
      <c r="B827" s="81"/>
      <c r="C827" s="81"/>
      <c r="D827" s="81"/>
      <c r="E827" s="84" t="str">
        <f>'2. Dimension Definition'!F845</f>
        <v/>
      </c>
      <c r="F827" s="107"/>
      <c r="G827" s="84" t="str">
        <f>'2. Dimension Definition'!H845</f>
        <v/>
      </c>
      <c r="H827" s="107"/>
      <c r="I827" s="84" t="str">
        <f>'2. Dimension Definition'!J845</f>
        <v/>
      </c>
      <c r="J827" s="107"/>
      <c r="K827" s="116"/>
      <c r="L827" s="116"/>
      <c r="M827" s="116"/>
      <c r="N827" s="116"/>
      <c r="O827" s="81"/>
      <c r="P827" s="81"/>
      <c r="Q827" s="81"/>
      <c r="R827" s="81"/>
      <c r="S827" s="7"/>
    </row>
    <row r="828">
      <c r="A828" s="81"/>
      <c r="B828" s="81"/>
      <c r="C828" s="81"/>
      <c r="D828" s="81"/>
      <c r="E828" s="84" t="str">
        <f>'2. Dimension Definition'!F846</f>
        <v/>
      </c>
      <c r="F828" s="107"/>
      <c r="G828" s="84" t="str">
        <f>'2. Dimension Definition'!H846</f>
        <v/>
      </c>
      <c r="H828" s="107"/>
      <c r="I828" s="84" t="str">
        <f>'2. Dimension Definition'!J846</f>
        <v/>
      </c>
      <c r="J828" s="107"/>
      <c r="K828" s="116"/>
      <c r="L828" s="116"/>
      <c r="M828" s="116"/>
      <c r="N828" s="116"/>
      <c r="O828" s="81"/>
      <c r="P828" s="81"/>
      <c r="Q828" s="81"/>
      <c r="R828" s="81"/>
      <c r="S828" s="7"/>
    </row>
    <row r="829">
      <c r="A829" s="81"/>
      <c r="B829" s="81"/>
      <c r="C829" s="81"/>
      <c r="D829" s="81"/>
      <c r="E829" s="84" t="str">
        <f>'2. Dimension Definition'!F847</f>
        <v/>
      </c>
      <c r="F829" s="107"/>
      <c r="G829" s="84" t="str">
        <f>'2. Dimension Definition'!H847</f>
        <v/>
      </c>
      <c r="H829" s="107"/>
      <c r="I829" s="84" t="str">
        <f>'2. Dimension Definition'!J847</f>
        <v/>
      </c>
      <c r="J829" s="107"/>
      <c r="K829" s="116"/>
      <c r="L829" s="116"/>
      <c r="M829" s="116"/>
      <c r="N829" s="116"/>
      <c r="O829" s="81"/>
      <c r="P829" s="81"/>
      <c r="Q829" s="81"/>
      <c r="R829" s="81"/>
      <c r="S829" s="7"/>
    </row>
    <row r="830">
      <c r="A830" s="81"/>
      <c r="B830" s="81"/>
      <c r="C830" s="81"/>
      <c r="D830" s="81"/>
      <c r="E830" s="84" t="str">
        <f>'2. Dimension Definition'!F848</f>
        <v/>
      </c>
      <c r="F830" s="107"/>
      <c r="G830" s="84" t="str">
        <f>'2. Dimension Definition'!H848</f>
        <v/>
      </c>
      <c r="H830" s="107"/>
      <c r="I830" s="84" t="str">
        <f>'2. Dimension Definition'!J848</f>
        <v/>
      </c>
      <c r="J830" s="107"/>
      <c r="K830" s="116"/>
      <c r="L830" s="116"/>
      <c r="M830" s="116"/>
      <c r="N830" s="116"/>
      <c r="O830" s="81"/>
      <c r="P830" s="81"/>
      <c r="Q830" s="81"/>
      <c r="R830" s="81"/>
      <c r="S830" s="7"/>
    </row>
    <row r="831">
      <c r="A831" s="81"/>
      <c r="B831" s="81"/>
      <c r="C831" s="81"/>
      <c r="D831" s="81"/>
      <c r="E831" s="84" t="str">
        <f>'2. Dimension Definition'!F849</f>
        <v/>
      </c>
      <c r="F831" s="107"/>
      <c r="G831" s="84" t="str">
        <f>'2. Dimension Definition'!H849</f>
        <v/>
      </c>
      <c r="H831" s="107"/>
      <c r="I831" s="84" t="str">
        <f>'2. Dimension Definition'!J849</f>
        <v/>
      </c>
      <c r="J831" s="107"/>
      <c r="K831" s="116"/>
      <c r="L831" s="116"/>
      <c r="M831" s="116"/>
      <c r="N831" s="116"/>
      <c r="O831" s="81"/>
      <c r="P831" s="81"/>
      <c r="Q831" s="81"/>
      <c r="R831" s="81"/>
      <c r="S831" s="7"/>
    </row>
    <row r="832">
      <c r="A832" s="81"/>
      <c r="B832" s="81"/>
      <c r="C832" s="81"/>
      <c r="D832" s="81"/>
      <c r="E832" s="84" t="str">
        <f>'2. Dimension Definition'!F850</f>
        <v/>
      </c>
      <c r="F832" s="107"/>
      <c r="G832" s="84" t="str">
        <f>'2. Dimension Definition'!H850</f>
        <v/>
      </c>
      <c r="H832" s="107"/>
      <c r="I832" s="84" t="str">
        <f>'2. Dimension Definition'!J850</f>
        <v/>
      </c>
      <c r="J832" s="107"/>
      <c r="K832" s="116"/>
      <c r="L832" s="116"/>
      <c r="M832" s="116"/>
      <c r="N832" s="116"/>
      <c r="O832" s="81"/>
      <c r="P832" s="81"/>
      <c r="Q832" s="81"/>
      <c r="R832" s="81"/>
      <c r="S832" s="7"/>
    </row>
    <row r="833">
      <c r="A833" s="81"/>
      <c r="B833" s="81"/>
      <c r="C833" s="81"/>
      <c r="D833" s="81"/>
      <c r="E833" s="84" t="str">
        <f>'2. Dimension Definition'!F851</f>
        <v/>
      </c>
      <c r="F833" s="107"/>
      <c r="G833" s="84" t="str">
        <f>'2. Dimension Definition'!H851</f>
        <v/>
      </c>
      <c r="H833" s="107"/>
      <c r="I833" s="84" t="str">
        <f>'2. Dimension Definition'!J851</f>
        <v/>
      </c>
      <c r="J833" s="107"/>
      <c r="K833" s="116"/>
      <c r="L833" s="116"/>
      <c r="M833" s="116"/>
      <c r="N833" s="116"/>
      <c r="O833" s="81"/>
      <c r="P833" s="81"/>
      <c r="Q833" s="81"/>
      <c r="R833" s="81"/>
      <c r="S833" s="7"/>
    </row>
    <row r="834">
      <c r="A834" s="81"/>
      <c r="B834" s="81"/>
      <c r="C834" s="81"/>
      <c r="D834" s="81"/>
      <c r="E834" s="84" t="str">
        <f>'2. Dimension Definition'!F852</f>
        <v/>
      </c>
      <c r="F834" s="107"/>
      <c r="G834" s="84" t="str">
        <f>'2. Dimension Definition'!H852</f>
        <v/>
      </c>
      <c r="H834" s="107"/>
      <c r="I834" s="84" t="str">
        <f>'2. Dimension Definition'!J852</f>
        <v/>
      </c>
      <c r="J834" s="107"/>
      <c r="K834" s="116"/>
      <c r="L834" s="116"/>
      <c r="M834" s="116"/>
      <c r="N834" s="116"/>
      <c r="O834" s="81"/>
      <c r="P834" s="81"/>
      <c r="Q834" s="81"/>
      <c r="R834" s="81"/>
      <c r="S834" s="7"/>
    </row>
    <row r="835">
      <c r="A835" s="81"/>
      <c r="B835" s="81"/>
      <c r="C835" s="81"/>
      <c r="D835" s="81"/>
      <c r="E835" s="84" t="str">
        <f>'2. Dimension Definition'!F853</f>
        <v/>
      </c>
      <c r="F835" s="107"/>
      <c r="G835" s="84" t="str">
        <f>'2. Dimension Definition'!H853</f>
        <v/>
      </c>
      <c r="H835" s="107"/>
      <c r="I835" s="84" t="str">
        <f>'2. Dimension Definition'!J853</f>
        <v/>
      </c>
      <c r="J835" s="107"/>
      <c r="K835" s="116"/>
      <c r="L835" s="116"/>
      <c r="M835" s="116"/>
      <c r="N835" s="116"/>
      <c r="O835" s="81"/>
      <c r="P835" s="81"/>
      <c r="Q835" s="81"/>
      <c r="R835" s="81"/>
      <c r="S835" s="7"/>
    </row>
    <row r="836">
      <c r="A836" s="81"/>
      <c r="B836" s="81"/>
      <c r="C836" s="81"/>
      <c r="D836" s="81"/>
      <c r="E836" s="84" t="str">
        <f>'2. Dimension Definition'!F854</f>
        <v/>
      </c>
      <c r="F836" s="107"/>
      <c r="G836" s="84" t="str">
        <f>'2. Dimension Definition'!H854</f>
        <v/>
      </c>
      <c r="H836" s="107"/>
      <c r="I836" s="84" t="str">
        <f>'2. Dimension Definition'!J854</f>
        <v/>
      </c>
      <c r="J836" s="107"/>
      <c r="K836" s="116"/>
      <c r="L836" s="116"/>
      <c r="M836" s="116"/>
      <c r="N836" s="116"/>
      <c r="O836" s="81"/>
      <c r="P836" s="81"/>
      <c r="Q836" s="81"/>
      <c r="R836" s="81"/>
      <c r="S836" s="7"/>
    </row>
    <row r="837">
      <c r="A837" s="81"/>
      <c r="B837" s="81"/>
      <c r="C837" s="81"/>
      <c r="D837" s="81"/>
      <c r="E837" s="84" t="str">
        <f>'2. Dimension Definition'!F855</f>
        <v/>
      </c>
      <c r="F837" s="107"/>
      <c r="G837" s="84" t="str">
        <f>'2. Dimension Definition'!H855</f>
        <v/>
      </c>
      <c r="H837" s="107"/>
      <c r="I837" s="84" t="str">
        <f>'2. Dimension Definition'!J855</f>
        <v/>
      </c>
      <c r="J837" s="107"/>
      <c r="K837" s="116"/>
      <c r="L837" s="116"/>
      <c r="M837" s="116"/>
      <c r="N837" s="116"/>
      <c r="O837" s="81"/>
      <c r="P837" s="81"/>
      <c r="Q837" s="81"/>
      <c r="R837" s="81"/>
      <c r="S837" s="7"/>
    </row>
    <row r="838">
      <c r="A838" s="81"/>
      <c r="B838" s="81"/>
      <c r="C838" s="81"/>
      <c r="D838" s="81"/>
      <c r="E838" s="84" t="str">
        <f>'2. Dimension Definition'!F856</f>
        <v/>
      </c>
      <c r="F838" s="107"/>
      <c r="G838" s="84" t="str">
        <f>'2. Dimension Definition'!H856</f>
        <v/>
      </c>
      <c r="H838" s="107"/>
      <c r="I838" s="84" t="str">
        <f>'2. Dimension Definition'!J856</f>
        <v/>
      </c>
      <c r="J838" s="107"/>
      <c r="K838" s="116"/>
      <c r="L838" s="116"/>
      <c r="M838" s="116"/>
      <c r="N838" s="116"/>
      <c r="O838" s="81"/>
      <c r="P838" s="81"/>
      <c r="Q838" s="81"/>
      <c r="R838" s="81"/>
      <c r="S838" s="7"/>
    </row>
    <row r="839">
      <c r="A839" s="81"/>
      <c r="B839" s="81"/>
      <c r="C839" s="81"/>
      <c r="D839" s="81"/>
      <c r="E839" s="84" t="str">
        <f>'2. Dimension Definition'!F857</f>
        <v/>
      </c>
      <c r="F839" s="107"/>
      <c r="G839" s="84" t="str">
        <f>'2. Dimension Definition'!H857</f>
        <v/>
      </c>
      <c r="H839" s="107"/>
      <c r="I839" s="84" t="str">
        <f>'2. Dimension Definition'!J857</f>
        <v/>
      </c>
      <c r="J839" s="107"/>
      <c r="K839" s="116"/>
      <c r="L839" s="116"/>
      <c r="M839" s="116"/>
      <c r="N839" s="116"/>
      <c r="O839" s="81"/>
      <c r="P839" s="81"/>
      <c r="Q839" s="81"/>
      <c r="R839" s="81"/>
      <c r="S839" s="7"/>
    </row>
    <row r="840">
      <c r="A840" s="81"/>
      <c r="B840" s="81"/>
      <c r="C840" s="81"/>
      <c r="D840" s="81"/>
      <c r="E840" s="84" t="str">
        <f>'2. Dimension Definition'!F858</f>
        <v/>
      </c>
      <c r="F840" s="107"/>
      <c r="G840" s="84" t="str">
        <f>'2. Dimension Definition'!H858</f>
        <v/>
      </c>
      <c r="H840" s="107"/>
      <c r="I840" s="84" t="str">
        <f>'2. Dimension Definition'!J858</f>
        <v/>
      </c>
      <c r="J840" s="107"/>
      <c r="K840" s="116"/>
      <c r="L840" s="116"/>
      <c r="M840" s="116"/>
      <c r="N840" s="116"/>
      <c r="O840" s="81"/>
      <c r="P840" s="81"/>
      <c r="Q840" s="81"/>
      <c r="R840" s="81"/>
      <c r="S840" s="7"/>
    </row>
    <row r="841">
      <c r="A841" s="81"/>
      <c r="B841" s="81"/>
      <c r="C841" s="81"/>
      <c r="D841" s="81"/>
      <c r="E841" s="84" t="str">
        <f>'2. Dimension Definition'!F859</f>
        <v/>
      </c>
      <c r="F841" s="107"/>
      <c r="G841" s="84" t="str">
        <f>'2. Dimension Definition'!H859</f>
        <v/>
      </c>
      <c r="H841" s="107"/>
      <c r="I841" s="84" t="str">
        <f>'2. Dimension Definition'!J859</f>
        <v/>
      </c>
      <c r="J841" s="107"/>
      <c r="K841" s="116"/>
      <c r="L841" s="116"/>
      <c r="M841" s="116"/>
      <c r="N841" s="116"/>
      <c r="O841" s="81"/>
      <c r="P841" s="81"/>
      <c r="Q841" s="81"/>
      <c r="R841" s="81"/>
      <c r="S841" s="7"/>
    </row>
    <row r="842">
      <c r="A842" s="81"/>
      <c r="B842" s="81"/>
      <c r="C842" s="81"/>
      <c r="D842" s="81"/>
      <c r="E842" s="84" t="str">
        <f>'2. Dimension Definition'!F860</f>
        <v/>
      </c>
      <c r="F842" s="107"/>
      <c r="G842" s="84" t="str">
        <f>'2. Dimension Definition'!H860</f>
        <v/>
      </c>
      <c r="H842" s="107"/>
      <c r="I842" s="84" t="str">
        <f>'2. Dimension Definition'!J860</f>
        <v/>
      </c>
      <c r="J842" s="107"/>
      <c r="K842" s="116"/>
      <c r="L842" s="116"/>
      <c r="M842" s="116"/>
      <c r="N842" s="116"/>
      <c r="O842" s="81"/>
      <c r="P842" s="81"/>
      <c r="Q842" s="81"/>
      <c r="R842" s="81"/>
      <c r="S842" s="7"/>
    </row>
    <row r="843">
      <c r="A843" s="81"/>
      <c r="B843" s="81"/>
      <c r="C843" s="81"/>
      <c r="D843" s="81"/>
      <c r="E843" s="84" t="str">
        <f>'2. Dimension Definition'!F861</f>
        <v/>
      </c>
      <c r="F843" s="107"/>
      <c r="G843" s="84" t="str">
        <f>'2. Dimension Definition'!H861</f>
        <v/>
      </c>
      <c r="H843" s="107"/>
      <c r="I843" s="84" t="str">
        <f>'2. Dimension Definition'!J861</f>
        <v/>
      </c>
      <c r="J843" s="107"/>
      <c r="K843" s="116"/>
      <c r="L843" s="116"/>
      <c r="M843" s="116"/>
      <c r="N843" s="116"/>
      <c r="O843" s="81"/>
      <c r="P843" s="81"/>
      <c r="Q843" s="81"/>
      <c r="R843" s="81"/>
      <c r="S843" s="7"/>
    </row>
    <row r="844">
      <c r="A844" s="81"/>
      <c r="B844" s="81"/>
      <c r="C844" s="81"/>
      <c r="D844" s="81"/>
      <c r="E844" s="84" t="str">
        <f>'2. Dimension Definition'!F862</f>
        <v/>
      </c>
      <c r="F844" s="107"/>
      <c r="G844" s="84" t="str">
        <f>'2. Dimension Definition'!H862</f>
        <v/>
      </c>
      <c r="H844" s="107"/>
      <c r="I844" s="84" t="str">
        <f>'2. Dimension Definition'!J862</f>
        <v/>
      </c>
      <c r="J844" s="107"/>
      <c r="K844" s="116"/>
      <c r="L844" s="116"/>
      <c r="M844" s="116"/>
      <c r="N844" s="116"/>
      <c r="O844" s="81"/>
      <c r="P844" s="81"/>
      <c r="Q844" s="81"/>
      <c r="R844" s="81"/>
      <c r="S844" s="7"/>
    </row>
    <row r="845">
      <c r="A845" s="81"/>
      <c r="B845" s="81"/>
      <c r="C845" s="81"/>
      <c r="D845" s="81"/>
      <c r="E845" s="84" t="str">
        <f>'2. Dimension Definition'!F863</f>
        <v/>
      </c>
      <c r="F845" s="107"/>
      <c r="G845" s="84" t="str">
        <f>'2. Dimension Definition'!H863</f>
        <v/>
      </c>
      <c r="H845" s="107"/>
      <c r="I845" s="84" t="str">
        <f>'2. Dimension Definition'!J863</f>
        <v/>
      </c>
      <c r="J845" s="107"/>
      <c r="K845" s="116"/>
      <c r="L845" s="116"/>
      <c r="M845" s="116"/>
      <c r="N845" s="116"/>
      <c r="O845" s="81"/>
      <c r="P845" s="81"/>
      <c r="Q845" s="81"/>
      <c r="R845" s="81"/>
      <c r="S845" s="7"/>
    </row>
    <row r="846">
      <c r="A846" s="81"/>
      <c r="B846" s="81"/>
      <c r="C846" s="81"/>
      <c r="D846" s="81"/>
      <c r="E846" s="84" t="str">
        <f>'2. Dimension Definition'!F864</f>
        <v/>
      </c>
      <c r="F846" s="107"/>
      <c r="G846" s="84" t="str">
        <f>'2. Dimension Definition'!H864</f>
        <v/>
      </c>
      <c r="H846" s="107"/>
      <c r="I846" s="84" t="str">
        <f>'2. Dimension Definition'!J864</f>
        <v/>
      </c>
      <c r="J846" s="107"/>
      <c r="K846" s="116"/>
      <c r="L846" s="116"/>
      <c r="M846" s="116"/>
      <c r="N846" s="116"/>
      <c r="O846" s="81"/>
      <c r="P846" s="81"/>
      <c r="Q846" s="81"/>
      <c r="R846" s="81"/>
      <c r="S846" s="7"/>
    </row>
    <row r="847">
      <c r="A847" s="81"/>
      <c r="B847" s="81"/>
      <c r="C847" s="81"/>
      <c r="D847" s="81"/>
      <c r="E847" s="84" t="str">
        <f>'2. Dimension Definition'!F865</f>
        <v/>
      </c>
      <c r="F847" s="107"/>
      <c r="G847" s="84" t="str">
        <f>'2. Dimension Definition'!H865</f>
        <v/>
      </c>
      <c r="H847" s="107"/>
      <c r="I847" s="84" t="str">
        <f>'2. Dimension Definition'!J865</f>
        <v/>
      </c>
      <c r="J847" s="107"/>
      <c r="K847" s="116"/>
      <c r="L847" s="116"/>
      <c r="M847" s="116"/>
      <c r="N847" s="116"/>
      <c r="O847" s="81"/>
      <c r="P847" s="81"/>
      <c r="Q847" s="81"/>
      <c r="R847" s="81"/>
      <c r="S847" s="7"/>
    </row>
    <row r="848">
      <c r="A848" s="81"/>
      <c r="B848" s="81"/>
      <c r="C848" s="81"/>
      <c r="D848" s="81"/>
      <c r="E848" s="84" t="str">
        <f>'2. Dimension Definition'!F866</f>
        <v/>
      </c>
      <c r="F848" s="107"/>
      <c r="G848" s="84" t="str">
        <f>'2. Dimension Definition'!H866</f>
        <v/>
      </c>
      <c r="H848" s="107"/>
      <c r="I848" s="84" t="str">
        <f>'2. Dimension Definition'!J866</f>
        <v/>
      </c>
      <c r="J848" s="107"/>
      <c r="K848" s="116"/>
      <c r="L848" s="116"/>
      <c r="M848" s="116"/>
      <c r="N848" s="116"/>
      <c r="O848" s="81"/>
      <c r="P848" s="81"/>
      <c r="Q848" s="81"/>
      <c r="R848" s="81"/>
      <c r="S848" s="7"/>
    </row>
    <row r="849">
      <c r="A849" s="81"/>
      <c r="B849" s="81"/>
      <c r="C849" s="81"/>
      <c r="D849" s="81"/>
      <c r="E849" s="84" t="str">
        <f>'2. Dimension Definition'!F867</f>
        <v/>
      </c>
      <c r="F849" s="107"/>
      <c r="G849" s="84" t="str">
        <f>'2. Dimension Definition'!H867</f>
        <v/>
      </c>
      <c r="H849" s="107"/>
      <c r="I849" s="84" t="str">
        <f>'2. Dimension Definition'!J867</f>
        <v/>
      </c>
      <c r="J849" s="107"/>
      <c r="K849" s="116"/>
      <c r="L849" s="116"/>
      <c r="M849" s="116"/>
      <c r="N849" s="116"/>
      <c r="O849" s="81"/>
      <c r="P849" s="81"/>
      <c r="Q849" s="81"/>
      <c r="R849" s="81"/>
      <c r="S849" s="7"/>
    </row>
    <row r="850">
      <c r="A850" s="81"/>
      <c r="B850" s="81"/>
      <c r="C850" s="81"/>
      <c r="D850" s="81"/>
      <c r="E850" s="84" t="str">
        <f>'2. Dimension Definition'!F868</f>
        <v/>
      </c>
      <c r="F850" s="107"/>
      <c r="G850" s="84" t="str">
        <f>'2. Dimension Definition'!H868</f>
        <v/>
      </c>
      <c r="H850" s="107"/>
      <c r="I850" s="84" t="str">
        <f>'2. Dimension Definition'!J868</f>
        <v/>
      </c>
      <c r="J850" s="107"/>
      <c r="K850" s="116"/>
      <c r="L850" s="116"/>
      <c r="M850" s="116"/>
      <c r="N850" s="116"/>
      <c r="O850" s="81"/>
      <c r="P850" s="81"/>
      <c r="Q850" s="81"/>
      <c r="R850" s="81"/>
      <c r="S850" s="7"/>
    </row>
    <row r="851">
      <c r="A851" s="81"/>
      <c r="B851" s="81"/>
      <c r="C851" s="81"/>
      <c r="D851" s="81"/>
      <c r="E851" s="84" t="str">
        <f>'2. Dimension Definition'!F869</f>
        <v/>
      </c>
      <c r="F851" s="107"/>
      <c r="G851" s="84" t="str">
        <f>'2. Dimension Definition'!H869</f>
        <v/>
      </c>
      <c r="H851" s="107"/>
      <c r="I851" s="84" t="str">
        <f>'2. Dimension Definition'!J869</f>
        <v/>
      </c>
      <c r="J851" s="107"/>
      <c r="K851" s="116"/>
      <c r="L851" s="116"/>
      <c r="M851" s="116"/>
      <c r="N851" s="116"/>
      <c r="O851" s="81"/>
      <c r="P851" s="81"/>
      <c r="Q851" s="81"/>
      <c r="R851" s="81"/>
      <c r="S851" s="7"/>
    </row>
    <row r="852">
      <c r="A852" s="81"/>
      <c r="B852" s="81"/>
      <c r="C852" s="81"/>
      <c r="D852" s="81"/>
      <c r="E852" s="84" t="str">
        <f>'2. Dimension Definition'!F870</f>
        <v/>
      </c>
      <c r="F852" s="107"/>
      <c r="G852" s="84" t="str">
        <f>'2. Dimension Definition'!H870</f>
        <v/>
      </c>
      <c r="H852" s="107"/>
      <c r="I852" s="84" t="str">
        <f>'2. Dimension Definition'!J870</f>
        <v/>
      </c>
      <c r="J852" s="107"/>
      <c r="K852" s="116"/>
      <c r="L852" s="116"/>
      <c r="M852" s="116"/>
      <c r="N852" s="116"/>
      <c r="O852" s="81"/>
      <c r="P852" s="81"/>
      <c r="Q852" s="81"/>
      <c r="R852" s="81"/>
      <c r="S852" s="7"/>
    </row>
    <row r="853">
      <c r="A853" s="81"/>
      <c r="B853" s="81"/>
      <c r="C853" s="81"/>
      <c r="D853" s="81"/>
      <c r="E853" s="84" t="str">
        <f>'2. Dimension Definition'!F871</f>
        <v/>
      </c>
      <c r="F853" s="107"/>
      <c r="G853" s="84" t="str">
        <f>'2. Dimension Definition'!H871</f>
        <v/>
      </c>
      <c r="H853" s="107"/>
      <c r="I853" s="84" t="str">
        <f>'2. Dimension Definition'!J871</f>
        <v/>
      </c>
      <c r="J853" s="107"/>
      <c r="K853" s="116"/>
      <c r="L853" s="116"/>
      <c r="M853" s="116"/>
      <c r="N853" s="116"/>
      <c r="O853" s="81"/>
      <c r="P853" s="81"/>
      <c r="Q853" s="81"/>
      <c r="R853" s="81"/>
      <c r="S853" s="7"/>
    </row>
    <row r="854">
      <c r="A854" s="81"/>
      <c r="B854" s="81"/>
      <c r="C854" s="81"/>
      <c r="D854" s="81"/>
      <c r="E854" s="84" t="str">
        <f>'2. Dimension Definition'!F872</f>
        <v/>
      </c>
      <c r="F854" s="107"/>
      <c r="G854" s="84" t="str">
        <f>'2. Dimension Definition'!H872</f>
        <v/>
      </c>
      <c r="H854" s="107"/>
      <c r="I854" s="84" t="str">
        <f>'2. Dimension Definition'!J872</f>
        <v/>
      </c>
      <c r="J854" s="107"/>
      <c r="K854" s="116"/>
      <c r="L854" s="116"/>
      <c r="M854" s="116"/>
      <c r="N854" s="116"/>
      <c r="O854" s="81"/>
      <c r="P854" s="81"/>
      <c r="Q854" s="81"/>
      <c r="R854" s="81"/>
      <c r="S854" s="7"/>
    </row>
    <row r="855">
      <c r="A855" s="81"/>
      <c r="B855" s="81"/>
      <c r="C855" s="81"/>
      <c r="D855" s="81"/>
      <c r="E855" s="84" t="str">
        <f>'2. Dimension Definition'!F873</f>
        <v/>
      </c>
      <c r="F855" s="107"/>
      <c r="G855" s="84" t="str">
        <f>'2. Dimension Definition'!H873</f>
        <v/>
      </c>
      <c r="H855" s="107"/>
      <c r="I855" s="84" t="str">
        <f>'2. Dimension Definition'!J873</f>
        <v/>
      </c>
      <c r="J855" s="107"/>
      <c r="K855" s="116"/>
      <c r="L855" s="116"/>
      <c r="M855" s="116"/>
      <c r="N855" s="116"/>
      <c r="O855" s="81"/>
      <c r="P855" s="81"/>
      <c r="Q855" s="81"/>
      <c r="R855" s="81"/>
      <c r="S855" s="7"/>
    </row>
    <row r="856">
      <c r="A856" s="81"/>
      <c r="B856" s="81"/>
      <c r="C856" s="81"/>
      <c r="D856" s="81"/>
      <c r="E856" s="84" t="str">
        <f>'2. Dimension Definition'!F874</f>
        <v/>
      </c>
      <c r="F856" s="107"/>
      <c r="G856" s="84" t="str">
        <f>'2. Dimension Definition'!H874</f>
        <v/>
      </c>
      <c r="H856" s="107"/>
      <c r="I856" s="84" t="str">
        <f>'2. Dimension Definition'!J874</f>
        <v/>
      </c>
      <c r="J856" s="107"/>
      <c r="K856" s="116"/>
      <c r="L856" s="116"/>
      <c r="M856" s="116"/>
      <c r="N856" s="116"/>
      <c r="O856" s="81"/>
      <c r="P856" s="81"/>
      <c r="Q856" s="81"/>
      <c r="R856" s="81"/>
      <c r="S856" s="7"/>
    </row>
    <row r="857">
      <c r="A857" s="81"/>
      <c r="B857" s="81"/>
      <c r="C857" s="81"/>
      <c r="D857" s="81"/>
      <c r="E857" s="84" t="str">
        <f>'2. Dimension Definition'!F875</f>
        <v/>
      </c>
      <c r="F857" s="107"/>
      <c r="G857" s="84" t="str">
        <f>'2. Dimension Definition'!H875</f>
        <v/>
      </c>
      <c r="H857" s="107"/>
      <c r="I857" s="84" t="str">
        <f>'2. Dimension Definition'!J875</f>
        <v/>
      </c>
      <c r="J857" s="107"/>
      <c r="K857" s="116"/>
      <c r="L857" s="116"/>
      <c r="M857" s="116"/>
      <c r="N857" s="116"/>
      <c r="O857" s="81"/>
      <c r="P857" s="81"/>
      <c r="Q857" s="81"/>
      <c r="R857" s="81"/>
      <c r="S857" s="7"/>
    </row>
    <row r="858">
      <c r="A858" s="81"/>
      <c r="B858" s="81"/>
      <c r="C858" s="81"/>
      <c r="D858" s="81"/>
      <c r="E858" s="84" t="str">
        <f>'2. Dimension Definition'!F876</f>
        <v/>
      </c>
      <c r="F858" s="107"/>
      <c r="G858" s="84" t="str">
        <f>'2. Dimension Definition'!H876</f>
        <v/>
      </c>
      <c r="H858" s="107"/>
      <c r="I858" s="84" t="str">
        <f>'2. Dimension Definition'!J876</f>
        <v/>
      </c>
      <c r="J858" s="107"/>
      <c r="K858" s="116"/>
      <c r="L858" s="116"/>
      <c r="M858" s="116"/>
      <c r="N858" s="116"/>
      <c r="O858" s="81"/>
      <c r="P858" s="81"/>
      <c r="Q858" s="81"/>
      <c r="R858" s="81"/>
      <c r="S858" s="7"/>
    </row>
    <row r="859">
      <c r="A859" s="81"/>
      <c r="B859" s="81"/>
      <c r="C859" s="81"/>
      <c r="D859" s="81"/>
      <c r="E859" s="84" t="str">
        <f>'2. Dimension Definition'!F877</f>
        <v/>
      </c>
      <c r="F859" s="107"/>
      <c r="G859" s="84" t="str">
        <f>'2. Dimension Definition'!H877</f>
        <v/>
      </c>
      <c r="H859" s="107"/>
      <c r="I859" s="84" t="str">
        <f>'2. Dimension Definition'!J877</f>
        <v/>
      </c>
      <c r="J859" s="107"/>
      <c r="K859" s="116"/>
      <c r="L859" s="116"/>
      <c r="M859" s="116"/>
      <c r="N859" s="116"/>
      <c r="O859" s="81"/>
      <c r="P859" s="81"/>
      <c r="Q859" s="81"/>
      <c r="R859" s="81"/>
      <c r="S859" s="7"/>
    </row>
    <row r="860">
      <c r="A860" s="81"/>
      <c r="B860" s="81"/>
      <c r="C860" s="81"/>
      <c r="D860" s="81"/>
      <c r="E860" s="84" t="str">
        <f>'2. Dimension Definition'!F878</f>
        <v/>
      </c>
      <c r="F860" s="107"/>
      <c r="G860" s="84" t="str">
        <f>'2. Dimension Definition'!H878</f>
        <v/>
      </c>
      <c r="H860" s="107"/>
      <c r="I860" s="84" t="str">
        <f>'2. Dimension Definition'!J878</f>
        <v/>
      </c>
      <c r="J860" s="107"/>
      <c r="K860" s="116"/>
      <c r="L860" s="116"/>
      <c r="M860" s="116"/>
      <c r="N860" s="116"/>
      <c r="O860" s="81"/>
      <c r="P860" s="81"/>
      <c r="Q860" s="81"/>
      <c r="R860" s="81"/>
      <c r="S860" s="7"/>
    </row>
    <row r="861">
      <c r="A861" s="81"/>
      <c r="B861" s="81"/>
      <c r="C861" s="81"/>
      <c r="D861" s="81"/>
      <c r="E861" s="84" t="str">
        <f>'2. Dimension Definition'!F879</f>
        <v/>
      </c>
      <c r="F861" s="107"/>
      <c r="G861" s="84" t="str">
        <f>'2. Dimension Definition'!H879</f>
        <v/>
      </c>
      <c r="H861" s="107"/>
      <c r="I861" s="84" t="str">
        <f>'2. Dimension Definition'!J879</f>
        <v/>
      </c>
      <c r="J861" s="107"/>
      <c r="K861" s="116"/>
      <c r="L861" s="116"/>
      <c r="M861" s="116"/>
      <c r="N861" s="116"/>
      <c r="O861" s="81"/>
      <c r="P861" s="81"/>
      <c r="Q861" s="81"/>
      <c r="R861" s="81"/>
      <c r="S861" s="7"/>
    </row>
    <row r="862">
      <c r="A862" s="81"/>
      <c r="B862" s="81"/>
      <c r="C862" s="81"/>
      <c r="D862" s="81"/>
      <c r="E862" s="84" t="str">
        <f>'2. Dimension Definition'!F880</f>
        <v/>
      </c>
      <c r="F862" s="107"/>
      <c r="G862" s="84" t="str">
        <f>'2. Dimension Definition'!H880</f>
        <v/>
      </c>
      <c r="H862" s="107"/>
      <c r="I862" s="84" t="str">
        <f>'2. Dimension Definition'!J880</f>
        <v/>
      </c>
      <c r="J862" s="107"/>
      <c r="K862" s="116"/>
      <c r="L862" s="116"/>
      <c r="M862" s="116"/>
      <c r="N862" s="116"/>
      <c r="O862" s="81"/>
      <c r="P862" s="81"/>
      <c r="Q862" s="81"/>
      <c r="R862" s="81"/>
      <c r="S862" s="7"/>
    </row>
    <row r="863">
      <c r="A863" s="81"/>
      <c r="B863" s="81"/>
      <c r="C863" s="81"/>
      <c r="D863" s="81"/>
      <c r="E863" s="84" t="str">
        <f>'2. Dimension Definition'!F881</f>
        <v/>
      </c>
      <c r="F863" s="107"/>
      <c r="G863" s="84" t="str">
        <f>'2. Dimension Definition'!H881</f>
        <v/>
      </c>
      <c r="H863" s="107"/>
      <c r="I863" s="84" t="str">
        <f>'2. Dimension Definition'!J881</f>
        <v/>
      </c>
      <c r="J863" s="107"/>
      <c r="K863" s="116"/>
      <c r="L863" s="116"/>
      <c r="M863" s="116"/>
      <c r="N863" s="116"/>
      <c r="O863" s="81"/>
      <c r="P863" s="81"/>
      <c r="Q863" s="81"/>
      <c r="R863" s="81"/>
      <c r="S863" s="7"/>
    </row>
    <row r="864">
      <c r="A864" s="81"/>
      <c r="B864" s="81"/>
      <c r="C864" s="81"/>
      <c r="D864" s="81"/>
      <c r="E864" s="84" t="str">
        <f>'2. Dimension Definition'!F882</f>
        <v/>
      </c>
      <c r="F864" s="107"/>
      <c r="G864" s="84" t="str">
        <f>'2. Dimension Definition'!H882</f>
        <v/>
      </c>
      <c r="H864" s="107"/>
      <c r="I864" s="84" t="str">
        <f>'2. Dimension Definition'!J882</f>
        <v/>
      </c>
      <c r="J864" s="107"/>
      <c r="K864" s="116"/>
      <c r="L864" s="116"/>
      <c r="M864" s="116"/>
      <c r="N864" s="116"/>
      <c r="O864" s="81"/>
      <c r="P864" s="81"/>
      <c r="Q864" s="81"/>
      <c r="R864" s="81"/>
      <c r="S864" s="7"/>
    </row>
    <row r="865">
      <c r="A865" s="81"/>
      <c r="B865" s="81"/>
      <c r="C865" s="81"/>
      <c r="D865" s="81"/>
      <c r="E865" s="84" t="str">
        <f>'2. Dimension Definition'!F883</f>
        <v/>
      </c>
      <c r="F865" s="107"/>
      <c r="G865" s="84" t="str">
        <f>'2. Dimension Definition'!H883</f>
        <v/>
      </c>
      <c r="H865" s="107"/>
      <c r="I865" s="84" t="str">
        <f>'2. Dimension Definition'!J883</f>
        <v/>
      </c>
      <c r="J865" s="107"/>
      <c r="K865" s="116"/>
      <c r="L865" s="116"/>
      <c r="M865" s="116"/>
      <c r="N865" s="116"/>
      <c r="O865" s="81"/>
      <c r="P865" s="81"/>
      <c r="Q865" s="81"/>
      <c r="R865" s="81"/>
      <c r="S865" s="7"/>
    </row>
    <row r="866">
      <c r="A866" s="81"/>
      <c r="B866" s="81"/>
      <c r="C866" s="81"/>
      <c r="D866" s="81"/>
      <c r="E866" s="84" t="str">
        <f>'2. Dimension Definition'!F884</f>
        <v/>
      </c>
      <c r="F866" s="107"/>
      <c r="G866" s="84" t="str">
        <f>'2. Dimension Definition'!H884</f>
        <v/>
      </c>
      <c r="H866" s="107"/>
      <c r="I866" s="84" t="str">
        <f>'2. Dimension Definition'!J884</f>
        <v/>
      </c>
      <c r="J866" s="107"/>
      <c r="K866" s="116"/>
      <c r="L866" s="116"/>
      <c r="M866" s="116"/>
      <c r="N866" s="116"/>
      <c r="O866" s="81"/>
      <c r="P866" s="81"/>
      <c r="Q866" s="81"/>
      <c r="R866" s="81"/>
      <c r="S866" s="7"/>
    </row>
    <row r="867">
      <c r="A867" s="81"/>
      <c r="B867" s="81"/>
      <c r="C867" s="81"/>
      <c r="D867" s="81"/>
      <c r="E867" s="84" t="str">
        <f>'2. Dimension Definition'!F885</f>
        <v/>
      </c>
      <c r="F867" s="107"/>
      <c r="G867" s="84" t="str">
        <f>'2. Dimension Definition'!H885</f>
        <v/>
      </c>
      <c r="H867" s="107"/>
      <c r="I867" s="84" t="str">
        <f>'2. Dimension Definition'!J885</f>
        <v/>
      </c>
      <c r="J867" s="107"/>
      <c r="K867" s="116"/>
      <c r="L867" s="116"/>
      <c r="M867" s="116"/>
      <c r="N867" s="116"/>
      <c r="O867" s="81"/>
      <c r="P867" s="81"/>
      <c r="Q867" s="81"/>
      <c r="R867" s="81"/>
      <c r="S867" s="7"/>
    </row>
    <row r="868">
      <c r="A868" s="81"/>
      <c r="B868" s="81"/>
      <c r="C868" s="81"/>
      <c r="D868" s="81"/>
      <c r="E868" s="84" t="str">
        <f>'2. Dimension Definition'!F886</f>
        <v/>
      </c>
      <c r="F868" s="107"/>
      <c r="G868" s="84" t="str">
        <f>'2. Dimension Definition'!H886</f>
        <v/>
      </c>
      <c r="H868" s="107"/>
      <c r="I868" s="84" t="str">
        <f>'2. Dimension Definition'!J886</f>
        <v/>
      </c>
      <c r="J868" s="107"/>
      <c r="K868" s="116"/>
      <c r="L868" s="116"/>
      <c r="M868" s="116"/>
      <c r="N868" s="116"/>
      <c r="O868" s="81"/>
      <c r="P868" s="81"/>
      <c r="Q868" s="81"/>
      <c r="R868" s="81"/>
      <c r="S868" s="7"/>
    </row>
    <row r="869">
      <c r="A869" s="81"/>
      <c r="B869" s="81"/>
      <c r="C869" s="81"/>
      <c r="D869" s="81"/>
      <c r="E869" s="84" t="str">
        <f>'2. Dimension Definition'!F887</f>
        <v/>
      </c>
      <c r="F869" s="107"/>
      <c r="G869" s="84" t="str">
        <f>'2. Dimension Definition'!H887</f>
        <v/>
      </c>
      <c r="H869" s="107"/>
      <c r="I869" s="84" t="str">
        <f>'2. Dimension Definition'!J887</f>
        <v/>
      </c>
      <c r="J869" s="107"/>
      <c r="K869" s="116"/>
      <c r="L869" s="116"/>
      <c r="M869" s="116"/>
      <c r="N869" s="116"/>
      <c r="O869" s="81"/>
      <c r="P869" s="81"/>
      <c r="Q869" s="81"/>
      <c r="R869" s="81"/>
      <c r="S869" s="7"/>
    </row>
    <row r="870">
      <c r="A870" s="81"/>
      <c r="B870" s="81"/>
      <c r="C870" s="81"/>
      <c r="D870" s="81"/>
      <c r="E870" s="84" t="str">
        <f>'2. Dimension Definition'!F888</f>
        <v/>
      </c>
      <c r="F870" s="107"/>
      <c r="G870" s="84" t="str">
        <f>'2. Dimension Definition'!H888</f>
        <v/>
      </c>
      <c r="H870" s="107"/>
      <c r="I870" s="84" t="str">
        <f>'2. Dimension Definition'!J888</f>
        <v/>
      </c>
      <c r="J870" s="107"/>
      <c r="K870" s="116"/>
      <c r="L870" s="116"/>
      <c r="M870" s="116"/>
      <c r="N870" s="116"/>
      <c r="O870" s="81"/>
      <c r="P870" s="81"/>
      <c r="Q870" s="81"/>
      <c r="R870" s="81"/>
      <c r="S870" s="7"/>
    </row>
    <row r="871">
      <c r="A871" s="81"/>
      <c r="B871" s="81"/>
      <c r="C871" s="81"/>
      <c r="D871" s="81"/>
      <c r="E871" s="84" t="str">
        <f>'2. Dimension Definition'!F889</f>
        <v/>
      </c>
      <c r="F871" s="107"/>
      <c r="G871" s="84" t="str">
        <f>'2. Dimension Definition'!H889</f>
        <v/>
      </c>
      <c r="H871" s="107"/>
      <c r="I871" s="84" t="str">
        <f>'2. Dimension Definition'!J889</f>
        <v/>
      </c>
      <c r="J871" s="107"/>
      <c r="K871" s="116"/>
      <c r="L871" s="116"/>
      <c r="M871" s="116"/>
      <c r="N871" s="116"/>
      <c r="O871" s="81"/>
      <c r="P871" s="81"/>
      <c r="Q871" s="81"/>
      <c r="R871" s="81"/>
      <c r="S871" s="7"/>
    </row>
    <row r="872">
      <c r="A872" s="81"/>
      <c r="B872" s="81"/>
      <c r="C872" s="81"/>
      <c r="D872" s="81"/>
      <c r="E872" s="84" t="str">
        <f>'2. Dimension Definition'!F890</f>
        <v/>
      </c>
      <c r="F872" s="107"/>
      <c r="G872" s="84" t="str">
        <f>'2. Dimension Definition'!H890</f>
        <v/>
      </c>
      <c r="H872" s="107"/>
      <c r="I872" s="84" t="str">
        <f>'2. Dimension Definition'!J890</f>
        <v/>
      </c>
      <c r="J872" s="107"/>
      <c r="K872" s="116"/>
      <c r="L872" s="116"/>
      <c r="M872" s="116"/>
      <c r="N872" s="116"/>
      <c r="O872" s="81"/>
      <c r="P872" s="81"/>
      <c r="Q872" s="81"/>
      <c r="R872" s="81"/>
      <c r="S872" s="7"/>
    </row>
    <row r="873">
      <c r="A873" s="81"/>
      <c r="B873" s="81"/>
      <c r="C873" s="81"/>
      <c r="D873" s="81"/>
      <c r="E873" s="84" t="str">
        <f>'2. Dimension Definition'!F891</f>
        <v/>
      </c>
      <c r="F873" s="107"/>
      <c r="G873" s="84" t="str">
        <f>'2. Dimension Definition'!H891</f>
        <v/>
      </c>
      <c r="H873" s="107"/>
      <c r="I873" s="84" t="str">
        <f>'2. Dimension Definition'!J891</f>
        <v/>
      </c>
      <c r="J873" s="107"/>
      <c r="K873" s="116"/>
      <c r="L873" s="116"/>
      <c r="M873" s="116"/>
      <c r="N873" s="116"/>
      <c r="O873" s="81"/>
      <c r="P873" s="81"/>
      <c r="Q873" s="81"/>
      <c r="R873" s="81"/>
      <c r="S873" s="7"/>
    </row>
    <row r="874">
      <c r="A874" s="81"/>
      <c r="B874" s="81"/>
      <c r="C874" s="81"/>
      <c r="D874" s="81"/>
      <c r="E874" s="84" t="str">
        <f>'2. Dimension Definition'!F892</f>
        <v/>
      </c>
      <c r="F874" s="107"/>
      <c r="G874" s="84" t="str">
        <f>'2. Dimension Definition'!H892</f>
        <v/>
      </c>
      <c r="H874" s="107"/>
      <c r="I874" s="84" t="str">
        <f>'2. Dimension Definition'!J892</f>
        <v/>
      </c>
      <c r="J874" s="107"/>
      <c r="K874" s="116"/>
      <c r="L874" s="116"/>
      <c r="M874" s="116"/>
      <c r="N874" s="116"/>
      <c r="O874" s="81"/>
      <c r="P874" s="81"/>
      <c r="Q874" s="81"/>
      <c r="R874" s="81"/>
      <c r="S874" s="7"/>
    </row>
    <row r="875">
      <c r="A875" s="81"/>
      <c r="B875" s="81"/>
      <c r="C875" s="81"/>
      <c r="D875" s="81"/>
      <c r="E875" s="84" t="str">
        <f>'2. Dimension Definition'!F893</f>
        <v/>
      </c>
      <c r="F875" s="107"/>
      <c r="G875" s="84" t="str">
        <f>'2. Dimension Definition'!H893</f>
        <v/>
      </c>
      <c r="H875" s="107"/>
      <c r="I875" s="84" t="str">
        <f>'2. Dimension Definition'!J893</f>
        <v/>
      </c>
      <c r="J875" s="107"/>
      <c r="K875" s="116"/>
      <c r="L875" s="116"/>
      <c r="M875" s="116"/>
      <c r="N875" s="116"/>
      <c r="O875" s="81"/>
      <c r="P875" s="81"/>
      <c r="Q875" s="81"/>
      <c r="R875" s="81"/>
      <c r="S875" s="7"/>
    </row>
    <row r="876">
      <c r="A876" s="81"/>
      <c r="B876" s="81"/>
      <c r="C876" s="81"/>
      <c r="D876" s="81"/>
      <c r="E876" s="84" t="str">
        <f>'2. Dimension Definition'!F894</f>
        <v/>
      </c>
      <c r="F876" s="107"/>
      <c r="G876" s="84" t="str">
        <f>'2. Dimension Definition'!H894</f>
        <v/>
      </c>
      <c r="H876" s="107"/>
      <c r="I876" s="84" t="str">
        <f>'2. Dimension Definition'!J894</f>
        <v/>
      </c>
      <c r="J876" s="107"/>
      <c r="K876" s="116"/>
      <c r="L876" s="116"/>
      <c r="M876" s="116"/>
      <c r="N876" s="116"/>
      <c r="O876" s="81"/>
      <c r="P876" s="81"/>
      <c r="Q876" s="81"/>
      <c r="R876" s="81"/>
      <c r="S876" s="7"/>
    </row>
    <row r="877">
      <c r="A877" s="81"/>
      <c r="B877" s="81"/>
      <c r="C877" s="81"/>
      <c r="D877" s="81"/>
      <c r="E877" s="84" t="str">
        <f>'2. Dimension Definition'!F895</f>
        <v/>
      </c>
      <c r="F877" s="107"/>
      <c r="G877" s="84" t="str">
        <f>'2. Dimension Definition'!H895</f>
        <v/>
      </c>
      <c r="H877" s="107"/>
      <c r="I877" s="84" t="str">
        <f>'2. Dimension Definition'!J895</f>
        <v/>
      </c>
      <c r="J877" s="107"/>
      <c r="K877" s="116"/>
      <c r="L877" s="116"/>
      <c r="M877" s="116"/>
      <c r="N877" s="116"/>
      <c r="O877" s="81"/>
      <c r="P877" s="81"/>
      <c r="Q877" s="81"/>
      <c r="R877" s="81"/>
      <c r="S877" s="7"/>
    </row>
    <row r="878">
      <c r="A878" s="81"/>
      <c r="B878" s="81"/>
      <c r="C878" s="81"/>
      <c r="D878" s="81"/>
      <c r="E878" s="84" t="str">
        <f>'2. Dimension Definition'!F896</f>
        <v/>
      </c>
      <c r="F878" s="107"/>
      <c r="G878" s="84" t="str">
        <f>'2. Dimension Definition'!H896</f>
        <v/>
      </c>
      <c r="H878" s="107"/>
      <c r="I878" s="84" t="str">
        <f>'2. Dimension Definition'!J896</f>
        <v/>
      </c>
      <c r="J878" s="107"/>
      <c r="K878" s="116"/>
      <c r="L878" s="116"/>
      <c r="M878" s="116"/>
      <c r="N878" s="116"/>
      <c r="O878" s="81"/>
      <c r="P878" s="81"/>
      <c r="Q878" s="81"/>
      <c r="R878" s="81"/>
      <c r="S878" s="7"/>
    </row>
    <row r="879">
      <c r="A879" s="81"/>
      <c r="B879" s="81"/>
      <c r="C879" s="81"/>
      <c r="D879" s="81"/>
      <c r="E879" s="84" t="str">
        <f>'2. Dimension Definition'!F897</f>
        <v/>
      </c>
      <c r="F879" s="107"/>
      <c r="G879" s="84" t="str">
        <f>'2. Dimension Definition'!H897</f>
        <v/>
      </c>
      <c r="H879" s="107"/>
      <c r="I879" s="84" t="str">
        <f>'2. Dimension Definition'!J897</f>
        <v/>
      </c>
      <c r="J879" s="107"/>
      <c r="K879" s="116"/>
      <c r="L879" s="116"/>
      <c r="M879" s="116"/>
      <c r="N879" s="116"/>
      <c r="O879" s="81"/>
      <c r="P879" s="81"/>
      <c r="Q879" s="81"/>
      <c r="R879" s="81"/>
      <c r="S879" s="7"/>
    </row>
    <row r="880">
      <c r="A880" s="81"/>
      <c r="B880" s="81"/>
      <c r="C880" s="81"/>
      <c r="D880" s="81"/>
      <c r="E880" s="84" t="str">
        <f>'2. Dimension Definition'!F898</f>
        <v/>
      </c>
      <c r="F880" s="107"/>
      <c r="G880" s="84" t="str">
        <f>'2. Dimension Definition'!H898</f>
        <v/>
      </c>
      <c r="H880" s="107"/>
      <c r="I880" s="84" t="str">
        <f>'2. Dimension Definition'!J898</f>
        <v/>
      </c>
      <c r="J880" s="107"/>
      <c r="K880" s="116"/>
      <c r="L880" s="116"/>
      <c r="M880" s="116"/>
      <c r="N880" s="116"/>
      <c r="O880" s="81"/>
      <c r="P880" s="81"/>
      <c r="Q880" s="81"/>
      <c r="R880" s="81"/>
      <c r="S880" s="7"/>
    </row>
    <row r="881">
      <c r="A881" s="81"/>
      <c r="B881" s="81"/>
      <c r="C881" s="81"/>
      <c r="D881" s="81"/>
      <c r="E881" s="84" t="str">
        <f>'2. Dimension Definition'!F899</f>
        <v/>
      </c>
      <c r="F881" s="107"/>
      <c r="G881" s="84" t="str">
        <f>'2. Dimension Definition'!H899</f>
        <v/>
      </c>
      <c r="H881" s="107"/>
      <c r="I881" s="84" t="str">
        <f>'2. Dimension Definition'!J899</f>
        <v/>
      </c>
      <c r="J881" s="107"/>
      <c r="K881" s="116"/>
      <c r="L881" s="116"/>
      <c r="M881" s="116"/>
      <c r="N881" s="116"/>
      <c r="O881" s="81"/>
      <c r="P881" s="81"/>
      <c r="Q881" s="81"/>
      <c r="R881" s="81"/>
      <c r="S881" s="7"/>
    </row>
    <row r="882">
      <c r="A882" s="81"/>
      <c r="B882" s="81"/>
      <c r="C882" s="81"/>
      <c r="D882" s="81"/>
      <c r="E882" s="84" t="str">
        <f>'2. Dimension Definition'!F900</f>
        <v/>
      </c>
      <c r="F882" s="107"/>
      <c r="G882" s="84" t="str">
        <f>'2. Dimension Definition'!H900</f>
        <v/>
      </c>
      <c r="H882" s="107"/>
      <c r="I882" s="84" t="str">
        <f>'2. Dimension Definition'!J900</f>
        <v/>
      </c>
      <c r="J882" s="107"/>
      <c r="K882" s="116"/>
      <c r="L882" s="116"/>
      <c r="M882" s="116"/>
      <c r="N882" s="116"/>
      <c r="O882" s="81"/>
      <c r="P882" s="81"/>
      <c r="Q882" s="81"/>
      <c r="R882" s="81"/>
      <c r="S882" s="7"/>
    </row>
    <row r="883">
      <c r="A883" s="81"/>
      <c r="B883" s="81"/>
      <c r="C883" s="81"/>
      <c r="D883" s="81"/>
      <c r="E883" s="84" t="str">
        <f>'2. Dimension Definition'!F901</f>
        <v/>
      </c>
      <c r="F883" s="107"/>
      <c r="G883" s="84" t="str">
        <f>'2. Dimension Definition'!H901</f>
        <v/>
      </c>
      <c r="H883" s="107"/>
      <c r="I883" s="84" t="str">
        <f>'2. Dimension Definition'!J901</f>
        <v/>
      </c>
      <c r="J883" s="107"/>
      <c r="K883" s="116"/>
      <c r="L883" s="116"/>
      <c r="M883" s="116"/>
      <c r="N883" s="116"/>
      <c r="O883" s="81"/>
      <c r="P883" s="81"/>
      <c r="Q883" s="81"/>
      <c r="R883" s="81"/>
      <c r="S883" s="7"/>
    </row>
    <row r="884">
      <c r="A884" s="81"/>
      <c r="B884" s="81"/>
      <c r="C884" s="81"/>
      <c r="D884" s="81"/>
      <c r="E884" s="84" t="str">
        <f>'2. Dimension Definition'!F902</f>
        <v/>
      </c>
      <c r="F884" s="107"/>
      <c r="G884" s="84" t="str">
        <f>'2. Dimension Definition'!H902</f>
        <v/>
      </c>
      <c r="H884" s="107"/>
      <c r="I884" s="84" t="str">
        <f>'2. Dimension Definition'!J902</f>
        <v/>
      </c>
      <c r="J884" s="107"/>
      <c r="K884" s="116"/>
      <c r="L884" s="116"/>
      <c r="M884" s="116"/>
      <c r="N884" s="116"/>
      <c r="O884" s="81"/>
      <c r="P884" s="81"/>
      <c r="Q884" s="81"/>
      <c r="R884" s="81"/>
      <c r="S884" s="7"/>
    </row>
    <row r="885">
      <c r="A885" s="81"/>
      <c r="B885" s="81"/>
      <c r="C885" s="81"/>
      <c r="D885" s="81"/>
      <c r="E885" s="84" t="str">
        <f>'2. Dimension Definition'!F903</f>
        <v/>
      </c>
      <c r="F885" s="107"/>
      <c r="G885" s="84" t="str">
        <f>'2. Dimension Definition'!H903</f>
        <v/>
      </c>
      <c r="H885" s="107"/>
      <c r="I885" s="84" t="str">
        <f>'2. Dimension Definition'!J903</f>
        <v/>
      </c>
      <c r="J885" s="107"/>
      <c r="K885" s="116"/>
      <c r="L885" s="116"/>
      <c r="M885" s="116"/>
      <c r="N885" s="116"/>
      <c r="O885" s="81"/>
      <c r="P885" s="81"/>
      <c r="Q885" s="81"/>
      <c r="R885" s="81"/>
      <c r="S885" s="7"/>
    </row>
    <row r="886">
      <c r="A886" s="81"/>
      <c r="B886" s="81"/>
      <c r="C886" s="81"/>
      <c r="D886" s="81"/>
      <c r="E886" s="84" t="str">
        <f>'2. Dimension Definition'!F904</f>
        <v/>
      </c>
      <c r="F886" s="107"/>
      <c r="G886" s="84" t="str">
        <f>'2. Dimension Definition'!H904</f>
        <v/>
      </c>
      <c r="H886" s="107"/>
      <c r="I886" s="84" t="str">
        <f>'2. Dimension Definition'!J904</f>
        <v/>
      </c>
      <c r="J886" s="107"/>
      <c r="K886" s="116"/>
      <c r="L886" s="116"/>
      <c r="M886" s="116"/>
      <c r="N886" s="116"/>
      <c r="O886" s="81"/>
      <c r="P886" s="81"/>
      <c r="Q886" s="81"/>
      <c r="R886" s="81"/>
      <c r="S886" s="7"/>
    </row>
    <row r="887">
      <c r="A887" s="81"/>
      <c r="B887" s="81"/>
      <c r="C887" s="81"/>
      <c r="D887" s="81"/>
      <c r="E887" s="84" t="str">
        <f>'2. Dimension Definition'!F905</f>
        <v/>
      </c>
      <c r="F887" s="107"/>
      <c r="G887" s="84" t="str">
        <f>'2. Dimension Definition'!H905</f>
        <v/>
      </c>
      <c r="H887" s="107"/>
      <c r="I887" s="84" t="str">
        <f>'2. Dimension Definition'!J905</f>
        <v/>
      </c>
      <c r="J887" s="107"/>
      <c r="K887" s="116"/>
      <c r="L887" s="116"/>
      <c r="M887" s="116"/>
      <c r="N887" s="116"/>
      <c r="O887" s="81"/>
      <c r="P887" s="81"/>
      <c r="Q887" s="81"/>
      <c r="R887" s="81"/>
      <c r="S887" s="7"/>
    </row>
    <row r="888">
      <c r="A888" s="81"/>
      <c r="B888" s="81"/>
      <c r="C888" s="81"/>
      <c r="D888" s="81"/>
      <c r="E888" s="84" t="str">
        <f>'2. Dimension Definition'!F906</f>
        <v/>
      </c>
      <c r="F888" s="107"/>
      <c r="G888" s="84" t="str">
        <f>'2. Dimension Definition'!H906</f>
        <v/>
      </c>
      <c r="H888" s="107"/>
      <c r="I888" s="84" t="str">
        <f>'2. Dimension Definition'!J906</f>
        <v/>
      </c>
      <c r="J888" s="107"/>
      <c r="K888" s="116"/>
      <c r="L888" s="116"/>
      <c r="M888" s="116"/>
      <c r="N888" s="116"/>
      <c r="O888" s="81"/>
      <c r="P888" s="81"/>
      <c r="Q888" s="81"/>
      <c r="R888" s="81"/>
      <c r="S888" s="7"/>
    </row>
    <row r="889">
      <c r="A889" s="81"/>
      <c r="B889" s="81"/>
      <c r="C889" s="81"/>
      <c r="D889" s="81"/>
      <c r="E889" s="84" t="str">
        <f>'2. Dimension Definition'!F907</f>
        <v/>
      </c>
      <c r="F889" s="107"/>
      <c r="G889" s="84" t="str">
        <f>'2. Dimension Definition'!H907</f>
        <v/>
      </c>
      <c r="H889" s="107"/>
      <c r="I889" s="84" t="str">
        <f>'2. Dimension Definition'!J907</f>
        <v/>
      </c>
      <c r="J889" s="107"/>
      <c r="K889" s="116"/>
      <c r="L889" s="116"/>
      <c r="M889" s="116"/>
      <c r="N889" s="116"/>
      <c r="O889" s="81"/>
      <c r="P889" s="81"/>
      <c r="Q889" s="81"/>
      <c r="R889" s="81"/>
      <c r="S889" s="7"/>
    </row>
    <row r="890">
      <c r="A890" s="81"/>
      <c r="B890" s="81"/>
      <c r="C890" s="81"/>
      <c r="D890" s="81"/>
      <c r="E890" s="84" t="str">
        <f>'2. Dimension Definition'!F908</f>
        <v/>
      </c>
      <c r="F890" s="107"/>
      <c r="G890" s="84" t="str">
        <f>'2. Dimension Definition'!H908</f>
        <v/>
      </c>
      <c r="H890" s="107"/>
      <c r="I890" s="84" t="str">
        <f>'2. Dimension Definition'!J908</f>
        <v/>
      </c>
      <c r="J890" s="107"/>
      <c r="K890" s="116"/>
      <c r="L890" s="116"/>
      <c r="M890" s="116"/>
      <c r="N890" s="116"/>
      <c r="O890" s="81"/>
      <c r="P890" s="81"/>
      <c r="Q890" s="81"/>
      <c r="R890" s="81"/>
      <c r="S890" s="7"/>
    </row>
    <row r="891">
      <c r="A891" s="81"/>
      <c r="B891" s="81"/>
      <c r="C891" s="81"/>
      <c r="D891" s="81"/>
      <c r="E891" s="84" t="str">
        <f>'2. Dimension Definition'!F909</f>
        <v/>
      </c>
      <c r="F891" s="107"/>
      <c r="G891" s="84" t="str">
        <f>'2. Dimension Definition'!H909</f>
        <v/>
      </c>
      <c r="H891" s="107"/>
      <c r="I891" s="84" t="str">
        <f>'2. Dimension Definition'!J909</f>
        <v/>
      </c>
      <c r="J891" s="107"/>
      <c r="K891" s="116"/>
      <c r="L891" s="116"/>
      <c r="M891" s="116"/>
      <c r="N891" s="116"/>
      <c r="O891" s="81"/>
      <c r="P891" s="81"/>
      <c r="Q891" s="81"/>
      <c r="R891" s="81"/>
      <c r="S891" s="7"/>
    </row>
    <row r="892">
      <c r="A892" s="81"/>
      <c r="B892" s="81"/>
      <c r="C892" s="81"/>
      <c r="D892" s="81"/>
      <c r="E892" s="84" t="str">
        <f>'2. Dimension Definition'!F910</f>
        <v/>
      </c>
      <c r="F892" s="107"/>
      <c r="G892" s="84" t="str">
        <f>'2. Dimension Definition'!H910</f>
        <v/>
      </c>
      <c r="H892" s="107"/>
      <c r="I892" s="84" t="str">
        <f>'2. Dimension Definition'!J910</f>
        <v/>
      </c>
      <c r="J892" s="107"/>
      <c r="K892" s="116"/>
      <c r="L892" s="116"/>
      <c r="M892" s="116"/>
      <c r="N892" s="116"/>
      <c r="O892" s="81"/>
      <c r="P892" s="81"/>
      <c r="Q892" s="81"/>
      <c r="R892" s="81"/>
      <c r="S892" s="7"/>
    </row>
    <row r="893">
      <c r="A893" s="81"/>
      <c r="B893" s="81"/>
      <c r="C893" s="81"/>
      <c r="D893" s="81"/>
      <c r="E893" s="84" t="str">
        <f>'2. Dimension Definition'!F911</f>
        <v/>
      </c>
      <c r="F893" s="107"/>
      <c r="G893" s="84" t="str">
        <f>'2. Dimension Definition'!H911</f>
        <v/>
      </c>
      <c r="H893" s="107"/>
      <c r="I893" s="84" t="str">
        <f>'2. Dimension Definition'!J911</f>
        <v/>
      </c>
      <c r="J893" s="107"/>
      <c r="K893" s="116"/>
      <c r="L893" s="116"/>
      <c r="M893" s="116"/>
      <c r="N893" s="116"/>
      <c r="O893" s="81"/>
      <c r="P893" s="81"/>
      <c r="Q893" s="81"/>
      <c r="R893" s="81"/>
      <c r="S893" s="7"/>
    </row>
    <row r="894">
      <c r="A894" s="81"/>
      <c r="B894" s="81"/>
      <c r="C894" s="81"/>
      <c r="D894" s="81"/>
      <c r="E894" s="84" t="str">
        <f>'2. Dimension Definition'!F912</f>
        <v/>
      </c>
      <c r="F894" s="107"/>
      <c r="G894" s="84" t="str">
        <f>'2. Dimension Definition'!H912</f>
        <v/>
      </c>
      <c r="H894" s="107"/>
      <c r="I894" s="84" t="str">
        <f>'2. Dimension Definition'!J912</f>
        <v/>
      </c>
      <c r="J894" s="107"/>
      <c r="K894" s="116"/>
      <c r="L894" s="116"/>
      <c r="M894" s="116"/>
      <c r="N894" s="116"/>
      <c r="O894" s="81"/>
      <c r="P894" s="81"/>
      <c r="Q894" s="81"/>
      <c r="R894" s="81"/>
      <c r="S894" s="7"/>
    </row>
    <row r="895">
      <c r="A895" s="81"/>
      <c r="B895" s="81"/>
      <c r="C895" s="81"/>
      <c r="D895" s="81"/>
      <c r="E895" s="84" t="str">
        <f>'2. Dimension Definition'!F913</f>
        <v/>
      </c>
      <c r="F895" s="107"/>
      <c r="G895" s="84" t="str">
        <f>'2. Dimension Definition'!H913</f>
        <v/>
      </c>
      <c r="H895" s="107"/>
      <c r="I895" s="84" t="str">
        <f>'2. Dimension Definition'!J913</f>
        <v/>
      </c>
      <c r="J895" s="107"/>
      <c r="K895" s="116"/>
      <c r="L895" s="116"/>
      <c r="M895" s="116"/>
      <c r="N895" s="116"/>
      <c r="O895" s="81"/>
      <c r="P895" s="81"/>
      <c r="Q895" s="81"/>
      <c r="R895" s="81"/>
      <c r="S895" s="7"/>
    </row>
    <row r="896">
      <c r="A896" s="81"/>
      <c r="B896" s="81"/>
      <c r="C896" s="81"/>
      <c r="D896" s="81"/>
      <c r="E896" s="84" t="str">
        <f>'2. Dimension Definition'!F914</f>
        <v/>
      </c>
      <c r="F896" s="107"/>
      <c r="G896" s="84" t="str">
        <f>'2. Dimension Definition'!H914</f>
        <v/>
      </c>
      <c r="H896" s="107"/>
      <c r="I896" s="84" t="str">
        <f>'2. Dimension Definition'!J914</f>
        <v/>
      </c>
      <c r="J896" s="107"/>
      <c r="K896" s="116"/>
      <c r="L896" s="116"/>
      <c r="M896" s="116"/>
      <c r="N896" s="116"/>
      <c r="O896" s="81"/>
      <c r="P896" s="81"/>
      <c r="Q896" s="81"/>
      <c r="R896" s="81"/>
      <c r="S896" s="7"/>
    </row>
    <row r="897">
      <c r="A897" s="81"/>
      <c r="B897" s="81"/>
      <c r="C897" s="81"/>
      <c r="D897" s="81"/>
      <c r="E897" s="84" t="str">
        <f>'2. Dimension Definition'!F915</f>
        <v/>
      </c>
      <c r="F897" s="107"/>
      <c r="G897" s="84" t="str">
        <f>'2. Dimension Definition'!H915</f>
        <v/>
      </c>
      <c r="H897" s="107"/>
      <c r="I897" s="84" t="str">
        <f>'2. Dimension Definition'!J915</f>
        <v/>
      </c>
      <c r="J897" s="107"/>
      <c r="K897" s="116"/>
      <c r="L897" s="116"/>
      <c r="M897" s="116"/>
      <c r="N897" s="116"/>
      <c r="O897" s="81"/>
      <c r="P897" s="81"/>
      <c r="Q897" s="81"/>
      <c r="R897" s="81"/>
      <c r="S897" s="7"/>
    </row>
    <row r="898">
      <c r="A898" s="81"/>
      <c r="B898" s="81"/>
      <c r="C898" s="81"/>
      <c r="D898" s="81"/>
      <c r="E898" s="84" t="str">
        <f>'2. Dimension Definition'!F916</f>
        <v/>
      </c>
      <c r="F898" s="107"/>
      <c r="G898" s="84" t="str">
        <f>'2. Dimension Definition'!H916</f>
        <v/>
      </c>
      <c r="H898" s="107"/>
      <c r="I898" s="84" t="str">
        <f>'2. Dimension Definition'!J916</f>
        <v/>
      </c>
      <c r="J898" s="107"/>
      <c r="K898" s="116"/>
      <c r="L898" s="116"/>
      <c r="M898" s="116"/>
      <c r="N898" s="116"/>
      <c r="O898" s="81"/>
      <c r="P898" s="81"/>
      <c r="Q898" s="81"/>
      <c r="R898" s="81"/>
      <c r="S898" s="7"/>
    </row>
    <row r="899">
      <c r="A899" s="81"/>
      <c r="B899" s="81"/>
      <c r="C899" s="81"/>
      <c r="D899" s="81"/>
      <c r="E899" s="84" t="str">
        <f>'2. Dimension Definition'!F917</f>
        <v/>
      </c>
      <c r="F899" s="107"/>
      <c r="G899" s="84" t="str">
        <f>'2. Dimension Definition'!H917</f>
        <v/>
      </c>
      <c r="H899" s="107"/>
      <c r="I899" s="84" t="str">
        <f>'2. Dimension Definition'!J917</f>
        <v/>
      </c>
      <c r="J899" s="107"/>
      <c r="K899" s="116"/>
      <c r="L899" s="116"/>
      <c r="M899" s="116"/>
      <c r="N899" s="116"/>
      <c r="O899" s="81"/>
      <c r="P899" s="81"/>
      <c r="Q899" s="81"/>
      <c r="R899" s="81"/>
      <c r="S899" s="7"/>
    </row>
    <row r="900">
      <c r="A900" s="81"/>
      <c r="B900" s="81"/>
      <c r="C900" s="81"/>
      <c r="D900" s="81"/>
      <c r="E900" s="84" t="str">
        <f>'2. Dimension Definition'!F918</f>
        <v/>
      </c>
      <c r="F900" s="107"/>
      <c r="G900" s="84" t="str">
        <f>'2. Dimension Definition'!H918</f>
        <v/>
      </c>
      <c r="H900" s="107"/>
      <c r="I900" s="84" t="str">
        <f>'2. Dimension Definition'!J918</f>
        <v/>
      </c>
      <c r="J900" s="107"/>
      <c r="K900" s="116"/>
      <c r="L900" s="116"/>
      <c r="M900" s="116"/>
      <c r="N900" s="116"/>
      <c r="O900" s="81"/>
      <c r="P900" s="81"/>
      <c r="Q900" s="81"/>
      <c r="R900" s="81"/>
      <c r="S900" s="7"/>
    </row>
    <row r="901">
      <c r="A901" s="81"/>
      <c r="B901" s="81"/>
      <c r="C901" s="81"/>
      <c r="D901" s="81"/>
      <c r="E901" s="84" t="str">
        <f>'2. Dimension Definition'!F919</f>
        <v/>
      </c>
      <c r="F901" s="107"/>
      <c r="G901" s="84" t="str">
        <f>'2. Dimension Definition'!H919</f>
        <v/>
      </c>
      <c r="H901" s="107"/>
      <c r="I901" s="84" t="str">
        <f>'2. Dimension Definition'!J919</f>
        <v/>
      </c>
      <c r="J901" s="107"/>
      <c r="K901" s="116"/>
      <c r="L901" s="116"/>
      <c r="M901" s="116"/>
      <c r="N901" s="116"/>
      <c r="O901" s="81"/>
      <c r="P901" s="81"/>
      <c r="Q901" s="81"/>
      <c r="R901" s="81"/>
      <c r="S901" s="7"/>
    </row>
    <row r="902">
      <c r="A902" s="81"/>
      <c r="B902" s="81"/>
      <c r="C902" s="81"/>
      <c r="D902" s="81"/>
      <c r="E902" s="84" t="str">
        <f>'2. Dimension Definition'!F920</f>
        <v/>
      </c>
      <c r="F902" s="107"/>
      <c r="G902" s="84" t="str">
        <f>'2. Dimension Definition'!H920</f>
        <v/>
      </c>
      <c r="H902" s="107"/>
      <c r="I902" s="84" t="str">
        <f>'2. Dimension Definition'!J920</f>
        <v/>
      </c>
      <c r="J902" s="107"/>
      <c r="K902" s="116"/>
      <c r="L902" s="116"/>
      <c r="M902" s="116"/>
      <c r="N902" s="116"/>
      <c r="O902" s="81"/>
      <c r="P902" s="81"/>
      <c r="Q902" s="81"/>
      <c r="R902" s="81"/>
      <c r="S902" s="7"/>
    </row>
    <row r="903">
      <c r="A903" s="81"/>
      <c r="B903" s="81"/>
      <c r="C903" s="81"/>
      <c r="D903" s="81"/>
      <c r="E903" s="84" t="str">
        <f>'2. Dimension Definition'!F921</f>
        <v/>
      </c>
      <c r="F903" s="107"/>
      <c r="G903" s="84" t="str">
        <f>'2. Dimension Definition'!H921</f>
        <v/>
      </c>
      <c r="H903" s="107"/>
      <c r="I903" s="84" t="str">
        <f>'2. Dimension Definition'!J921</f>
        <v/>
      </c>
      <c r="J903" s="107"/>
      <c r="K903" s="116"/>
      <c r="L903" s="116"/>
      <c r="M903" s="116"/>
      <c r="N903" s="116"/>
      <c r="O903" s="81"/>
      <c r="P903" s="81"/>
      <c r="Q903" s="81"/>
      <c r="R903" s="81"/>
      <c r="S903" s="7"/>
    </row>
    <row r="904">
      <c r="A904" s="81"/>
      <c r="B904" s="81"/>
      <c r="C904" s="81"/>
      <c r="D904" s="81"/>
      <c r="E904" s="84" t="str">
        <f>'2. Dimension Definition'!F922</f>
        <v/>
      </c>
      <c r="F904" s="107"/>
      <c r="G904" s="84" t="str">
        <f>'2. Dimension Definition'!H922</f>
        <v/>
      </c>
      <c r="H904" s="107"/>
      <c r="I904" s="84" t="str">
        <f>'2. Dimension Definition'!J922</f>
        <v/>
      </c>
      <c r="J904" s="107"/>
      <c r="K904" s="116"/>
      <c r="L904" s="116"/>
      <c r="M904" s="116"/>
      <c r="N904" s="116"/>
      <c r="O904" s="81"/>
      <c r="P904" s="81"/>
      <c r="Q904" s="81"/>
      <c r="R904" s="81"/>
      <c r="S904" s="7"/>
    </row>
    <row r="905">
      <c r="A905" s="81"/>
      <c r="B905" s="81"/>
      <c r="C905" s="81"/>
      <c r="D905" s="81"/>
      <c r="E905" s="84" t="str">
        <f>'2. Dimension Definition'!F923</f>
        <v/>
      </c>
      <c r="F905" s="107"/>
      <c r="G905" s="84" t="str">
        <f>'2. Dimension Definition'!H923</f>
        <v/>
      </c>
      <c r="H905" s="107"/>
      <c r="I905" s="84" t="str">
        <f>'2. Dimension Definition'!J923</f>
        <v/>
      </c>
      <c r="J905" s="107"/>
      <c r="K905" s="116"/>
      <c r="L905" s="116"/>
      <c r="M905" s="116"/>
      <c r="N905" s="116"/>
      <c r="O905" s="81"/>
      <c r="P905" s="81"/>
      <c r="Q905" s="81"/>
      <c r="R905" s="81"/>
      <c r="S905" s="7"/>
    </row>
    <row r="906">
      <c r="A906" s="81"/>
      <c r="B906" s="81"/>
      <c r="C906" s="81"/>
      <c r="D906" s="81"/>
      <c r="E906" s="84" t="str">
        <f>'2. Dimension Definition'!F924</f>
        <v/>
      </c>
      <c r="F906" s="107"/>
      <c r="G906" s="84" t="str">
        <f>'2. Dimension Definition'!H924</f>
        <v/>
      </c>
      <c r="H906" s="107"/>
      <c r="I906" s="84" t="str">
        <f>'2. Dimension Definition'!J924</f>
        <v/>
      </c>
      <c r="J906" s="107"/>
      <c r="K906" s="116"/>
      <c r="L906" s="116"/>
      <c r="M906" s="116"/>
      <c r="N906" s="116"/>
      <c r="O906" s="81"/>
      <c r="P906" s="81"/>
      <c r="Q906" s="81"/>
      <c r="R906" s="81"/>
      <c r="S906" s="7"/>
    </row>
    <row r="907">
      <c r="A907" s="81"/>
      <c r="B907" s="81"/>
      <c r="C907" s="81"/>
      <c r="D907" s="81"/>
      <c r="E907" s="84" t="str">
        <f>'2. Dimension Definition'!F925</f>
        <v/>
      </c>
      <c r="F907" s="107"/>
      <c r="G907" s="84" t="str">
        <f>'2. Dimension Definition'!H925</f>
        <v/>
      </c>
      <c r="H907" s="107"/>
      <c r="I907" s="84" t="str">
        <f>'2. Dimension Definition'!J925</f>
        <v/>
      </c>
      <c r="J907" s="107"/>
      <c r="K907" s="116"/>
      <c r="L907" s="116"/>
      <c r="M907" s="116"/>
      <c r="N907" s="116"/>
      <c r="O907" s="81"/>
      <c r="P907" s="81"/>
      <c r="Q907" s="81"/>
      <c r="R907" s="81"/>
      <c r="S907" s="7"/>
    </row>
    <row r="908">
      <c r="A908" s="81"/>
      <c r="B908" s="81"/>
      <c r="C908" s="81"/>
      <c r="D908" s="81"/>
      <c r="E908" s="84" t="str">
        <f>'2. Dimension Definition'!F926</f>
        <v/>
      </c>
      <c r="F908" s="107"/>
      <c r="G908" s="84" t="str">
        <f>'2. Dimension Definition'!H926</f>
        <v/>
      </c>
      <c r="H908" s="107"/>
      <c r="I908" s="84" t="str">
        <f>'2. Dimension Definition'!J926</f>
        <v/>
      </c>
      <c r="J908" s="107"/>
      <c r="K908" s="116"/>
      <c r="L908" s="116"/>
      <c r="M908" s="116"/>
      <c r="N908" s="116"/>
      <c r="O908" s="81"/>
      <c r="P908" s="81"/>
      <c r="Q908" s="81"/>
      <c r="R908" s="81"/>
      <c r="S908" s="7"/>
    </row>
    <row r="909">
      <c r="A909" s="81"/>
      <c r="B909" s="81"/>
      <c r="C909" s="81"/>
      <c r="D909" s="81"/>
      <c r="E909" s="84" t="str">
        <f>'2. Dimension Definition'!F927</f>
        <v/>
      </c>
      <c r="F909" s="107"/>
      <c r="G909" s="84" t="str">
        <f>'2. Dimension Definition'!H927</f>
        <v/>
      </c>
      <c r="H909" s="107"/>
      <c r="I909" s="84" t="str">
        <f>'2. Dimension Definition'!J927</f>
        <v/>
      </c>
      <c r="J909" s="107"/>
      <c r="K909" s="116"/>
      <c r="L909" s="116"/>
      <c r="M909" s="116"/>
      <c r="N909" s="116"/>
      <c r="O909" s="81"/>
      <c r="P909" s="81"/>
      <c r="Q909" s="81"/>
      <c r="R909" s="81"/>
      <c r="S909" s="7"/>
    </row>
    <row r="910">
      <c r="A910" s="81"/>
      <c r="B910" s="81"/>
      <c r="C910" s="81"/>
      <c r="D910" s="81"/>
      <c r="E910" s="84" t="str">
        <f>'2. Dimension Definition'!F928</f>
        <v/>
      </c>
      <c r="F910" s="107"/>
      <c r="G910" s="84" t="str">
        <f>'2. Dimension Definition'!H928</f>
        <v/>
      </c>
      <c r="H910" s="107"/>
      <c r="I910" s="84" t="str">
        <f>'2. Dimension Definition'!J928</f>
        <v/>
      </c>
      <c r="J910" s="107"/>
      <c r="K910" s="116"/>
      <c r="L910" s="116"/>
      <c r="M910" s="116"/>
      <c r="N910" s="116"/>
      <c r="O910" s="81"/>
      <c r="P910" s="81"/>
      <c r="Q910" s="81"/>
      <c r="R910" s="81"/>
      <c r="S910" s="7"/>
    </row>
    <row r="911">
      <c r="A911" s="81"/>
      <c r="B911" s="81"/>
      <c r="C911" s="81"/>
      <c r="D911" s="81"/>
      <c r="E911" s="84" t="str">
        <f>'2. Dimension Definition'!F929</f>
        <v/>
      </c>
      <c r="F911" s="107"/>
      <c r="G911" s="84" t="str">
        <f>'2. Dimension Definition'!H929</f>
        <v/>
      </c>
      <c r="H911" s="107"/>
      <c r="I911" s="84" t="str">
        <f>'2. Dimension Definition'!J929</f>
        <v/>
      </c>
      <c r="J911" s="107"/>
      <c r="K911" s="116"/>
      <c r="L911" s="116"/>
      <c r="M911" s="116"/>
      <c r="N911" s="116"/>
      <c r="O911" s="81"/>
      <c r="P911" s="81"/>
      <c r="Q911" s="81"/>
      <c r="R911" s="81"/>
      <c r="S911" s="7"/>
    </row>
    <row r="912">
      <c r="A912" s="81"/>
      <c r="B912" s="81"/>
      <c r="C912" s="81"/>
      <c r="D912" s="81"/>
      <c r="E912" s="84" t="str">
        <f>'2. Dimension Definition'!F930</f>
        <v/>
      </c>
      <c r="F912" s="107"/>
      <c r="G912" s="84" t="str">
        <f>'2. Dimension Definition'!H930</f>
        <v/>
      </c>
      <c r="H912" s="107"/>
      <c r="I912" s="84" t="str">
        <f>'2. Dimension Definition'!J930</f>
        <v/>
      </c>
      <c r="J912" s="107"/>
      <c r="K912" s="116"/>
      <c r="L912" s="116"/>
      <c r="M912" s="116"/>
      <c r="N912" s="116"/>
      <c r="O912" s="81"/>
      <c r="P912" s="81"/>
      <c r="Q912" s="81"/>
      <c r="R912" s="81"/>
      <c r="S912" s="7"/>
    </row>
    <row r="913">
      <c r="A913" s="81"/>
      <c r="B913" s="81"/>
      <c r="C913" s="81"/>
      <c r="D913" s="81"/>
      <c r="E913" s="84" t="str">
        <f>'2. Dimension Definition'!F931</f>
        <v/>
      </c>
      <c r="F913" s="107"/>
      <c r="G913" s="84" t="str">
        <f>'2. Dimension Definition'!H931</f>
        <v/>
      </c>
      <c r="H913" s="107"/>
      <c r="I913" s="84" t="str">
        <f>'2. Dimension Definition'!J931</f>
        <v/>
      </c>
      <c r="J913" s="107"/>
      <c r="K913" s="116"/>
      <c r="L913" s="116"/>
      <c r="M913" s="116"/>
      <c r="N913" s="116"/>
      <c r="O913" s="81"/>
      <c r="P913" s="81"/>
      <c r="Q913" s="81"/>
      <c r="R913" s="81"/>
      <c r="S913" s="7"/>
    </row>
    <row r="914">
      <c r="A914" s="81"/>
      <c r="B914" s="81"/>
      <c r="C914" s="81"/>
      <c r="D914" s="81"/>
      <c r="E914" s="84" t="str">
        <f>'2. Dimension Definition'!F932</f>
        <v/>
      </c>
      <c r="F914" s="107"/>
      <c r="G914" s="84" t="str">
        <f>'2. Dimension Definition'!H932</f>
        <v/>
      </c>
      <c r="H914" s="107"/>
      <c r="I914" s="84" t="str">
        <f>'2. Dimension Definition'!J932</f>
        <v/>
      </c>
      <c r="J914" s="107"/>
      <c r="K914" s="116"/>
      <c r="L914" s="116"/>
      <c r="M914" s="116"/>
      <c r="N914" s="116"/>
      <c r="O914" s="81"/>
      <c r="P914" s="81"/>
      <c r="Q914" s="81"/>
      <c r="R914" s="81"/>
      <c r="S914" s="7"/>
    </row>
    <row r="915">
      <c r="A915" s="81"/>
      <c r="B915" s="81"/>
      <c r="C915" s="81"/>
      <c r="D915" s="81"/>
      <c r="E915" s="84" t="str">
        <f>'2. Dimension Definition'!F933</f>
        <v/>
      </c>
      <c r="F915" s="107"/>
      <c r="G915" s="84" t="str">
        <f>'2. Dimension Definition'!H933</f>
        <v/>
      </c>
      <c r="H915" s="107"/>
      <c r="I915" s="84" t="str">
        <f>'2. Dimension Definition'!J933</f>
        <v/>
      </c>
      <c r="J915" s="107"/>
      <c r="K915" s="116"/>
      <c r="L915" s="116"/>
      <c r="M915" s="116"/>
      <c r="N915" s="116"/>
      <c r="O915" s="81"/>
      <c r="P915" s="81"/>
      <c r="Q915" s="81"/>
      <c r="R915" s="81"/>
      <c r="S915" s="7"/>
    </row>
    <row r="916">
      <c r="A916" s="81"/>
      <c r="B916" s="81"/>
      <c r="C916" s="81"/>
      <c r="D916" s="81"/>
      <c r="E916" s="84" t="str">
        <f>'2. Dimension Definition'!F934</f>
        <v/>
      </c>
      <c r="F916" s="107"/>
      <c r="G916" s="84" t="str">
        <f>'2. Dimension Definition'!H934</f>
        <v/>
      </c>
      <c r="H916" s="107"/>
      <c r="I916" s="84" t="str">
        <f>'2. Dimension Definition'!J934</f>
        <v/>
      </c>
      <c r="J916" s="107"/>
      <c r="K916" s="116"/>
      <c r="L916" s="116"/>
      <c r="M916" s="116"/>
      <c r="N916" s="116"/>
      <c r="O916" s="81"/>
      <c r="P916" s="81"/>
      <c r="Q916" s="81"/>
      <c r="R916" s="81"/>
      <c r="S916" s="7"/>
    </row>
    <row r="917">
      <c r="A917" s="81"/>
      <c r="B917" s="81"/>
      <c r="C917" s="81"/>
      <c r="D917" s="81"/>
      <c r="E917" s="84" t="str">
        <f>'2. Dimension Definition'!F935</f>
        <v/>
      </c>
      <c r="F917" s="107"/>
      <c r="G917" s="84" t="str">
        <f>'2. Dimension Definition'!H935</f>
        <v/>
      </c>
      <c r="H917" s="107"/>
      <c r="I917" s="84" t="str">
        <f>'2. Dimension Definition'!J935</f>
        <v/>
      </c>
      <c r="J917" s="107"/>
      <c r="K917" s="116"/>
      <c r="L917" s="116"/>
      <c r="M917" s="116"/>
      <c r="N917" s="116"/>
      <c r="O917" s="81"/>
      <c r="P917" s="81"/>
      <c r="Q917" s="81"/>
      <c r="R917" s="81"/>
      <c r="S917" s="7"/>
    </row>
    <row r="918">
      <c r="A918" s="81"/>
      <c r="B918" s="81"/>
      <c r="C918" s="81"/>
      <c r="D918" s="81"/>
      <c r="E918" s="84" t="str">
        <f>'2. Dimension Definition'!F936</f>
        <v/>
      </c>
      <c r="F918" s="107"/>
      <c r="G918" s="84" t="str">
        <f>'2. Dimension Definition'!H936</f>
        <v/>
      </c>
      <c r="H918" s="107"/>
      <c r="I918" s="84" t="str">
        <f>'2. Dimension Definition'!J936</f>
        <v/>
      </c>
      <c r="J918" s="107"/>
      <c r="K918" s="116"/>
      <c r="L918" s="116"/>
      <c r="M918" s="116"/>
      <c r="N918" s="116"/>
      <c r="O918" s="81"/>
      <c r="P918" s="81"/>
      <c r="Q918" s="81"/>
      <c r="R918" s="81"/>
      <c r="S918" s="7"/>
    </row>
    <row r="919">
      <c r="A919" s="81"/>
      <c r="B919" s="81"/>
      <c r="C919" s="81"/>
      <c r="D919" s="81"/>
      <c r="E919" s="84" t="str">
        <f>'2. Dimension Definition'!F937</f>
        <v/>
      </c>
      <c r="F919" s="107"/>
      <c r="G919" s="84" t="str">
        <f>'2. Dimension Definition'!H937</f>
        <v/>
      </c>
      <c r="H919" s="107"/>
      <c r="I919" s="84" t="str">
        <f>'2. Dimension Definition'!J937</f>
        <v/>
      </c>
      <c r="J919" s="107"/>
      <c r="K919" s="116"/>
      <c r="L919" s="116"/>
      <c r="M919" s="116"/>
      <c r="N919" s="116"/>
      <c r="O919" s="81"/>
      <c r="P919" s="81"/>
      <c r="Q919" s="81"/>
      <c r="R919" s="81"/>
      <c r="S919" s="7"/>
    </row>
    <row r="920">
      <c r="A920" s="81"/>
      <c r="B920" s="81"/>
      <c r="C920" s="81"/>
      <c r="D920" s="81"/>
      <c r="E920" s="84" t="str">
        <f>'2. Dimension Definition'!F938</f>
        <v/>
      </c>
      <c r="F920" s="107"/>
      <c r="G920" s="84" t="str">
        <f>'2. Dimension Definition'!H938</f>
        <v/>
      </c>
      <c r="H920" s="107"/>
      <c r="I920" s="84" t="str">
        <f>'2. Dimension Definition'!J938</f>
        <v/>
      </c>
      <c r="J920" s="107"/>
      <c r="K920" s="116"/>
      <c r="L920" s="116"/>
      <c r="M920" s="116"/>
      <c r="N920" s="116"/>
      <c r="O920" s="81"/>
      <c r="P920" s="81"/>
      <c r="Q920" s="81"/>
      <c r="R920" s="81"/>
      <c r="S920" s="7"/>
    </row>
    <row r="921">
      <c r="A921" s="81"/>
      <c r="B921" s="81"/>
      <c r="C921" s="81"/>
      <c r="D921" s="81"/>
      <c r="E921" s="84" t="str">
        <f>'2. Dimension Definition'!F939</f>
        <v/>
      </c>
      <c r="F921" s="107"/>
      <c r="G921" s="84" t="str">
        <f>'2. Dimension Definition'!H939</f>
        <v/>
      </c>
      <c r="H921" s="107"/>
      <c r="I921" s="84" t="str">
        <f>'2. Dimension Definition'!J939</f>
        <v/>
      </c>
      <c r="J921" s="107"/>
      <c r="K921" s="116"/>
      <c r="L921" s="116"/>
      <c r="M921" s="116"/>
      <c r="N921" s="116"/>
      <c r="O921" s="81"/>
      <c r="P921" s="81"/>
      <c r="Q921" s="81"/>
      <c r="R921" s="81"/>
      <c r="S921" s="7"/>
    </row>
    <row r="922">
      <c r="A922" s="81"/>
      <c r="B922" s="81"/>
      <c r="C922" s="81"/>
      <c r="D922" s="81"/>
      <c r="E922" s="84" t="str">
        <f>'2. Dimension Definition'!F940</f>
        <v/>
      </c>
      <c r="F922" s="107"/>
      <c r="G922" s="84" t="str">
        <f>'2. Dimension Definition'!H940</f>
        <v/>
      </c>
      <c r="H922" s="107"/>
      <c r="I922" s="84" t="str">
        <f>'2. Dimension Definition'!J940</f>
        <v/>
      </c>
      <c r="J922" s="107"/>
      <c r="K922" s="116"/>
      <c r="L922" s="116"/>
      <c r="M922" s="116"/>
      <c r="N922" s="116"/>
      <c r="O922" s="81"/>
      <c r="P922" s="81"/>
      <c r="Q922" s="81"/>
      <c r="R922" s="81"/>
      <c r="S922" s="7"/>
    </row>
    <row r="923">
      <c r="A923" s="81"/>
      <c r="B923" s="81"/>
      <c r="C923" s="81"/>
      <c r="D923" s="81"/>
      <c r="E923" s="84" t="str">
        <f>'2. Dimension Definition'!F941</f>
        <v/>
      </c>
      <c r="F923" s="107"/>
      <c r="G923" s="84" t="str">
        <f>'2. Dimension Definition'!H941</f>
        <v/>
      </c>
      <c r="H923" s="107"/>
      <c r="I923" s="84" t="str">
        <f>'2. Dimension Definition'!J941</f>
        <v/>
      </c>
      <c r="J923" s="107"/>
      <c r="K923" s="116"/>
      <c r="L923" s="116"/>
      <c r="M923" s="116"/>
      <c r="N923" s="116"/>
      <c r="O923" s="81"/>
      <c r="P923" s="81"/>
      <c r="Q923" s="81"/>
      <c r="R923" s="81"/>
      <c r="S923" s="7"/>
    </row>
    <row r="924">
      <c r="A924" s="81"/>
      <c r="B924" s="81"/>
      <c r="C924" s="81"/>
      <c r="D924" s="81"/>
      <c r="E924" s="84" t="str">
        <f>'2. Dimension Definition'!F942</f>
        <v/>
      </c>
      <c r="F924" s="107"/>
      <c r="G924" s="84" t="str">
        <f>'2. Dimension Definition'!H942</f>
        <v/>
      </c>
      <c r="H924" s="107"/>
      <c r="I924" s="84" t="str">
        <f>'2. Dimension Definition'!J942</f>
        <v/>
      </c>
      <c r="J924" s="107"/>
      <c r="K924" s="116"/>
      <c r="L924" s="116"/>
      <c r="M924" s="116"/>
      <c r="N924" s="116"/>
      <c r="O924" s="81"/>
      <c r="P924" s="81"/>
      <c r="Q924" s="81"/>
      <c r="R924" s="81"/>
      <c r="S924" s="7"/>
    </row>
    <row r="925">
      <c r="A925" s="81"/>
      <c r="B925" s="81"/>
      <c r="C925" s="81"/>
      <c r="D925" s="81"/>
      <c r="E925" s="84" t="str">
        <f>'2. Dimension Definition'!F943</f>
        <v/>
      </c>
      <c r="F925" s="107"/>
      <c r="G925" s="84" t="str">
        <f>'2. Dimension Definition'!H943</f>
        <v/>
      </c>
      <c r="H925" s="107"/>
      <c r="I925" s="84" t="str">
        <f>'2. Dimension Definition'!J943</f>
        <v/>
      </c>
      <c r="J925" s="107"/>
      <c r="K925" s="116"/>
      <c r="L925" s="116"/>
      <c r="M925" s="116"/>
      <c r="N925" s="116"/>
      <c r="O925" s="81"/>
      <c r="P925" s="81"/>
      <c r="Q925" s="81"/>
      <c r="R925" s="81"/>
      <c r="S925" s="7"/>
    </row>
    <row r="926">
      <c r="A926" s="81"/>
      <c r="B926" s="81"/>
      <c r="C926" s="81"/>
      <c r="D926" s="81"/>
      <c r="E926" s="84" t="str">
        <f>'2. Dimension Definition'!F944</f>
        <v/>
      </c>
      <c r="F926" s="107"/>
      <c r="G926" s="84" t="str">
        <f>'2. Dimension Definition'!H944</f>
        <v/>
      </c>
      <c r="H926" s="107"/>
      <c r="I926" s="84" t="str">
        <f>'2. Dimension Definition'!J944</f>
        <v/>
      </c>
      <c r="J926" s="107"/>
      <c r="K926" s="116"/>
      <c r="L926" s="116"/>
      <c r="M926" s="116"/>
      <c r="N926" s="116"/>
      <c r="O926" s="81"/>
      <c r="P926" s="81"/>
      <c r="Q926" s="81"/>
      <c r="R926" s="81"/>
      <c r="S926" s="7"/>
    </row>
    <row r="927">
      <c r="A927" s="81"/>
      <c r="B927" s="81"/>
      <c r="C927" s="81"/>
      <c r="D927" s="81"/>
      <c r="E927" s="84" t="str">
        <f>'2. Dimension Definition'!F945</f>
        <v/>
      </c>
      <c r="F927" s="107"/>
      <c r="G927" s="84" t="str">
        <f>'2. Dimension Definition'!H945</f>
        <v/>
      </c>
      <c r="H927" s="107"/>
      <c r="I927" s="84" t="str">
        <f>'2. Dimension Definition'!J945</f>
        <v/>
      </c>
      <c r="J927" s="107"/>
      <c r="K927" s="116"/>
      <c r="L927" s="116"/>
      <c r="M927" s="116"/>
      <c r="N927" s="116"/>
      <c r="O927" s="81"/>
      <c r="P927" s="81"/>
      <c r="Q927" s="81"/>
      <c r="R927" s="81"/>
      <c r="S927" s="7"/>
    </row>
    <row r="928">
      <c r="A928" s="81"/>
      <c r="B928" s="81"/>
      <c r="C928" s="81"/>
      <c r="D928" s="81"/>
      <c r="E928" s="84" t="str">
        <f>'2. Dimension Definition'!F946</f>
        <v/>
      </c>
      <c r="F928" s="107"/>
      <c r="G928" s="84" t="str">
        <f>'2. Dimension Definition'!H946</f>
        <v/>
      </c>
      <c r="H928" s="107"/>
      <c r="I928" s="84" t="str">
        <f>'2. Dimension Definition'!J946</f>
        <v/>
      </c>
      <c r="J928" s="107"/>
      <c r="K928" s="116"/>
      <c r="L928" s="116"/>
      <c r="M928" s="116"/>
      <c r="N928" s="116"/>
      <c r="O928" s="81"/>
      <c r="P928" s="81"/>
      <c r="Q928" s="81"/>
      <c r="R928" s="81"/>
      <c r="S928" s="7"/>
    </row>
    <row r="929">
      <c r="A929" s="81"/>
      <c r="B929" s="81"/>
      <c r="C929" s="81"/>
      <c r="D929" s="81"/>
      <c r="E929" s="84" t="str">
        <f>'2. Dimension Definition'!F947</f>
        <v/>
      </c>
      <c r="F929" s="107"/>
      <c r="G929" s="84" t="str">
        <f>'2. Dimension Definition'!H947</f>
        <v/>
      </c>
      <c r="H929" s="107"/>
      <c r="I929" s="84" t="str">
        <f>'2. Dimension Definition'!J947</f>
        <v/>
      </c>
      <c r="J929" s="107"/>
      <c r="K929" s="116"/>
      <c r="L929" s="116"/>
      <c r="M929" s="116"/>
      <c r="N929" s="116"/>
      <c r="O929" s="81"/>
      <c r="P929" s="81"/>
      <c r="Q929" s="81"/>
      <c r="R929" s="81"/>
      <c r="S929" s="7"/>
    </row>
    <row r="930">
      <c r="A930" s="81"/>
      <c r="B930" s="81"/>
      <c r="C930" s="81"/>
      <c r="D930" s="81"/>
      <c r="E930" s="84" t="str">
        <f>'2. Dimension Definition'!F948</f>
        <v/>
      </c>
      <c r="F930" s="107"/>
      <c r="G930" s="84" t="str">
        <f>'2. Dimension Definition'!H948</f>
        <v/>
      </c>
      <c r="H930" s="107"/>
      <c r="I930" s="84" t="str">
        <f>'2. Dimension Definition'!J948</f>
        <v/>
      </c>
      <c r="J930" s="107"/>
      <c r="K930" s="116"/>
      <c r="L930" s="116"/>
      <c r="M930" s="116"/>
      <c r="N930" s="116"/>
      <c r="O930" s="81"/>
      <c r="P930" s="81"/>
      <c r="Q930" s="81"/>
      <c r="R930" s="81"/>
      <c r="S930" s="7"/>
    </row>
    <row r="931">
      <c r="A931" s="81"/>
      <c r="B931" s="81"/>
      <c r="C931" s="81"/>
      <c r="D931" s="81"/>
      <c r="E931" s="84" t="str">
        <f>'2. Dimension Definition'!F949</f>
        <v/>
      </c>
      <c r="F931" s="107"/>
      <c r="G931" s="84" t="str">
        <f>'2. Dimension Definition'!H949</f>
        <v/>
      </c>
      <c r="H931" s="107"/>
      <c r="I931" s="84" t="str">
        <f>'2. Dimension Definition'!J949</f>
        <v/>
      </c>
      <c r="J931" s="107"/>
      <c r="K931" s="116"/>
      <c r="L931" s="116"/>
      <c r="M931" s="116"/>
      <c r="N931" s="116"/>
      <c r="O931" s="81"/>
      <c r="P931" s="81"/>
      <c r="Q931" s="81"/>
      <c r="R931" s="81"/>
      <c r="S931" s="7"/>
    </row>
    <row r="932">
      <c r="A932" s="81"/>
      <c r="B932" s="81"/>
      <c r="C932" s="81"/>
      <c r="D932" s="81"/>
      <c r="E932" s="84" t="str">
        <f>'2. Dimension Definition'!F950</f>
        <v/>
      </c>
      <c r="F932" s="107"/>
      <c r="G932" s="84" t="str">
        <f>'2. Dimension Definition'!H950</f>
        <v/>
      </c>
      <c r="H932" s="107"/>
      <c r="I932" s="84" t="str">
        <f>'2. Dimension Definition'!J950</f>
        <v/>
      </c>
      <c r="J932" s="107"/>
      <c r="K932" s="116"/>
      <c r="L932" s="116"/>
      <c r="M932" s="116"/>
      <c r="N932" s="116"/>
      <c r="O932" s="81"/>
      <c r="P932" s="81"/>
      <c r="Q932" s="81"/>
      <c r="R932" s="81"/>
      <c r="S932" s="7"/>
    </row>
    <row r="933">
      <c r="A933" s="81"/>
      <c r="B933" s="81"/>
      <c r="C933" s="81"/>
      <c r="D933" s="81"/>
      <c r="E933" s="84" t="str">
        <f>'2. Dimension Definition'!F951</f>
        <v/>
      </c>
      <c r="F933" s="107"/>
      <c r="G933" s="84" t="str">
        <f>'2. Dimension Definition'!H951</f>
        <v/>
      </c>
      <c r="H933" s="107"/>
      <c r="I933" s="84" t="str">
        <f>'2. Dimension Definition'!J951</f>
        <v/>
      </c>
      <c r="J933" s="107"/>
      <c r="K933" s="116"/>
      <c r="L933" s="116"/>
      <c r="M933" s="116"/>
      <c r="N933" s="116"/>
      <c r="O933" s="81"/>
      <c r="P933" s="81"/>
      <c r="Q933" s="81"/>
      <c r="R933" s="81"/>
      <c r="S933" s="7"/>
    </row>
    <row r="934">
      <c r="A934" s="81"/>
      <c r="B934" s="81"/>
      <c r="C934" s="81"/>
      <c r="D934" s="81"/>
      <c r="E934" s="84" t="str">
        <f>'2. Dimension Definition'!F952</f>
        <v/>
      </c>
      <c r="F934" s="107"/>
      <c r="G934" s="84" t="str">
        <f>'2. Dimension Definition'!H952</f>
        <v/>
      </c>
      <c r="H934" s="107"/>
      <c r="I934" s="84" t="str">
        <f>'2. Dimension Definition'!J952</f>
        <v/>
      </c>
      <c r="J934" s="107"/>
      <c r="K934" s="116"/>
      <c r="L934" s="116"/>
      <c r="M934" s="116"/>
      <c r="N934" s="116"/>
      <c r="O934" s="81"/>
      <c r="P934" s="81"/>
      <c r="Q934" s="81"/>
      <c r="R934" s="81"/>
      <c r="S934" s="7"/>
    </row>
    <row r="935">
      <c r="A935" s="81"/>
      <c r="B935" s="81"/>
      <c r="C935" s="81"/>
      <c r="D935" s="81"/>
      <c r="E935" s="84" t="str">
        <f>'2. Dimension Definition'!F953</f>
        <v/>
      </c>
      <c r="F935" s="107"/>
      <c r="G935" s="84" t="str">
        <f>'2. Dimension Definition'!H953</f>
        <v/>
      </c>
      <c r="H935" s="107"/>
      <c r="I935" s="84" t="str">
        <f>'2. Dimension Definition'!J953</f>
        <v/>
      </c>
      <c r="J935" s="107"/>
      <c r="K935" s="116"/>
      <c r="L935" s="116"/>
      <c r="M935" s="116"/>
      <c r="N935" s="116"/>
      <c r="O935" s="81"/>
      <c r="P935" s="81"/>
      <c r="Q935" s="81"/>
      <c r="R935" s="81"/>
      <c r="S935" s="7"/>
    </row>
    <row r="936">
      <c r="A936" s="81"/>
      <c r="B936" s="81"/>
      <c r="C936" s="81"/>
      <c r="D936" s="81"/>
      <c r="E936" s="84" t="str">
        <f>'2. Dimension Definition'!F954</f>
        <v/>
      </c>
      <c r="F936" s="107"/>
      <c r="G936" s="84" t="str">
        <f>'2. Dimension Definition'!H954</f>
        <v/>
      </c>
      <c r="H936" s="107"/>
      <c r="I936" s="84" t="str">
        <f>'2. Dimension Definition'!J954</f>
        <v/>
      </c>
      <c r="J936" s="107"/>
      <c r="K936" s="116"/>
      <c r="L936" s="116"/>
      <c r="M936" s="116"/>
      <c r="N936" s="116"/>
      <c r="O936" s="81"/>
      <c r="P936" s="81"/>
      <c r="Q936" s="81"/>
      <c r="R936" s="81"/>
      <c r="S936" s="7"/>
    </row>
    <row r="937">
      <c r="A937" s="81"/>
      <c r="B937" s="81"/>
      <c r="C937" s="81"/>
      <c r="D937" s="81"/>
      <c r="E937" s="84" t="str">
        <f>'2. Dimension Definition'!F955</f>
        <v/>
      </c>
      <c r="F937" s="107"/>
      <c r="G937" s="84" t="str">
        <f>'2. Dimension Definition'!H955</f>
        <v/>
      </c>
      <c r="H937" s="107"/>
      <c r="I937" s="84" t="str">
        <f>'2. Dimension Definition'!J955</f>
        <v/>
      </c>
      <c r="J937" s="107"/>
      <c r="K937" s="116"/>
      <c r="L937" s="116"/>
      <c r="M937" s="116"/>
      <c r="N937" s="116"/>
      <c r="O937" s="81"/>
      <c r="P937" s="81"/>
      <c r="Q937" s="81"/>
      <c r="R937" s="81"/>
      <c r="S937" s="7"/>
    </row>
    <row r="938">
      <c r="A938" s="81"/>
      <c r="B938" s="81"/>
      <c r="C938" s="81"/>
      <c r="D938" s="81"/>
      <c r="E938" s="84" t="str">
        <f>'2. Dimension Definition'!F956</f>
        <v/>
      </c>
      <c r="F938" s="107"/>
      <c r="G938" s="84" t="str">
        <f>'2. Dimension Definition'!H956</f>
        <v/>
      </c>
      <c r="H938" s="107"/>
      <c r="I938" s="84" t="str">
        <f>'2. Dimension Definition'!J956</f>
        <v/>
      </c>
      <c r="J938" s="107"/>
      <c r="K938" s="116"/>
      <c r="L938" s="116"/>
      <c r="M938" s="116"/>
      <c r="N938" s="116"/>
      <c r="O938" s="81"/>
      <c r="P938" s="81"/>
      <c r="Q938" s="81"/>
      <c r="R938" s="81"/>
      <c r="S938" s="7"/>
    </row>
    <row r="939">
      <c r="A939" s="81"/>
      <c r="B939" s="81"/>
      <c r="C939" s="81"/>
      <c r="D939" s="81"/>
      <c r="E939" s="84" t="str">
        <f>'2. Dimension Definition'!F957</f>
        <v/>
      </c>
      <c r="F939" s="107"/>
      <c r="G939" s="84" t="str">
        <f>'2. Dimension Definition'!H957</f>
        <v/>
      </c>
      <c r="H939" s="107"/>
      <c r="I939" s="84" t="str">
        <f>'2. Dimension Definition'!J957</f>
        <v/>
      </c>
      <c r="J939" s="107"/>
      <c r="K939" s="116"/>
      <c r="L939" s="116"/>
      <c r="M939" s="116"/>
      <c r="N939" s="116"/>
      <c r="O939" s="81"/>
      <c r="P939" s="81"/>
      <c r="Q939" s="81"/>
      <c r="R939" s="81"/>
      <c r="S939" s="7"/>
    </row>
    <row r="940">
      <c r="A940" s="81"/>
      <c r="B940" s="81"/>
      <c r="C940" s="81"/>
      <c r="D940" s="81"/>
      <c r="E940" s="84" t="str">
        <f>'2. Dimension Definition'!F958</f>
        <v/>
      </c>
      <c r="F940" s="107"/>
      <c r="G940" s="84" t="str">
        <f>'2. Dimension Definition'!H958</f>
        <v/>
      </c>
      <c r="H940" s="107"/>
      <c r="I940" s="84" t="str">
        <f>'2. Dimension Definition'!J958</f>
        <v/>
      </c>
      <c r="J940" s="107"/>
      <c r="K940" s="116"/>
      <c r="L940" s="116"/>
      <c r="M940" s="116"/>
      <c r="N940" s="116"/>
      <c r="O940" s="81"/>
      <c r="P940" s="81"/>
      <c r="Q940" s="81"/>
      <c r="R940" s="81"/>
      <c r="S940" s="7"/>
    </row>
    <row r="941">
      <c r="A941" s="81"/>
      <c r="B941" s="81"/>
      <c r="C941" s="81"/>
      <c r="D941" s="81"/>
      <c r="E941" s="84" t="str">
        <f>'2. Dimension Definition'!F959</f>
        <v/>
      </c>
      <c r="F941" s="107"/>
      <c r="G941" s="84" t="str">
        <f>'2. Dimension Definition'!H959</f>
        <v/>
      </c>
      <c r="H941" s="107"/>
      <c r="I941" s="84" t="str">
        <f>'2. Dimension Definition'!J959</f>
        <v/>
      </c>
      <c r="J941" s="107"/>
      <c r="K941" s="116"/>
      <c r="L941" s="116"/>
      <c r="M941" s="116"/>
      <c r="N941" s="116"/>
      <c r="O941" s="81"/>
      <c r="P941" s="81"/>
      <c r="Q941" s="81"/>
      <c r="R941" s="81"/>
      <c r="S941" s="7"/>
    </row>
    <row r="942">
      <c r="A942" s="81"/>
      <c r="B942" s="81"/>
      <c r="C942" s="81"/>
      <c r="D942" s="81"/>
      <c r="E942" s="84" t="str">
        <f>'2. Dimension Definition'!F960</f>
        <v/>
      </c>
      <c r="F942" s="107"/>
      <c r="G942" s="84" t="str">
        <f>'2. Dimension Definition'!H960</f>
        <v/>
      </c>
      <c r="H942" s="107"/>
      <c r="I942" s="84" t="str">
        <f>'2. Dimension Definition'!J960</f>
        <v/>
      </c>
      <c r="J942" s="107"/>
      <c r="K942" s="116"/>
      <c r="L942" s="116"/>
      <c r="M942" s="116"/>
      <c r="N942" s="116"/>
      <c r="O942" s="81"/>
      <c r="P942" s="81"/>
      <c r="Q942" s="81"/>
      <c r="R942" s="81"/>
      <c r="S942" s="7"/>
    </row>
    <row r="943">
      <c r="A943" s="81"/>
      <c r="B943" s="81"/>
      <c r="C943" s="81"/>
      <c r="D943" s="81"/>
      <c r="E943" s="84" t="str">
        <f>'2. Dimension Definition'!F961</f>
        <v/>
      </c>
      <c r="F943" s="107"/>
      <c r="G943" s="84" t="str">
        <f>'2. Dimension Definition'!H961</f>
        <v/>
      </c>
      <c r="H943" s="107"/>
      <c r="I943" s="84" t="str">
        <f>'2. Dimension Definition'!J961</f>
        <v/>
      </c>
      <c r="J943" s="107"/>
      <c r="K943" s="116"/>
      <c r="L943" s="116"/>
      <c r="M943" s="116"/>
      <c r="N943" s="116"/>
      <c r="O943" s="81"/>
      <c r="P943" s="81"/>
      <c r="Q943" s="81"/>
      <c r="R943" s="81"/>
      <c r="S943" s="7"/>
    </row>
    <row r="944">
      <c r="A944" s="81"/>
      <c r="B944" s="81"/>
      <c r="C944" s="81"/>
      <c r="D944" s="81"/>
      <c r="E944" s="84" t="str">
        <f>'2. Dimension Definition'!F962</f>
        <v/>
      </c>
      <c r="F944" s="107"/>
      <c r="G944" s="84" t="str">
        <f>'2. Dimension Definition'!H962</f>
        <v/>
      </c>
      <c r="H944" s="107"/>
      <c r="I944" s="84" t="str">
        <f>'2. Dimension Definition'!J962</f>
        <v/>
      </c>
      <c r="J944" s="107"/>
      <c r="K944" s="116"/>
      <c r="L944" s="116"/>
      <c r="M944" s="116"/>
      <c r="N944" s="116"/>
      <c r="O944" s="81"/>
      <c r="P944" s="81"/>
      <c r="Q944" s="81"/>
      <c r="R944" s="81"/>
      <c r="S944" s="7"/>
    </row>
    <row r="945">
      <c r="A945" s="81"/>
      <c r="B945" s="81"/>
      <c r="C945" s="81"/>
      <c r="D945" s="81"/>
      <c r="E945" s="84" t="str">
        <f>'2. Dimension Definition'!F963</f>
        <v/>
      </c>
      <c r="F945" s="107"/>
      <c r="G945" s="84" t="str">
        <f>'2. Dimension Definition'!H963</f>
        <v/>
      </c>
      <c r="H945" s="107"/>
      <c r="I945" s="84" t="str">
        <f>'2. Dimension Definition'!J963</f>
        <v/>
      </c>
      <c r="J945" s="107"/>
      <c r="K945" s="116"/>
      <c r="L945" s="116"/>
      <c r="M945" s="116"/>
      <c r="N945" s="116"/>
      <c r="O945" s="81"/>
      <c r="P945" s="81"/>
      <c r="Q945" s="81"/>
      <c r="R945" s="81"/>
      <c r="S945" s="7"/>
    </row>
    <row r="946">
      <c r="A946" s="81"/>
      <c r="B946" s="81"/>
      <c r="C946" s="81"/>
      <c r="D946" s="81"/>
      <c r="E946" s="84" t="str">
        <f>'2. Dimension Definition'!F964</f>
        <v/>
      </c>
      <c r="F946" s="107"/>
      <c r="G946" s="84" t="str">
        <f>'2. Dimension Definition'!H964</f>
        <v/>
      </c>
      <c r="H946" s="107"/>
      <c r="I946" s="84" t="str">
        <f>'2. Dimension Definition'!J964</f>
        <v/>
      </c>
      <c r="J946" s="107"/>
      <c r="K946" s="116"/>
      <c r="L946" s="116"/>
      <c r="M946" s="116"/>
      <c r="N946" s="116"/>
      <c r="O946" s="81"/>
      <c r="P946" s="81"/>
      <c r="Q946" s="81"/>
      <c r="R946" s="81"/>
      <c r="S946" s="7"/>
    </row>
    <row r="947">
      <c r="A947" s="81"/>
      <c r="B947" s="81"/>
      <c r="C947" s="81"/>
      <c r="D947" s="81"/>
      <c r="E947" s="84" t="str">
        <f>'2. Dimension Definition'!F965</f>
        <v/>
      </c>
      <c r="F947" s="107"/>
      <c r="G947" s="84" t="str">
        <f>'2. Dimension Definition'!H965</f>
        <v/>
      </c>
      <c r="H947" s="107"/>
      <c r="I947" s="84" t="str">
        <f>'2. Dimension Definition'!J965</f>
        <v/>
      </c>
      <c r="J947" s="107"/>
      <c r="K947" s="116"/>
      <c r="L947" s="116"/>
      <c r="M947" s="116"/>
      <c r="N947" s="116"/>
      <c r="O947" s="81"/>
      <c r="P947" s="81"/>
      <c r="Q947" s="81"/>
      <c r="R947" s="81"/>
      <c r="S947" s="7"/>
    </row>
    <row r="948">
      <c r="A948" s="81"/>
      <c r="B948" s="81"/>
      <c r="C948" s="81"/>
      <c r="D948" s="81"/>
      <c r="E948" s="84" t="str">
        <f>'2. Dimension Definition'!F966</f>
        <v/>
      </c>
      <c r="F948" s="107"/>
      <c r="G948" s="84" t="str">
        <f>'2. Dimension Definition'!H966</f>
        <v/>
      </c>
      <c r="H948" s="107"/>
      <c r="I948" s="84" t="str">
        <f>'2. Dimension Definition'!J966</f>
        <v/>
      </c>
      <c r="J948" s="107"/>
      <c r="K948" s="116"/>
      <c r="L948" s="116"/>
      <c r="M948" s="116"/>
      <c r="N948" s="116"/>
      <c r="O948" s="81"/>
      <c r="P948" s="81"/>
      <c r="Q948" s="81"/>
      <c r="R948" s="81"/>
      <c r="S948" s="7"/>
    </row>
    <row r="949">
      <c r="A949" s="81"/>
      <c r="B949" s="81"/>
      <c r="C949" s="81"/>
      <c r="D949" s="81"/>
      <c r="E949" s="84" t="str">
        <f>'2. Dimension Definition'!F967</f>
        <v/>
      </c>
      <c r="F949" s="107"/>
      <c r="G949" s="84" t="str">
        <f>'2. Dimension Definition'!H967</f>
        <v/>
      </c>
      <c r="H949" s="107"/>
      <c r="I949" s="84" t="str">
        <f>'2. Dimension Definition'!J967</f>
        <v/>
      </c>
      <c r="J949" s="107"/>
      <c r="K949" s="116"/>
      <c r="L949" s="116"/>
      <c r="M949" s="116"/>
      <c r="N949" s="116"/>
      <c r="O949" s="81"/>
      <c r="P949" s="81"/>
      <c r="Q949" s="81"/>
      <c r="R949" s="81"/>
      <c r="S949" s="7"/>
    </row>
    <row r="950">
      <c r="A950" s="81"/>
      <c r="B950" s="81"/>
      <c r="C950" s="81"/>
      <c r="D950" s="81"/>
      <c r="E950" s="84" t="str">
        <f>'2. Dimension Definition'!F968</f>
        <v/>
      </c>
      <c r="F950" s="107"/>
      <c r="G950" s="84" t="str">
        <f>'2. Dimension Definition'!H968</f>
        <v/>
      </c>
      <c r="H950" s="107"/>
      <c r="I950" s="84" t="str">
        <f>'2. Dimension Definition'!J968</f>
        <v/>
      </c>
      <c r="J950" s="107"/>
      <c r="K950" s="116"/>
      <c r="L950" s="116"/>
      <c r="M950" s="116"/>
      <c r="N950" s="116"/>
      <c r="O950" s="81"/>
      <c r="P950" s="81"/>
      <c r="Q950" s="81"/>
      <c r="R950" s="81"/>
      <c r="S950" s="7"/>
    </row>
    <row r="951">
      <c r="A951" s="81"/>
      <c r="B951" s="81"/>
      <c r="C951" s="81"/>
      <c r="D951" s="81"/>
      <c r="E951" s="84" t="str">
        <f>'2. Dimension Definition'!F969</f>
        <v/>
      </c>
      <c r="F951" s="107"/>
      <c r="G951" s="84" t="str">
        <f>'2. Dimension Definition'!H969</f>
        <v/>
      </c>
      <c r="H951" s="107"/>
      <c r="I951" s="84" t="str">
        <f>'2. Dimension Definition'!J969</f>
        <v/>
      </c>
      <c r="J951" s="107"/>
      <c r="K951" s="116"/>
      <c r="L951" s="116"/>
      <c r="M951" s="116"/>
      <c r="N951" s="116"/>
      <c r="O951" s="81"/>
      <c r="P951" s="81"/>
      <c r="Q951" s="81"/>
      <c r="R951" s="81"/>
      <c r="S951" s="7"/>
    </row>
    <row r="952">
      <c r="A952" s="81"/>
      <c r="B952" s="81"/>
      <c r="C952" s="81"/>
      <c r="D952" s="81"/>
      <c r="E952" s="84" t="str">
        <f>'2. Dimension Definition'!F970</f>
        <v/>
      </c>
      <c r="F952" s="107"/>
      <c r="G952" s="84" t="str">
        <f>'2. Dimension Definition'!H970</f>
        <v/>
      </c>
      <c r="H952" s="107"/>
      <c r="I952" s="84" t="str">
        <f>'2. Dimension Definition'!J970</f>
        <v/>
      </c>
      <c r="J952" s="107"/>
      <c r="K952" s="116"/>
      <c r="L952" s="116"/>
      <c r="M952" s="116"/>
      <c r="N952" s="116"/>
      <c r="O952" s="81"/>
      <c r="P952" s="81"/>
      <c r="Q952" s="81"/>
      <c r="R952" s="81"/>
      <c r="S952" s="7"/>
    </row>
    <row r="953">
      <c r="A953" s="81"/>
      <c r="B953" s="81"/>
      <c r="C953" s="81"/>
      <c r="D953" s="81"/>
      <c r="E953" s="84" t="str">
        <f>'2. Dimension Definition'!F971</f>
        <v/>
      </c>
      <c r="F953" s="107"/>
      <c r="G953" s="84" t="str">
        <f>'2. Dimension Definition'!H971</f>
        <v/>
      </c>
      <c r="H953" s="107"/>
      <c r="I953" s="84" t="str">
        <f>'2. Dimension Definition'!J971</f>
        <v/>
      </c>
      <c r="J953" s="107"/>
      <c r="K953" s="116"/>
      <c r="L953" s="116"/>
      <c r="M953" s="116"/>
      <c r="N953" s="116"/>
      <c r="O953" s="81"/>
      <c r="P953" s="81"/>
      <c r="Q953" s="81"/>
      <c r="R953" s="81"/>
      <c r="S953" s="7"/>
    </row>
    <row r="954">
      <c r="A954" s="81"/>
      <c r="B954" s="81"/>
      <c r="C954" s="81"/>
      <c r="D954" s="81"/>
      <c r="E954" s="84" t="str">
        <f>'2. Dimension Definition'!F972</f>
        <v/>
      </c>
      <c r="F954" s="107"/>
      <c r="G954" s="84" t="str">
        <f>'2. Dimension Definition'!H972</f>
        <v/>
      </c>
      <c r="H954" s="107"/>
      <c r="I954" s="84" t="str">
        <f>'2. Dimension Definition'!J972</f>
        <v/>
      </c>
      <c r="J954" s="107"/>
      <c r="K954" s="116"/>
      <c r="L954" s="116"/>
      <c r="M954" s="116"/>
      <c r="N954" s="116"/>
      <c r="O954" s="81"/>
      <c r="P954" s="81"/>
      <c r="Q954" s="81"/>
      <c r="R954" s="81"/>
      <c r="S954" s="7"/>
    </row>
    <row r="955">
      <c r="A955" s="81"/>
      <c r="B955" s="81"/>
      <c r="C955" s="81"/>
      <c r="D955" s="81"/>
      <c r="E955" s="84" t="str">
        <f>'2. Dimension Definition'!F973</f>
        <v/>
      </c>
      <c r="F955" s="107"/>
      <c r="G955" s="84" t="str">
        <f>'2. Dimension Definition'!H973</f>
        <v/>
      </c>
      <c r="H955" s="107"/>
      <c r="I955" s="84" t="str">
        <f>'2. Dimension Definition'!J973</f>
        <v/>
      </c>
      <c r="J955" s="107"/>
      <c r="K955" s="116"/>
      <c r="L955" s="116"/>
      <c r="M955" s="116"/>
      <c r="N955" s="116"/>
      <c r="O955" s="81"/>
      <c r="P955" s="81"/>
      <c r="Q955" s="81"/>
      <c r="R955" s="81"/>
      <c r="S955" s="7"/>
    </row>
    <row r="956">
      <c r="A956" s="81"/>
      <c r="B956" s="81"/>
      <c r="C956" s="81"/>
      <c r="D956" s="81"/>
      <c r="E956" s="84" t="str">
        <f>'2. Dimension Definition'!F974</f>
        <v/>
      </c>
      <c r="F956" s="107"/>
      <c r="G956" s="84" t="str">
        <f>'2. Dimension Definition'!H974</f>
        <v/>
      </c>
      <c r="H956" s="107"/>
      <c r="I956" s="84" t="str">
        <f>'2. Dimension Definition'!J974</f>
        <v/>
      </c>
      <c r="J956" s="107"/>
      <c r="K956" s="116"/>
      <c r="L956" s="116"/>
      <c r="M956" s="116"/>
      <c r="N956" s="116"/>
      <c r="O956" s="81"/>
      <c r="P956" s="81"/>
      <c r="Q956" s="81"/>
      <c r="R956" s="81"/>
      <c r="S956" s="7"/>
    </row>
    <row r="957">
      <c r="A957" s="81"/>
      <c r="B957" s="81"/>
      <c r="C957" s="81"/>
      <c r="D957" s="81"/>
      <c r="E957" s="84" t="str">
        <f>'2. Dimension Definition'!F975</f>
        <v/>
      </c>
      <c r="F957" s="107"/>
      <c r="G957" s="84" t="str">
        <f>'2. Dimension Definition'!H975</f>
        <v/>
      </c>
      <c r="H957" s="107"/>
      <c r="I957" s="84" t="str">
        <f>'2. Dimension Definition'!J975</f>
        <v/>
      </c>
      <c r="J957" s="107"/>
      <c r="K957" s="116"/>
      <c r="L957" s="116"/>
      <c r="M957" s="116"/>
      <c r="N957" s="116"/>
      <c r="O957" s="81"/>
      <c r="P957" s="81"/>
      <c r="Q957" s="81"/>
      <c r="R957" s="81"/>
      <c r="S957" s="7"/>
    </row>
    <row r="958">
      <c r="A958" s="81"/>
      <c r="B958" s="81"/>
      <c r="C958" s="81"/>
      <c r="D958" s="81"/>
      <c r="E958" s="84" t="str">
        <f>'2. Dimension Definition'!F976</f>
        <v/>
      </c>
      <c r="F958" s="107"/>
      <c r="G958" s="84" t="str">
        <f>'2. Dimension Definition'!H976</f>
        <v/>
      </c>
      <c r="H958" s="107"/>
      <c r="I958" s="84" t="str">
        <f>'2. Dimension Definition'!J976</f>
        <v/>
      </c>
      <c r="J958" s="107"/>
      <c r="K958" s="116"/>
      <c r="L958" s="116"/>
      <c r="M958" s="116"/>
      <c r="N958" s="116"/>
      <c r="O958" s="81"/>
      <c r="P958" s="81"/>
      <c r="Q958" s="81"/>
      <c r="R958" s="81"/>
      <c r="S958" s="7"/>
    </row>
    <row r="959">
      <c r="A959" s="81"/>
      <c r="B959" s="81"/>
      <c r="C959" s="81"/>
      <c r="D959" s="81"/>
      <c r="E959" s="84" t="str">
        <f>'2. Dimension Definition'!F977</f>
        <v/>
      </c>
      <c r="F959" s="107"/>
      <c r="G959" s="84" t="str">
        <f>'2. Dimension Definition'!H977</f>
        <v/>
      </c>
      <c r="H959" s="107"/>
      <c r="I959" s="84" t="str">
        <f>'2. Dimension Definition'!J977</f>
        <v/>
      </c>
      <c r="J959" s="107"/>
      <c r="K959" s="116"/>
      <c r="L959" s="116"/>
      <c r="M959" s="116"/>
      <c r="N959" s="116"/>
      <c r="O959" s="81"/>
      <c r="P959" s="81"/>
      <c r="Q959" s="81"/>
      <c r="R959" s="81"/>
      <c r="S959" s="7"/>
    </row>
    <row r="960">
      <c r="A960" s="81"/>
      <c r="B960" s="81"/>
      <c r="C960" s="81"/>
      <c r="D960" s="81"/>
      <c r="E960" s="84" t="str">
        <f>'2. Dimension Definition'!F978</f>
        <v/>
      </c>
      <c r="F960" s="107"/>
      <c r="G960" s="84" t="str">
        <f>'2. Dimension Definition'!H978</f>
        <v/>
      </c>
      <c r="H960" s="107"/>
      <c r="I960" s="84" t="str">
        <f>'2. Dimension Definition'!J978</f>
        <v/>
      </c>
      <c r="J960" s="107"/>
      <c r="K960" s="116"/>
      <c r="L960" s="116"/>
      <c r="M960" s="116"/>
      <c r="N960" s="116"/>
      <c r="O960" s="81"/>
      <c r="P960" s="81"/>
      <c r="Q960" s="81"/>
      <c r="R960" s="81"/>
      <c r="S960" s="7"/>
    </row>
    <row r="961">
      <c r="A961" s="81"/>
      <c r="B961" s="81"/>
      <c r="C961" s="81"/>
      <c r="D961" s="81"/>
      <c r="E961" s="84" t="str">
        <f>'2. Dimension Definition'!F979</f>
        <v/>
      </c>
      <c r="F961" s="107"/>
      <c r="G961" s="84" t="str">
        <f>'2. Dimension Definition'!H979</f>
        <v/>
      </c>
      <c r="H961" s="107"/>
      <c r="I961" s="84" t="str">
        <f>'2. Dimension Definition'!J979</f>
        <v/>
      </c>
      <c r="J961" s="107"/>
      <c r="K961" s="116"/>
      <c r="L961" s="116"/>
      <c r="M961" s="116"/>
      <c r="N961" s="116"/>
      <c r="O961" s="81"/>
      <c r="P961" s="81"/>
      <c r="Q961" s="81"/>
      <c r="R961" s="81"/>
      <c r="S961" s="7"/>
    </row>
    <row r="962">
      <c r="A962" s="81"/>
      <c r="B962" s="81"/>
      <c r="C962" s="81"/>
      <c r="D962" s="81"/>
      <c r="E962" s="84" t="str">
        <f>'2. Dimension Definition'!F980</f>
        <v/>
      </c>
      <c r="F962" s="107"/>
      <c r="G962" s="84" t="str">
        <f>'2. Dimension Definition'!H980</f>
        <v/>
      </c>
      <c r="H962" s="107"/>
      <c r="I962" s="84" t="str">
        <f>'2. Dimension Definition'!J980</f>
        <v/>
      </c>
      <c r="J962" s="107"/>
      <c r="K962" s="116"/>
      <c r="L962" s="116"/>
      <c r="M962" s="116"/>
      <c r="N962" s="116"/>
      <c r="O962" s="81"/>
      <c r="P962" s="81"/>
      <c r="Q962" s="81"/>
      <c r="R962" s="81"/>
      <c r="S962" s="7"/>
    </row>
    <row r="963">
      <c r="A963" s="81"/>
      <c r="B963" s="81"/>
      <c r="C963" s="81"/>
      <c r="D963" s="81"/>
      <c r="E963" s="84" t="str">
        <f>'2. Dimension Definition'!F981</f>
        <v/>
      </c>
      <c r="F963" s="107"/>
      <c r="G963" s="84" t="str">
        <f>'2. Dimension Definition'!H981</f>
        <v/>
      </c>
      <c r="H963" s="107"/>
      <c r="I963" s="84" t="str">
        <f>'2. Dimension Definition'!J981</f>
        <v/>
      </c>
      <c r="J963" s="107"/>
      <c r="K963" s="116"/>
      <c r="L963" s="116"/>
      <c r="M963" s="116"/>
      <c r="N963" s="116"/>
      <c r="O963" s="81"/>
      <c r="P963" s="81"/>
      <c r="Q963" s="81"/>
      <c r="R963" s="81"/>
      <c r="S963" s="7"/>
    </row>
    <row r="964">
      <c r="A964" s="81"/>
      <c r="B964" s="81"/>
      <c r="C964" s="81"/>
      <c r="D964" s="81"/>
      <c r="E964" s="84" t="str">
        <f>'2. Dimension Definition'!F982</f>
        <v/>
      </c>
      <c r="F964" s="107"/>
      <c r="G964" s="84" t="str">
        <f>'2. Dimension Definition'!H982</f>
        <v/>
      </c>
      <c r="H964" s="107"/>
      <c r="I964" s="84" t="str">
        <f>'2. Dimension Definition'!J982</f>
        <v/>
      </c>
      <c r="J964" s="107"/>
      <c r="K964" s="116"/>
      <c r="L964" s="116"/>
      <c r="M964" s="116"/>
      <c r="N964" s="116"/>
      <c r="O964" s="81"/>
      <c r="P964" s="81"/>
      <c r="Q964" s="81"/>
      <c r="R964" s="81"/>
      <c r="S964" s="7"/>
    </row>
    <row r="965">
      <c r="A965" s="81"/>
      <c r="B965" s="81"/>
      <c r="C965" s="81"/>
      <c r="D965" s="81"/>
      <c r="E965" s="84" t="str">
        <f>'2. Dimension Definition'!F983</f>
        <v/>
      </c>
      <c r="F965" s="107"/>
      <c r="G965" s="84" t="str">
        <f>'2. Dimension Definition'!H983</f>
        <v/>
      </c>
      <c r="H965" s="107"/>
      <c r="I965" s="84" t="str">
        <f>'2. Dimension Definition'!J983</f>
        <v/>
      </c>
      <c r="J965" s="107"/>
      <c r="K965" s="116"/>
      <c r="L965" s="116"/>
      <c r="M965" s="116"/>
      <c r="N965" s="116"/>
      <c r="O965" s="81"/>
      <c r="P965" s="81"/>
      <c r="Q965" s="81"/>
      <c r="R965" s="81"/>
      <c r="S965" s="7"/>
    </row>
    <row r="966">
      <c r="A966" s="81"/>
      <c r="B966" s="81"/>
      <c r="C966" s="81"/>
      <c r="D966" s="81"/>
      <c r="E966" s="84" t="str">
        <f>'2. Dimension Definition'!F984</f>
        <v/>
      </c>
      <c r="F966" s="107"/>
      <c r="G966" s="84" t="str">
        <f>'2. Dimension Definition'!H984</f>
        <v/>
      </c>
      <c r="H966" s="107"/>
      <c r="I966" s="84" t="str">
        <f>'2. Dimension Definition'!J984</f>
        <v/>
      </c>
      <c r="J966" s="107"/>
      <c r="K966" s="116"/>
      <c r="L966" s="116"/>
      <c r="M966" s="116"/>
      <c r="N966" s="116"/>
      <c r="O966" s="81"/>
      <c r="P966" s="81"/>
      <c r="Q966" s="81"/>
      <c r="R966" s="81"/>
      <c r="S966" s="7"/>
    </row>
    <row r="967">
      <c r="A967" s="81"/>
      <c r="B967" s="81"/>
      <c r="C967" s="81"/>
      <c r="D967" s="81"/>
      <c r="E967" s="84" t="str">
        <f>'2. Dimension Definition'!F985</f>
        <v/>
      </c>
      <c r="F967" s="107"/>
      <c r="G967" s="84" t="str">
        <f>'2. Dimension Definition'!H985</f>
        <v/>
      </c>
      <c r="H967" s="107"/>
      <c r="I967" s="84" t="str">
        <f>'2. Dimension Definition'!J985</f>
        <v/>
      </c>
      <c r="J967" s="107"/>
      <c r="K967" s="116"/>
      <c r="L967" s="116"/>
      <c r="M967" s="116"/>
      <c r="N967" s="116"/>
      <c r="O967" s="81"/>
      <c r="P967" s="81"/>
      <c r="Q967" s="81"/>
      <c r="R967" s="81"/>
      <c r="S967" s="7"/>
    </row>
    <row r="968">
      <c r="A968" s="81"/>
      <c r="B968" s="81"/>
      <c r="C968" s="81"/>
      <c r="D968" s="81"/>
      <c r="E968" s="84" t="str">
        <f>'2. Dimension Definition'!F986</f>
        <v/>
      </c>
      <c r="F968" s="107"/>
      <c r="G968" s="84" t="str">
        <f>'2. Dimension Definition'!H986</f>
        <v/>
      </c>
      <c r="H968" s="107"/>
      <c r="I968" s="84" t="str">
        <f>'2. Dimension Definition'!J986</f>
        <v/>
      </c>
      <c r="J968" s="107"/>
      <c r="K968" s="116"/>
      <c r="L968" s="116"/>
      <c r="M968" s="116"/>
      <c r="N968" s="116"/>
      <c r="O968" s="81"/>
      <c r="P968" s="81"/>
      <c r="Q968" s="81"/>
      <c r="R968" s="81"/>
      <c r="S968" s="7"/>
    </row>
    <row r="969">
      <c r="A969" s="81"/>
      <c r="B969" s="81"/>
      <c r="C969" s="81"/>
      <c r="D969" s="81"/>
      <c r="E969" s="84" t="str">
        <f>'2. Dimension Definition'!F987</f>
        <v/>
      </c>
      <c r="F969" s="107"/>
      <c r="G969" s="84" t="str">
        <f>'2. Dimension Definition'!H987</f>
        <v/>
      </c>
      <c r="H969" s="107"/>
      <c r="I969" s="84" t="str">
        <f>'2. Dimension Definition'!J987</f>
        <v/>
      </c>
      <c r="J969" s="107"/>
      <c r="K969" s="116"/>
      <c r="L969" s="116"/>
      <c r="M969" s="116"/>
      <c r="N969" s="116"/>
      <c r="O969" s="81"/>
      <c r="P969" s="81"/>
      <c r="Q969" s="81"/>
      <c r="R969" s="81"/>
      <c r="S969" s="7"/>
    </row>
    <row r="970">
      <c r="A970" s="81"/>
      <c r="B970" s="81"/>
      <c r="C970" s="81"/>
      <c r="D970" s="81"/>
      <c r="E970" s="84" t="str">
        <f>'2. Dimension Definition'!F988</f>
        <v/>
      </c>
      <c r="F970" s="107"/>
      <c r="G970" s="84" t="str">
        <f>'2. Dimension Definition'!H988</f>
        <v/>
      </c>
      <c r="H970" s="107"/>
      <c r="I970" s="84" t="str">
        <f>'2. Dimension Definition'!J988</f>
        <v/>
      </c>
      <c r="J970" s="107"/>
      <c r="K970" s="116"/>
      <c r="L970" s="116"/>
      <c r="M970" s="116"/>
      <c r="N970" s="116"/>
      <c r="O970" s="81"/>
      <c r="P970" s="81"/>
      <c r="Q970" s="81"/>
      <c r="R970" s="81"/>
      <c r="S970" s="7"/>
    </row>
    <row r="971">
      <c r="A971" s="81"/>
      <c r="B971" s="81"/>
      <c r="C971" s="81"/>
      <c r="D971" s="81"/>
      <c r="E971" s="84" t="str">
        <f>'2. Dimension Definition'!F989</f>
        <v/>
      </c>
      <c r="F971" s="107"/>
      <c r="G971" s="84" t="str">
        <f>'2. Dimension Definition'!H989</f>
        <v/>
      </c>
      <c r="H971" s="107"/>
      <c r="I971" s="84" t="str">
        <f>'2. Dimension Definition'!J989</f>
        <v/>
      </c>
      <c r="J971" s="107"/>
      <c r="K971" s="116"/>
      <c r="L971" s="116"/>
      <c r="M971" s="116"/>
      <c r="N971" s="116"/>
      <c r="O971" s="81"/>
      <c r="P971" s="81"/>
      <c r="Q971" s="81"/>
      <c r="R971" s="81"/>
      <c r="S971" s="7"/>
    </row>
    <row r="972">
      <c r="A972" s="81"/>
      <c r="B972" s="81"/>
      <c r="C972" s="81"/>
      <c r="D972" s="81"/>
      <c r="E972" s="84" t="str">
        <f>'2. Dimension Definition'!F990</f>
        <v/>
      </c>
      <c r="F972" s="107"/>
      <c r="G972" s="84" t="str">
        <f>'2. Dimension Definition'!H990</f>
        <v/>
      </c>
      <c r="H972" s="107"/>
      <c r="I972" s="84" t="str">
        <f>'2. Dimension Definition'!J990</f>
        <v/>
      </c>
      <c r="J972" s="107"/>
      <c r="K972" s="116"/>
      <c r="L972" s="116"/>
      <c r="M972" s="116"/>
      <c r="N972" s="116"/>
      <c r="O972" s="81"/>
      <c r="P972" s="81"/>
      <c r="Q972" s="81"/>
      <c r="R972" s="81"/>
      <c r="S972" s="7"/>
    </row>
    <row r="973">
      <c r="A973" s="81"/>
      <c r="B973" s="81"/>
      <c r="C973" s="81"/>
      <c r="D973" s="81"/>
      <c r="E973" s="84" t="str">
        <f>'2. Dimension Definition'!F991</f>
        <v/>
      </c>
      <c r="F973" s="107"/>
      <c r="G973" s="84" t="str">
        <f>'2. Dimension Definition'!H991</f>
        <v/>
      </c>
      <c r="H973" s="107"/>
      <c r="I973" s="84" t="str">
        <f>'2. Dimension Definition'!J991</f>
        <v/>
      </c>
      <c r="J973" s="107"/>
      <c r="K973" s="116"/>
      <c r="L973" s="116"/>
      <c r="M973" s="116"/>
      <c r="N973" s="116"/>
      <c r="O973" s="81"/>
      <c r="P973" s="81"/>
      <c r="Q973" s="81"/>
      <c r="R973" s="81"/>
      <c r="S973" s="7"/>
    </row>
    <row r="974">
      <c r="A974" s="81"/>
      <c r="B974" s="81"/>
      <c r="C974" s="81"/>
      <c r="D974" s="81"/>
      <c r="E974" s="84" t="str">
        <f>'2. Dimension Definition'!F992</f>
        <v/>
      </c>
      <c r="F974" s="107"/>
      <c r="G974" s="84" t="str">
        <f>'2. Dimension Definition'!H992</f>
        <v/>
      </c>
      <c r="H974" s="107"/>
      <c r="I974" s="84" t="str">
        <f>'2. Dimension Definition'!J992</f>
        <v/>
      </c>
      <c r="J974" s="107"/>
      <c r="K974" s="116"/>
      <c r="L974" s="116"/>
      <c r="M974" s="116"/>
      <c r="N974" s="116"/>
      <c r="O974" s="81"/>
      <c r="P974" s="81"/>
      <c r="Q974" s="81"/>
      <c r="R974" s="81"/>
      <c r="S974" s="7"/>
    </row>
    <row r="975">
      <c r="A975" s="81"/>
      <c r="B975" s="81"/>
      <c r="C975" s="81"/>
      <c r="D975" s="81"/>
      <c r="E975" s="84" t="str">
        <f>'2. Dimension Definition'!F993</f>
        <v/>
      </c>
      <c r="F975" s="107"/>
      <c r="G975" s="84" t="str">
        <f>'2. Dimension Definition'!H993</f>
        <v/>
      </c>
      <c r="H975" s="107"/>
      <c r="I975" s="84" t="str">
        <f>'2. Dimension Definition'!J993</f>
        <v/>
      </c>
      <c r="J975" s="107"/>
      <c r="K975" s="116"/>
      <c r="L975" s="116"/>
      <c r="M975" s="116"/>
      <c r="N975" s="116"/>
      <c r="O975" s="81"/>
      <c r="P975" s="81"/>
      <c r="Q975" s="81"/>
      <c r="R975" s="81"/>
      <c r="S975" s="7"/>
    </row>
    <row r="976">
      <c r="A976" s="81"/>
      <c r="B976" s="81"/>
      <c r="C976" s="81"/>
      <c r="D976" s="81"/>
      <c r="E976" s="84" t="str">
        <f>'2. Dimension Definition'!F994</f>
        <v/>
      </c>
      <c r="F976" s="107"/>
      <c r="G976" s="84" t="str">
        <f>'2. Dimension Definition'!H994</f>
        <v/>
      </c>
      <c r="H976" s="107"/>
      <c r="I976" s="84" t="str">
        <f>'2. Dimension Definition'!J994</f>
        <v/>
      </c>
      <c r="J976" s="107"/>
      <c r="K976" s="116"/>
      <c r="L976" s="116"/>
      <c r="M976" s="116"/>
      <c r="N976" s="116"/>
      <c r="O976" s="81"/>
      <c r="P976" s="81"/>
      <c r="Q976" s="81"/>
      <c r="R976" s="81"/>
      <c r="S976" s="7"/>
    </row>
    <row r="977">
      <c r="A977" s="81"/>
      <c r="B977" s="81"/>
      <c r="C977" s="81"/>
      <c r="D977" s="81"/>
      <c r="E977" s="84" t="str">
        <f>'2. Dimension Definition'!F995</f>
        <v/>
      </c>
      <c r="F977" s="107"/>
      <c r="G977" s="84" t="str">
        <f>'2. Dimension Definition'!H995</f>
        <v/>
      </c>
      <c r="H977" s="107"/>
      <c r="I977" s="84" t="str">
        <f>'2. Dimension Definition'!J995</f>
        <v/>
      </c>
      <c r="J977" s="107"/>
      <c r="K977" s="116"/>
      <c r="L977" s="116"/>
      <c r="M977" s="116"/>
      <c r="N977" s="116"/>
      <c r="O977" s="81"/>
      <c r="P977" s="81"/>
      <c r="Q977" s="81"/>
      <c r="R977" s="81"/>
      <c r="S977" s="7"/>
    </row>
    <row r="978">
      <c r="A978" s="81"/>
      <c r="B978" s="81"/>
      <c r="C978" s="81"/>
      <c r="D978" s="81"/>
      <c r="E978" s="84" t="str">
        <f>'2. Dimension Definition'!F996</f>
        <v/>
      </c>
      <c r="F978" s="107"/>
      <c r="G978" s="84" t="str">
        <f>'2. Dimension Definition'!H996</f>
        <v/>
      </c>
      <c r="H978" s="107"/>
      <c r="I978" s="84" t="str">
        <f>'2. Dimension Definition'!J996</f>
        <v/>
      </c>
      <c r="J978" s="107"/>
      <c r="K978" s="116"/>
      <c r="L978" s="116"/>
      <c r="M978" s="116"/>
      <c r="N978" s="116"/>
      <c r="O978" s="81"/>
      <c r="P978" s="81"/>
      <c r="Q978" s="81"/>
      <c r="R978" s="81"/>
      <c r="S978" s="7"/>
    </row>
    <row r="979">
      <c r="A979" s="81"/>
      <c r="B979" s="81"/>
      <c r="C979" s="81"/>
      <c r="D979" s="81"/>
      <c r="E979" s="84" t="str">
        <f>'2. Dimension Definition'!F997</f>
        <v/>
      </c>
      <c r="F979" s="107"/>
      <c r="G979" s="84" t="str">
        <f>'2. Dimension Definition'!H997</f>
        <v/>
      </c>
      <c r="H979" s="107"/>
      <c r="I979" s="84" t="str">
        <f>'2. Dimension Definition'!J997</f>
        <v/>
      </c>
      <c r="J979" s="107"/>
      <c r="K979" s="116"/>
      <c r="L979" s="116"/>
      <c r="M979" s="116"/>
      <c r="N979" s="116"/>
      <c r="O979" s="81"/>
      <c r="P979" s="81"/>
      <c r="Q979" s="81"/>
      <c r="R979" s="81"/>
      <c r="S979" s="7"/>
    </row>
    <row r="980">
      <c r="A980" s="81"/>
      <c r="B980" s="81"/>
      <c r="C980" s="81"/>
      <c r="D980" s="81"/>
      <c r="E980" s="84" t="str">
        <f>'2. Dimension Definition'!F998</f>
        <v/>
      </c>
      <c r="F980" s="107"/>
      <c r="G980" s="84" t="str">
        <f>'2. Dimension Definition'!H998</f>
        <v/>
      </c>
      <c r="H980" s="107"/>
      <c r="I980" s="84" t="str">
        <f>'2. Dimension Definition'!J998</f>
        <v/>
      </c>
      <c r="J980" s="107"/>
      <c r="K980" s="116"/>
      <c r="L980" s="116"/>
      <c r="M980" s="116"/>
      <c r="N980" s="116"/>
      <c r="O980" s="81"/>
      <c r="P980" s="81"/>
      <c r="Q980" s="81"/>
      <c r="R980" s="81"/>
      <c r="S980" s="7"/>
    </row>
    <row r="981">
      <c r="A981" s="81"/>
      <c r="B981" s="81"/>
      <c r="C981" s="81"/>
      <c r="D981" s="81"/>
      <c r="E981" s="84" t="str">
        <f>'2. Dimension Definition'!F999</f>
        <v/>
      </c>
      <c r="F981" s="107"/>
      <c r="G981" s="84" t="str">
        <f>'2. Dimension Definition'!H999</f>
        <v/>
      </c>
      <c r="H981" s="107"/>
      <c r="I981" s="84" t="str">
        <f>'2. Dimension Definition'!J999</f>
        <v/>
      </c>
      <c r="J981" s="107"/>
      <c r="K981" s="116"/>
      <c r="L981" s="116"/>
      <c r="M981" s="116"/>
      <c r="N981" s="116"/>
      <c r="O981" s="81"/>
      <c r="P981" s="81"/>
      <c r="Q981" s="81"/>
      <c r="R981" s="81"/>
      <c r="S981" s="7"/>
    </row>
    <row r="982">
      <c r="A982" s="81"/>
      <c r="B982" s="81"/>
      <c r="C982" s="81"/>
      <c r="D982" s="81"/>
      <c r="E982" s="84" t="str">
        <f>'2. Dimension Definition'!F1000</f>
        <v/>
      </c>
      <c r="F982" s="107"/>
      <c r="G982" s="84" t="str">
        <f>'2. Dimension Definition'!H1000</f>
        <v/>
      </c>
      <c r="H982" s="107"/>
      <c r="I982" s="84" t="str">
        <f>'2. Dimension Definition'!J1000</f>
        <v/>
      </c>
      <c r="J982" s="107"/>
      <c r="K982" s="116"/>
      <c r="L982" s="116"/>
      <c r="M982" s="116"/>
      <c r="N982" s="116"/>
      <c r="O982" s="81"/>
      <c r="P982" s="81"/>
      <c r="Q982" s="81"/>
      <c r="R982" s="81"/>
      <c r="S982" s="7"/>
    </row>
    <row r="983">
      <c r="A983" s="81"/>
      <c r="B983" s="81"/>
      <c r="C983" s="81"/>
      <c r="D983" s="81"/>
      <c r="E983" s="84" t="str">
        <f>'2. Dimension Definition'!F1001</f>
        <v/>
      </c>
      <c r="F983" s="107"/>
      <c r="G983" s="84" t="str">
        <f>'2. Dimension Definition'!H1001</f>
        <v/>
      </c>
      <c r="H983" s="107"/>
      <c r="I983" s="84" t="str">
        <f>'2. Dimension Definition'!J1001</f>
        <v/>
      </c>
      <c r="J983" s="107"/>
      <c r="K983" s="116"/>
      <c r="L983" s="116"/>
      <c r="M983" s="116"/>
      <c r="N983" s="116"/>
      <c r="O983" s="81"/>
      <c r="P983" s="81"/>
      <c r="Q983" s="81"/>
      <c r="R983" s="81"/>
      <c r="S983" s="7"/>
    </row>
    <row r="984">
      <c r="A984" s="81"/>
      <c r="B984" s="81"/>
      <c r="C984" s="81"/>
      <c r="D984" s="81"/>
      <c r="E984" s="84" t="str">
        <f>'2. Dimension Definition'!F1002</f>
        <v/>
      </c>
      <c r="F984" s="107"/>
      <c r="G984" s="84" t="str">
        <f>'2. Dimension Definition'!H1002</f>
        <v/>
      </c>
      <c r="H984" s="107"/>
      <c r="I984" s="84" t="str">
        <f>'2. Dimension Definition'!J1002</f>
        <v/>
      </c>
      <c r="J984" s="107"/>
      <c r="K984" s="116"/>
      <c r="L984" s="116"/>
      <c r="M984" s="116"/>
      <c r="N984" s="116"/>
      <c r="O984" s="81"/>
      <c r="P984" s="81"/>
      <c r="Q984" s="81"/>
      <c r="R984" s="81"/>
      <c r="S984" s="7"/>
    </row>
    <row r="985">
      <c r="A985" s="81"/>
      <c r="B985" s="81"/>
      <c r="C985" s="81"/>
      <c r="D985" s="81"/>
      <c r="E985" s="84" t="str">
        <f>'2. Dimension Definition'!F1003</f>
        <v/>
      </c>
      <c r="F985" s="107"/>
      <c r="G985" s="84" t="str">
        <f>'2. Dimension Definition'!H1003</f>
        <v/>
      </c>
      <c r="H985" s="107"/>
      <c r="I985" s="84" t="str">
        <f>'2. Dimension Definition'!J1003</f>
        <v/>
      </c>
      <c r="J985" s="107"/>
      <c r="K985" s="116"/>
      <c r="L985" s="116"/>
      <c r="M985" s="116"/>
      <c r="N985" s="116"/>
      <c r="O985" s="81"/>
      <c r="P985" s="81"/>
      <c r="Q985" s="81"/>
      <c r="R985" s="81"/>
      <c r="S985" s="7"/>
    </row>
    <row r="986">
      <c r="A986" s="81"/>
      <c r="B986" s="81"/>
      <c r="C986" s="81"/>
      <c r="D986" s="81"/>
      <c r="E986" s="84" t="str">
        <f>'2. Dimension Definition'!F1004</f>
        <v/>
      </c>
      <c r="F986" s="107"/>
      <c r="G986" s="84" t="str">
        <f>'2. Dimension Definition'!H1004</f>
        <v/>
      </c>
      <c r="H986" s="107"/>
      <c r="I986" s="84" t="str">
        <f>'2. Dimension Definition'!J1004</f>
        <v/>
      </c>
      <c r="J986" s="107"/>
      <c r="K986" s="116"/>
      <c r="L986" s="116"/>
      <c r="M986" s="116"/>
      <c r="N986" s="116"/>
      <c r="O986" s="81"/>
      <c r="P986" s="81"/>
      <c r="Q986" s="81"/>
      <c r="R986" s="81"/>
      <c r="S986" s="7"/>
    </row>
    <row r="987">
      <c r="A987" s="81"/>
      <c r="B987" s="81"/>
      <c r="C987" s="81"/>
      <c r="D987" s="81"/>
      <c r="E987" s="84" t="str">
        <f>'2. Dimension Definition'!F1005</f>
        <v/>
      </c>
      <c r="F987" s="107"/>
      <c r="G987" s="84" t="str">
        <f>'2. Dimension Definition'!H1005</f>
        <v/>
      </c>
      <c r="H987" s="107"/>
      <c r="I987" s="84" t="str">
        <f>'2. Dimension Definition'!J1005</f>
        <v/>
      </c>
      <c r="J987" s="107"/>
      <c r="K987" s="116"/>
      <c r="L987" s="116"/>
      <c r="M987" s="116"/>
      <c r="N987" s="116"/>
      <c r="O987" s="81"/>
      <c r="P987" s="81"/>
      <c r="Q987" s="81"/>
      <c r="R987" s="81"/>
      <c r="S987" s="7"/>
    </row>
    <row r="988">
      <c r="A988" s="81"/>
      <c r="B988" s="81"/>
      <c r="C988" s="81"/>
      <c r="D988" s="81"/>
      <c r="E988" s="84" t="str">
        <f>'2. Dimension Definition'!F1006</f>
        <v/>
      </c>
      <c r="F988" s="107"/>
      <c r="G988" s="84" t="str">
        <f>'2. Dimension Definition'!H1006</f>
        <v/>
      </c>
      <c r="H988" s="107"/>
      <c r="I988" s="84" t="str">
        <f>'2. Dimension Definition'!J1006</f>
        <v/>
      </c>
      <c r="J988" s="107"/>
      <c r="K988" s="116"/>
      <c r="L988" s="116"/>
      <c r="M988" s="116"/>
      <c r="N988" s="116"/>
      <c r="O988" s="81"/>
      <c r="P988" s="81"/>
      <c r="Q988" s="81"/>
      <c r="R988" s="81"/>
      <c r="S988" s="7"/>
    </row>
    <row r="989">
      <c r="A989" s="81"/>
      <c r="B989" s="81"/>
      <c r="C989" s="81"/>
      <c r="D989" s="81"/>
      <c r="E989" s="84" t="str">
        <f>'2. Dimension Definition'!F1007</f>
        <v/>
      </c>
      <c r="F989" s="107"/>
      <c r="G989" s="84" t="str">
        <f>'2. Dimension Definition'!H1007</f>
        <v/>
      </c>
      <c r="H989" s="107"/>
      <c r="I989" s="84" t="str">
        <f>'2. Dimension Definition'!J1007</f>
        <v/>
      </c>
      <c r="J989" s="107"/>
      <c r="K989" s="116"/>
      <c r="L989" s="116"/>
      <c r="M989" s="116"/>
      <c r="N989" s="116"/>
      <c r="O989" s="81"/>
      <c r="P989" s="81"/>
      <c r="Q989" s="81"/>
      <c r="R989" s="81"/>
      <c r="S989" s="7"/>
    </row>
    <row r="990">
      <c r="A990" s="81"/>
      <c r="B990" s="81"/>
      <c r="C990" s="81"/>
      <c r="D990" s="81"/>
      <c r="E990" s="84" t="str">
        <f>'2. Dimension Definition'!F1008</f>
        <v/>
      </c>
      <c r="F990" s="107"/>
      <c r="G990" s="84" t="str">
        <f>'2. Dimension Definition'!H1008</f>
        <v/>
      </c>
      <c r="H990" s="107"/>
      <c r="I990" s="84" t="str">
        <f>'2. Dimension Definition'!J1008</f>
        <v/>
      </c>
      <c r="J990" s="107"/>
      <c r="K990" s="116"/>
      <c r="L990" s="116"/>
      <c r="M990" s="116"/>
      <c r="N990" s="116"/>
      <c r="O990" s="81"/>
      <c r="P990" s="81"/>
      <c r="Q990" s="81"/>
      <c r="R990" s="81"/>
      <c r="S990" s="7"/>
    </row>
    <row r="991">
      <c r="A991" s="81"/>
      <c r="B991" s="81"/>
      <c r="C991" s="81"/>
      <c r="D991" s="81"/>
      <c r="E991" s="84" t="str">
        <f>'2. Dimension Definition'!F1009</f>
        <v/>
      </c>
      <c r="F991" s="107"/>
      <c r="G991" s="84" t="str">
        <f>'2. Dimension Definition'!H1009</f>
        <v/>
      </c>
      <c r="H991" s="107"/>
      <c r="I991" s="84" t="str">
        <f>'2. Dimension Definition'!J1009</f>
        <v/>
      </c>
      <c r="J991" s="107"/>
      <c r="K991" s="116"/>
      <c r="L991" s="116"/>
      <c r="M991" s="116"/>
      <c r="N991" s="116"/>
      <c r="O991" s="81"/>
      <c r="P991" s="81"/>
      <c r="Q991" s="81"/>
      <c r="R991" s="81"/>
      <c r="S991" s="7"/>
    </row>
    <row r="992">
      <c r="A992" s="81"/>
      <c r="B992" s="81"/>
      <c r="C992" s="81"/>
      <c r="D992" s="81"/>
      <c r="E992" s="84" t="str">
        <f>'2. Dimension Definition'!F1010</f>
        <v/>
      </c>
      <c r="F992" s="107"/>
      <c r="G992" s="84" t="str">
        <f>'2. Dimension Definition'!H1010</f>
        <v/>
      </c>
      <c r="H992" s="107"/>
      <c r="I992" s="84" t="str">
        <f>'2. Dimension Definition'!J1010</f>
        <v/>
      </c>
      <c r="J992" s="107"/>
      <c r="K992" s="116"/>
      <c r="L992" s="116"/>
      <c r="M992" s="116"/>
      <c r="N992" s="116"/>
      <c r="O992" s="81"/>
      <c r="P992" s="81"/>
      <c r="Q992" s="81"/>
      <c r="R992" s="81"/>
      <c r="S992" s="7"/>
    </row>
    <row r="993">
      <c r="A993" s="81"/>
      <c r="B993" s="81"/>
      <c r="C993" s="81"/>
      <c r="D993" s="81"/>
      <c r="E993" s="84" t="str">
        <f>'2. Dimension Definition'!F1011</f>
        <v/>
      </c>
      <c r="F993" s="107"/>
      <c r="G993" s="84" t="str">
        <f>'2. Dimension Definition'!H1011</f>
        <v/>
      </c>
      <c r="H993" s="107"/>
      <c r="I993" s="84" t="str">
        <f>'2. Dimension Definition'!J1011</f>
        <v/>
      </c>
      <c r="J993" s="107"/>
      <c r="K993" s="116"/>
      <c r="L993" s="116"/>
      <c r="M993" s="116"/>
      <c r="N993" s="116"/>
      <c r="O993" s="81"/>
      <c r="P993" s="81"/>
      <c r="Q993" s="81"/>
      <c r="R993" s="81"/>
      <c r="S993" s="7"/>
    </row>
    <row r="994">
      <c r="A994" s="81"/>
      <c r="B994" s="81"/>
      <c r="C994" s="81"/>
      <c r="D994" s="81"/>
      <c r="E994" s="84" t="str">
        <f>'2. Dimension Definition'!F1012</f>
        <v/>
      </c>
      <c r="F994" s="107"/>
      <c r="G994" s="84" t="str">
        <f>'2. Dimension Definition'!H1012</f>
        <v/>
      </c>
      <c r="H994" s="107"/>
      <c r="I994" s="84" t="str">
        <f>'2. Dimension Definition'!J1012</f>
        <v/>
      </c>
      <c r="J994" s="107"/>
      <c r="K994" s="116"/>
      <c r="L994" s="116"/>
      <c r="M994" s="116"/>
      <c r="N994" s="116"/>
      <c r="O994" s="81"/>
      <c r="P994" s="81"/>
      <c r="Q994" s="81"/>
      <c r="R994" s="81"/>
      <c r="S994" s="7"/>
    </row>
    <row r="995">
      <c r="A995" s="81"/>
      <c r="B995" s="81"/>
      <c r="C995" s="81"/>
      <c r="D995" s="81"/>
      <c r="E995" s="84" t="str">
        <f>'2. Dimension Definition'!F1013</f>
        <v/>
      </c>
      <c r="F995" s="107"/>
      <c r="G995" s="84" t="str">
        <f>'2. Dimension Definition'!H1013</f>
        <v/>
      </c>
      <c r="H995" s="107"/>
      <c r="I995" s="84" t="str">
        <f>'2. Dimension Definition'!J1013</f>
        <v/>
      </c>
      <c r="J995" s="107"/>
      <c r="K995" s="116"/>
      <c r="L995" s="116"/>
      <c r="M995" s="116"/>
      <c r="N995" s="116"/>
      <c r="O995" s="81"/>
      <c r="P995" s="81"/>
      <c r="Q995" s="81"/>
      <c r="R995" s="81"/>
      <c r="S995" s="7"/>
    </row>
    <row r="996">
      <c r="A996" s="81"/>
      <c r="B996" s="81"/>
      <c r="C996" s="81"/>
      <c r="D996" s="81"/>
      <c r="E996" s="84" t="str">
        <f>'2. Dimension Definition'!F1014</f>
        <v/>
      </c>
      <c r="F996" s="107"/>
      <c r="G996" s="84" t="str">
        <f>'2. Dimension Definition'!H1014</f>
        <v/>
      </c>
      <c r="H996" s="107"/>
      <c r="I996" s="84" t="str">
        <f>'2. Dimension Definition'!J1014</f>
        <v/>
      </c>
      <c r="J996" s="107"/>
      <c r="K996" s="116"/>
      <c r="L996" s="116"/>
      <c r="M996" s="116"/>
      <c r="N996" s="116"/>
      <c r="O996" s="81"/>
      <c r="P996" s="81"/>
      <c r="Q996" s="81"/>
      <c r="R996" s="81"/>
      <c r="S996" s="7"/>
    </row>
    <row r="997">
      <c r="A997" s="81"/>
      <c r="B997" s="81"/>
      <c r="C997" s="81"/>
      <c r="D997" s="81"/>
      <c r="E997" s="84" t="str">
        <f>'2. Dimension Definition'!F1015</f>
        <v/>
      </c>
      <c r="F997" s="107"/>
      <c r="G997" s="84" t="str">
        <f>'2. Dimension Definition'!H1015</f>
        <v/>
      </c>
      <c r="H997" s="107"/>
      <c r="I997" s="84" t="str">
        <f>'2. Dimension Definition'!J1015</f>
        <v/>
      </c>
      <c r="J997" s="107"/>
      <c r="K997" s="116"/>
      <c r="L997" s="116"/>
      <c r="M997" s="116"/>
      <c r="N997" s="116"/>
      <c r="O997" s="81"/>
      <c r="P997" s="81"/>
      <c r="Q997" s="81"/>
      <c r="R997" s="81"/>
      <c r="S997" s="7"/>
    </row>
    <row r="998">
      <c r="A998" s="81"/>
      <c r="B998" s="81"/>
      <c r="C998" s="81"/>
      <c r="D998" s="81"/>
      <c r="E998" s="84" t="str">
        <f>'2. Dimension Definition'!F1016</f>
        <v/>
      </c>
      <c r="F998" s="107"/>
      <c r="G998" s="84" t="str">
        <f>'2. Dimension Definition'!H1016</f>
        <v/>
      </c>
      <c r="H998" s="107"/>
      <c r="I998" s="84" t="str">
        <f>'2. Dimension Definition'!J1016</f>
        <v/>
      </c>
      <c r="J998" s="107"/>
      <c r="K998" s="116"/>
      <c r="L998" s="116"/>
      <c r="M998" s="116"/>
      <c r="N998" s="116"/>
      <c r="O998" s="81"/>
      <c r="P998" s="81"/>
      <c r="Q998" s="81"/>
      <c r="R998" s="81"/>
      <c r="S998" s="7"/>
    </row>
    <row r="999">
      <c r="A999" s="81"/>
      <c r="B999" s="81"/>
      <c r="C999" s="81"/>
      <c r="D999" s="81"/>
      <c r="E999" s="84" t="str">
        <f>'2. Dimension Definition'!F1017</f>
        <v/>
      </c>
      <c r="F999" s="107"/>
      <c r="G999" s="84" t="str">
        <f>'2. Dimension Definition'!H1017</f>
        <v/>
      </c>
      <c r="H999" s="107"/>
      <c r="I999" s="84" t="str">
        <f>'2. Dimension Definition'!J1017</f>
        <v/>
      </c>
      <c r="J999" s="107"/>
      <c r="K999" s="116"/>
      <c r="L999" s="116"/>
      <c r="M999" s="116"/>
      <c r="N999" s="116"/>
      <c r="O999" s="81"/>
      <c r="P999" s="81"/>
      <c r="Q999" s="81"/>
      <c r="R999" s="81"/>
      <c r="S999" s="7"/>
    </row>
    <row r="1000">
      <c r="A1000" s="81"/>
      <c r="B1000" s="81"/>
      <c r="C1000" s="81"/>
      <c r="D1000" s="81"/>
      <c r="E1000" s="84" t="str">
        <f>'2. Dimension Definition'!F1018</f>
        <v/>
      </c>
      <c r="F1000" s="107"/>
      <c r="G1000" s="84" t="str">
        <f>'2. Dimension Definition'!H1018</f>
        <v/>
      </c>
      <c r="H1000" s="107"/>
      <c r="I1000" s="84" t="str">
        <f>'2. Dimension Definition'!J1018</f>
        <v/>
      </c>
      <c r="J1000" s="107"/>
      <c r="K1000" s="116"/>
      <c r="L1000" s="116"/>
      <c r="M1000" s="116"/>
      <c r="N1000" s="116"/>
      <c r="O1000" s="81"/>
      <c r="P1000" s="81"/>
      <c r="Q1000" s="81"/>
      <c r="R1000" s="81"/>
      <c r="S1000" s="7"/>
    </row>
    <row r="1001">
      <c r="A1001" s="81"/>
      <c r="B1001" s="81"/>
      <c r="C1001" s="81"/>
      <c r="D1001" s="81"/>
      <c r="E1001" s="84" t="str">
        <f>'2. Dimension Definition'!F1019</f>
        <v/>
      </c>
      <c r="F1001" s="107"/>
      <c r="G1001" s="84" t="str">
        <f>'2. Dimension Definition'!H1019</f>
        <v/>
      </c>
      <c r="H1001" s="107"/>
      <c r="I1001" s="84" t="str">
        <f>'2. Dimension Definition'!J1019</f>
        <v/>
      </c>
      <c r="J1001" s="107"/>
      <c r="K1001" s="116"/>
      <c r="L1001" s="116"/>
      <c r="M1001" s="116"/>
      <c r="N1001" s="116"/>
      <c r="O1001" s="81"/>
      <c r="P1001" s="81"/>
      <c r="Q1001" s="81"/>
      <c r="R1001" s="81"/>
      <c r="S1001" s="7"/>
    </row>
    <row r="1002">
      <c r="A1002" s="81"/>
      <c r="B1002" s="81"/>
      <c r="C1002" s="81"/>
      <c r="D1002" s="81"/>
      <c r="E1002" s="84" t="str">
        <f>'2. Dimension Definition'!F1020</f>
        <v/>
      </c>
      <c r="F1002" s="107"/>
      <c r="G1002" s="84" t="str">
        <f>'2. Dimension Definition'!H1020</f>
        <v/>
      </c>
      <c r="H1002" s="107"/>
      <c r="I1002" s="84" t="str">
        <f>'2. Dimension Definition'!J1020</f>
        <v/>
      </c>
      <c r="J1002" s="107"/>
      <c r="K1002" s="116"/>
      <c r="L1002" s="116"/>
      <c r="M1002" s="116"/>
      <c r="N1002" s="116"/>
      <c r="O1002" s="81"/>
      <c r="P1002" s="81"/>
      <c r="Q1002" s="81"/>
      <c r="R1002" s="81"/>
      <c r="S1002" s="7"/>
    </row>
    <row r="1003">
      <c r="A1003" s="81"/>
      <c r="B1003" s="81"/>
      <c r="C1003" s="81"/>
      <c r="D1003" s="81"/>
      <c r="E1003" s="84" t="str">
        <f>'2. Dimension Definition'!F1021</f>
        <v/>
      </c>
      <c r="F1003" s="107"/>
      <c r="G1003" s="84" t="str">
        <f>'2. Dimension Definition'!H1021</f>
        <v/>
      </c>
      <c r="H1003" s="107"/>
      <c r="I1003" s="84" t="str">
        <f>'2. Dimension Definition'!J1021</f>
        <v/>
      </c>
      <c r="J1003" s="107"/>
      <c r="K1003" s="116"/>
      <c r="L1003" s="116"/>
      <c r="M1003" s="116"/>
      <c r="N1003" s="116"/>
      <c r="O1003" s="81"/>
      <c r="P1003" s="81"/>
      <c r="Q1003" s="81"/>
      <c r="R1003" s="81"/>
      <c r="S1003" s="7"/>
    </row>
    <row r="1004">
      <c r="A1004" s="81"/>
      <c r="B1004" s="81"/>
      <c r="C1004" s="81"/>
      <c r="D1004" s="81"/>
      <c r="E1004" s="84" t="str">
        <f>'2. Dimension Definition'!F1022</f>
        <v/>
      </c>
      <c r="F1004" s="107"/>
      <c r="G1004" s="84" t="str">
        <f>'2. Dimension Definition'!H1022</f>
        <v/>
      </c>
      <c r="H1004" s="107"/>
      <c r="I1004" s="84" t="str">
        <f>'2. Dimension Definition'!J1022</f>
        <v/>
      </c>
      <c r="J1004" s="107"/>
      <c r="K1004" s="116"/>
      <c r="L1004" s="116"/>
      <c r="M1004" s="116"/>
      <c r="N1004" s="116"/>
      <c r="O1004" s="81"/>
      <c r="P1004" s="81"/>
      <c r="Q1004" s="81"/>
      <c r="R1004" s="81"/>
      <c r="S1004" s="7"/>
    </row>
    <row r="1005">
      <c r="A1005" s="81"/>
      <c r="B1005" s="81"/>
      <c r="C1005" s="81"/>
      <c r="D1005" s="81"/>
      <c r="E1005" s="84" t="str">
        <f>'2. Dimension Definition'!F1023</f>
        <v/>
      </c>
      <c r="F1005" s="107"/>
      <c r="G1005" s="84" t="str">
        <f>'2. Dimension Definition'!H1023</f>
        <v/>
      </c>
      <c r="H1005" s="107"/>
      <c r="I1005" s="84" t="str">
        <f>'2. Dimension Definition'!J1023</f>
        <v/>
      </c>
      <c r="J1005" s="107"/>
      <c r="K1005" s="116"/>
      <c r="L1005" s="116"/>
      <c r="M1005" s="116"/>
      <c r="N1005" s="116"/>
      <c r="O1005" s="81"/>
      <c r="P1005" s="81"/>
      <c r="Q1005" s="81"/>
      <c r="R1005" s="81"/>
      <c r="S1005" s="7"/>
    </row>
    <row r="1006">
      <c r="A1006" s="81"/>
      <c r="B1006" s="81"/>
      <c r="C1006" s="81"/>
      <c r="D1006" s="81"/>
      <c r="E1006" s="84" t="str">
        <f>'2. Dimension Definition'!F1024</f>
        <v/>
      </c>
      <c r="F1006" s="107"/>
      <c r="G1006" s="84" t="str">
        <f>'2. Dimension Definition'!H1024</f>
        <v/>
      </c>
      <c r="H1006" s="107"/>
      <c r="I1006" s="84" t="str">
        <f>'2. Dimension Definition'!J1024</f>
        <v/>
      </c>
      <c r="J1006" s="107"/>
      <c r="K1006" s="116"/>
      <c r="L1006" s="116"/>
      <c r="M1006" s="116"/>
      <c r="N1006" s="116"/>
      <c r="O1006" s="81"/>
      <c r="P1006" s="81"/>
      <c r="Q1006" s="81"/>
      <c r="R1006" s="81"/>
      <c r="S1006" s="7"/>
    </row>
    <row r="1007">
      <c r="A1007" s="81"/>
      <c r="B1007" s="81"/>
      <c r="C1007" s="81"/>
      <c r="D1007" s="81"/>
      <c r="E1007" s="84" t="str">
        <f>'2. Dimension Definition'!F1025</f>
        <v/>
      </c>
      <c r="F1007" s="107"/>
      <c r="G1007" s="84" t="str">
        <f>'2. Dimension Definition'!H1025</f>
        <v/>
      </c>
      <c r="H1007" s="107"/>
      <c r="I1007" s="84" t="str">
        <f>'2. Dimension Definition'!J1025</f>
        <v/>
      </c>
      <c r="J1007" s="107"/>
      <c r="K1007" s="116"/>
      <c r="L1007" s="116"/>
      <c r="M1007" s="116"/>
      <c r="N1007" s="116"/>
      <c r="O1007" s="81"/>
      <c r="P1007" s="81"/>
      <c r="Q1007" s="81"/>
      <c r="R1007" s="81"/>
      <c r="S1007" s="7"/>
    </row>
    <row r="1008">
      <c r="A1008" s="81"/>
      <c r="B1008" s="81"/>
      <c r="C1008" s="81"/>
      <c r="D1008" s="81"/>
      <c r="E1008" s="84" t="str">
        <f>'2. Dimension Definition'!F1026</f>
        <v/>
      </c>
      <c r="F1008" s="107"/>
      <c r="G1008" s="84" t="str">
        <f>'2. Dimension Definition'!H1026</f>
        <v/>
      </c>
      <c r="H1008" s="107"/>
      <c r="I1008" s="84" t="str">
        <f>'2. Dimension Definition'!J1026</f>
        <v/>
      </c>
      <c r="J1008" s="107"/>
      <c r="K1008" s="116"/>
      <c r="L1008" s="116"/>
      <c r="M1008" s="116"/>
      <c r="N1008" s="116"/>
      <c r="O1008" s="81"/>
      <c r="P1008" s="81"/>
      <c r="Q1008" s="81"/>
      <c r="R1008" s="81"/>
      <c r="S1008" s="7"/>
    </row>
    <row r="1009">
      <c r="A1009" s="81"/>
      <c r="B1009" s="81"/>
      <c r="C1009" s="81"/>
      <c r="D1009" s="81"/>
      <c r="E1009" s="84" t="str">
        <f>'2. Dimension Definition'!F1027</f>
        <v/>
      </c>
      <c r="F1009" s="107"/>
      <c r="G1009" s="84" t="str">
        <f>'2. Dimension Definition'!H1027</f>
        <v/>
      </c>
      <c r="H1009" s="107"/>
      <c r="I1009" s="84" t="str">
        <f>'2. Dimension Definition'!J1027</f>
        <v/>
      </c>
      <c r="J1009" s="107"/>
      <c r="K1009" s="116"/>
      <c r="L1009" s="116"/>
      <c r="M1009" s="116"/>
      <c r="N1009" s="116"/>
      <c r="O1009" s="81"/>
      <c r="P1009" s="81"/>
      <c r="Q1009" s="81"/>
      <c r="R1009" s="81"/>
      <c r="S1009" s="7"/>
    </row>
    <row r="1010">
      <c r="A1010" s="81"/>
      <c r="B1010" s="81"/>
      <c r="C1010" s="81"/>
      <c r="D1010" s="81"/>
      <c r="E1010" s="84" t="str">
        <f>'2. Dimension Definition'!F1028</f>
        <v/>
      </c>
      <c r="F1010" s="107"/>
      <c r="G1010" s="84" t="str">
        <f>'2. Dimension Definition'!H1028</f>
        <v/>
      </c>
      <c r="H1010" s="107"/>
      <c r="I1010" s="84" t="str">
        <f>'2. Dimension Definition'!J1028</f>
        <v/>
      </c>
      <c r="J1010" s="107"/>
      <c r="K1010" s="116"/>
      <c r="L1010" s="116"/>
      <c r="M1010" s="116"/>
      <c r="N1010" s="116"/>
      <c r="O1010" s="81"/>
      <c r="P1010" s="81"/>
      <c r="Q1010" s="81"/>
      <c r="R1010" s="81"/>
      <c r="S1010" s="7"/>
    </row>
    <row r="1011">
      <c r="A1011" s="81"/>
      <c r="B1011" s="81"/>
      <c r="C1011" s="81"/>
      <c r="D1011" s="81"/>
      <c r="E1011" s="84" t="str">
        <f>'2. Dimension Definition'!F1029</f>
        <v/>
      </c>
      <c r="F1011" s="107"/>
      <c r="G1011" s="84" t="str">
        <f>'2. Dimension Definition'!H1029</f>
        <v/>
      </c>
      <c r="H1011" s="107"/>
      <c r="I1011" s="84" t="str">
        <f>'2. Dimension Definition'!J1029</f>
        <v/>
      </c>
      <c r="J1011" s="107"/>
      <c r="K1011" s="116"/>
      <c r="L1011" s="116"/>
      <c r="M1011" s="116"/>
      <c r="N1011" s="116"/>
      <c r="O1011" s="81"/>
      <c r="P1011" s="81"/>
      <c r="Q1011" s="81"/>
      <c r="R1011" s="81"/>
      <c r="S1011" s="7"/>
    </row>
    <row r="1012">
      <c r="A1012" s="81"/>
      <c r="B1012" s="81"/>
      <c r="C1012" s="81"/>
      <c r="D1012" s="81"/>
      <c r="E1012" s="84" t="str">
        <f>'2. Dimension Definition'!F1030</f>
        <v/>
      </c>
      <c r="F1012" s="107"/>
      <c r="G1012" s="84" t="str">
        <f>'2. Dimension Definition'!H1030</f>
        <v/>
      </c>
      <c r="H1012" s="107"/>
      <c r="I1012" s="84" t="str">
        <f>'2. Dimension Definition'!J1030</f>
        <v/>
      </c>
      <c r="J1012" s="107"/>
      <c r="K1012" s="116"/>
      <c r="L1012" s="116"/>
      <c r="M1012" s="116"/>
      <c r="N1012" s="116"/>
      <c r="O1012" s="81"/>
      <c r="P1012" s="81"/>
      <c r="Q1012" s="81"/>
      <c r="R1012" s="81"/>
      <c r="S1012" s="7"/>
    </row>
    <row r="1013">
      <c r="A1013" s="81"/>
      <c r="B1013" s="81"/>
      <c r="C1013" s="81"/>
      <c r="D1013" s="81"/>
      <c r="E1013" s="84" t="str">
        <f>'2. Dimension Definition'!F1031</f>
        <v/>
      </c>
      <c r="F1013" s="107"/>
      <c r="G1013" s="84" t="str">
        <f>'2. Dimension Definition'!H1031</f>
        <v/>
      </c>
      <c r="H1013" s="107"/>
      <c r="I1013" s="84" t="str">
        <f>'2. Dimension Definition'!J1031</f>
        <v/>
      </c>
      <c r="J1013" s="107"/>
      <c r="K1013" s="116"/>
      <c r="L1013" s="116"/>
      <c r="M1013" s="116"/>
      <c r="N1013" s="116"/>
      <c r="O1013" s="81"/>
      <c r="P1013" s="81"/>
      <c r="Q1013" s="81"/>
      <c r="R1013" s="81"/>
      <c r="S1013" s="7"/>
    </row>
  </sheetData>
  <mergeCells count="2938">
    <mergeCell ref="E34:F34"/>
    <mergeCell ref="E35:F35"/>
    <mergeCell ref="G35:H35"/>
    <mergeCell ref="I35:J35"/>
    <mergeCell ref="E36:F36"/>
    <mergeCell ref="G36:H36"/>
    <mergeCell ref="I36:J36"/>
    <mergeCell ref="G39:H39"/>
    <mergeCell ref="I39:J39"/>
    <mergeCell ref="E37:F37"/>
    <mergeCell ref="G37:H37"/>
    <mergeCell ref="I37:J37"/>
    <mergeCell ref="E38:F38"/>
    <mergeCell ref="G38:H38"/>
    <mergeCell ref="I38:J38"/>
    <mergeCell ref="E39:F39"/>
    <mergeCell ref="G42:H42"/>
    <mergeCell ref="I42:J42"/>
    <mergeCell ref="E40:F40"/>
    <mergeCell ref="G40:H40"/>
    <mergeCell ref="I40:J40"/>
    <mergeCell ref="E41:F41"/>
    <mergeCell ref="G41:H41"/>
    <mergeCell ref="I41:J41"/>
    <mergeCell ref="E42:F42"/>
    <mergeCell ref="G45:H45"/>
    <mergeCell ref="I45:J45"/>
    <mergeCell ref="E43:F43"/>
    <mergeCell ref="G43:H43"/>
    <mergeCell ref="I43:J43"/>
    <mergeCell ref="E44:F44"/>
    <mergeCell ref="G44:H44"/>
    <mergeCell ref="I44:J44"/>
    <mergeCell ref="E45:F45"/>
    <mergeCell ref="G57:H57"/>
    <mergeCell ref="I57:J57"/>
    <mergeCell ref="E55:F55"/>
    <mergeCell ref="G55:H55"/>
    <mergeCell ref="I55:J55"/>
    <mergeCell ref="E56:F56"/>
    <mergeCell ref="G56:H56"/>
    <mergeCell ref="I56:J56"/>
    <mergeCell ref="E57:F57"/>
    <mergeCell ref="G60:H60"/>
    <mergeCell ref="I60:J60"/>
    <mergeCell ref="E58:F58"/>
    <mergeCell ref="G58:H58"/>
    <mergeCell ref="I58:J58"/>
    <mergeCell ref="E59:F59"/>
    <mergeCell ref="G59:H59"/>
    <mergeCell ref="I59:J59"/>
    <mergeCell ref="E60:F60"/>
    <mergeCell ref="G63:H63"/>
    <mergeCell ref="I63:J63"/>
    <mergeCell ref="E61:F61"/>
    <mergeCell ref="G61:H61"/>
    <mergeCell ref="I61:J61"/>
    <mergeCell ref="E62:F62"/>
    <mergeCell ref="G62:H62"/>
    <mergeCell ref="I62:J62"/>
    <mergeCell ref="E63:F63"/>
    <mergeCell ref="G66:H66"/>
    <mergeCell ref="I66:J66"/>
    <mergeCell ref="E64:F64"/>
    <mergeCell ref="G64:H64"/>
    <mergeCell ref="I64:J64"/>
    <mergeCell ref="E65:F65"/>
    <mergeCell ref="G65:H65"/>
    <mergeCell ref="I65:J65"/>
    <mergeCell ref="E66:F66"/>
    <mergeCell ref="G69:H69"/>
    <mergeCell ref="I69:J69"/>
    <mergeCell ref="E67:F67"/>
    <mergeCell ref="G67:H67"/>
    <mergeCell ref="I67:J67"/>
    <mergeCell ref="E68:F68"/>
    <mergeCell ref="G68:H68"/>
    <mergeCell ref="I68:J68"/>
    <mergeCell ref="E69:F69"/>
    <mergeCell ref="G72:H72"/>
    <mergeCell ref="I72:J72"/>
    <mergeCell ref="E70:F70"/>
    <mergeCell ref="G70:H70"/>
    <mergeCell ref="I70:J70"/>
    <mergeCell ref="E71:F71"/>
    <mergeCell ref="G71:H71"/>
    <mergeCell ref="I71:J71"/>
    <mergeCell ref="E72:F72"/>
    <mergeCell ref="G75:H75"/>
    <mergeCell ref="I75:J75"/>
    <mergeCell ref="E73:F73"/>
    <mergeCell ref="G73:H73"/>
    <mergeCell ref="I73:J73"/>
    <mergeCell ref="E74:F74"/>
    <mergeCell ref="G74:H74"/>
    <mergeCell ref="I74:J74"/>
    <mergeCell ref="E75:F75"/>
    <mergeCell ref="G78:H78"/>
    <mergeCell ref="I78:J78"/>
    <mergeCell ref="E76:F76"/>
    <mergeCell ref="G76:H76"/>
    <mergeCell ref="I76:J76"/>
    <mergeCell ref="E77:F77"/>
    <mergeCell ref="G77:H77"/>
    <mergeCell ref="I77:J77"/>
    <mergeCell ref="E78:F78"/>
    <mergeCell ref="G81:H81"/>
    <mergeCell ref="I81:J81"/>
    <mergeCell ref="E79:F79"/>
    <mergeCell ref="G79:H79"/>
    <mergeCell ref="I79:J79"/>
    <mergeCell ref="E80:F80"/>
    <mergeCell ref="G80:H80"/>
    <mergeCell ref="I80:J80"/>
    <mergeCell ref="E81:F81"/>
    <mergeCell ref="G84:H84"/>
    <mergeCell ref="I84:J84"/>
    <mergeCell ref="E82:F82"/>
    <mergeCell ref="G82:H82"/>
    <mergeCell ref="I82:J82"/>
    <mergeCell ref="E83:F83"/>
    <mergeCell ref="G83:H83"/>
    <mergeCell ref="I83:J83"/>
    <mergeCell ref="E84:F84"/>
    <mergeCell ref="G87:H87"/>
    <mergeCell ref="I87:J87"/>
    <mergeCell ref="E85:F85"/>
    <mergeCell ref="G85:H85"/>
    <mergeCell ref="I85:J85"/>
    <mergeCell ref="E86:F86"/>
    <mergeCell ref="G86:H86"/>
    <mergeCell ref="I86:J86"/>
    <mergeCell ref="E87:F87"/>
    <mergeCell ref="G90:H90"/>
    <mergeCell ref="I90:J90"/>
    <mergeCell ref="E88:F88"/>
    <mergeCell ref="G88:H88"/>
    <mergeCell ref="I88:J88"/>
    <mergeCell ref="E89:F89"/>
    <mergeCell ref="G89:H89"/>
    <mergeCell ref="I89:J89"/>
    <mergeCell ref="E90:F90"/>
    <mergeCell ref="G93:H93"/>
    <mergeCell ref="I93:J93"/>
    <mergeCell ref="E91:F91"/>
    <mergeCell ref="G91:H91"/>
    <mergeCell ref="I91:J91"/>
    <mergeCell ref="E92:F92"/>
    <mergeCell ref="G92:H92"/>
    <mergeCell ref="I92:J92"/>
    <mergeCell ref="E93:F93"/>
    <mergeCell ref="G96:H96"/>
    <mergeCell ref="I96:J96"/>
    <mergeCell ref="E94:F94"/>
    <mergeCell ref="G94:H94"/>
    <mergeCell ref="I94:J94"/>
    <mergeCell ref="E95:F95"/>
    <mergeCell ref="G95:H95"/>
    <mergeCell ref="I95:J95"/>
    <mergeCell ref="E96:F96"/>
    <mergeCell ref="G99:H99"/>
    <mergeCell ref="I99:J99"/>
    <mergeCell ref="E97:F97"/>
    <mergeCell ref="G97:H97"/>
    <mergeCell ref="I97:J97"/>
    <mergeCell ref="E98:F98"/>
    <mergeCell ref="G98:H98"/>
    <mergeCell ref="I98:J98"/>
    <mergeCell ref="E99:F99"/>
    <mergeCell ref="G102:H102"/>
    <mergeCell ref="I102:J102"/>
    <mergeCell ref="E100:F100"/>
    <mergeCell ref="G100:H100"/>
    <mergeCell ref="I100:J100"/>
    <mergeCell ref="E101:F101"/>
    <mergeCell ref="G101:H101"/>
    <mergeCell ref="I101:J101"/>
    <mergeCell ref="E102:F102"/>
    <mergeCell ref="G105:H105"/>
    <mergeCell ref="I105:J105"/>
    <mergeCell ref="E103:F103"/>
    <mergeCell ref="G103:H103"/>
    <mergeCell ref="I103:J103"/>
    <mergeCell ref="E104:F104"/>
    <mergeCell ref="G104:H104"/>
    <mergeCell ref="I104:J104"/>
    <mergeCell ref="E105:F105"/>
    <mergeCell ref="G108:H108"/>
    <mergeCell ref="I108:J108"/>
    <mergeCell ref="E106:F106"/>
    <mergeCell ref="G106:H106"/>
    <mergeCell ref="I106:J106"/>
    <mergeCell ref="E107:F107"/>
    <mergeCell ref="G107:H107"/>
    <mergeCell ref="I107:J107"/>
    <mergeCell ref="E108:F108"/>
    <mergeCell ref="G111:H111"/>
    <mergeCell ref="I111:J111"/>
    <mergeCell ref="E109:F109"/>
    <mergeCell ref="G109:H109"/>
    <mergeCell ref="I109:J109"/>
    <mergeCell ref="E110:F110"/>
    <mergeCell ref="G110:H110"/>
    <mergeCell ref="I110:J110"/>
    <mergeCell ref="E111:F111"/>
    <mergeCell ref="G114:H114"/>
    <mergeCell ref="I114:J114"/>
    <mergeCell ref="E112:F112"/>
    <mergeCell ref="G112:H112"/>
    <mergeCell ref="I112:J112"/>
    <mergeCell ref="E113:F113"/>
    <mergeCell ref="G113:H113"/>
    <mergeCell ref="I113:J113"/>
    <mergeCell ref="E114:F114"/>
    <mergeCell ref="G117:H117"/>
    <mergeCell ref="I117:J117"/>
    <mergeCell ref="E115:F115"/>
    <mergeCell ref="G115:H115"/>
    <mergeCell ref="I115:J115"/>
    <mergeCell ref="E116:F116"/>
    <mergeCell ref="G116:H116"/>
    <mergeCell ref="I116:J116"/>
    <mergeCell ref="E117:F117"/>
    <mergeCell ref="G120:H120"/>
    <mergeCell ref="I120:J120"/>
    <mergeCell ref="E118:F118"/>
    <mergeCell ref="G118:H118"/>
    <mergeCell ref="I118:J118"/>
    <mergeCell ref="E119:F119"/>
    <mergeCell ref="G119:H119"/>
    <mergeCell ref="I119:J119"/>
    <mergeCell ref="E120:F120"/>
    <mergeCell ref="G123:H123"/>
    <mergeCell ref="I123:J123"/>
    <mergeCell ref="E121:F121"/>
    <mergeCell ref="G121:H121"/>
    <mergeCell ref="I121:J121"/>
    <mergeCell ref="E122:F122"/>
    <mergeCell ref="G122:H122"/>
    <mergeCell ref="I122:J122"/>
    <mergeCell ref="E123:F123"/>
    <mergeCell ref="G126:H126"/>
    <mergeCell ref="I126:J126"/>
    <mergeCell ref="E124:F124"/>
    <mergeCell ref="G124:H124"/>
    <mergeCell ref="I124:J124"/>
    <mergeCell ref="E125:F125"/>
    <mergeCell ref="G125:H125"/>
    <mergeCell ref="I125:J125"/>
    <mergeCell ref="E126:F126"/>
    <mergeCell ref="G129:H129"/>
    <mergeCell ref="I129:J129"/>
    <mergeCell ref="E127:F127"/>
    <mergeCell ref="G127:H127"/>
    <mergeCell ref="I127:J127"/>
    <mergeCell ref="E128:F128"/>
    <mergeCell ref="G128:H128"/>
    <mergeCell ref="I128:J128"/>
    <mergeCell ref="E129:F129"/>
    <mergeCell ref="G132:H132"/>
    <mergeCell ref="I132:J132"/>
    <mergeCell ref="E130:F130"/>
    <mergeCell ref="G130:H130"/>
    <mergeCell ref="I130:J130"/>
    <mergeCell ref="E131:F131"/>
    <mergeCell ref="G131:H131"/>
    <mergeCell ref="I131:J131"/>
    <mergeCell ref="E132:F132"/>
    <mergeCell ref="G135:H135"/>
    <mergeCell ref="I135:J135"/>
    <mergeCell ref="E133:F133"/>
    <mergeCell ref="G133:H133"/>
    <mergeCell ref="I133:J133"/>
    <mergeCell ref="E134:F134"/>
    <mergeCell ref="G134:H134"/>
    <mergeCell ref="I134:J134"/>
    <mergeCell ref="E135:F135"/>
    <mergeCell ref="G138:H138"/>
    <mergeCell ref="I138:J138"/>
    <mergeCell ref="E136:F136"/>
    <mergeCell ref="G136:H136"/>
    <mergeCell ref="I136:J136"/>
    <mergeCell ref="E137:F137"/>
    <mergeCell ref="G137:H137"/>
    <mergeCell ref="I137:J137"/>
    <mergeCell ref="E138:F138"/>
    <mergeCell ref="G141:H141"/>
    <mergeCell ref="I141:J141"/>
    <mergeCell ref="E139:F139"/>
    <mergeCell ref="G139:H139"/>
    <mergeCell ref="I139:J139"/>
    <mergeCell ref="E140:F140"/>
    <mergeCell ref="G140:H140"/>
    <mergeCell ref="I140:J140"/>
    <mergeCell ref="E141:F141"/>
    <mergeCell ref="G144:H144"/>
    <mergeCell ref="I144:J144"/>
    <mergeCell ref="E142:F142"/>
    <mergeCell ref="G142:H142"/>
    <mergeCell ref="I142:J142"/>
    <mergeCell ref="E143:F143"/>
    <mergeCell ref="G143:H143"/>
    <mergeCell ref="I143:J143"/>
    <mergeCell ref="E144:F144"/>
    <mergeCell ref="G147:H147"/>
    <mergeCell ref="I147:J147"/>
    <mergeCell ref="E145:F145"/>
    <mergeCell ref="G145:H145"/>
    <mergeCell ref="I145:J145"/>
    <mergeCell ref="E146:F146"/>
    <mergeCell ref="G146:H146"/>
    <mergeCell ref="I146:J146"/>
    <mergeCell ref="E147:F147"/>
    <mergeCell ref="G150:H150"/>
    <mergeCell ref="I150:J150"/>
    <mergeCell ref="E148:F148"/>
    <mergeCell ref="G148:H148"/>
    <mergeCell ref="I148:J148"/>
    <mergeCell ref="E149:F149"/>
    <mergeCell ref="G149:H149"/>
    <mergeCell ref="I149:J149"/>
    <mergeCell ref="E150:F150"/>
    <mergeCell ref="G153:H153"/>
    <mergeCell ref="I153:J153"/>
    <mergeCell ref="E151:F151"/>
    <mergeCell ref="G151:H151"/>
    <mergeCell ref="I151:J151"/>
    <mergeCell ref="E152:F152"/>
    <mergeCell ref="G152:H152"/>
    <mergeCell ref="I152:J152"/>
    <mergeCell ref="E153:F153"/>
    <mergeCell ref="G156:H156"/>
    <mergeCell ref="I156:J156"/>
    <mergeCell ref="E154:F154"/>
    <mergeCell ref="G154:H154"/>
    <mergeCell ref="I154:J154"/>
    <mergeCell ref="E155:F155"/>
    <mergeCell ref="G155:H155"/>
    <mergeCell ref="I155:J155"/>
    <mergeCell ref="E156:F156"/>
    <mergeCell ref="G159:H159"/>
    <mergeCell ref="I159:J159"/>
    <mergeCell ref="E157:F157"/>
    <mergeCell ref="G157:H157"/>
    <mergeCell ref="I157:J157"/>
    <mergeCell ref="E158:F158"/>
    <mergeCell ref="G158:H158"/>
    <mergeCell ref="I158:J158"/>
    <mergeCell ref="E159:F159"/>
    <mergeCell ref="G162:H162"/>
    <mergeCell ref="I162:J162"/>
    <mergeCell ref="E160:F160"/>
    <mergeCell ref="G160:H160"/>
    <mergeCell ref="I160:J160"/>
    <mergeCell ref="E161:F161"/>
    <mergeCell ref="G161:H161"/>
    <mergeCell ref="I161:J161"/>
    <mergeCell ref="E162:F162"/>
    <mergeCell ref="G165:H165"/>
    <mergeCell ref="I165:J165"/>
    <mergeCell ref="E163:F163"/>
    <mergeCell ref="G163:H163"/>
    <mergeCell ref="I163:J163"/>
    <mergeCell ref="E164:F164"/>
    <mergeCell ref="G164:H164"/>
    <mergeCell ref="I164:J164"/>
    <mergeCell ref="E165:F165"/>
    <mergeCell ref="G168:H168"/>
    <mergeCell ref="I168:J168"/>
    <mergeCell ref="E166:F166"/>
    <mergeCell ref="G166:H166"/>
    <mergeCell ref="I166:J166"/>
    <mergeCell ref="E167:F167"/>
    <mergeCell ref="G167:H167"/>
    <mergeCell ref="I167:J167"/>
    <mergeCell ref="E168:F168"/>
    <mergeCell ref="G171:H171"/>
    <mergeCell ref="I171:J171"/>
    <mergeCell ref="E169:F169"/>
    <mergeCell ref="G169:H169"/>
    <mergeCell ref="I169:J169"/>
    <mergeCell ref="E170:F170"/>
    <mergeCell ref="G170:H170"/>
    <mergeCell ref="I170:J170"/>
    <mergeCell ref="E171:F171"/>
    <mergeCell ref="G174:H174"/>
    <mergeCell ref="I174:J174"/>
    <mergeCell ref="E172:F172"/>
    <mergeCell ref="G172:H172"/>
    <mergeCell ref="I172:J172"/>
    <mergeCell ref="E173:F173"/>
    <mergeCell ref="G173:H173"/>
    <mergeCell ref="I173:J173"/>
    <mergeCell ref="E174:F174"/>
    <mergeCell ref="G177:H177"/>
    <mergeCell ref="I177:J177"/>
    <mergeCell ref="E175:F175"/>
    <mergeCell ref="G175:H175"/>
    <mergeCell ref="I175:J175"/>
    <mergeCell ref="E176:F176"/>
    <mergeCell ref="G176:H176"/>
    <mergeCell ref="I176:J176"/>
    <mergeCell ref="E177:F177"/>
    <mergeCell ref="G180:H180"/>
    <mergeCell ref="I180:J180"/>
    <mergeCell ref="E178:F178"/>
    <mergeCell ref="G178:H178"/>
    <mergeCell ref="I178:J178"/>
    <mergeCell ref="E179:F179"/>
    <mergeCell ref="G179:H179"/>
    <mergeCell ref="I179:J179"/>
    <mergeCell ref="E180:F180"/>
    <mergeCell ref="G183:H183"/>
    <mergeCell ref="I183:J183"/>
    <mergeCell ref="E181:F181"/>
    <mergeCell ref="G181:H181"/>
    <mergeCell ref="I181:J181"/>
    <mergeCell ref="E182:F182"/>
    <mergeCell ref="G182:H182"/>
    <mergeCell ref="I182:J182"/>
    <mergeCell ref="E183:F183"/>
    <mergeCell ref="G186:H186"/>
    <mergeCell ref="I186:J186"/>
    <mergeCell ref="E184:F184"/>
    <mergeCell ref="G184:H184"/>
    <mergeCell ref="I184:J184"/>
    <mergeCell ref="E185:F185"/>
    <mergeCell ref="G185:H185"/>
    <mergeCell ref="I185:J185"/>
    <mergeCell ref="E186:F186"/>
    <mergeCell ref="G189:H189"/>
    <mergeCell ref="I189:J189"/>
    <mergeCell ref="E187:F187"/>
    <mergeCell ref="G187:H187"/>
    <mergeCell ref="I187:J187"/>
    <mergeCell ref="E188:F188"/>
    <mergeCell ref="G188:H188"/>
    <mergeCell ref="I188:J188"/>
    <mergeCell ref="E189:F189"/>
    <mergeCell ref="G192:H192"/>
    <mergeCell ref="I192:J192"/>
    <mergeCell ref="E190:F190"/>
    <mergeCell ref="G190:H190"/>
    <mergeCell ref="I190:J190"/>
    <mergeCell ref="E191:F191"/>
    <mergeCell ref="G191:H191"/>
    <mergeCell ref="I191:J191"/>
    <mergeCell ref="E192:F192"/>
    <mergeCell ref="G195:H195"/>
    <mergeCell ref="I195:J195"/>
    <mergeCell ref="E193:F193"/>
    <mergeCell ref="G193:H193"/>
    <mergeCell ref="I193:J193"/>
    <mergeCell ref="E194:F194"/>
    <mergeCell ref="G194:H194"/>
    <mergeCell ref="I194:J194"/>
    <mergeCell ref="E195:F195"/>
    <mergeCell ref="G198:H198"/>
    <mergeCell ref="I198:J198"/>
    <mergeCell ref="E196:F196"/>
    <mergeCell ref="G196:H196"/>
    <mergeCell ref="I196:J196"/>
    <mergeCell ref="E197:F197"/>
    <mergeCell ref="G197:H197"/>
    <mergeCell ref="I197:J197"/>
    <mergeCell ref="E198:F198"/>
    <mergeCell ref="G201:H201"/>
    <mergeCell ref="I201:J201"/>
    <mergeCell ref="E199:F199"/>
    <mergeCell ref="G199:H199"/>
    <mergeCell ref="I199:J199"/>
    <mergeCell ref="E200:F200"/>
    <mergeCell ref="G200:H200"/>
    <mergeCell ref="I200:J200"/>
    <mergeCell ref="E201:F201"/>
    <mergeCell ref="G204:H204"/>
    <mergeCell ref="I204:J204"/>
    <mergeCell ref="E202:F202"/>
    <mergeCell ref="G202:H202"/>
    <mergeCell ref="I202:J202"/>
    <mergeCell ref="E203:F203"/>
    <mergeCell ref="G203:H203"/>
    <mergeCell ref="I203:J203"/>
    <mergeCell ref="E204:F204"/>
    <mergeCell ref="G207:H207"/>
    <mergeCell ref="I207:J207"/>
    <mergeCell ref="E205:F205"/>
    <mergeCell ref="G205:H205"/>
    <mergeCell ref="I205:J205"/>
    <mergeCell ref="E206:F206"/>
    <mergeCell ref="G206:H206"/>
    <mergeCell ref="I206:J206"/>
    <mergeCell ref="E207:F207"/>
    <mergeCell ref="G210:H210"/>
    <mergeCell ref="I210:J210"/>
    <mergeCell ref="E208:F208"/>
    <mergeCell ref="G208:H208"/>
    <mergeCell ref="I208:J208"/>
    <mergeCell ref="E209:F209"/>
    <mergeCell ref="G209:H209"/>
    <mergeCell ref="I209:J209"/>
    <mergeCell ref="E210:F210"/>
    <mergeCell ref="G213:H213"/>
    <mergeCell ref="I213:J213"/>
    <mergeCell ref="E211:F211"/>
    <mergeCell ref="G211:H211"/>
    <mergeCell ref="I211:J211"/>
    <mergeCell ref="E212:F212"/>
    <mergeCell ref="G212:H212"/>
    <mergeCell ref="I212:J212"/>
    <mergeCell ref="E213:F213"/>
    <mergeCell ref="G216:H216"/>
    <mergeCell ref="I216:J216"/>
    <mergeCell ref="E214:F214"/>
    <mergeCell ref="G214:H214"/>
    <mergeCell ref="I214:J214"/>
    <mergeCell ref="E215:F215"/>
    <mergeCell ref="G215:H215"/>
    <mergeCell ref="I215:J215"/>
    <mergeCell ref="E216:F216"/>
    <mergeCell ref="G219:H219"/>
    <mergeCell ref="I219:J219"/>
    <mergeCell ref="E217:F217"/>
    <mergeCell ref="G217:H217"/>
    <mergeCell ref="I217:J217"/>
    <mergeCell ref="E218:F218"/>
    <mergeCell ref="G218:H218"/>
    <mergeCell ref="I218:J218"/>
    <mergeCell ref="E219:F219"/>
    <mergeCell ref="G222:H222"/>
    <mergeCell ref="I222:J222"/>
    <mergeCell ref="E220:F220"/>
    <mergeCell ref="G220:H220"/>
    <mergeCell ref="I220:J220"/>
    <mergeCell ref="E221:F221"/>
    <mergeCell ref="G221:H221"/>
    <mergeCell ref="I221:J221"/>
    <mergeCell ref="E222:F222"/>
    <mergeCell ref="G225:H225"/>
    <mergeCell ref="I225:J225"/>
    <mergeCell ref="E223:F223"/>
    <mergeCell ref="G223:H223"/>
    <mergeCell ref="I223:J223"/>
    <mergeCell ref="E224:F224"/>
    <mergeCell ref="G224:H224"/>
    <mergeCell ref="I224:J224"/>
    <mergeCell ref="E225:F225"/>
    <mergeCell ref="G228:H228"/>
    <mergeCell ref="I228:J228"/>
    <mergeCell ref="E226:F226"/>
    <mergeCell ref="G226:H226"/>
    <mergeCell ref="I226:J226"/>
    <mergeCell ref="E227:F227"/>
    <mergeCell ref="G227:H227"/>
    <mergeCell ref="I227:J227"/>
    <mergeCell ref="E228:F228"/>
    <mergeCell ref="G231:H231"/>
    <mergeCell ref="I231:J231"/>
    <mergeCell ref="E229:F229"/>
    <mergeCell ref="G229:H229"/>
    <mergeCell ref="I229:J229"/>
    <mergeCell ref="E230:F230"/>
    <mergeCell ref="G230:H230"/>
    <mergeCell ref="I230:J230"/>
    <mergeCell ref="E231:F231"/>
    <mergeCell ref="G234:H234"/>
    <mergeCell ref="I234:J234"/>
    <mergeCell ref="E232:F232"/>
    <mergeCell ref="G232:H232"/>
    <mergeCell ref="I232:J232"/>
    <mergeCell ref="E233:F233"/>
    <mergeCell ref="G233:H233"/>
    <mergeCell ref="I233:J233"/>
    <mergeCell ref="E234:F234"/>
    <mergeCell ref="G237:H237"/>
    <mergeCell ref="I237:J237"/>
    <mergeCell ref="E235:F235"/>
    <mergeCell ref="G235:H235"/>
    <mergeCell ref="I235:J235"/>
    <mergeCell ref="E236:F236"/>
    <mergeCell ref="G236:H236"/>
    <mergeCell ref="I236:J236"/>
    <mergeCell ref="E237:F237"/>
    <mergeCell ref="G240:H240"/>
    <mergeCell ref="I240:J240"/>
    <mergeCell ref="E238:F238"/>
    <mergeCell ref="G238:H238"/>
    <mergeCell ref="I238:J238"/>
    <mergeCell ref="E239:F239"/>
    <mergeCell ref="G239:H239"/>
    <mergeCell ref="I239:J239"/>
    <mergeCell ref="E240:F240"/>
    <mergeCell ref="G243:H243"/>
    <mergeCell ref="I243:J243"/>
    <mergeCell ref="E241:F241"/>
    <mergeCell ref="G241:H241"/>
    <mergeCell ref="I241:J241"/>
    <mergeCell ref="E242:F242"/>
    <mergeCell ref="G242:H242"/>
    <mergeCell ref="I242:J242"/>
    <mergeCell ref="E243:F243"/>
    <mergeCell ref="G246:H246"/>
    <mergeCell ref="I246:J246"/>
    <mergeCell ref="E244:F244"/>
    <mergeCell ref="G244:H244"/>
    <mergeCell ref="I244:J244"/>
    <mergeCell ref="E245:F245"/>
    <mergeCell ref="G245:H245"/>
    <mergeCell ref="I245:J245"/>
    <mergeCell ref="E246:F246"/>
    <mergeCell ref="G249:H249"/>
    <mergeCell ref="I249:J249"/>
    <mergeCell ref="E247:F247"/>
    <mergeCell ref="G247:H247"/>
    <mergeCell ref="I247:J247"/>
    <mergeCell ref="E248:F248"/>
    <mergeCell ref="G248:H248"/>
    <mergeCell ref="I248:J248"/>
    <mergeCell ref="E249:F249"/>
    <mergeCell ref="G252:H252"/>
    <mergeCell ref="I252:J252"/>
    <mergeCell ref="E250:F250"/>
    <mergeCell ref="G250:H250"/>
    <mergeCell ref="I250:J250"/>
    <mergeCell ref="E251:F251"/>
    <mergeCell ref="G251:H251"/>
    <mergeCell ref="I251:J251"/>
    <mergeCell ref="E252:F252"/>
    <mergeCell ref="G255:H255"/>
    <mergeCell ref="I255:J255"/>
    <mergeCell ref="E253:F253"/>
    <mergeCell ref="G253:H253"/>
    <mergeCell ref="I253:J253"/>
    <mergeCell ref="E254:F254"/>
    <mergeCell ref="G254:H254"/>
    <mergeCell ref="I254:J254"/>
    <mergeCell ref="E255:F255"/>
    <mergeCell ref="G258:H258"/>
    <mergeCell ref="I258:J258"/>
    <mergeCell ref="E256:F256"/>
    <mergeCell ref="G256:H256"/>
    <mergeCell ref="I256:J256"/>
    <mergeCell ref="E257:F257"/>
    <mergeCell ref="G257:H257"/>
    <mergeCell ref="I257:J257"/>
    <mergeCell ref="E258:F258"/>
    <mergeCell ref="G261:H261"/>
    <mergeCell ref="I261:J261"/>
    <mergeCell ref="E259:F259"/>
    <mergeCell ref="G259:H259"/>
    <mergeCell ref="I259:J259"/>
    <mergeCell ref="E260:F260"/>
    <mergeCell ref="G260:H260"/>
    <mergeCell ref="I260:J260"/>
    <mergeCell ref="E261:F261"/>
    <mergeCell ref="G264:H264"/>
    <mergeCell ref="I264:J264"/>
    <mergeCell ref="E262:F262"/>
    <mergeCell ref="G262:H262"/>
    <mergeCell ref="I262:J262"/>
    <mergeCell ref="E263:F263"/>
    <mergeCell ref="G263:H263"/>
    <mergeCell ref="I263:J263"/>
    <mergeCell ref="E264:F264"/>
    <mergeCell ref="G267:H267"/>
    <mergeCell ref="I267:J267"/>
    <mergeCell ref="E265:F265"/>
    <mergeCell ref="G265:H265"/>
    <mergeCell ref="I265:J265"/>
    <mergeCell ref="E266:F266"/>
    <mergeCell ref="G266:H266"/>
    <mergeCell ref="I266:J266"/>
    <mergeCell ref="E267:F267"/>
    <mergeCell ref="G270:H270"/>
    <mergeCell ref="I270:J270"/>
    <mergeCell ref="E268:F268"/>
    <mergeCell ref="G268:H268"/>
    <mergeCell ref="I268:J268"/>
    <mergeCell ref="E269:F269"/>
    <mergeCell ref="G269:H269"/>
    <mergeCell ref="I269:J269"/>
    <mergeCell ref="E270:F270"/>
    <mergeCell ref="G273:H273"/>
    <mergeCell ref="I273:J273"/>
    <mergeCell ref="E271:F271"/>
    <mergeCell ref="G271:H271"/>
    <mergeCell ref="I271:J271"/>
    <mergeCell ref="E272:F272"/>
    <mergeCell ref="G272:H272"/>
    <mergeCell ref="I272:J272"/>
    <mergeCell ref="E273:F273"/>
    <mergeCell ref="G276:H276"/>
    <mergeCell ref="I276:J276"/>
    <mergeCell ref="E274:F274"/>
    <mergeCell ref="G274:H274"/>
    <mergeCell ref="I274:J274"/>
    <mergeCell ref="E275:F275"/>
    <mergeCell ref="G275:H275"/>
    <mergeCell ref="I275:J275"/>
    <mergeCell ref="E276:F276"/>
    <mergeCell ref="G279:H279"/>
    <mergeCell ref="I279:J279"/>
    <mergeCell ref="E277:F277"/>
    <mergeCell ref="G277:H277"/>
    <mergeCell ref="I277:J277"/>
    <mergeCell ref="E278:F278"/>
    <mergeCell ref="G278:H278"/>
    <mergeCell ref="I278:J278"/>
    <mergeCell ref="E279:F279"/>
    <mergeCell ref="G282:H282"/>
    <mergeCell ref="I282:J282"/>
    <mergeCell ref="E280:F280"/>
    <mergeCell ref="G280:H280"/>
    <mergeCell ref="I280:J280"/>
    <mergeCell ref="E281:F281"/>
    <mergeCell ref="G281:H281"/>
    <mergeCell ref="I281:J281"/>
    <mergeCell ref="E282:F282"/>
    <mergeCell ref="G285:H285"/>
    <mergeCell ref="I285:J285"/>
    <mergeCell ref="E283:F283"/>
    <mergeCell ref="G283:H283"/>
    <mergeCell ref="I283:J283"/>
    <mergeCell ref="E284:F284"/>
    <mergeCell ref="G284:H284"/>
    <mergeCell ref="I284:J284"/>
    <mergeCell ref="E285:F285"/>
    <mergeCell ref="G288:H288"/>
    <mergeCell ref="I288:J288"/>
    <mergeCell ref="E286:F286"/>
    <mergeCell ref="G286:H286"/>
    <mergeCell ref="I286:J286"/>
    <mergeCell ref="E287:F287"/>
    <mergeCell ref="G287:H287"/>
    <mergeCell ref="I287:J287"/>
    <mergeCell ref="E288:F288"/>
    <mergeCell ref="G291:H291"/>
    <mergeCell ref="I291:J291"/>
    <mergeCell ref="E289:F289"/>
    <mergeCell ref="G289:H289"/>
    <mergeCell ref="I289:J289"/>
    <mergeCell ref="E290:F290"/>
    <mergeCell ref="G290:H290"/>
    <mergeCell ref="I290:J290"/>
    <mergeCell ref="E291:F291"/>
    <mergeCell ref="G294:H294"/>
    <mergeCell ref="I294:J294"/>
    <mergeCell ref="E292:F292"/>
    <mergeCell ref="G292:H292"/>
    <mergeCell ref="I292:J292"/>
    <mergeCell ref="E293:F293"/>
    <mergeCell ref="G293:H293"/>
    <mergeCell ref="I293:J293"/>
    <mergeCell ref="E294:F294"/>
    <mergeCell ref="G297:H297"/>
    <mergeCell ref="I297:J297"/>
    <mergeCell ref="E295:F295"/>
    <mergeCell ref="G295:H295"/>
    <mergeCell ref="I295:J295"/>
    <mergeCell ref="E296:F296"/>
    <mergeCell ref="G296:H296"/>
    <mergeCell ref="I296:J296"/>
    <mergeCell ref="E297:F297"/>
    <mergeCell ref="G300:H300"/>
    <mergeCell ref="I300:J300"/>
    <mergeCell ref="E298:F298"/>
    <mergeCell ref="G298:H298"/>
    <mergeCell ref="I298:J298"/>
    <mergeCell ref="E299:F299"/>
    <mergeCell ref="G299:H299"/>
    <mergeCell ref="I299:J299"/>
    <mergeCell ref="E300:F300"/>
    <mergeCell ref="G303:H303"/>
    <mergeCell ref="I303:J303"/>
    <mergeCell ref="E301:F301"/>
    <mergeCell ref="G301:H301"/>
    <mergeCell ref="I301:J301"/>
    <mergeCell ref="E302:F302"/>
    <mergeCell ref="G302:H302"/>
    <mergeCell ref="I302:J302"/>
    <mergeCell ref="E303:F303"/>
    <mergeCell ref="G306:H306"/>
    <mergeCell ref="I306:J306"/>
    <mergeCell ref="E304:F304"/>
    <mergeCell ref="G304:H304"/>
    <mergeCell ref="I304:J304"/>
    <mergeCell ref="E305:F305"/>
    <mergeCell ref="G305:H305"/>
    <mergeCell ref="I305:J305"/>
    <mergeCell ref="E306:F306"/>
    <mergeCell ref="G309:H309"/>
    <mergeCell ref="I309:J309"/>
    <mergeCell ref="E307:F307"/>
    <mergeCell ref="G307:H307"/>
    <mergeCell ref="I307:J307"/>
    <mergeCell ref="E308:F308"/>
    <mergeCell ref="G308:H308"/>
    <mergeCell ref="I308:J308"/>
    <mergeCell ref="E309:F309"/>
    <mergeCell ref="G312:H312"/>
    <mergeCell ref="I312:J312"/>
    <mergeCell ref="E310:F310"/>
    <mergeCell ref="G310:H310"/>
    <mergeCell ref="I310:J310"/>
    <mergeCell ref="E311:F311"/>
    <mergeCell ref="G311:H311"/>
    <mergeCell ref="I311:J311"/>
    <mergeCell ref="E312:F312"/>
    <mergeCell ref="G315:H315"/>
    <mergeCell ref="I315:J315"/>
    <mergeCell ref="E313:F313"/>
    <mergeCell ref="G313:H313"/>
    <mergeCell ref="I313:J313"/>
    <mergeCell ref="E314:F314"/>
    <mergeCell ref="G314:H314"/>
    <mergeCell ref="I314:J314"/>
    <mergeCell ref="E315:F315"/>
    <mergeCell ref="G318:H318"/>
    <mergeCell ref="I318:J318"/>
    <mergeCell ref="E316:F316"/>
    <mergeCell ref="G316:H316"/>
    <mergeCell ref="I316:J316"/>
    <mergeCell ref="E317:F317"/>
    <mergeCell ref="G317:H317"/>
    <mergeCell ref="I317:J317"/>
    <mergeCell ref="E318:F318"/>
    <mergeCell ref="G321:H321"/>
    <mergeCell ref="I321:J321"/>
    <mergeCell ref="E319:F319"/>
    <mergeCell ref="G319:H319"/>
    <mergeCell ref="I319:J319"/>
    <mergeCell ref="E320:F320"/>
    <mergeCell ref="G320:H320"/>
    <mergeCell ref="I320:J320"/>
    <mergeCell ref="E321:F321"/>
    <mergeCell ref="G324:H324"/>
    <mergeCell ref="I324:J324"/>
    <mergeCell ref="E322:F322"/>
    <mergeCell ref="G322:H322"/>
    <mergeCell ref="I322:J322"/>
    <mergeCell ref="E323:F323"/>
    <mergeCell ref="G323:H323"/>
    <mergeCell ref="I323:J323"/>
    <mergeCell ref="E324:F324"/>
    <mergeCell ref="G327:H327"/>
    <mergeCell ref="I327:J327"/>
    <mergeCell ref="E325:F325"/>
    <mergeCell ref="G325:H325"/>
    <mergeCell ref="I325:J325"/>
    <mergeCell ref="E326:F326"/>
    <mergeCell ref="G326:H326"/>
    <mergeCell ref="I326:J326"/>
    <mergeCell ref="E327:F327"/>
    <mergeCell ref="G330:H330"/>
    <mergeCell ref="I330:J330"/>
    <mergeCell ref="E328:F328"/>
    <mergeCell ref="G328:H328"/>
    <mergeCell ref="I328:J328"/>
    <mergeCell ref="E329:F329"/>
    <mergeCell ref="G329:H329"/>
    <mergeCell ref="I329:J329"/>
    <mergeCell ref="E330:F330"/>
    <mergeCell ref="G333:H333"/>
    <mergeCell ref="I333:J333"/>
    <mergeCell ref="E331:F331"/>
    <mergeCell ref="G331:H331"/>
    <mergeCell ref="I331:J331"/>
    <mergeCell ref="E332:F332"/>
    <mergeCell ref="G332:H332"/>
    <mergeCell ref="I332:J332"/>
    <mergeCell ref="E333:F333"/>
    <mergeCell ref="G336:H336"/>
    <mergeCell ref="I336:J336"/>
    <mergeCell ref="E334:F334"/>
    <mergeCell ref="G334:H334"/>
    <mergeCell ref="I334:J334"/>
    <mergeCell ref="E335:F335"/>
    <mergeCell ref="G335:H335"/>
    <mergeCell ref="I335:J335"/>
    <mergeCell ref="E336:F336"/>
    <mergeCell ref="G339:H339"/>
    <mergeCell ref="I339:J339"/>
    <mergeCell ref="E337:F337"/>
    <mergeCell ref="G337:H337"/>
    <mergeCell ref="I337:J337"/>
    <mergeCell ref="E338:F338"/>
    <mergeCell ref="G338:H338"/>
    <mergeCell ref="I338:J338"/>
    <mergeCell ref="E339:F339"/>
    <mergeCell ref="G342:H342"/>
    <mergeCell ref="I342:J342"/>
    <mergeCell ref="E340:F340"/>
    <mergeCell ref="G340:H340"/>
    <mergeCell ref="I340:J340"/>
    <mergeCell ref="E341:F341"/>
    <mergeCell ref="G341:H341"/>
    <mergeCell ref="I341:J341"/>
    <mergeCell ref="E342:F342"/>
    <mergeCell ref="G345:H345"/>
    <mergeCell ref="I345:J345"/>
    <mergeCell ref="E343:F343"/>
    <mergeCell ref="G343:H343"/>
    <mergeCell ref="I343:J343"/>
    <mergeCell ref="E344:F344"/>
    <mergeCell ref="G344:H344"/>
    <mergeCell ref="I344:J344"/>
    <mergeCell ref="E345:F345"/>
    <mergeCell ref="G348:H348"/>
    <mergeCell ref="I348:J348"/>
    <mergeCell ref="E346:F346"/>
    <mergeCell ref="G346:H346"/>
    <mergeCell ref="I346:J346"/>
    <mergeCell ref="E347:F347"/>
    <mergeCell ref="G347:H347"/>
    <mergeCell ref="I347:J347"/>
    <mergeCell ref="E348:F348"/>
    <mergeCell ref="G351:H351"/>
    <mergeCell ref="I351:J351"/>
    <mergeCell ref="E349:F349"/>
    <mergeCell ref="G349:H349"/>
    <mergeCell ref="I349:J349"/>
    <mergeCell ref="E350:F350"/>
    <mergeCell ref="G350:H350"/>
    <mergeCell ref="I350:J350"/>
    <mergeCell ref="E351:F351"/>
    <mergeCell ref="G354:H354"/>
    <mergeCell ref="I354:J354"/>
    <mergeCell ref="E352:F352"/>
    <mergeCell ref="G352:H352"/>
    <mergeCell ref="I352:J352"/>
    <mergeCell ref="E353:F353"/>
    <mergeCell ref="G353:H353"/>
    <mergeCell ref="I353:J353"/>
    <mergeCell ref="E354:F354"/>
    <mergeCell ref="G357:H357"/>
    <mergeCell ref="I357:J357"/>
    <mergeCell ref="E355:F355"/>
    <mergeCell ref="G355:H355"/>
    <mergeCell ref="I355:J355"/>
    <mergeCell ref="E356:F356"/>
    <mergeCell ref="G356:H356"/>
    <mergeCell ref="I356:J356"/>
    <mergeCell ref="E357:F357"/>
    <mergeCell ref="G360:H360"/>
    <mergeCell ref="I360:J360"/>
    <mergeCell ref="E358:F358"/>
    <mergeCell ref="G358:H358"/>
    <mergeCell ref="I358:J358"/>
    <mergeCell ref="E359:F359"/>
    <mergeCell ref="G359:H359"/>
    <mergeCell ref="I359:J359"/>
    <mergeCell ref="E360:F360"/>
    <mergeCell ref="G363:H363"/>
    <mergeCell ref="I363:J363"/>
    <mergeCell ref="E361:F361"/>
    <mergeCell ref="G361:H361"/>
    <mergeCell ref="I361:J361"/>
    <mergeCell ref="E362:F362"/>
    <mergeCell ref="G362:H362"/>
    <mergeCell ref="I362:J362"/>
    <mergeCell ref="E363:F363"/>
    <mergeCell ref="G366:H366"/>
    <mergeCell ref="I366:J366"/>
    <mergeCell ref="E364:F364"/>
    <mergeCell ref="G364:H364"/>
    <mergeCell ref="I364:J364"/>
    <mergeCell ref="E365:F365"/>
    <mergeCell ref="G365:H365"/>
    <mergeCell ref="I365:J365"/>
    <mergeCell ref="E366:F366"/>
    <mergeCell ref="G369:H369"/>
    <mergeCell ref="I369:J369"/>
    <mergeCell ref="E367:F367"/>
    <mergeCell ref="G367:H367"/>
    <mergeCell ref="I367:J367"/>
    <mergeCell ref="E368:F368"/>
    <mergeCell ref="G368:H368"/>
    <mergeCell ref="I368:J368"/>
    <mergeCell ref="E369:F369"/>
    <mergeCell ref="G372:H372"/>
    <mergeCell ref="I372:J372"/>
    <mergeCell ref="E370:F370"/>
    <mergeCell ref="G370:H370"/>
    <mergeCell ref="I370:J370"/>
    <mergeCell ref="E371:F371"/>
    <mergeCell ref="G371:H371"/>
    <mergeCell ref="I371:J371"/>
    <mergeCell ref="E372:F372"/>
    <mergeCell ref="G375:H375"/>
    <mergeCell ref="I375:J375"/>
    <mergeCell ref="E373:F373"/>
    <mergeCell ref="G373:H373"/>
    <mergeCell ref="I373:J373"/>
    <mergeCell ref="E374:F374"/>
    <mergeCell ref="G374:H374"/>
    <mergeCell ref="I374:J374"/>
    <mergeCell ref="E375:F375"/>
    <mergeCell ref="G378:H378"/>
    <mergeCell ref="I378:J378"/>
    <mergeCell ref="E376:F376"/>
    <mergeCell ref="G376:H376"/>
    <mergeCell ref="I376:J376"/>
    <mergeCell ref="E377:F377"/>
    <mergeCell ref="G377:H377"/>
    <mergeCell ref="I377:J377"/>
    <mergeCell ref="E378:F378"/>
    <mergeCell ref="G381:H381"/>
    <mergeCell ref="I381:J381"/>
    <mergeCell ref="E379:F379"/>
    <mergeCell ref="G379:H379"/>
    <mergeCell ref="I379:J379"/>
    <mergeCell ref="E380:F380"/>
    <mergeCell ref="G380:H380"/>
    <mergeCell ref="I380:J380"/>
    <mergeCell ref="E381:F381"/>
    <mergeCell ref="G384:H384"/>
    <mergeCell ref="I384:J384"/>
    <mergeCell ref="E382:F382"/>
    <mergeCell ref="G382:H382"/>
    <mergeCell ref="I382:J382"/>
    <mergeCell ref="E383:F383"/>
    <mergeCell ref="G383:H383"/>
    <mergeCell ref="I383:J383"/>
    <mergeCell ref="E384:F384"/>
    <mergeCell ref="G387:H387"/>
    <mergeCell ref="I387:J387"/>
    <mergeCell ref="E385:F385"/>
    <mergeCell ref="G385:H385"/>
    <mergeCell ref="I385:J385"/>
    <mergeCell ref="E386:F386"/>
    <mergeCell ref="G386:H386"/>
    <mergeCell ref="I386:J386"/>
    <mergeCell ref="E387:F387"/>
    <mergeCell ref="G390:H390"/>
    <mergeCell ref="I390:J390"/>
    <mergeCell ref="E388:F388"/>
    <mergeCell ref="G388:H388"/>
    <mergeCell ref="I388:J388"/>
    <mergeCell ref="E389:F389"/>
    <mergeCell ref="G389:H389"/>
    <mergeCell ref="I389:J389"/>
    <mergeCell ref="E390:F390"/>
    <mergeCell ref="G393:H393"/>
    <mergeCell ref="I393:J393"/>
    <mergeCell ref="E391:F391"/>
    <mergeCell ref="G391:H391"/>
    <mergeCell ref="I391:J391"/>
    <mergeCell ref="E392:F392"/>
    <mergeCell ref="G392:H392"/>
    <mergeCell ref="I392:J392"/>
    <mergeCell ref="E393:F393"/>
    <mergeCell ref="G396:H396"/>
    <mergeCell ref="I396:J396"/>
    <mergeCell ref="E394:F394"/>
    <mergeCell ref="G394:H394"/>
    <mergeCell ref="I394:J394"/>
    <mergeCell ref="E395:F395"/>
    <mergeCell ref="G395:H395"/>
    <mergeCell ref="I395:J395"/>
    <mergeCell ref="E396:F396"/>
    <mergeCell ref="G399:H399"/>
    <mergeCell ref="I399:J399"/>
    <mergeCell ref="E397:F397"/>
    <mergeCell ref="G397:H397"/>
    <mergeCell ref="I397:J397"/>
    <mergeCell ref="E398:F398"/>
    <mergeCell ref="G398:H398"/>
    <mergeCell ref="I398:J398"/>
    <mergeCell ref="E399:F399"/>
    <mergeCell ref="G402:H402"/>
    <mergeCell ref="I402:J402"/>
    <mergeCell ref="E400:F400"/>
    <mergeCell ref="G400:H400"/>
    <mergeCell ref="I400:J400"/>
    <mergeCell ref="E401:F401"/>
    <mergeCell ref="G401:H401"/>
    <mergeCell ref="I401:J401"/>
    <mergeCell ref="E402:F402"/>
    <mergeCell ref="G405:H405"/>
    <mergeCell ref="I405:J405"/>
    <mergeCell ref="E403:F403"/>
    <mergeCell ref="G403:H403"/>
    <mergeCell ref="I403:J403"/>
    <mergeCell ref="E404:F404"/>
    <mergeCell ref="G404:H404"/>
    <mergeCell ref="I404:J404"/>
    <mergeCell ref="E405:F405"/>
    <mergeCell ref="G408:H408"/>
    <mergeCell ref="I408:J408"/>
    <mergeCell ref="E406:F406"/>
    <mergeCell ref="G406:H406"/>
    <mergeCell ref="I406:J406"/>
    <mergeCell ref="E407:F407"/>
    <mergeCell ref="G407:H407"/>
    <mergeCell ref="I407:J407"/>
    <mergeCell ref="E408:F408"/>
    <mergeCell ref="G411:H411"/>
    <mergeCell ref="I411:J411"/>
    <mergeCell ref="E409:F409"/>
    <mergeCell ref="G409:H409"/>
    <mergeCell ref="I409:J409"/>
    <mergeCell ref="E410:F410"/>
    <mergeCell ref="G410:H410"/>
    <mergeCell ref="I410:J410"/>
    <mergeCell ref="E411:F411"/>
    <mergeCell ref="G414:H414"/>
    <mergeCell ref="I414:J414"/>
    <mergeCell ref="E412:F412"/>
    <mergeCell ref="G412:H412"/>
    <mergeCell ref="I412:J412"/>
    <mergeCell ref="E413:F413"/>
    <mergeCell ref="G413:H413"/>
    <mergeCell ref="I413:J413"/>
    <mergeCell ref="E414:F414"/>
    <mergeCell ref="G417:H417"/>
    <mergeCell ref="I417:J417"/>
    <mergeCell ref="E415:F415"/>
    <mergeCell ref="G415:H415"/>
    <mergeCell ref="I415:J415"/>
    <mergeCell ref="E416:F416"/>
    <mergeCell ref="G416:H416"/>
    <mergeCell ref="I416:J416"/>
    <mergeCell ref="E417:F417"/>
    <mergeCell ref="G420:H420"/>
    <mergeCell ref="I420:J420"/>
    <mergeCell ref="E418:F418"/>
    <mergeCell ref="G418:H418"/>
    <mergeCell ref="I418:J418"/>
    <mergeCell ref="E419:F419"/>
    <mergeCell ref="G419:H419"/>
    <mergeCell ref="I419:J419"/>
    <mergeCell ref="E420:F420"/>
    <mergeCell ref="G423:H423"/>
    <mergeCell ref="I423:J423"/>
    <mergeCell ref="E421:F421"/>
    <mergeCell ref="G421:H421"/>
    <mergeCell ref="I421:J421"/>
    <mergeCell ref="E422:F422"/>
    <mergeCell ref="G422:H422"/>
    <mergeCell ref="I422:J422"/>
    <mergeCell ref="E423:F423"/>
    <mergeCell ref="G426:H426"/>
    <mergeCell ref="I426:J426"/>
    <mergeCell ref="E424:F424"/>
    <mergeCell ref="G424:H424"/>
    <mergeCell ref="I424:J424"/>
    <mergeCell ref="E425:F425"/>
    <mergeCell ref="G425:H425"/>
    <mergeCell ref="I425:J425"/>
    <mergeCell ref="E426:F426"/>
    <mergeCell ref="G429:H429"/>
    <mergeCell ref="I429:J429"/>
    <mergeCell ref="E427:F427"/>
    <mergeCell ref="G427:H427"/>
    <mergeCell ref="I427:J427"/>
    <mergeCell ref="E428:F428"/>
    <mergeCell ref="G428:H428"/>
    <mergeCell ref="I428:J428"/>
    <mergeCell ref="E429:F429"/>
    <mergeCell ref="G432:H432"/>
    <mergeCell ref="I432:J432"/>
    <mergeCell ref="E430:F430"/>
    <mergeCell ref="G430:H430"/>
    <mergeCell ref="I430:J430"/>
    <mergeCell ref="E431:F431"/>
    <mergeCell ref="G431:H431"/>
    <mergeCell ref="I431:J431"/>
    <mergeCell ref="E432:F432"/>
    <mergeCell ref="G435:H435"/>
    <mergeCell ref="I435:J435"/>
    <mergeCell ref="E433:F433"/>
    <mergeCell ref="G433:H433"/>
    <mergeCell ref="I433:J433"/>
    <mergeCell ref="E434:F434"/>
    <mergeCell ref="G434:H434"/>
    <mergeCell ref="I434:J434"/>
    <mergeCell ref="E435:F435"/>
    <mergeCell ref="G438:H438"/>
    <mergeCell ref="I438:J438"/>
    <mergeCell ref="E436:F436"/>
    <mergeCell ref="G436:H436"/>
    <mergeCell ref="I436:J436"/>
    <mergeCell ref="E437:F437"/>
    <mergeCell ref="G437:H437"/>
    <mergeCell ref="I437:J437"/>
    <mergeCell ref="E438:F438"/>
    <mergeCell ref="G441:H441"/>
    <mergeCell ref="I441:J441"/>
    <mergeCell ref="E439:F439"/>
    <mergeCell ref="G439:H439"/>
    <mergeCell ref="I439:J439"/>
    <mergeCell ref="E440:F440"/>
    <mergeCell ref="G440:H440"/>
    <mergeCell ref="I440:J440"/>
    <mergeCell ref="E441:F441"/>
    <mergeCell ref="G444:H444"/>
    <mergeCell ref="I444:J444"/>
    <mergeCell ref="E442:F442"/>
    <mergeCell ref="G442:H442"/>
    <mergeCell ref="I442:J442"/>
    <mergeCell ref="E443:F443"/>
    <mergeCell ref="G443:H443"/>
    <mergeCell ref="I443:J443"/>
    <mergeCell ref="E444:F444"/>
    <mergeCell ref="G447:H447"/>
    <mergeCell ref="I447:J447"/>
    <mergeCell ref="E445:F445"/>
    <mergeCell ref="G445:H445"/>
    <mergeCell ref="I445:J445"/>
    <mergeCell ref="E446:F446"/>
    <mergeCell ref="G446:H446"/>
    <mergeCell ref="I446:J446"/>
    <mergeCell ref="E447:F447"/>
    <mergeCell ref="G450:H450"/>
    <mergeCell ref="I450:J450"/>
    <mergeCell ref="E448:F448"/>
    <mergeCell ref="G448:H448"/>
    <mergeCell ref="I448:J448"/>
    <mergeCell ref="E449:F449"/>
    <mergeCell ref="G449:H449"/>
    <mergeCell ref="I449:J449"/>
    <mergeCell ref="E450:F450"/>
    <mergeCell ref="G453:H453"/>
    <mergeCell ref="I453:J453"/>
    <mergeCell ref="E451:F451"/>
    <mergeCell ref="G451:H451"/>
    <mergeCell ref="I451:J451"/>
    <mergeCell ref="E452:F452"/>
    <mergeCell ref="G452:H452"/>
    <mergeCell ref="I452:J452"/>
    <mergeCell ref="E453:F453"/>
    <mergeCell ref="G456:H456"/>
    <mergeCell ref="I456:J456"/>
    <mergeCell ref="E454:F454"/>
    <mergeCell ref="G454:H454"/>
    <mergeCell ref="I454:J454"/>
    <mergeCell ref="E455:F455"/>
    <mergeCell ref="G455:H455"/>
    <mergeCell ref="I455:J455"/>
    <mergeCell ref="E456:F456"/>
    <mergeCell ref="G459:H459"/>
    <mergeCell ref="I459:J459"/>
    <mergeCell ref="E457:F457"/>
    <mergeCell ref="G457:H457"/>
    <mergeCell ref="I457:J457"/>
    <mergeCell ref="E458:F458"/>
    <mergeCell ref="G458:H458"/>
    <mergeCell ref="I458:J458"/>
    <mergeCell ref="E459:F459"/>
    <mergeCell ref="G462:H462"/>
    <mergeCell ref="I462:J462"/>
    <mergeCell ref="E460:F460"/>
    <mergeCell ref="G460:H460"/>
    <mergeCell ref="I460:J460"/>
    <mergeCell ref="E461:F461"/>
    <mergeCell ref="G461:H461"/>
    <mergeCell ref="I461:J461"/>
    <mergeCell ref="E462:F462"/>
    <mergeCell ref="G465:H465"/>
    <mergeCell ref="I465:J465"/>
    <mergeCell ref="E463:F463"/>
    <mergeCell ref="G463:H463"/>
    <mergeCell ref="I463:J463"/>
    <mergeCell ref="E464:F464"/>
    <mergeCell ref="G464:H464"/>
    <mergeCell ref="I464:J464"/>
    <mergeCell ref="E465:F465"/>
    <mergeCell ref="G468:H468"/>
    <mergeCell ref="I468:J468"/>
    <mergeCell ref="E466:F466"/>
    <mergeCell ref="G466:H466"/>
    <mergeCell ref="I466:J466"/>
    <mergeCell ref="E467:F467"/>
    <mergeCell ref="G467:H467"/>
    <mergeCell ref="I467:J467"/>
    <mergeCell ref="E468:F468"/>
    <mergeCell ref="G471:H471"/>
    <mergeCell ref="I471:J471"/>
    <mergeCell ref="E469:F469"/>
    <mergeCell ref="G469:H469"/>
    <mergeCell ref="I469:J469"/>
    <mergeCell ref="E470:F470"/>
    <mergeCell ref="G470:H470"/>
    <mergeCell ref="I470:J470"/>
    <mergeCell ref="E471:F471"/>
    <mergeCell ref="G474:H474"/>
    <mergeCell ref="I474:J474"/>
    <mergeCell ref="E472:F472"/>
    <mergeCell ref="G472:H472"/>
    <mergeCell ref="I472:J472"/>
    <mergeCell ref="E473:F473"/>
    <mergeCell ref="G473:H473"/>
    <mergeCell ref="I473:J473"/>
    <mergeCell ref="E474:F474"/>
    <mergeCell ref="G477:H477"/>
    <mergeCell ref="I477:J477"/>
    <mergeCell ref="E475:F475"/>
    <mergeCell ref="G475:H475"/>
    <mergeCell ref="I475:J475"/>
    <mergeCell ref="E476:F476"/>
    <mergeCell ref="G476:H476"/>
    <mergeCell ref="I476:J476"/>
    <mergeCell ref="E477:F477"/>
    <mergeCell ref="G480:H480"/>
    <mergeCell ref="I480:J480"/>
    <mergeCell ref="E478:F478"/>
    <mergeCell ref="G478:H478"/>
    <mergeCell ref="I478:J478"/>
    <mergeCell ref="E479:F479"/>
    <mergeCell ref="G479:H479"/>
    <mergeCell ref="I479:J479"/>
    <mergeCell ref="E480:F480"/>
    <mergeCell ref="G483:H483"/>
    <mergeCell ref="I483:J483"/>
    <mergeCell ref="E481:F481"/>
    <mergeCell ref="G481:H481"/>
    <mergeCell ref="I481:J481"/>
    <mergeCell ref="E482:F482"/>
    <mergeCell ref="G482:H482"/>
    <mergeCell ref="I482:J482"/>
    <mergeCell ref="E483:F483"/>
    <mergeCell ref="G486:H486"/>
    <mergeCell ref="I486:J486"/>
    <mergeCell ref="E484:F484"/>
    <mergeCell ref="G484:H484"/>
    <mergeCell ref="I484:J484"/>
    <mergeCell ref="E485:F485"/>
    <mergeCell ref="G485:H485"/>
    <mergeCell ref="I485:J485"/>
    <mergeCell ref="E486:F486"/>
    <mergeCell ref="G489:H489"/>
    <mergeCell ref="I489:J489"/>
    <mergeCell ref="E487:F487"/>
    <mergeCell ref="G487:H487"/>
    <mergeCell ref="I487:J487"/>
    <mergeCell ref="E488:F488"/>
    <mergeCell ref="G488:H488"/>
    <mergeCell ref="I488:J488"/>
    <mergeCell ref="E489:F489"/>
    <mergeCell ref="G492:H492"/>
    <mergeCell ref="I492:J492"/>
    <mergeCell ref="E490:F490"/>
    <mergeCell ref="G490:H490"/>
    <mergeCell ref="I490:J490"/>
    <mergeCell ref="E491:F491"/>
    <mergeCell ref="G491:H491"/>
    <mergeCell ref="I491:J491"/>
    <mergeCell ref="E492:F492"/>
    <mergeCell ref="G495:H495"/>
    <mergeCell ref="I495:J495"/>
    <mergeCell ref="E493:F493"/>
    <mergeCell ref="G493:H493"/>
    <mergeCell ref="I493:J493"/>
    <mergeCell ref="E494:F494"/>
    <mergeCell ref="G494:H494"/>
    <mergeCell ref="I494:J494"/>
    <mergeCell ref="E495:F495"/>
    <mergeCell ref="G498:H498"/>
    <mergeCell ref="I498:J498"/>
    <mergeCell ref="E496:F496"/>
    <mergeCell ref="G496:H496"/>
    <mergeCell ref="I496:J496"/>
    <mergeCell ref="E497:F497"/>
    <mergeCell ref="G497:H497"/>
    <mergeCell ref="I497:J497"/>
    <mergeCell ref="E498:F498"/>
    <mergeCell ref="G501:H501"/>
    <mergeCell ref="I501:J501"/>
    <mergeCell ref="E499:F499"/>
    <mergeCell ref="G499:H499"/>
    <mergeCell ref="I499:J499"/>
    <mergeCell ref="E500:F500"/>
    <mergeCell ref="G500:H500"/>
    <mergeCell ref="I500:J500"/>
    <mergeCell ref="E501:F501"/>
    <mergeCell ref="G504:H504"/>
    <mergeCell ref="I504:J504"/>
    <mergeCell ref="E502:F502"/>
    <mergeCell ref="G502:H502"/>
    <mergeCell ref="I502:J502"/>
    <mergeCell ref="E503:F503"/>
    <mergeCell ref="G503:H503"/>
    <mergeCell ref="I503:J503"/>
    <mergeCell ref="E504:F504"/>
    <mergeCell ref="G507:H507"/>
    <mergeCell ref="I507:J507"/>
    <mergeCell ref="E505:F505"/>
    <mergeCell ref="G505:H505"/>
    <mergeCell ref="I505:J505"/>
    <mergeCell ref="E506:F506"/>
    <mergeCell ref="G506:H506"/>
    <mergeCell ref="I506:J506"/>
    <mergeCell ref="E507:F507"/>
    <mergeCell ref="G510:H510"/>
    <mergeCell ref="I510:J510"/>
    <mergeCell ref="E508:F508"/>
    <mergeCell ref="G508:H508"/>
    <mergeCell ref="I508:J508"/>
    <mergeCell ref="E509:F509"/>
    <mergeCell ref="G509:H509"/>
    <mergeCell ref="I509:J509"/>
    <mergeCell ref="E510:F510"/>
    <mergeCell ref="G513:H513"/>
    <mergeCell ref="I513:J513"/>
    <mergeCell ref="E511:F511"/>
    <mergeCell ref="G511:H511"/>
    <mergeCell ref="I511:J511"/>
    <mergeCell ref="E512:F512"/>
    <mergeCell ref="G512:H512"/>
    <mergeCell ref="I512:J512"/>
    <mergeCell ref="E513:F513"/>
    <mergeCell ref="G516:H516"/>
    <mergeCell ref="I516:J516"/>
    <mergeCell ref="E514:F514"/>
    <mergeCell ref="G514:H514"/>
    <mergeCell ref="I514:J514"/>
    <mergeCell ref="E515:F515"/>
    <mergeCell ref="G515:H515"/>
    <mergeCell ref="I515:J515"/>
    <mergeCell ref="E516:F516"/>
    <mergeCell ref="G519:H519"/>
    <mergeCell ref="I519:J519"/>
    <mergeCell ref="E517:F517"/>
    <mergeCell ref="G517:H517"/>
    <mergeCell ref="I517:J517"/>
    <mergeCell ref="E518:F518"/>
    <mergeCell ref="G518:H518"/>
    <mergeCell ref="I518:J518"/>
    <mergeCell ref="E519:F519"/>
    <mergeCell ref="G522:H522"/>
    <mergeCell ref="I522:J522"/>
    <mergeCell ref="E520:F520"/>
    <mergeCell ref="G520:H520"/>
    <mergeCell ref="I520:J520"/>
    <mergeCell ref="E521:F521"/>
    <mergeCell ref="G521:H521"/>
    <mergeCell ref="I521:J521"/>
    <mergeCell ref="E522:F522"/>
    <mergeCell ref="G525:H525"/>
    <mergeCell ref="I525:J525"/>
    <mergeCell ref="E523:F523"/>
    <mergeCell ref="G523:H523"/>
    <mergeCell ref="I523:J523"/>
    <mergeCell ref="E524:F524"/>
    <mergeCell ref="G524:H524"/>
    <mergeCell ref="I524:J524"/>
    <mergeCell ref="E525:F525"/>
    <mergeCell ref="G528:H528"/>
    <mergeCell ref="I528:J528"/>
    <mergeCell ref="E526:F526"/>
    <mergeCell ref="G526:H526"/>
    <mergeCell ref="I526:J526"/>
    <mergeCell ref="E527:F527"/>
    <mergeCell ref="G527:H527"/>
    <mergeCell ref="I527:J527"/>
    <mergeCell ref="E528:F528"/>
    <mergeCell ref="G531:H531"/>
    <mergeCell ref="I531:J531"/>
    <mergeCell ref="E529:F529"/>
    <mergeCell ref="G529:H529"/>
    <mergeCell ref="I529:J529"/>
    <mergeCell ref="E530:F530"/>
    <mergeCell ref="G530:H530"/>
    <mergeCell ref="I530:J530"/>
    <mergeCell ref="E531:F531"/>
    <mergeCell ref="G534:H534"/>
    <mergeCell ref="I534:J534"/>
    <mergeCell ref="E532:F532"/>
    <mergeCell ref="G532:H532"/>
    <mergeCell ref="I532:J532"/>
    <mergeCell ref="E533:F533"/>
    <mergeCell ref="G533:H533"/>
    <mergeCell ref="I533:J533"/>
    <mergeCell ref="E534:F534"/>
    <mergeCell ref="G537:H537"/>
    <mergeCell ref="I537:J537"/>
    <mergeCell ref="E535:F535"/>
    <mergeCell ref="G535:H535"/>
    <mergeCell ref="I535:J535"/>
    <mergeCell ref="E536:F536"/>
    <mergeCell ref="G536:H536"/>
    <mergeCell ref="I536:J536"/>
    <mergeCell ref="E537:F537"/>
    <mergeCell ref="G540:H540"/>
    <mergeCell ref="I540:J540"/>
    <mergeCell ref="E538:F538"/>
    <mergeCell ref="G538:H538"/>
    <mergeCell ref="I538:J538"/>
    <mergeCell ref="E539:F539"/>
    <mergeCell ref="G539:H539"/>
    <mergeCell ref="I539:J539"/>
    <mergeCell ref="E540:F540"/>
    <mergeCell ref="G543:H543"/>
    <mergeCell ref="I543:J543"/>
    <mergeCell ref="E541:F541"/>
    <mergeCell ref="G541:H541"/>
    <mergeCell ref="I541:J541"/>
    <mergeCell ref="E542:F542"/>
    <mergeCell ref="G542:H542"/>
    <mergeCell ref="I542:J542"/>
    <mergeCell ref="E543:F543"/>
    <mergeCell ref="G546:H546"/>
    <mergeCell ref="I546:J546"/>
    <mergeCell ref="E544:F544"/>
    <mergeCell ref="G544:H544"/>
    <mergeCell ref="I544:J544"/>
    <mergeCell ref="E545:F545"/>
    <mergeCell ref="G545:H545"/>
    <mergeCell ref="I545:J545"/>
    <mergeCell ref="E546:F546"/>
    <mergeCell ref="G549:H549"/>
    <mergeCell ref="I549:J549"/>
    <mergeCell ref="E547:F547"/>
    <mergeCell ref="G547:H547"/>
    <mergeCell ref="I547:J547"/>
    <mergeCell ref="E548:F548"/>
    <mergeCell ref="G548:H548"/>
    <mergeCell ref="I548:J548"/>
    <mergeCell ref="E549:F549"/>
    <mergeCell ref="G552:H552"/>
    <mergeCell ref="I552:J552"/>
    <mergeCell ref="E550:F550"/>
    <mergeCell ref="G550:H550"/>
    <mergeCell ref="I550:J550"/>
    <mergeCell ref="E551:F551"/>
    <mergeCell ref="G551:H551"/>
    <mergeCell ref="I551:J551"/>
    <mergeCell ref="E552:F552"/>
    <mergeCell ref="G555:H555"/>
    <mergeCell ref="I555:J555"/>
    <mergeCell ref="E553:F553"/>
    <mergeCell ref="G553:H553"/>
    <mergeCell ref="I553:J553"/>
    <mergeCell ref="E554:F554"/>
    <mergeCell ref="G554:H554"/>
    <mergeCell ref="I554:J554"/>
    <mergeCell ref="E555:F555"/>
    <mergeCell ref="G558:H558"/>
    <mergeCell ref="I558:J558"/>
    <mergeCell ref="E556:F556"/>
    <mergeCell ref="G556:H556"/>
    <mergeCell ref="I556:J556"/>
    <mergeCell ref="E557:F557"/>
    <mergeCell ref="G557:H557"/>
    <mergeCell ref="I557:J557"/>
    <mergeCell ref="E558:F558"/>
    <mergeCell ref="G561:H561"/>
    <mergeCell ref="I561:J561"/>
    <mergeCell ref="E559:F559"/>
    <mergeCell ref="G559:H559"/>
    <mergeCell ref="I559:J559"/>
    <mergeCell ref="E560:F560"/>
    <mergeCell ref="G560:H560"/>
    <mergeCell ref="I560:J560"/>
    <mergeCell ref="E561:F561"/>
    <mergeCell ref="G564:H564"/>
    <mergeCell ref="I564:J564"/>
    <mergeCell ref="E562:F562"/>
    <mergeCell ref="G562:H562"/>
    <mergeCell ref="I562:J562"/>
    <mergeCell ref="E563:F563"/>
    <mergeCell ref="G563:H563"/>
    <mergeCell ref="I563:J563"/>
    <mergeCell ref="E564:F564"/>
    <mergeCell ref="G567:H567"/>
    <mergeCell ref="I567:J567"/>
    <mergeCell ref="E565:F565"/>
    <mergeCell ref="G565:H565"/>
    <mergeCell ref="I565:J565"/>
    <mergeCell ref="E566:F566"/>
    <mergeCell ref="G566:H566"/>
    <mergeCell ref="I566:J566"/>
    <mergeCell ref="E567:F567"/>
    <mergeCell ref="G570:H570"/>
    <mergeCell ref="I570:J570"/>
    <mergeCell ref="E568:F568"/>
    <mergeCell ref="G568:H568"/>
    <mergeCell ref="I568:J568"/>
    <mergeCell ref="E569:F569"/>
    <mergeCell ref="G569:H569"/>
    <mergeCell ref="I569:J569"/>
    <mergeCell ref="E570:F570"/>
    <mergeCell ref="G573:H573"/>
    <mergeCell ref="I573:J573"/>
    <mergeCell ref="E571:F571"/>
    <mergeCell ref="G571:H571"/>
    <mergeCell ref="I571:J571"/>
    <mergeCell ref="E572:F572"/>
    <mergeCell ref="G572:H572"/>
    <mergeCell ref="I572:J572"/>
    <mergeCell ref="E573:F573"/>
    <mergeCell ref="G576:H576"/>
    <mergeCell ref="I576:J576"/>
    <mergeCell ref="E574:F574"/>
    <mergeCell ref="G574:H574"/>
    <mergeCell ref="I574:J574"/>
    <mergeCell ref="E575:F575"/>
    <mergeCell ref="G575:H575"/>
    <mergeCell ref="I575:J575"/>
    <mergeCell ref="E576:F576"/>
    <mergeCell ref="G579:H579"/>
    <mergeCell ref="I579:J579"/>
    <mergeCell ref="E577:F577"/>
    <mergeCell ref="G577:H577"/>
    <mergeCell ref="I577:J577"/>
    <mergeCell ref="E578:F578"/>
    <mergeCell ref="G578:H578"/>
    <mergeCell ref="I578:J578"/>
    <mergeCell ref="E579:F579"/>
    <mergeCell ref="G582:H582"/>
    <mergeCell ref="I582:J582"/>
    <mergeCell ref="E580:F580"/>
    <mergeCell ref="G580:H580"/>
    <mergeCell ref="I580:J580"/>
    <mergeCell ref="E581:F581"/>
    <mergeCell ref="G581:H581"/>
    <mergeCell ref="I581:J581"/>
    <mergeCell ref="E582:F582"/>
    <mergeCell ref="G585:H585"/>
    <mergeCell ref="I585:J585"/>
    <mergeCell ref="E583:F583"/>
    <mergeCell ref="G583:H583"/>
    <mergeCell ref="I583:J583"/>
    <mergeCell ref="E584:F584"/>
    <mergeCell ref="G584:H584"/>
    <mergeCell ref="I584:J584"/>
    <mergeCell ref="E585:F585"/>
    <mergeCell ref="G588:H588"/>
    <mergeCell ref="I588:J588"/>
    <mergeCell ref="E586:F586"/>
    <mergeCell ref="G586:H586"/>
    <mergeCell ref="I586:J586"/>
    <mergeCell ref="E587:F587"/>
    <mergeCell ref="G587:H587"/>
    <mergeCell ref="I587:J587"/>
    <mergeCell ref="E588:F588"/>
    <mergeCell ref="G591:H591"/>
    <mergeCell ref="I591:J591"/>
    <mergeCell ref="E589:F589"/>
    <mergeCell ref="G589:H589"/>
    <mergeCell ref="I589:J589"/>
    <mergeCell ref="E590:F590"/>
    <mergeCell ref="G590:H590"/>
    <mergeCell ref="I590:J590"/>
    <mergeCell ref="E591:F591"/>
    <mergeCell ref="G594:H594"/>
    <mergeCell ref="I594:J594"/>
    <mergeCell ref="E592:F592"/>
    <mergeCell ref="G592:H592"/>
    <mergeCell ref="I592:J592"/>
    <mergeCell ref="E593:F593"/>
    <mergeCell ref="G593:H593"/>
    <mergeCell ref="I593:J593"/>
    <mergeCell ref="E594:F594"/>
    <mergeCell ref="G597:H597"/>
    <mergeCell ref="I597:J597"/>
    <mergeCell ref="E595:F595"/>
    <mergeCell ref="G595:H595"/>
    <mergeCell ref="I595:J595"/>
    <mergeCell ref="E596:F596"/>
    <mergeCell ref="G596:H596"/>
    <mergeCell ref="I596:J596"/>
    <mergeCell ref="E597:F597"/>
    <mergeCell ref="G600:H600"/>
    <mergeCell ref="I600:J600"/>
    <mergeCell ref="E598:F598"/>
    <mergeCell ref="G598:H598"/>
    <mergeCell ref="I598:J598"/>
    <mergeCell ref="E599:F599"/>
    <mergeCell ref="G599:H599"/>
    <mergeCell ref="I599:J599"/>
    <mergeCell ref="E600:F600"/>
    <mergeCell ref="G603:H603"/>
    <mergeCell ref="I603:J603"/>
    <mergeCell ref="E601:F601"/>
    <mergeCell ref="G601:H601"/>
    <mergeCell ref="I601:J601"/>
    <mergeCell ref="E602:F602"/>
    <mergeCell ref="G602:H602"/>
    <mergeCell ref="I602:J602"/>
    <mergeCell ref="E603:F603"/>
    <mergeCell ref="G606:H606"/>
    <mergeCell ref="I606:J606"/>
    <mergeCell ref="E604:F604"/>
    <mergeCell ref="G604:H604"/>
    <mergeCell ref="I604:J604"/>
    <mergeCell ref="E605:F605"/>
    <mergeCell ref="G605:H605"/>
    <mergeCell ref="I605:J605"/>
    <mergeCell ref="E606:F606"/>
    <mergeCell ref="G609:H609"/>
    <mergeCell ref="I609:J609"/>
    <mergeCell ref="E607:F607"/>
    <mergeCell ref="G607:H607"/>
    <mergeCell ref="I607:J607"/>
    <mergeCell ref="E608:F608"/>
    <mergeCell ref="G608:H608"/>
    <mergeCell ref="I608:J608"/>
    <mergeCell ref="E609:F609"/>
    <mergeCell ref="G612:H612"/>
    <mergeCell ref="I612:J612"/>
    <mergeCell ref="E610:F610"/>
    <mergeCell ref="G610:H610"/>
    <mergeCell ref="I610:J610"/>
    <mergeCell ref="E611:F611"/>
    <mergeCell ref="G611:H611"/>
    <mergeCell ref="I611:J611"/>
    <mergeCell ref="E612:F612"/>
    <mergeCell ref="G615:H615"/>
    <mergeCell ref="I615:J615"/>
    <mergeCell ref="E613:F613"/>
    <mergeCell ref="G613:H613"/>
    <mergeCell ref="I613:J613"/>
    <mergeCell ref="E614:F614"/>
    <mergeCell ref="G614:H614"/>
    <mergeCell ref="I614:J614"/>
    <mergeCell ref="E615:F615"/>
    <mergeCell ref="G618:H618"/>
    <mergeCell ref="I618:J618"/>
    <mergeCell ref="E616:F616"/>
    <mergeCell ref="G616:H616"/>
    <mergeCell ref="I616:J616"/>
    <mergeCell ref="E617:F617"/>
    <mergeCell ref="G617:H617"/>
    <mergeCell ref="I617:J617"/>
    <mergeCell ref="E618:F618"/>
    <mergeCell ref="G621:H621"/>
    <mergeCell ref="I621:J621"/>
    <mergeCell ref="E619:F619"/>
    <mergeCell ref="G619:H619"/>
    <mergeCell ref="I619:J619"/>
    <mergeCell ref="E620:F620"/>
    <mergeCell ref="G620:H620"/>
    <mergeCell ref="I620:J620"/>
    <mergeCell ref="E621:F621"/>
    <mergeCell ref="G624:H624"/>
    <mergeCell ref="I624:J624"/>
    <mergeCell ref="E622:F622"/>
    <mergeCell ref="G622:H622"/>
    <mergeCell ref="I622:J622"/>
    <mergeCell ref="E623:F623"/>
    <mergeCell ref="G623:H623"/>
    <mergeCell ref="I623:J623"/>
    <mergeCell ref="E624:F624"/>
    <mergeCell ref="G627:H627"/>
    <mergeCell ref="I627:J627"/>
    <mergeCell ref="E625:F625"/>
    <mergeCell ref="G625:H625"/>
    <mergeCell ref="I625:J625"/>
    <mergeCell ref="E626:F626"/>
    <mergeCell ref="G626:H626"/>
    <mergeCell ref="I626:J626"/>
    <mergeCell ref="E627:F627"/>
    <mergeCell ref="G630:H630"/>
    <mergeCell ref="I630:J630"/>
    <mergeCell ref="E628:F628"/>
    <mergeCell ref="G628:H628"/>
    <mergeCell ref="I628:J628"/>
    <mergeCell ref="E629:F629"/>
    <mergeCell ref="G629:H629"/>
    <mergeCell ref="I629:J629"/>
    <mergeCell ref="E630:F630"/>
    <mergeCell ref="G633:H633"/>
    <mergeCell ref="I633:J633"/>
    <mergeCell ref="E631:F631"/>
    <mergeCell ref="G631:H631"/>
    <mergeCell ref="I631:J631"/>
    <mergeCell ref="E632:F632"/>
    <mergeCell ref="G632:H632"/>
    <mergeCell ref="I632:J632"/>
    <mergeCell ref="E633:F633"/>
    <mergeCell ref="G636:H636"/>
    <mergeCell ref="I636:J636"/>
    <mergeCell ref="E634:F634"/>
    <mergeCell ref="G634:H634"/>
    <mergeCell ref="I634:J634"/>
    <mergeCell ref="E635:F635"/>
    <mergeCell ref="G635:H635"/>
    <mergeCell ref="I635:J635"/>
    <mergeCell ref="E636:F636"/>
    <mergeCell ref="G639:H639"/>
    <mergeCell ref="I639:J639"/>
    <mergeCell ref="E637:F637"/>
    <mergeCell ref="G637:H637"/>
    <mergeCell ref="I637:J637"/>
    <mergeCell ref="E638:F638"/>
    <mergeCell ref="G638:H638"/>
    <mergeCell ref="I638:J638"/>
    <mergeCell ref="E639:F639"/>
    <mergeCell ref="G642:H642"/>
    <mergeCell ref="I642:J642"/>
    <mergeCell ref="E640:F640"/>
    <mergeCell ref="G640:H640"/>
    <mergeCell ref="I640:J640"/>
    <mergeCell ref="E641:F641"/>
    <mergeCell ref="G641:H641"/>
    <mergeCell ref="I641:J641"/>
    <mergeCell ref="E642:F642"/>
    <mergeCell ref="G645:H645"/>
    <mergeCell ref="I645:J645"/>
    <mergeCell ref="E643:F643"/>
    <mergeCell ref="G643:H643"/>
    <mergeCell ref="I643:J643"/>
    <mergeCell ref="E644:F644"/>
    <mergeCell ref="G644:H644"/>
    <mergeCell ref="I644:J644"/>
    <mergeCell ref="E645:F645"/>
    <mergeCell ref="G648:H648"/>
    <mergeCell ref="I648:J648"/>
    <mergeCell ref="E646:F646"/>
    <mergeCell ref="G646:H646"/>
    <mergeCell ref="I646:J646"/>
    <mergeCell ref="E647:F647"/>
    <mergeCell ref="G647:H647"/>
    <mergeCell ref="I647:J647"/>
    <mergeCell ref="E648:F648"/>
    <mergeCell ref="G651:H651"/>
    <mergeCell ref="I651:J651"/>
    <mergeCell ref="E649:F649"/>
    <mergeCell ref="G649:H649"/>
    <mergeCell ref="I649:J649"/>
    <mergeCell ref="E650:F650"/>
    <mergeCell ref="G650:H650"/>
    <mergeCell ref="I650:J650"/>
    <mergeCell ref="E651:F651"/>
    <mergeCell ref="G654:H654"/>
    <mergeCell ref="I654:J654"/>
    <mergeCell ref="E652:F652"/>
    <mergeCell ref="G652:H652"/>
    <mergeCell ref="I652:J652"/>
    <mergeCell ref="E653:F653"/>
    <mergeCell ref="G653:H653"/>
    <mergeCell ref="I653:J653"/>
    <mergeCell ref="E654:F654"/>
    <mergeCell ref="G657:H657"/>
    <mergeCell ref="I657:J657"/>
    <mergeCell ref="E655:F655"/>
    <mergeCell ref="G655:H655"/>
    <mergeCell ref="I655:J655"/>
    <mergeCell ref="E656:F656"/>
    <mergeCell ref="G656:H656"/>
    <mergeCell ref="I656:J656"/>
    <mergeCell ref="E657:F657"/>
    <mergeCell ref="G660:H660"/>
    <mergeCell ref="I660:J660"/>
    <mergeCell ref="E658:F658"/>
    <mergeCell ref="G658:H658"/>
    <mergeCell ref="I658:J658"/>
    <mergeCell ref="E659:F659"/>
    <mergeCell ref="G659:H659"/>
    <mergeCell ref="I659:J659"/>
    <mergeCell ref="E660:F660"/>
    <mergeCell ref="G663:H663"/>
    <mergeCell ref="I663:J663"/>
    <mergeCell ref="E661:F661"/>
    <mergeCell ref="G661:H661"/>
    <mergeCell ref="I661:J661"/>
    <mergeCell ref="E662:F662"/>
    <mergeCell ref="G662:H662"/>
    <mergeCell ref="I662:J662"/>
    <mergeCell ref="E663:F663"/>
    <mergeCell ref="G666:H666"/>
    <mergeCell ref="I666:J666"/>
    <mergeCell ref="E664:F664"/>
    <mergeCell ref="G664:H664"/>
    <mergeCell ref="I664:J664"/>
    <mergeCell ref="E665:F665"/>
    <mergeCell ref="G665:H665"/>
    <mergeCell ref="I665:J665"/>
    <mergeCell ref="E666:F666"/>
    <mergeCell ref="G669:H669"/>
    <mergeCell ref="I669:J669"/>
    <mergeCell ref="E667:F667"/>
    <mergeCell ref="G667:H667"/>
    <mergeCell ref="I667:J667"/>
    <mergeCell ref="E668:F668"/>
    <mergeCell ref="G668:H668"/>
    <mergeCell ref="I668:J668"/>
    <mergeCell ref="E669:F669"/>
    <mergeCell ref="G672:H672"/>
    <mergeCell ref="I672:J672"/>
    <mergeCell ref="E670:F670"/>
    <mergeCell ref="G670:H670"/>
    <mergeCell ref="I670:J670"/>
    <mergeCell ref="E671:F671"/>
    <mergeCell ref="G671:H671"/>
    <mergeCell ref="I671:J671"/>
    <mergeCell ref="E672:F672"/>
    <mergeCell ref="G675:H675"/>
    <mergeCell ref="I675:J675"/>
    <mergeCell ref="E673:F673"/>
    <mergeCell ref="G673:H673"/>
    <mergeCell ref="I673:J673"/>
    <mergeCell ref="E674:F674"/>
    <mergeCell ref="G674:H674"/>
    <mergeCell ref="I674:J674"/>
    <mergeCell ref="E675:F675"/>
    <mergeCell ref="G678:H678"/>
    <mergeCell ref="I678:J678"/>
    <mergeCell ref="E676:F676"/>
    <mergeCell ref="G676:H676"/>
    <mergeCell ref="I676:J676"/>
    <mergeCell ref="E677:F677"/>
    <mergeCell ref="G677:H677"/>
    <mergeCell ref="I677:J677"/>
    <mergeCell ref="E678:F678"/>
    <mergeCell ref="G681:H681"/>
    <mergeCell ref="I681:J681"/>
    <mergeCell ref="E679:F679"/>
    <mergeCell ref="G679:H679"/>
    <mergeCell ref="I679:J679"/>
    <mergeCell ref="E680:F680"/>
    <mergeCell ref="G680:H680"/>
    <mergeCell ref="I680:J680"/>
    <mergeCell ref="E681:F681"/>
    <mergeCell ref="G684:H684"/>
    <mergeCell ref="I684:J684"/>
    <mergeCell ref="E682:F682"/>
    <mergeCell ref="G682:H682"/>
    <mergeCell ref="I682:J682"/>
    <mergeCell ref="E683:F683"/>
    <mergeCell ref="G683:H683"/>
    <mergeCell ref="I683:J683"/>
    <mergeCell ref="E684:F684"/>
    <mergeCell ref="G687:H687"/>
    <mergeCell ref="I687:J687"/>
    <mergeCell ref="E685:F685"/>
    <mergeCell ref="G685:H685"/>
    <mergeCell ref="I685:J685"/>
    <mergeCell ref="E686:F686"/>
    <mergeCell ref="G686:H686"/>
    <mergeCell ref="I686:J686"/>
    <mergeCell ref="E687:F687"/>
    <mergeCell ref="G690:H690"/>
    <mergeCell ref="I690:J690"/>
    <mergeCell ref="E688:F688"/>
    <mergeCell ref="G688:H688"/>
    <mergeCell ref="I688:J688"/>
    <mergeCell ref="E689:F689"/>
    <mergeCell ref="G689:H689"/>
    <mergeCell ref="I689:J689"/>
    <mergeCell ref="E690:F690"/>
    <mergeCell ref="G693:H693"/>
    <mergeCell ref="I693:J693"/>
    <mergeCell ref="E691:F691"/>
    <mergeCell ref="G691:H691"/>
    <mergeCell ref="I691:J691"/>
    <mergeCell ref="E692:F692"/>
    <mergeCell ref="G692:H692"/>
    <mergeCell ref="I692:J692"/>
    <mergeCell ref="E693:F693"/>
    <mergeCell ref="G696:H696"/>
    <mergeCell ref="I696:J696"/>
    <mergeCell ref="E694:F694"/>
    <mergeCell ref="G694:H694"/>
    <mergeCell ref="I694:J694"/>
    <mergeCell ref="E695:F695"/>
    <mergeCell ref="G695:H695"/>
    <mergeCell ref="I695:J695"/>
    <mergeCell ref="E696:F696"/>
    <mergeCell ref="G699:H699"/>
    <mergeCell ref="I699:J699"/>
    <mergeCell ref="E697:F697"/>
    <mergeCell ref="G697:H697"/>
    <mergeCell ref="I697:J697"/>
    <mergeCell ref="E698:F698"/>
    <mergeCell ref="G698:H698"/>
    <mergeCell ref="I698:J698"/>
    <mergeCell ref="E699:F699"/>
    <mergeCell ref="G702:H702"/>
    <mergeCell ref="I702:J702"/>
    <mergeCell ref="E700:F700"/>
    <mergeCell ref="G700:H700"/>
    <mergeCell ref="I700:J700"/>
    <mergeCell ref="E701:F701"/>
    <mergeCell ref="G701:H701"/>
    <mergeCell ref="I701:J701"/>
    <mergeCell ref="E702:F702"/>
    <mergeCell ref="G705:H705"/>
    <mergeCell ref="I705:J705"/>
    <mergeCell ref="E703:F703"/>
    <mergeCell ref="G703:H703"/>
    <mergeCell ref="I703:J703"/>
    <mergeCell ref="E704:F704"/>
    <mergeCell ref="G704:H704"/>
    <mergeCell ref="I704:J704"/>
    <mergeCell ref="E705:F705"/>
    <mergeCell ref="G708:H708"/>
    <mergeCell ref="I708:J708"/>
    <mergeCell ref="E706:F706"/>
    <mergeCell ref="G706:H706"/>
    <mergeCell ref="I706:J706"/>
    <mergeCell ref="E707:F707"/>
    <mergeCell ref="G707:H707"/>
    <mergeCell ref="I707:J707"/>
    <mergeCell ref="E708:F708"/>
    <mergeCell ref="G711:H711"/>
    <mergeCell ref="I711:J711"/>
    <mergeCell ref="E709:F709"/>
    <mergeCell ref="G709:H709"/>
    <mergeCell ref="I709:J709"/>
    <mergeCell ref="E710:F710"/>
    <mergeCell ref="G710:H710"/>
    <mergeCell ref="I710:J710"/>
    <mergeCell ref="E711:F711"/>
    <mergeCell ref="G714:H714"/>
    <mergeCell ref="I714:J714"/>
    <mergeCell ref="E712:F712"/>
    <mergeCell ref="G712:H712"/>
    <mergeCell ref="I712:J712"/>
    <mergeCell ref="E713:F713"/>
    <mergeCell ref="G713:H713"/>
    <mergeCell ref="I713:J713"/>
    <mergeCell ref="E714:F714"/>
    <mergeCell ref="G717:H717"/>
    <mergeCell ref="I717:J717"/>
    <mergeCell ref="E715:F715"/>
    <mergeCell ref="G715:H715"/>
    <mergeCell ref="I715:J715"/>
    <mergeCell ref="E716:F716"/>
    <mergeCell ref="G716:H716"/>
    <mergeCell ref="I716:J716"/>
    <mergeCell ref="E717:F717"/>
    <mergeCell ref="G720:H720"/>
    <mergeCell ref="I720:J720"/>
    <mergeCell ref="E718:F718"/>
    <mergeCell ref="G718:H718"/>
    <mergeCell ref="I718:J718"/>
    <mergeCell ref="E719:F719"/>
    <mergeCell ref="G719:H719"/>
    <mergeCell ref="I719:J719"/>
    <mergeCell ref="E720:F720"/>
    <mergeCell ref="G723:H723"/>
    <mergeCell ref="I723:J723"/>
    <mergeCell ref="E721:F721"/>
    <mergeCell ref="G721:H721"/>
    <mergeCell ref="I721:J721"/>
    <mergeCell ref="E722:F722"/>
    <mergeCell ref="G722:H722"/>
    <mergeCell ref="I722:J722"/>
    <mergeCell ref="E723:F723"/>
    <mergeCell ref="G726:H726"/>
    <mergeCell ref="I726:J726"/>
    <mergeCell ref="E724:F724"/>
    <mergeCell ref="G724:H724"/>
    <mergeCell ref="I724:J724"/>
    <mergeCell ref="E725:F725"/>
    <mergeCell ref="G725:H725"/>
    <mergeCell ref="I725:J725"/>
    <mergeCell ref="E726:F726"/>
    <mergeCell ref="G729:H729"/>
    <mergeCell ref="I729:J729"/>
    <mergeCell ref="E727:F727"/>
    <mergeCell ref="G727:H727"/>
    <mergeCell ref="I727:J727"/>
    <mergeCell ref="E728:F728"/>
    <mergeCell ref="G728:H728"/>
    <mergeCell ref="I728:J728"/>
    <mergeCell ref="E729:F729"/>
    <mergeCell ref="G732:H732"/>
    <mergeCell ref="I732:J732"/>
    <mergeCell ref="E730:F730"/>
    <mergeCell ref="G730:H730"/>
    <mergeCell ref="I730:J730"/>
    <mergeCell ref="E731:F731"/>
    <mergeCell ref="G731:H731"/>
    <mergeCell ref="I731:J731"/>
    <mergeCell ref="E732:F732"/>
    <mergeCell ref="G735:H735"/>
    <mergeCell ref="I735:J735"/>
    <mergeCell ref="E733:F733"/>
    <mergeCell ref="G733:H733"/>
    <mergeCell ref="I733:J733"/>
    <mergeCell ref="E734:F734"/>
    <mergeCell ref="G734:H734"/>
    <mergeCell ref="I734:J734"/>
    <mergeCell ref="E735:F735"/>
    <mergeCell ref="G738:H738"/>
    <mergeCell ref="I738:J738"/>
    <mergeCell ref="E736:F736"/>
    <mergeCell ref="G736:H736"/>
    <mergeCell ref="I736:J736"/>
    <mergeCell ref="E737:F737"/>
    <mergeCell ref="G737:H737"/>
    <mergeCell ref="I737:J737"/>
    <mergeCell ref="E738:F738"/>
    <mergeCell ref="G741:H741"/>
    <mergeCell ref="I741:J741"/>
    <mergeCell ref="E739:F739"/>
    <mergeCell ref="G739:H739"/>
    <mergeCell ref="I739:J739"/>
    <mergeCell ref="E740:F740"/>
    <mergeCell ref="G740:H740"/>
    <mergeCell ref="I740:J740"/>
    <mergeCell ref="E741:F741"/>
    <mergeCell ref="G744:H744"/>
    <mergeCell ref="I744:J744"/>
    <mergeCell ref="E742:F742"/>
    <mergeCell ref="G742:H742"/>
    <mergeCell ref="I742:J742"/>
    <mergeCell ref="E743:F743"/>
    <mergeCell ref="G743:H743"/>
    <mergeCell ref="I743:J743"/>
    <mergeCell ref="E744:F744"/>
    <mergeCell ref="G747:H747"/>
    <mergeCell ref="I747:J747"/>
    <mergeCell ref="E745:F745"/>
    <mergeCell ref="G745:H745"/>
    <mergeCell ref="I745:J745"/>
    <mergeCell ref="E746:F746"/>
    <mergeCell ref="G746:H746"/>
    <mergeCell ref="I746:J746"/>
    <mergeCell ref="E747:F747"/>
    <mergeCell ref="G750:H750"/>
    <mergeCell ref="I750:J750"/>
    <mergeCell ref="E748:F748"/>
    <mergeCell ref="G748:H748"/>
    <mergeCell ref="I748:J748"/>
    <mergeCell ref="E749:F749"/>
    <mergeCell ref="G749:H749"/>
    <mergeCell ref="I749:J749"/>
    <mergeCell ref="E750:F750"/>
    <mergeCell ref="G753:H753"/>
    <mergeCell ref="I753:J753"/>
    <mergeCell ref="E751:F751"/>
    <mergeCell ref="G751:H751"/>
    <mergeCell ref="I751:J751"/>
    <mergeCell ref="E752:F752"/>
    <mergeCell ref="G752:H752"/>
    <mergeCell ref="I752:J752"/>
    <mergeCell ref="E753:F753"/>
    <mergeCell ref="G756:H756"/>
    <mergeCell ref="I756:J756"/>
    <mergeCell ref="E754:F754"/>
    <mergeCell ref="G754:H754"/>
    <mergeCell ref="I754:J754"/>
    <mergeCell ref="E755:F755"/>
    <mergeCell ref="G755:H755"/>
    <mergeCell ref="I755:J755"/>
    <mergeCell ref="E756:F756"/>
    <mergeCell ref="G759:H759"/>
    <mergeCell ref="I759:J759"/>
    <mergeCell ref="E757:F757"/>
    <mergeCell ref="G757:H757"/>
    <mergeCell ref="I757:J757"/>
    <mergeCell ref="E758:F758"/>
    <mergeCell ref="G758:H758"/>
    <mergeCell ref="I758:J758"/>
    <mergeCell ref="E759:F759"/>
    <mergeCell ref="G762:H762"/>
    <mergeCell ref="I762:J762"/>
    <mergeCell ref="E760:F760"/>
    <mergeCell ref="G760:H760"/>
    <mergeCell ref="I760:J760"/>
    <mergeCell ref="E761:F761"/>
    <mergeCell ref="G761:H761"/>
    <mergeCell ref="I761:J761"/>
    <mergeCell ref="E762:F762"/>
    <mergeCell ref="G765:H765"/>
    <mergeCell ref="I765:J765"/>
    <mergeCell ref="E763:F763"/>
    <mergeCell ref="G763:H763"/>
    <mergeCell ref="I763:J763"/>
    <mergeCell ref="E764:F764"/>
    <mergeCell ref="G764:H764"/>
    <mergeCell ref="I764:J764"/>
    <mergeCell ref="E765:F765"/>
    <mergeCell ref="G768:H768"/>
    <mergeCell ref="I768:J768"/>
    <mergeCell ref="E766:F766"/>
    <mergeCell ref="G766:H766"/>
    <mergeCell ref="I766:J766"/>
    <mergeCell ref="E767:F767"/>
    <mergeCell ref="G767:H767"/>
    <mergeCell ref="I767:J767"/>
    <mergeCell ref="E768:F768"/>
    <mergeCell ref="G771:H771"/>
    <mergeCell ref="I771:J771"/>
    <mergeCell ref="E769:F769"/>
    <mergeCell ref="G769:H769"/>
    <mergeCell ref="I769:J769"/>
    <mergeCell ref="E770:F770"/>
    <mergeCell ref="G770:H770"/>
    <mergeCell ref="I770:J770"/>
    <mergeCell ref="E771:F771"/>
    <mergeCell ref="G774:H774"/>
    <mergeCell ref="I774:J774"/>
    <mergeCell ref="E772:F772"/>
    <mergeCell ref="G772:H772"/>
    <mergeCell ref="I772:J772"/>
    <mergeCell ref="E773:F773"/>
    <mergeCell ref="G773:H773"/>
    <mergeCell ref="I773:J773"/>
    <mergeCell ref="E774:F774"/>
    <mergeCell ref="G777:H777"/>
    <mergeCell ref="I777:J777"/>
    <mergeCell ref="E775:F775"/>
    <mergeCell ref="G775:H775"/>
    <mergeCell ref="I775:J775"/>
    <mergeCell ref="E776:F776"/>
    <mergeCell ref="G776:H776"/>
    <mergeCell ref="I776:J776"/>
    <mergeCell ref="E777:F777"/>
    <mergeCell ref="G780:H780"/>
    <mergeCell ref="I780:J780"/>
    <mergeCell ref="E778:F778"/>
    <mergeCell ref="G778:H778"/>
    <mergeCell ref="I778:J778"/>
    <mergeCell ref="E779:F779"/>
    <mergeCell ref="G779:H779"/>
    <mergeCell ref="I779:J779"/>
    <mergeCell ref="E780:F780"/>
    <mergeCell ref="G783:H783"/>
    <mergeCell ref="I783:J783"/>
    <mergeCell ref="E781:F781"/>
    <mergeCell ref="G781:H781"/>
    <mergeCell ref="I781:J781"/>
    <mergeCell ref="E782:F782"/>
    <mergeCell ref="G782:H782"/>
    <mergeCell ref="I782:J782"/>
    <mergeCell ref="E783:F783"/>
    <mergeCell ref="G786:H786"/>
    <mergeCell ref="I786:J786"/>
    <mergeCell ref="E784:F784"/>
    <mergeCell ref="G784:H784"/>
    <mergeCell ref="I784:J784"/>
    <mergeCell ref="E785:F785"/>
    <mergeCell ref="G785:H785"/>
    <mergeCell ref="I785:J785"/>
    <mergeCell ref="E786:F786"/>
    <mergeCell ref="G936:H936"/>
    <mergeCell ref="I936:J936"/>
    <mergeCell ref="E934:F934"/>
    <mergeCell ref="G934:H934"/>
    <mergeCell ref="I934:J934"/>
    <mergeCell ref="E935:F935"/>
    <mergeCell ref="G935:H935"/>
    <mergeCell ref="I935:J935"/>
    <mergeCell ref="E936:F936"/>
    <mergeCell ref="G939:H939"/>
    <mergeCell ref="I939:J939"/>
    <mergeCell ref="E937:F937"/>
    <mergeCell ref="G937:H937"/>
    <mergeCell ref="I937:J937"/>
    <mergeCell ref="E938:F938"/>
    <mergeCell ref="G938:H938"/>
    <mergeCell ref="I938:J938"/>
    <mergeCell ref="E939:F939"/>
    <mergeCell ref="G942:H942"/>
    <mergeCell ref="I942:J942"/>
    <mergeCell ref="E940:F940"/>
    <mergeCell ref="G940:H940"/>
    <mergeCell ref="I940:J940"/>
    <mergeCell ref="E941:F941"/>
    <mergeCell ref="G941:H941"/>
    <mergeCell ref="I941:J941"/>
    <mergeCell ref="E942:F942"/>
    <mergeCell ref="G945:H945"/>
    <mergeCell ref="I945:J945"/>
    <mergeCell ref="E943:F943"/>
    <mergeCell ref="G943:H943"/>
    <mergeCell ref="I943:J943"/>
    <mergeCell ref="E944:F944"/>
    <mergeCell ref="G944:H944"/>
    <mergeCell ref="I944:J944"/>
    <mergeCell ref="E945:F945"/>
    <mergeCell ref="G948:H948"/>
    <mergeCell ref="I948:J948"/>
    <mergeCell ref="E946:F946"/>
    <mergeCell ref="G946:H946"/>
    <mergeCell ref="I946:J946"/>
    <mergeCell ref="E947:F947"/>
    <mergeCell ref="G947:H947"/>
    <mergeCell ref="I947:J947"/>
    <mergeCell ref="E948:F948"/>
    <mergeCell ref="G951:H951"/>
    <mergeCell ref="I951:J951"/>
    <mergeCell ref="E949:F949"/>
    <mergeCell ref="G949:H949"/>
    <mergeCell ref="I949:J949"/>
    <mergeCell ref="E950:F950"/>
    <mergeCell ref="G950:H950"/>
    <mergeCell ref="I950:J950"/>
    <mergeCell ref="E951:F951"/>
    <mergeCell ref="G954:H954"/>
    <mergeCell ref="I954:J954"/>
    <mergeCell ref="E952:F952"/>
    <mergeCell ref="G952:H952"/>
    <mergeCell ref="I952:J952"/>
    <mergeCell ref="E953:F953"/>
    <mergeCell ref="G953:H953"/>
    <mergeCell ref="I953:J953"/>
    <mergeCell ref="E954:F954"/>
    <mergeCell ref="G957:H957"/>
    <mergeCell ref="I957:J957"/>
    <mergeCell ref="E955:F955"/>
    <mergeCell ref="G955:H955"/>
    <mergeCell ref="I955:J955"/>
    <mergeCell ref="E956:F956"/>
    <mergeCell ref="G956:H956"/>
    <mergeCell ref="I956:J956"/>
    <mergeCell ref="E957:F957"/>
    <mergeCell ref="G960:H960"/>
    <mergeCell ref="I960:J960"/>
    <mergeCell ref="E958:F958"/>
    <mergeCell ref="G958:H958"/>
    <mergeCell ref="I958:J958"/>
    <mergeCell ref="E959:F959"/>
    <mergeCell ref="G959:H959"/>
    <mergeCell ref="I959:J959"/>
    <mergeCell ref="E960:F960"/>
    <mergeCell ref="G963:H963"/>
    <mergeCell ref="I963:J963"/>
    <mergeCell ref="E961:F961"/>
    <mergeCell ref="G961:H961"/>
    <mergeCell ref="I961:J961"/>
    <mergeCell ref="E962:F962"/>
    <mergeCell ref="G962:H962"/>
    <mergeCell ref="I962:J962"/>
    <mergeCell ref="E963:F963"/>
    <mergeCell ref="G966:H966"/>
    <mergeCell ref="I966:J966"/>
    <mergeCell ref="E964:F964"/>
    <mergeCell ref="G964:H964"/>
    <mergeCell ref="I964:J964"/>
    <mergeCell ref="E965:F965"/>
    <mergeCell ref="G965:H965"/>
    <mergeCell ref="I965:J965"/>
    <mergeCell ref="E966:F966"/>
    <mergeCell ref="G969:H969"/>
    <mergeCell ref="I969:J969"/>
    <mergeCell ref="E967:F967"/>
    <mergeCell ref="G967:H967"/>
    <mergeCell ref="I967:J967"/>
    <mergeCell ref="E968:F968"/>
    <mergeCell ref="G968:H968"/>
    <mergeCell ref="I968:J968"/>
    <mergeCell ref="E969:F969"/>
    <mergeCell ref="G972:H972"/>
    <mergeCell ref="I972:J972"/>
    <mergeCell ref="E970:F970"/>
    <mergeCell ref="G970:H970"/>
    <mergeCell ref="I970:J970"/>
    <mergeCell ref="E971:F971"/>
    <mergeCell ref="G971:H971"/>
    <mergeCell ref="I971:J971"/>
    <mergeCell ref="E972:F972"/>
    <mergeCell ref="G975:H975"/>
    <mergeCell ref="I975:J975"/>
    <mergeCell ref="E973:F973"/>
    <mergeCell ref="G973:H973"/>
    <mergeCell ref="I973:J973"/>
    <mergeCell ref="E974:F974"/>
    <mergeCell ref="G974:H974"/>
    <mergeCell ref="I974:J974"/>
    <mergeCell ref="E975:F975"/>
    <mergeCell ref="G999:H999"/>
    <mergeCell ref="I999:J999"/>
    <mergeCell ref="E997:F997"/>
    <mergeCell ref="G997:H997"/>
    <mergeCell ref="I997:J997"/>
    <mergeCell ref="E998:F998"/>
    <mergeCell ref="G998:H998"/>
    <mergeCell ref="I998:J998"/>
    <mergeCell ref="E999:F999"/>
    <mergeCell ref="G1002:H1002"/>
    <mergeCell ref="I1002:J1002"/>
    <mergeCell ref="E1000:F1000"/>
    <mergeCell ref="G1000:H1000"/>
    <mergeCell ref="I1000:J1000"/>
    <mergeCell ref="E1001:F1001"/>
    <mergeCell ref="G1001:H1001"/>
    <mergeCell ref="I1001:J1001"/>
    <mergeCell ref="E1002:F1002"/>
    <mergeCell ref="G1005:H1005"/>
    <mergeCell ref="I1005:J1005"/>
    <mergeCell ref="E1003:F1003"/>
    <mergeCell ref="G1003:H1003"/>
    <mergeCell ref="I1003:J1003"/>
    <mergeCell ref="E1004:F1004"/>
    <mergeCell ref="G1004:H1004"/>
    <mergeCell ref="I1004:J1004"/>
    <mergeCell ref="E1005:F1005"/>
    <mergeCell ref="G1008:H1008"/>
    <mergeCell ref="I1008:J1008"/>
    <mergeCell ref="E1006:F1006"/>
    <mergeCell ref="G1006:H1006"/>
    <mergeCell ref="I1006:J1006"/>
    <mergeCell ref="E1007:F1007"/>
    <mergeCell ref="G1007:H1007"/>
    <mergeCell ref="I1007:J1007"/>
    <mergeCell ref="E1008:F1008"/>
    <mergeCell ref="G1011:H1011"/>
    <mergeCell ref="I1011:J1011"/>
    <mergeCell ref="E1009:F1009"/>
    <mergeCell ref="G1009:H1009"/>
    <mergeCell ref="I1009:J1009"/>
    <mergeCell ref="E1010:F1010"/>
    <mergeCell ref="G1010:H1010"/>
    <mergeCell ref="I1010:J1010"/>
    <mergeCell ref="E1011:F1011"/>
    <mergeCell ref="G48:H48"/>
    <mergeCell ref="I48:J48"/>
    <mergeCell ref="E46:F46"/>
    <mergeCell ref="G46:H46"/>
    <mergeCell ref="I46:J46"/>
    <mergeCell ref="E47:F47"/>
    <mergeCell ref="G47:H47"/>
    <mergeCell ref="I47:J47"/>
    <mergeCell ref="E48:F48"/>
    <mergeCell ref="G51:H51"/>
    <mergeCell ref="I51:J51"/>
    <mergeCell ref="E49:F49"/>
    <mergeCell ref="G49:H49"/>
    <mergeCell ref="I49:J49"/>
    <mergeCell ref="E50:F50"/>
    <mergeCell ref="G50:H50"/>
    <mergeCell ref="I50:J50"/>
    <mergeCell ref="E51:F51"/>
    <mergeCell ref="G54:H54"/>
    <mergeCell ref="I54:J54"/>
    <mergeCell ref="E52:F52"/>
    <mergeCell ref="G52:H52"/>
    <mergeCell ref="I52:J52"/>
    <mergeCell ref="E53:F53"/>
    <mergeCell ref="G53:H53"/>
    <mergeCell ref="I53:J53"/>
    <mergeCell ref="E54:F54"/>
    <mergeCell ref="E1012:F1012"/>
    <mergeCell ref="G1012:H1012"/>
    <mergeCell ref="I1012:J1012"/>
    <mergeCell ref="E1013:F1013"/>
    <mergeCell ref="G1013:H1013"/>
    <mergeCell ref="I1013:J1013"/>
    <mergeCell ref="G978:H978"/>
    <mergeCell ref="I978:J978"/>
    <mergeCell ref="E976:F976"/>
    <mergeCell ref="G976:H976"/>
    <mergeCell ref="I976:J976"/>
    <mergeCell ref="E977:F977"/>
    <mergeCell ref="G977:H977"/>
    <mergeCell ref="I977:J977"/>
    <mergeCell ref="E978:F978"/>
    <mergeCell ref="G981:H981"/>
    <mergeCell ref="I981:J981"/>
    <mergeCell ref="E979:F979"/>
    <mergeCell ref="G979:H979"/>
    <mergeCell ref="I979:J979"/>
    <mergeCell ref="E980:F980"/>
    <mergeCell ref="G980:H980"/>
    <mergeCell ref="I980:J980"/>
    <mergeCell ref="E981:F981"/>
    <mergeCell ref="G984:H984"/>
    <mergeCell ref="I984:J984"/>
    <mergeCell ref="E982:F982"/>
    <mergeCell ref="G982:H982"/>
    <mergeCell ref="I982:J982"/>
    <mergeCell ref="E983:F983"/>
    <mergeCell ref="G983:H983"/>
    <mergeCell ref="I983:J983"/>
    <mergeCell ref="E984:F984"/>
    <mergeCell ref="G987:H987"/>
    <mergeCell ref="I987:J987"/>
    <mergeCell ref="E985:F985"/>
    <mergeCell ref="G985:H985"/>
    <mergeCell ref="I985:J985"/>
    <mergeCell ref="E986:F986"/>
    <mergeCell ref="G986:H986"/>
    <mergeCell ref="I986:J986"/>
    <mergeCell ref="E987:F987"/>
    <mergeCell ref="G990:H990"/>
    <mergeCell ref="I990:J990"/>
    <mergeCell ref="E988:F988"/>
    <mergeCell ref="G988:H988"/>
    <mergeCell ref="I988:J988"/>
    <mergeCell ref="E989:F989"/>
    <mergeCell ref="G989:H989"/>
    <mergeCell ref="I989:J989"/>
    <mergeCell ref="E990:F990"/>
    <mergeCell ref="G993:H993"/>
    <mergeCell ref="I993:J993"/>
    <mergeCell ref="E991:F991"/>
    <mergeCell ref="G991:H991"/>
    <mergeCell ref="I991:J991"/>
    <mergeCell ref="E992:F992"/>
    <mergeCell ref="G992:H992"/>
    <mergeCell ref="I992:J992"/>
    <mergeCell ref="E993:F993"/>
    <mergeCell ref="G996:H996"/>
    <mergeCell ref="I996:J996"/>
    <mergeCell ref="E994:F994"/>
    <mergeCell ref="G994:H994"/>
    <mergeCell ref="I994:J994"/>
    <mergeCell ref="E995:F995"/>
    <mergeCell ref="G995:H995"/>
    <mergeCell ref="I995:J995"/>
    <mergeCell ref="E996:F996"/>
    <mergeCell ref="G789:H789"/>
    <mergeCell ref="I789:J789"/>
    <mergeCell ref="E787:F787"/>
    <mergeCell ref="G787:H787"/>
    <mergeCell ref="I787:J787"/>
    <mergeCell ref="E788:F788"/>
    <mergeCell ref="G788:H788"/>
    <mergeCell ref="I788:J788"/>
    <mergeCell ref="E789:F789"/>
    <mergeCell ref="G792:H792"/>
    <mergeCell ref="I792:J792"/>
    <mergeCell ref="E790:F790"/>
    <mergeCell ref="G790:H790"/>
    <mergeCell ref="I790:J790"/>
    <mergeCell ref="E791:F791"/>
    <mergeCell ref="G791:H791"/>
    <mergeCell ref="I791:J791"/>
    <mergeCell ref="E792:F792"/>
    <mergeCell ref="G795:H795"/>
    <mergeCell ref="I795:J795"/>
    <mergeCell ref="E793:F793"/>
    <mergeCell ref="G793:H793"/>
    <mergeCell ref="I793:J793"/>
    <mergeCell ref="E794:F794"/>
    <mergeCell ref="G794:H794"/>
    <mergeCell ref="I794:J794"/>
    <mergeCell ref="E795:F795"/>
    <mergeCell ref="G798:H798"/>
    <mergeCell ref="I798:J798"/>
    <mergeCell ref="E796:F796"/>
    <mergeCell ref="G796:H796"/>
    <mergeCell ref="I796:J796"/>
    <mergeCell ref="E797:F797"/>
    <mergeCell ref="G797:H797"/>
    <mergeCell ref="I797:J797"/>
    <mergeCell ref="E798:F798"/>
    <mergeCell ref="G801:H801"/>
    <mergeCell ref="I801:J801"/>
    <mergeCell ref="E799:F799"/>
    <mergeCell ref="G799:H799"/>
    <mergeCell ref="I799:J799"/>
    <mergeCell ref="E800:F800"/>
    <mergeCell ref="G800:H800"/>
    <mergeCell ref="I800:J800"/>
    <mergeCell ref="E801:F801"/>
    <mergeCell ref="G804:H804"/>
    <mergeCell ref="I804:J804"/>
    <mergeCell ref="E802:F802"/>
    <mergeCell ref="G802:H802"/>
    <mergeCell ref="I802:J802"/>
    <mergeCell ref="E803:F803"/>
    <mergeCell ref="G803:H803"/>
    <mergeCell ref="I803:J803"/>
    <mergeCell ref="E804:F804"/>
    <mergeCell ref="G807:H807"/>
    <mergeCell ref="I807:J807"/>
    <mergeCell ref="E805:F805"/>
    <mergeCell ref="G805:H805"/>
    <mergeCell ref="I805:J805"/>
    <mergeCell ref="E806:F806"/>
    <mergeCell ref="G806:H806"/>
    <mergeCell ref="I806:J806"/>
    <mergeCell ref="E807:F807"/>
    <mergeCell ref="G810:H810"/>
    <mergeCell ref="I810:J810"/>
    <mergeCell ref="E808:F808"/>
    <mergeCell ref="G808:H808"/>
    <mergeCell ref="I808:J808"/>
    <mergeCell ref="E809:F809"/>
    <mergeCell ref="G809:H809"/>
    <mergeCell ref="I809:J809"/>
    <mergeCell ref="E810:F810"/>
    <mergeCell ref="G813:H813"/>
    <mergeCell ref="I813:J813"/>
    <mergeCell ref="E811:F811"/>
    <mergeCell ref="G811:H811"/>
    <mergeCell ref="I811:J811"/>
    <mergeCell ref="E812:F812"/>
    <mergeCell ref="G812:H812"/>
    <mergeCell ref="I812:J812"/>
    <mergeCell ref="E813:F813"/>
    <mergeCell ref="G816:H816"/>
    <mergeCell ref="I816:J816"/>
    <mergeCell ref="E814:F814"/>
    <mergeCell ref="G814:H814"/>
    <mergeCell ref="I814:J814"/>
    <mergeCell ref="E815:F815"/>
    <mergeCell ref="G815:H815"/>
    <mergeCell ref="I815:J815"/>
    <mergeCell ref="E816:F816"/>
    <mergeCell ref="G819:H819"/>
    <mergeCell ref="I819:J819"/>
    <mergeCell ref="E817:F817"/>
    <mergeCell ref="G817:H817"/>
    <mergeCell ref="I817:J817"/>
    <mergeCell ref="E818:F818"/>
    <mergeCell ref="G818:H818"/>
    <mergeCell ref="I818:J818"/>
    <mergeCell ref="E819:F819"/>
    <mergeCell ref="G822:H822"/>
    <mergeCell ref="I822:J822"/>
    <mergeCell ref="E820:F820"/>
    <mergeCell ref="G820:H820"/>
    <mergeCell ref="I820:J820"/>
    <mergeCell ref="E821:F821"/>
    <mergeCell ref="G821:H821"/>
    <mergeCell ref="I821:J821"/>
    <mergeCell ref="E822:F822"/>
    <mergeCell ref="G825:H825"/>
    <mergeCell ref="I825:J825"/>
    <mergeCell ref="E823:F823"/>
    <mergeCell ref="G823:H823"/>
    <mergeCell ref="I823:J823"/>
    <mergeCell ref="E824:F824"/>
    <mergeCell ref="G824:H824"/>
    <mergeCell ref="I824:J824"/>
    <mergeCell ref="E825:F825"/>
    <mergeCell ref="G828:H828"/>
    <mergeCell ref="I828:J828"/>
    <mergeCell ref="E826:F826"/>
    <mergeCell ref="G826:H826"/>
    <mergeCell ref="I826:J826"/>
    <mergeCell ref="E827:F827"/>
    <mergeCell ref="G827:H827"/>
    <mergeCell ref="I827:J827"/>
    <mergeCell ref="E828:F828"/>
    <mergeCell ref="G831:H831"/>
    <mergeCell ref="I831:J831"/>
    <mergeCell ref="E829:F829"/>
    <mergeCell ref="G829:H829"/>
    <mergeCell ref="I829:J829"/>
    <mergeCell ref="E830:F830"/>
    <mergeCell ref="G830:H830"/>
    <mergeCell ref="I830:J830"/>
    <mergeCell ref="E831:F831"/>
    <mergeCell ref="G834:H834"/>
    <mergeCell ref="I834:J834"/>
    <mergeCell ref="E832:F832"/>
    <mergeCell ref="G832:H832"/>
    <mergeCell ref="I832:J832"/>
    <mergeCell ref="E833:F833"/>
    <mergeCell ref="G833:H833"/>
    <mergeCell ref="I833:J833"/>
    <mergeCell ref="E834:F834"/>
    <mergeCell ref="G837:H837"/>
    <mergeCell ref="I837:J837"/>
    <mergeCell ref="E835:F835"/>
    <mergeCell ref="G835:H835"/>
    <mergeCell ref="I835:J835"/>
    <mergeCell ref="E836:F836"/>
    <mergeCell ref="G836:H836"/>
    <mergeCell ref="I836:J836"/>
    <mergeCell ref="E837:F837"/>
    <mergeCell ref="G840:H840"/>
    <mergeCell ref="I840:J840"/>
    <mergeCell ref="E838:F838"/>
    <mergeCell ref="G838:H838"/>
    <mergeCell ref="I838:J838"/>
    <mergeCell ref="E839:F839"/>
    <mergeCell ref="G839:H839"/>
    <mergeCell ref="I839:J839"/>
    <mergeCell ref="E840:F840"/>
    <mergeCell ref="G843:H843"/>
    <mergeCell ref="I843:J843"/>
    <mergeCell ref="E841:F841"/>
    <mergeCell ref="G841:H841"/>
    <mergeCell ref="I841:J841"/>
    <mergeCell ref="E842:F842"/>
    <mergeCell ref="G842:H842"/>
    <mergeCell ref="I842:J842"/>
    <mergeCell ref="E843:F843"/>
    <mergeCell ref="G846:H846"/>
    <mergeCell ref="I846:J846"/>
    <mergeCell ref="E844:F844"/>
    <mergeCell ref="G844:H844"/>
    <mergeCell ref="I844:J844"/>
    <mergeCell ref="E845:F845"/>
    <mergeCell ref="G845:H845"/>
    <mergeCell ref="I845:J845"/>
    <mergeCell ref="E846:F846"/>
    <mergeCell ref="G849:H849"/>
    <mergeCell ref="I849:J849"/>
    <mergeCell ref="E847:F847"/>
    <mergeCell ref="G847:H847"/>
    <mergeCell ref="I847:J847"/>
    <mergeCell ref="E848:F848"/>
    <mergeCell ref="G848:H848"/>
    <mergeCell ref="I848:J848"/>
    <mergeCell ref="E849:F849"/>
    <mergeCell ref="G852:H852"/>
    <mergeCell ref="I852:J852"/>
    <mergeCell ref="E850:F850"/>
    <mergeCell ref="G850:H850"/>
    <mergeCell ref="I850:J850"/>
    <mergeCell ref="E851:F851"/>
    <mergeCell ref="G851:H851"/>
    <mergeCell ref="I851:J851"/>
    <mergeCell ref="E852:F852"/>
    <mergeCell ref="G855:H855"/>
    <mergeCell ref="I855:J855"/>
    <mergeCell ref="E853:F853"/>
    <mergeCell ref="G853:H853"/>
    <mergeCell ref="I853:J853"/>
    <mergeCell ref="E854:F854"/>
    <mergeCell ref="G854:H854"/>
    <mergeCell ref="I854:J854"/>
    <mergeCell ref="E855:F855"/>
    <mergeCell ref="G858:H858"/>
    <mergeCell ref="I858:J858"/>
    <mergeCell ref="E856:F856"/>
    <mergeCell ref="G856:H856"/>
    <mergeCell ref="I856:J856"/>
    <mergeCell ref="E857:F857"/>
    <mergeCell ref="G857:H857"/>
    <mergeCell ref="I857:J857"/>
    <mergeCell ref="E858:F858"/>
    <mergeCell ref="G861:H861"/>
    <mergeCell ref="I861:J861"/>
    <mergeCell ref="E859:F859"/>
    <mergeCell ref="G859:H859"/>
    <mergeCell ref="I859:J859"/>
    <mergeCell ref="E860:F860"/>
    <mergeCell ref="G860:H860"/>
    <mergeCell ref="I860:J860"/>
    <mergeCell ref="E861:F861"/>
    <mergeCell ref="G864:H864"/>
    <mergeCell ref="I864:J864"/>
    <mergeCell ref="E862:F862"/>
    <mergeCell ref="G862:H862"/>
    <mergeCell ref="I862:J862"/>
    <mergeCell ref="E863:F863"/>
    <mergeCell ref="G863:H863"/>
    <mergeCell ref="I863:J863"/>
    <mergeCell ref="E864:F864"/>
    <mergeCell ref="G867:H867"/>
    <mergeCell ref="I867:J867"/>
    <mergeCell ref="E865:F865"/>
    <mergeCell ref="G865:H865"/>
    <mergeCell ref="I865:J865"/>
    <mergeCell ref="E866:F866"/>
    <mergeCell ref="G866:H866"/>
    <mergeCell ref="I866:J866"/>
    <mergeCell ref="E867:F867"/>
    <mergeCell ref="G870:H870"/>
    <mergeCell ref="I870:J870"/>
    <mergeCell ref="E868:F868"/>
    <mergeCell ref="G868:H868"/>
    <mergeCell ref="I868:J868"/>
    <mergeCell ref="E869:F869"/>
    <mergeCell ref="G869:H869"/>
    <mergeCell ref="I869:J869"/>
    <mergeCell ref="E870:F870"/>
    <mergeCell ref="G873:H873"/>
    <mergeCell ref="I873:J873"/>
    <mergeCell ref="E871:F871"/>
    <mergeCell ref="G871:H871"/>
    <mergeCell ref="I871:J871"/>
    <mergeCell ref="E872:F872"/>
    <mergeCell ref="G872:H872"/>
    <mergeCell ref="I872:J872"/>
    <mergeCell ref="E873:F873"/>
    <mergeCell ref="G876:H876"/>
    <mergeCell ref="I876:J876"/>
    <mergeCell ref="E874:F874"/>
    <mergeCell ref="G874:H874"/>
    <mergeCell ref="I874:J874"/>
    <mergeCell ref="E875:F875"/>
    <mergeCell ref="G875:H875"/>
    <mergeCell ref="I875:J875"/>
    <mergeCell ref="E876:F876"/>
    <mergeCell ref="G879:H879"/>
    <mergeCell ref="I879:J879"/>
    <mergeCell ref="E877:F877"/>
    <mergeCell ref="G877:H877"/>
    <mergeCell ref="I877:J877"/>
    <mergeCell ref="E878:F878"/>
    <mergeCell ref="G878:H878"/>
    <mergeCell ref="I878:J878"/>
    <mergeCell ref="E879:F879"/>
    <mergeCell ref="G882:H882"/>
    <mergeCell ref="I882:J882"/>
    <mergeCell ref="E880:F880"/>
    <mergeCell ref="G880:H880"/>
    <mergeCell ref="I880:J880"/>
    <mergeCell ref="E881:F881"/>
    <mergeCell ref="G881:H881"/>
    <mergeCell ref="I881:J881"/>
    <mergeCell ref="E882:F882"/>
    <mergeCell ref="G885:H885"/>
    <mergeCell ref="I885:J885"/>
    <mergeCell ref="E883:F883"/>
    <mergeCell ref="G883:H883"/>
    <mergeCell ref="I883:J883"/>
    <mergeCell ref="E884:F884"/>
    <mergeCell ref="G884:H884"/>
    <mergeCell ref="I884:J884"/>
    <mergeCell ref="E885:F885"/>
    <mergeCell ref="G888:H888"/>
    <mergeCell ref="I888:J888"/>
    <mergeCell ref="E886:F886"/>
    <mergeCell ref="G886:H886"/>
    <mergeCell ref="I886:J886"/>
    <mergeCell ref="E887:F887"/>
    <mergeCell ref="G887:H887"/>
    <mergeCell ref="I887:J887"/>
    <mergeCell ref="E888:F888"/>
    <mergeCell ref="G891:H891"/>
    <mergeCell ref="I891:J891"/>
    <mergeCell ref="E889:F889"/>
    <mergeCell ref="G889:H889"/>
    <mergeCell ref="I889:J889"/>
    <mergeCell ref="E890:F890"/>
    <mergeCell ref="G890:H890"/>
    <mergeCell ref="I890:J890"/>
    <mergeCell ref="E891:F891"/>
    <mergeCell ref="G894:H894"/>
    <mergeCell ref="I894:J894"/>
    <mergeCell ref="E892:F892"/>
    <mergeCell ref="G892:H892"/>
    <mergeCell ref="I892:J892"/>
    <mergeCell ref="E893:F893"/>
    <mergeCell ref="G893:H893"/>
    <mergeCell ref="I893:J893"/>
    <mergeCell ref="E894:F894"/>
    <mergeCell ref="G897:H897"/>
    <mergeCell ref="I897:J897"/>
    <mergeCell ref="E895:F895"/>
    <mergeCell ref="G895:H895"/>
    <mergeCell ref="I895:J895"/>
    <mergeCell ref="E896:F896"/>
    <mergeCell ref="G896:H896"/>
    <mergeCell ref="I896:J896"/>
    <mergeCell ref="E897:F897"/>
    <mergeCell ref="G900:H900"/>
    <mergeCell ref="I900:J900"/>
    <mergeCell ref="E898:F898"/>
    <mergeCell ref="G898:H898"/>
    <mergeCell ref="I898:J898"/>
    <mergeCell ref="E899:F899"/>
    <mergeCell ref="G899:H899"/>
    <mergeCell ref="I899:J899"/>
    <mergeCell ref="E900:F900"/>
    <mergeCell ref="G903:H903"/>
    <mergeCell ref="I903:J903"/>
    <mergeCell ref="E901:F901"/>
    <mergeCell ref="G901:H901"/>
    <mergeCell ref="I901:J901"/>
    <mergeCell ref="E902:F902"/>
    <mergeCell ref="G902:H902"/>
    <mergeCell ref="I902:J902"/>
    <mergeCell ref="E903:F903"/>
    <mergeCell ref="G906:H906"/>
    <mergeCell ref="I906:J906"/>
    <mergeCell ref="E904:F904"/>
    <mergeCell ref="G904:H904"/>
    <mergeCell ref="I904:J904"/>
    <mergeCell ref="E905:F905"/>
    <mergeCell ref="G905:H905"/>
    <mergeCell ref="I905:J905"/>
    <mergeCell ref="E906:F906"/>
    <mergeCell ref="G909:H909"/>
    <mergeCell ref="I909:J909"/>
    <mergeCell ref="E907:F907"/>
    <mergeCell ref="G907:H907"/>
    <mergeCell ref="I907:J907"/>
    <mergeCell ref="E908:F908"/>
    <mergeCell ref="G908:H908"/>
    <mergeCell ref="I908:J908"/>
    <mergeCell ref="E909:F909"/>
    <mergeCell ref="G912:H912"/>
    <mergeCell ref="I912:J912"/>
    <mergeCell ref="E910:F910"/>
    <mergeCell ref="G910:H910"/>
    <mergeCell ref="I910:J910"/>
    <mergeCell ref="E911:F911"/>
    <mergeCell ref="G911:H911"/>
    <mergeCell ref="I911:J911"/>
    <mergeCell ref="E912:F912"/>
    <mergeCell ref="G915:H915"/>
    <mergeCell ref="I915:J915"/>
    <mergeCell ref="E913:F913"/>
    <mergeCell ref="G913:H913"/>
    <mergeCell ref="I913:J913"/>
    <mergeCell ref="E914:F914"/>
    <mergeCell ref="G914:H914"/>
    <mergeCell ref="I914:J914"/>
    <mergeCell ref="E915:F915"/>
    <mergeCell ref="G918:H918"/>
    <mergeCell ref="I918:J918"/>
    <mergeCell ref="E916:F916"/>
    <mergeCell ref="G916:H916"/>
    <mergeCell ref="I916:J916"/>
    <mergeCell ref="E917:F917"/>
    <mergeCell ref="G917:H917"/>
    <mergeCell ref="I917:J917"/>
    <mergeCell ref="E918:F918"/>
    <mergeCell ref="G921:H921"/>
    <mergeCell ref="I921:J921"/>
    <mergeCell ref="E919:F919"/>
    <mergeCell ref="G919:H919"/>
    <mergeCell ref="I919:J919"/>
    <mergeCell ref="E920:F920"/>
    <mergeCell ref="G920:H920"/>
    <mergeCell ref="I920:J920"/>
    <mergeCell ref="E921:F921"/>
    <mergeCell ref="G924:H924"/>
    <mergeCell ref="I924:J924"/>
    <mergeCell ref="E922:F922"/>
    <mergeCell ref="G922:H922"/>
    <mergeCell ref="I922:J922"/>
    <mergeCell ref="E923:F923"/>
    <mergeCell ref="G923:H923"/>
    <mergeCell ref="I923:J923"/>
    <mergeCell ref="E924:F924"/>
    <mergeCell ref="G927:H927"/>
    <mergeCell ref="I927:J927"/>
    <mergeCell ref="E925:F925"/>
    <mergeCell ref="G925:H925"/>
    <mergeCell ref="I925:J925"/>
    <mergeCell ref="E926:F926"/>
    <mergeCell ref="G926:H926"/>
    <mergeCell ref="I926:J926"/>
    <mergeCell ref="E927:F927"/>
    <mergeCell ref="G930:H930"/>
    <mergeCell ref="I930:J930"/>
    <mergeCell ref="E928:F928"/>
    <mergeCell ref="G928:H928"/>
    <mergeCell ref="I928:J928"/>
    <mergeCell ref="E929:F929"/>
    <mergeCell ref="G929:H929"/>
    <mergeCell ref="I929:J929"/>
    <mergeCell ref="E930:F930"/>
    <mergeCell ref="G933:H933"/>
    <mergeCell ref="I933:J933"/>
    <mergeCell ref="E931:F931"/>
    <mergeCell ref="G931:H931"/>
    <mergeCell ref="I931:J931"/>
    <mergeCell ref="E932:F932"/>
    <mergeCell ref="G932:H932"/>
    <mergeCell ref="I932:J932"/>
    <mergeCell ref="E933:F933"/>
  </mergeCells>
  <conditionalFormatting sqref="L6:M33 L36:M1013">
    <cfRule type="expression" dxfId="11" priority="1">
      <formula>if(and($K6="Approved",len(L6)=0),true,false)</formula>
    </cfRule>
  </conditionalFormatting>
  <conditionalFormatting sqref="N6:N33 N36:N1013">
    <cfRule type="expression" dxfId="11" priority="2">
      <formula>if(and(K6="Not Approved",len(N6)=0),true,false)</formula>
    </cfRule>
  </conditionalFormatting>
  <conditionalFormatting sqref="P6:Q33 P36:Q1013">
    <cfRule type="expression" dxfId="11" priority="3">
      <formula>if(and($O6="Approved",len(P6)=0),true,false)</formula>
    </cfRule>
  </conditionalFormatting>
  <conditionalFormatting sqref="R6:R33 R36:R1013">
    <cfRule type="expression" dxfId="11" priority="4">
      <formula>if(and(O6="Not Approved",len(R6)=0),true,false)</formula>
    </cfRule>
  </conditionalFormatting>
  <conditionalFormatting sqref="C2">
    <cfRule type="cellIs" dxfId="8" priority="5" operator="equal">
      <formula>"Approved"</formula>
    </cfRule>
  </conditionalFormatting>
  <conditionalFormatting sqref="C2">
    <cfRule type="cellIs" dxfId="9" priority="6" operator="equal">
      <formula>"Pending Approval"</formula>
    </cfRule>
  </conditionalFormatting>
  <conditionalFormatting sqref="A6:J33">
    <cfRule type="expression" dxfId="12" priority="7">
      <formula>len($C6)=0</formula>
    </cfRule>
  </conditionalFormatting>
  <dataValidations>
    <dataValidation type="list" allowBlank="1" showErrorMessage="1" sqref="K6:K32 O6:O32 K36:K59 O36:O59">
      <formula1>"Pending Review / Edits,Approved"</formula1>
    </dataValidation>
  </dataValidations>
  <hyperlinks>
    <hyperlink display="See Full Rubric Preview" location="Preview!A2" ref="K4"/>
    <hyperlink display="See Full Rubric Preview" location="Preview!A2" ref="O4"/>
    <hyperlink r:id="rId1" ref="L36"/>
    <hyperlink r:id="rId2" ref="L37"/>
    <hyperlink r:id="rId3" ref="L38"/>
    <hyperlink r:id="rId4" ref="L39"/>
    <hyperlink r:id="rId5" ref="L40"/>
    <hyperlink r:id="rId6" ref="L41"/>
    <hyperlink r:id="rId7" ref="L42"/>
    <hyperlink r:id="rId8" ref="L43"/>
    <hyperlink r:id="rId9" ref="L44"/>
    <hyperlink r:id="rId10" ref="L45"/>
    <hyperlink r:id="rId11" ref="L46"/>
    <hyperlink r:id="rId12" ref="L47"/>
    <hyperlink r:id="rId13" ref="L48"/>
    <hyperlink r:id="rId14" ref="L49"/>
  </hyperlinks>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outlineLevelCol="1"/>
  <cols>
    <col customWidth="1" min="1" max="1" width="15.88"/>
    <col customWidth="1" min="2" max="2" width="15.5"/>
    <col customWidth="1" min="3" max="3" width="22.25"/>
    <col customWidth="1" min="4" max="7" width="47.0"/>
  </cols>
  <sheetData>
    <row r="1">
      <c r="A1" s="117" t="s">
        <v>15</v>
      </c>
      <c r="B1" s="118" t="s">
        <v>79</v>
      </c>
      <c r="C1" s="119" t="s">
        <v>80</v>
      </c>
      <c r="D1" s="68" t="s">
        <v>81</v>
      </c>
      <c r="E1" s="120" t="s">
        <v>82</v>
      </c>
      <c r="F1" s="121">
        <v>5.0</v>
      </c>
      <c r="G1" s="122" t="s">
        <v>83</v>
      </c>
    </row>
    <row r="2">
      <c r="A2" s="123" t="str">
        <f t="array" ref="A2:G1002">if('3. ML &amp; QC Review'!C2="Approved",sort(Transform!M2:S1000,Transform!K2:K1000,1,Transform!L2:L1000,1),"Pending Approval")</f>
        <v>Prompt</v>
      </c>
      <c r="B2" s="123" t="s">
        <v>84</v>
      </c>
      <c r="C2" s="124"/>
      <c r="D2" s="7" t="s">
        <v>85</v>
      </c>
      <c r="E2" s="7" t="s">
        <v>66</v>
      </c>
      <c r="F2" s="125" t="s">
        <v>86</v>
      </c>
      <c r="G2" s="126" t="b">
        <v>0</v>
      </c>
    </row>
    <row r="3">
      <c r="A3" s="123" t="s">
        <v>87</v>
      </c>
      <c r="B3" s="123" t="s">
        <v>88</v>
      </c>
      <c r="C3" s="124"/>
      <c r="D3" s="7" t="s">
        <v>89</v>
      </c>
      <c r="E3" s="7" t="s">
        <v>90</v>
      </c>
      <c r="F3" s="125" t="s">
        <v>91</v>
      </c>
      <c r="G3" s="126" t="b">
        <v>1</v>
      </c>
    </row>
    <row r="4">
      <c r="A4" s="123" t="s">
        <v>87</v>
      </c>
      <c r="B4" s="123" t="s">
        <v>92</v>
      </c>
      <c r="C4" s="124"/>
      <c r="D4" s="7" t="s">
        <v>93</v>
      </c>
      <c r="E4" s="7" t="s">
        <v>94</v>
      </c>
      <c r="F4" s="125" t="s">
        <v>95</v>
      </c>
      <c r="G4" s="126" t="b">
        <v>1</v>
      </c>
    </row>
    <row r="5">
      <c r="A5" s="123" t="s">
        <v>87</v>
      </c>
      <c r="B5" s="123" t="s">
        <v>96</v>
      </c>
      <c r="C5" s="124"/>
      <c r="D5" s="7" t="s">
        <v>97</v>
      </c>
      <c r="E5" s="7" t="s">
        <v>98</v>
      </c>
      <c r="F5" s="125" t="s">
        <v>99</v>
      </c>
      <c r="G5" s="126" t="b">
        <v>0</v>
      </c>
    </row>
    <row r="6">
      <c r="A6" s="123" t="s">
        <v>87</v>
      </c>
      <c r="B6" s="123" t="s">
        <v>100</v>
      </c>
      <c r="C6" s="124" t="s">
        <v>68</v>
      </c>
      <c r="D6" s="7" t="s">
        <v>101</v>
      </c>
      <c r="E6" s="7" t="s">
        <v>102</v>
      </c>
      <c r="F6" s="125" t="s">
        <v>103</v>
      </c>
      <c r="G6" s="126" t="b">
        <v>0</v>
      </c>
    </row>
    <row r="7">
      <c r="A7" s="123" t="s">
        <v>87</v>
      </c>
      <c r="B7" s="123" t="s">
        <v>104</v>
      </c>
      <c r="C7" s="124"/>
      <c r="D7" s="7" t="s">
        <v>105</v>
      </c>
      <c r="E7" s="7" t="s">
        <v>106</v>
      </c>
      <c r="F7" s="125" t="s">
        <v>107</v>
      </c>
      <c r="G7" s="126" t="b">
        <v>0</v>
      </c>
    </row>
    <row r="8">
      <c r="A8" s="123" t="s">
        <v>87</v>
      </c>
      <c r="B8" s="123" t="s">
        <v>108</v>
      </c>
      <c r="C8" s="124"/>
      <c r="D8" s="7" t="s">
        <v>109</v>
      </c>
      <c r="E8" s="7" t="s">
        <v>94</v>
      </c>
      <c r="F8" s="125" t="s">
        <v>110</v>
      </c>
      <c r="G8" s="126" t="b">
        <v>1</v>
      </c>
    </row>
    <row r="9">
      <c r="A9" s="123" t="s">
        <v>87</v>
      </c>
      <c r="B9" s="123" t="s">
        <v>111</v>
      </c>
      <c r="C9" s="124"/>
      <c r="D9" s="7" t="s">
        <v>112</v>
      </c>
      <c r="E9" s="7" t="s">
        <v>94</v>
      </c>
      <c r="F9" s="125" t="s">
        <v>113</v>
      </c>
      <c r="G9" s="126" t="b">
        <v>1</v>
      </c>
    </row>
    <row r="10">
      <c r="A10" s="123" t="s">
        <v>87</v>
      </c>
      <c r="B10" s="123" t="s">
        <v>114</v>
      </c>
      <c r="C10" s="124" t="s">
        <v>115</v>
      </c>
      <c r="D10" s="7" t="s">
        <v>116</v>
      </c>
      <c r="E10" s="7" t="s">
        <v>94</v>
      </c>
      <c r="F10" s="125" t="s">
        <v>117</v>
      </c>
      <c r="G10" s="126" t="b">
        <v>1</v>
      </c>
    </row>
    <row r="11">
      <c r="A11" s="123" t="s">
        <v>87</v>
      </c>
      <c r="B11" s="123" t="s">
        <v>118</v>
      </c>
      <c r="C11" s="124" t="s">
        <v>119</v>
      </c>
      <c r="D11" s="7" t="s">
        <v>120</v>
      </c>
      <c r="E11" s="7" t="s">
        <v>121</v>
      </c>
      <c r="F11" s="125" t="s">
        <v>122</v>
      </c>
      <c r="G11" s="126" t="b">
        <v>1</v>
      </c>
    </row>
    <row r="12">
      <c r="A12" s="123" t="s">
        <v>123</v>
      </c>
      <c r="B12" s="123" t="s">
        <v>124</v>
      </c>
      <c r="C12" s="124" t="s">
        <v>125</v>
      </c>
      <c r="D12" s="7" t="s">
        <v>126</v>
      </c>
      <c r="E12" s="7" t="s">
        <v>94</v>
      </c>
      <c r="F12" s="125" t="s">
        <v>127</v>
      </c>
      <c r="G12" s="126" t="b">
        <v>1</v>
      </c>
    </row>
    <row r="13">
      <c r="A13" s="123" t="s">
        <v>123</v>
      </c>
      <c r="B13" s="123" t="s">
        <v>128</v>
      </c>
      <c r="C13" s="124" t="s">
        <v>129</v>
      </c>
      <c r="D13" s="7" t="s">
        <v>130</v>
      </c>
      <c r="E13" s="7"/>
      <c r="F13" s="125" t="s">
        <v>131</v>
      </c>
      <c r="G13" s="126" t="b">
        <v>1</v>
      </c>
    </row>
    <row r="14">
      <c r="A14" s="123" t="s">
        <v>132</v>
      </c>
      <c r="B14" s="123" t="s">
        <v>133</v>
      </c>
      <c r="C14" s="124" t="s">
        <v>134</v>
      </c>
      <c r="D14" s="7" t="s">
        <v>94</v>
      </c>
      <c r="E14" s="7" t="s">
        <v>135</v>
      </c>
      <c r="F14" s="125" t="s">
        <v>136</v>
      </c>
      <c r="G14" s="126" t="b">
        <v>1</v>
      </c>
    </row>
    <row r="15">
      <c r="A15" s="123" t="s">
        <v>132</v>
      </c>
      <c r="B15" s="123" t="s">
        <v>137</v>
      </c>
      <c r="C15" s="124" t="s">
        <v>138</v>
      </c>
      <c r="D15" s="7" t="s">
        <v>94</v>
      </c>
      <c r="E15" s="7" t="s">
        <v>139</v>
      </c>
      <c r="F15" s="125" t="s">
        <v>140</v>
      </c>
      <c r="G15" s="126" t="b">
        <v>1</v>
      </c>
    </row>
    <row r="16">
      <c r="A16" s="123" t="s">
        <v>141</v>
      </c>
      <c r="B16" s="123" t="s">
        <v>142</v>
      </c>
      <c r="C16" s="124"/>
      <c r="D16" s="7" t="s">
        <v>143</v>
      </c>
      <c r="E16" s="7" t="s">
        <v>144</v>
      </c>
      <c r="F16" s="125" t="s">
        <v>145</v>
      </c>
      <c r="G16" s="126" t="b">
        <v>1</v>
      </c>
    </row>
    <row r="17">
      <c r="A17" s="123" t="s">
        <v>141</v>
      </c>
      <c r="B17" s="123" t="s">
        <v>146</v>
      </c>
      <c r="C17" s="124" t="s">
        <v>147</v>
      </c>
      <c r="D17" s="7" t="s">
        <v>148</v>
      </c>
      <c r="E17" s="7"/>
      <c r="F17" s="125" t="s">
        <v>149</v>
      </c>
      <c r="G17" s="126" t="b">
        <v>1</v>
      </c>
    </row>
    <row r="18">
      <c r="A18" s="123" t="s">
        <v>151</v>
      </c>
      <c r="B18" s="123" t="s">
        <v>152</v>
      </c>
      <c r="C18" s="124" t="s">
        <v>154</v>
      </c>
      <c r="D18" s="7" t="s">
        <v>155</v>
      </c>
      <c r="E18" s="7" t="s">
        <v>156</v>
      </c>
      <c r="F18" s="125" t="s">
        <v>157</v>
      </c>
      <c r="G18" s="126" t="b">
        <v>1</v>
      </c>
    </row>
    <row r="19">
      <c r="A19" s="123" t="s">
        <v>151</v>
      </c>
      <c r="B19" s="123" t="s">
        <v>158</v>
      </c>
      <c r="C19" s="124" t="s">
        <v>159</v>
      </c>
      <c r="D19" s="7" t="s">
        <v>160</v>
      </c>
      <c r="E19" s="7"/>
      <c r="F19" s="125" t="s">
        <v>161</v>
      </c>
      <c r="G19" s="126" t="b">
        <v>1</v>
      </c>
    </row>
    <row r="20">
      <c r="A20" s="123"/>
      <c r="B20" s="123"/>
      <c r="C20" s="124"/>
      <c r="D20" s="7"/>
      <c r="E20" s="7"/>
      <c r="F20" s="125"/>
      <c r="G20" s="126"/>
    </row>
    <row r="21">
      <c r="A21" s="123"/>
      <c r="B21" s="123"/>
      <c r="C21" s="124"/>
      <c r="D21" s="7"/>
      <c r="E21" s="7"/>
      <c r="F21" s="125"/>
      <c r="G21" s="126"/>
    </row>
    <row r="22">
      <c r="A22" s="123"/>
      <c r="B22" s="123"/>
      <c r="C22" s="124"/>
      <c r="D22" s="7"/>
      <c r="E22" s="7"/>
      <c r="F22" s="125"/>
      <c r="G22" s="126"/>
    </row>
    <row r="23">
      <c r="A23" s="123"/>
      <c r="B23" s="123"/>
      <c r="C23" s="124"/>
      <c r="D23" s="7"/>
      <c r="E23" s="7"/>
      <c r="F23" s="125"/>
      <c r="G23" s="126"/>
    </row>
    <row r="24">
      <c r="A24" s="123"/>
      <c r="B24" s="123"/>
      <c r="C24" s="124"/>
      <c r="D24" s="7"/>
      <c r="E24" s="7"/>
      <c r="F24" s="125"/>
      <c r="G24" s="126"/>
    </row>
    <row r="25">
      <c r="A25" s="123"/>
      <c r="B25" s="123"/>
      <c r="C25" s="124"/>
      <c r="D25" s="7"/>
      <c r="E25" s="7"/>
      <c r="F25" s="125"/>
      <c r="G25" s="126"/>
    </row>
    <row r="26">
      <c r="A26" s="123"/>
      <c r="B26" s="123"/>
      <c r="C26" s="124"/>
      <c r="D26" s="7"/>
      <c r="E26" s="7"/>
      <c r="F26" s="125"/>
      <c r="G26" s="126"/>
    </row>
    <row r="27">
      <c r="A27" s="123"/>
      <c r="B27" s="123"/>
      <c r="C27" s="124"/>
      <c r="D27" s="7"/>
      <c r="E27" s="7"/>
      <c r="F27" s="125"/>
      <c r="G27" s="126"/>
    </row>
    <row r="28">
      <c r="A28" s="123"/>
      <c r="B28" s="123"/>
      <c r="C28" s="124"/>
      <c r="D28" s="7"/>
      <c r="E28" s="7"/>
      <c r="F28" s="125"/>
      <c r="G28" s="126"/>
    </row>
    <row r="29">
      <c r="A29" s="123"/>
      <c r="B29" s="123"/>
      <c r="C29" s="124"/>
      <c r="D29" s="7"/>
      <c r="E29" s="7"/>
      <c r="F29" s="125"/>
      <c r="G29" s="126"/>
    </row>
    <row r="30">
      <c r="A30" s="123"/>
      <c r="B30" s="123"/>
      <c r="C30" s="124"/>
      <c r="D30" s="7"/>
      <c r="E30" s="7"/>
      <c r="F30" s="125"/>
      <c r="G30" s="126"/>
    </row>
    <row r="31">
      <c r="A31" s="123"/>
      <c r="B31" s="123"/>
      <c r="C31" s="124"/>
      <c r="D31" s="7"/>
      <c r="E31" s="7"/>
      <c r="F31" s="125"/>
      <c r="G31" s="126"/>
    </row>
    <row r="32">
      <c r="A32" s="123"/>
      <c r="B32" s="123"/>
      <c r="C32" s="124"/>
      <c r="D32" s="7"/>
      <c r="E32" s="7"/>
      <c r="F32" s="125"/>
      <c r="G32" s="126"/>
    </row>
    <row r="33">
      <c r="A33" s="123"/>
      <c r="B33" s="123"/>
      <c r="C33" s="124"/>
      <c r="D33" s="7"/>
      <c r="E33" s="7"/>
      <c r="F33" s="125"/>
      <c r="G33" s="126"/>
    </row>
    <row r="34">
      <c r="A34" s="123"/>
      <c r="B34" s="123"/>
      <c r="C34" s="124"/>
      <c r="D34" s="7"/>
      <c r="E34" s="7"/>
      <c r="F34" s="125"/>
      <c r="G34" s="126"/>
    </row>
    <row r="35">
      <c r="A35" s="123"/>
      <c r="B35" s="123"/>
      <c r="C35" s="124"/>
      <c r="D35" s="7"/>
      <c r="E35" s="7"/>
      <c r="F35" s="125"/>
      <c r="G35" s="126"/>
    </row>
    <row r="36">
      <c r="A36" s="123"/>
      <c r="B36" s="123"/>
      <c r="C36" s="124"/>
      <c r="D36" s="7"/>
      <c r="E36" s="7"/>
      <c r="F36" s="125"/>
      <c r="G36" s="126"/>
    </row>
    <row r="37">
      <c r="A37" s="123"/>
      <c r="B37" s="123"/>
      <c r="C37" s="124"/>
      <c r="D37" s="7"/>
      <c r="E37" s="7"/>
      <c r="F37" s="125"/>
      <c r="G37" s="126"/>
    </row>
    <row r="38">
      <c r="A38" s="123"/>
      <c r="B38" s="123"/>
      <c r="C38" s="124"/>
      <c r="D38" s="7"/>
      <c r="E38" s="7"/>
      <c r="F38" s="125"/>
      <c r="G38" s="126"/>
    </row>
    <row r="39">
      <c r="A39" s="123"/>
      <c r="B39" s="123"/>
      <c r="C39" s="124"/>
      <c r="D39" s="7"/>
      <c r="E39" s="7"/>
      <c r="F39" s="125"/>
      <c r="G39" s="126"/>
    </row>
    <row r="40">
      <c r="A40" s="123"/>
      <c r="B40" s="123"/>
      <c r="C40" s="124"/>
      <c r="D40" s="7"/>
      <c r="E40" s="7"/>
      <c r="F40" s="125"/>
      <c r="G40" s="126"/>
    </row>
    <row r="41">
      <c r="A41" s="123"/>
      <c r="B41" s="123"/>
      <c r="C41" s="124"/>
      <c r="D41" s="7"/>
      <c r="E41" s="7"/>
      <c r="F41" s="125"/>
      <c r="G41" s="126"/>
    </row>
    <row r="42">
      <c r="A42" s="123"/>
      <c r="B42" s="123"/>
      <c r="C42" s="124"/>
      <c r="D42" s="7"/>
      <c r="E42" s="7"/>
      <c r="F42" s="125"/>
      <c r="G42" s="126"/>
    </row>
    <row r="43">
      <c r="A43" s="123"/>
      <c r="B43" s="123"/>
      <c r="C43" s="124"/>
      <c r="D43" s="7"/>
      <c r="E43" s="7"/>
      <c r="F43" s="125"/>
      <c r="G43" s="126"/>
    </row>
    <row r="44">
      <c r="A44" s="123"/>
      <c r="B44" s="123"/>
      <c r="C44" s="124"/>
      <c r="D44" s="7"/>
      <c r="E44" s="7"/>
      <c r="F44" s="125"/>
      <c r="G44" s="126"/>
    </row>
    <row r="45">
      <c r="A45" s="123"/>
      <c r="B45" s="123"/>
      <c r="C45" s="124"/>
      <c r="D45" s="7"/>
      <c r="E45" s="7"/>
      <c r="F45" s="125"/>
      <c r="G45" s="126"/>
    </row>
    <row r="46">
      <c r="A46" s="123"/>
      <c r="B46" s="123"/>
      <c r="C46" s="124"/>
      <c r="D46" s="7"/>
      <c r="E46" s="7"/>
      <c r="F46" s="125"/>
      <c r="G46" s="126"/>
    </row>
    <row r="47">
      <c r="A47" s="123"/>
      <c r="B47" s="123"/>
      <c r="C47" s="124"/>
      <c r="D47" s="7"/>
      <c r="E47" s="7"/>
      <c r="F47" s="125"/>
      <c r="G47" s="126"/>
    </row>
    <row r="48">
      <c r="A48" s="123"/>
      <c r="B48" s="123"/>
      <c r="C48" s="124"/>
      <c r="D48" s="7"/>
      <c r="E48" s="7"/>
      <c r="F48" s="125"/>
      <c r="G48" s="126"/>
    </row>
    <row r="49">
      <c r="A49" s="123"/>
      <c r="B49" s="123"/>
      <c r="C49" s="124"/>
      <c r="D49" s="7"/>
      <c r="E49" s="7"/>
      <c r="F49" s="125"/>
      <c r="G49" s="126"/>
    </row>
    <row r="50">
      <c r="A50" s="123"/>
      <c r="B50" s="123"/>
      <c r="C50" s="124"/>
      <c r="D50" s="7"/>
      <c r="E50" s="7"/>
      <c r="F50" s="125"/>
      <c r="G50" s="126"/>
    </row>
    <row r="51">
      <c r="A51" s="123"/>
      <c r="B51" s="123"/>
      <c r="C51" s="124"/>
      <c r="D51" s="7"/>
      <c r="E51" s="7"/>
      <c r="F51" s="125"/>
      <c r="G51" s="126"/>
    </row>
    <row r="52">
      <c r="A52" s="123"/>
      <c r="B52" s="123"/>
      <c r="C52" s="124"/>
      <c r="D52" s="7"/>
      <c r="E52" s="7"/>
      <c r="F52" s="125"/>
      <c r="G52" s="126"/>
    </row>
    <row r="53">
      <c r="A53" s="123"/>
      <c r="B53" s="123"/>
      <c r="C53" s="124"/>
      <c r="D53" s="7"/>
      <c r="E53" s="7"/>
      <c r="F53" s="125"/>
      <c r="G53" s="126"/>
    </row>
    <row r="54">
      <c r="A54" s="123"/>
      <c r="B54" s="123"/>
      <c r="C54" s="124"/>
      <c r="D54" s="7"/>
      <c r="E54" s="7"/>
      <c r="F54" s="125"/>
      <c r="G54" s="126"/>
    </row>
    <row r="55">
      <c r="A55" s="123"/>
      <c r="B55" s="123"/>
      <c r="C55" s="124"/>
      <c r="D55" s="7"/>
      <c r="E55" s="7"/>
      <c r="F55" s="125"/>
      <c r="G55" s="126"/>
    </row>
    <row r="56">
      <c r="A56" s="123"/>
      <c r="B56" s="123"/>
      <c r="C56" s="124"/>
      <c r="D56" s="7"/>
      <c r="E56" s="7"/>
      <c r="F56" s="125"/>
      <c r="G56" s="126"/>
    </row>
    <row r="57">
      <c r="A57" s="123"/>
      <c r="B57" s="123"/>
      <c r="C57" s="124"/>
      <c r="D57" s="7"/>
      <c r="E57" s="7"/>
      <c r="F57" s="125"/>
      <c r="G57" s="126"/>
    </row>
    <row r="58">
      <c r="A58" s="123"/>
      <c r="B58" s="123"/>
      <c r="C58" s="124"/>
      <c r="D58" s="7"/>
      <c r="E58" s="7"/>
      <c r="F58" s="125"/>
      <c r="G58" s="126"/>
    </row>
    <row r="59">
      <c r="A59" s="123"/>
      <c r="B59" s="123"/>
      <c r="C59" s="124"/>
      <c r="D59" s="7"/>
      <c r="E59" s="7"/>
      <c r="F59" s="125"/>
      <c r="G59" s="126"/>
    </row>
    <row r="60">
      <c r="A60" s="123"/>
      <c r="B60" s="123"/>
      <c r="C60" s="124"/>
      <c r="D60" s="7"/>
      <c r="E60" s="7"/>
      <c r="F60" s="125"/>
      <c r="G60" s="126"/>
    </row>
    <row r="61">
      <c r="A61" s="123"/>
      <c r="B61" s="123"/>
      <c r="C61" s="124"/>
      <c r="D61" s="7"/>
      <c r="E61" s="7"/>
      <c r="F61" s="125"/>
      <c r="G61" s="126"/>
    </row>
    <row r="62">
      <c r="A62" s="123"/>
      <c r="B62" s="123"/>
      <c r="C62" s="124"/>
      <c r="D62" s="7"/>
      <c r="E62" s="7"/>
      <c r="F62" s="125"/>
      <c r="G62" s="126"/>
    </row>
    <row r="63">
      <c r="A63" s="123"/>
      <c r="B63" s="123"/>
      <c r="C63" s="124"/>
      <c r="D63" s="7"/>
      <c r="E63" s="7"/>
      <c r="F63" s="125"/>
      <c r="G63" s="126"/>
    </row>
    <row r="64">
      <c r="A64" s="123"/>
      <c r="B64" s="123"/>
      <c r="C64" s="124"/>
      <c r="D64" s="7"/>
      <c r="E64" s="7"/>
      <c r="F64" s="125"/>
      <c r="G64" s="126"/>
    </row>
    <row r="65">
      <c r="A65" s="123"/>
      <c r="B65" s="123"/>
      <c r="C65" s="124"/>
      <c r="D65" s="7"/>
      <c r="E65" s="7"/>
      <c r="F65" s="125"/>
      <c r="G65" s="126"/>
    </row>
    <row r="66">
      <c r="A66" s="123"/>
      <c r="B66" s="123"/>
      <c r="C66" s="124"/>
      <c r="D66" s="7"/>
      <c r="E66" s="7"/>
      <c r="F66" s="125"/>
      <c r="G66" s="126"/>
    </row>
    <row r="67">
      <c r="A67" s="123"/>
      <c r="B67" s="123"/>
      <c r="C67" s="124"/>
      <c r="D67" s="7"/>
      <c r="E67" s="7"/>
      <c r="F67" s="125"/>
      <c r="G67" s="126"/>
    </row>
    <row r="68">
      <c r="A68" s="123"/>
      <c r="B68" s="123"/>
      <c r="C68" s="124"/>
      <c r="D68" s="7"/>
      <c r="E68" s="7"/>
      <c r="F68" s="125"/>
      <c r="G68" s="126"/>
    </row>
    <row r="69">
      <c r="A69" s="123"/>
      <c r="B69" s="123"/>
      <c r="C69" s="124"/>
      <c r="D69" s="7"/>
      <c r="E69" s="7"/>
      <c r="F69" s="125"/>
      <c r="G69" s="126"/>
    </row>
    <row r="70">
      <c r="A70" s="123"/>
      <c r="B70" s="123"/>
      <c r="C70" s="124"/>
      <c r="D70" s="7"/>
      <c r="E70" s="7"/>
      <c r="F70" s="125"/>
      <c r="G70" s="126"/>
    </row>
    <row r="71">
      <c r="A71" s="123"/>
      <c r="B71" s="123"/>
      <c r="C71" s="124"/>
      <c r="D71" s="7"/>
      <c r="E71" s="7"/>
      <c r="F71" s="125"/>
      <c r="G71" s="126"/>
    </row>
    <row r="72">
      <c r="A72" s="123"/>
      <c r="B72" s="123"/>
      <c r="C72" s="124"/>
      <c r="D72" s="7"/>
      <c r="E72" s="7"/>
      <c r="F72" s="125"/>
      <c r="G72" s="126"/>
    </row>
    <row r="73">
      <c r="A73" s="123"/>
      <c r="B73" s="123"/>
      <c r="C73" s="124"/>
      <c r="D73" s="7"/>
      <c r="E73" s="7"/>
      <c r="F73" s="125"/>
      <c r="G73" s="126"/>
    </row>
    <row r="74">
      <c r="A74" s="123"/>
      <c r="B74" s="123"/>
      <c r="C74" s="124"/>
      <c r="D74" s="7"/>
      <c r="E74" s="7"/>
      <c r="F74" s="125"/>
      <c r="G74" s="126"/>
    </row>
    <row r="75">
      <c r="A75" s="123"/>
      <c r="B75" s="123"/>
      <c r="C75" s="124"/>
      <c r="D75" s="7"/>
      <c r="E75" s="7"/>
      <c r="F75" s="125"/>
      <c r="G75" s="126"/>
    </row>
    <row r="76">
      <c r="A76" s="123"/>
      <c r="B76" s="123"/>
      <c r="C76" s="124"/>
      <c r="D76" s="7"/>
      <c r="E76" s="7"/>
      <c r="F76" s="125"/>
      <c r="G76" s="126"/>
    </row>
    <row r="77">
      <c r="A77" s="123"/>
      <c r="B77" s="123"/>
      <c r="C77" s="124"/>
      <c r="D77" s="7"/>
      <c r="E77" s="7"/>
      <c r="F77" s="125"/>
      <c r="G77" s="126"/>
    </row>
    <row r="78">
      <c r="A78" s="123"/>
      <c r="B78" s="123"/>
      <c r="C78" s="124"/>
      <c r="D78" s="7"/>
      <c r="E78" s="7"/>
      <c r="F78" s="125"/>
      <c r="G78" s="126"/>
    </row>
    <row r="79">
      <c r="A79" s="123"/>
      <c r="B79" s="123"/>
      <c r="C79" s="124"/>
      <c r="D79" s="7"/>
      <c r="E79" s="7"/>
      <c r="F79" s="125"/>
      <c r="G79" s="126"/>
    </row>
    <row r="80">
      <c r="A80" s="123"/>
      <c r="B80" s="123"/>
      <c r="C80" s="124"/>
      <c r="D80" s="7"/>
      <c r="E80" s="7"/>
      <c r="F80" s="125"/>
      <c r="G80" s="126"/>
    </row>
    <row r="81">
      <c r="A81" s="123"/>
      <c r="B81" s="123"/>
      <c r="C81" s="124"/>
      <c r="D81" s="7"/>
      <c r="E81" s="7"/>
      <c r="F81" s="125"/>
      <c r="G81" s="126"/>
    </row>
    <row r="82">
      <c r="A82" s="123"/>
      <c r="B82" s="123"/>
      <c r="C82" s="124"/>
      <c r="D82" s="7"/>
      <c r="E82" s="7"/>
      <c r="F82" s="125"/>
      <c r="G82" s="126"/>
    </row>
    <row r="83">
      <c r="A83" s="123"/>
      <c r="B83" s="123"/>
      <c r="C83" s="124"/>
      <c r="D83" s="7"/>
      <c r="E83" s="7"/>
      <c r="F83" s="125"/>
      <c r="G83" s="126"/>
    </row>
    <row r="84">
      <c r="A84" s="123"/>
      <c r="B84" s="123"/>
      <c r="C84" s="124"/>
      <c r="D84" s="7"/>
      <c r="E84" s="7"/>
      <c r="F84" s="125"/>
      <c r="G84" s="126"/>
    </row>
    <row r="85">
      <c r="A85" s="123"/>
      <c r="B85" s="123"/>
      <c r="C85" s="124"/>
      <c r="D85" s="7"/>
      <c r="E85" s="7"/>
      <c r="F85" s="125"/>
      <c r="G85" s="126"/>
    </row>
    <row r="86">
      <c r="A86" s="123"/>
      <c r="B86" s="123"/>
      <c r="C86" s="124"/>
      <c r="D86" s="7"/>
      <c r="E86" s="7"/>
      <c r="F86" s="125"/>
      <c r="G86" s="126"/>
    </row>
    <row r="87">
      <c r="A87" s="123"/>
      <c r="B87" s="123"/>
      <c r="C87" s="124"/>
      <c r="D87" s="7"/>
      <c r="E87" s="7"/>
      <c r="F87" s="125"/>
      <c r="G87" s="126"/>
    </row>
    <row r="88">
      <c r="A88" s="123"/>
      <c r="B88" s="123"/>
      <c r="C88" s="124"/>
      <c r="D88" s="7"/>
      <c r="E88" s="7"/>
      <c r="F88" s="125"/>
      <c r="G88" s="126"/>
    </row>
    <row r="89">
      <c r="A89" s="123"/>
      <c r="B89" s="123"/>
      <c r="C89" s="124"/>
      <c r="D89" s="7"/>
      <c r="E89" s="7"/>
      <c r="F89" s="125"/>
      <c r="G89" s="126"/>
    </row>
    <row r="90">
      <c r="A90" s="123"/>
      <c r="B90" s="123"/>
      <c r="C90" s="124"/>
      <c r="D90" s="7"/>
      <c r="E90" s="7"/>
      <c r="F90" s="125"/>
      <c r="G90" s="126"/>
    </row>
    <row r="91">
      <c r="A91" s="123"/>
      <c r="B91" s="123"/>
      <c r="C91" s="124"/>
      <c r="D91" s="7"/>
      <c r="E91" s="7"/>
      <c r="F91" s="125"/>
      <c r="G91" s="126"/>
    </row>
    <row r="92">
      <c r="A92" s="123"/>
      <c r="B92" s="123"/>
      <c r="C92" s="124"/>
      <c r="D92" s="7"/>
      <c r="E92" s="7"/>
      <c r="F92" s="125"/>
      <c r="G92" s="126"/>
    </row>
    <row r="93">
      <c r="A93" s="123"/>
      <c r="B93" s="123"/>
      <c r="C93" s="124"/>
      <c r="D93" s="7"/>
      <c r="E93" s="7"/>
      <c r="F93" s="125"/>
      <c r="G93" s="126"/>
    </row>
    <row r="94">
      <c r="A94" s="123"/>
      <c r="B94" s="123"/>
      <c r="C94" s="124"/>
      <c r="D94" s="7"/>
      <c r="E94" s="7"/>
      <c r="F94" s="125"/>
      <c r="G94" s="126"/>
    </row>
    <row r="95">
      <c r="A95" s="123"/>
      <c r="B95" s="123"/>
      <c r="C95" s="124"/>
      <c r="D95" s="7"/>
      <c r="E95" s="7"/>
      <c r="F95" s="125"/>
      <c r="G95" s="126"/>
    </row>
    <row r="96">
      <c r="A96" s="123"/>
      <c r="B96" s="123"/>
      <c r="C96" s="124"/>
      <c r="D96" s="7"/>
      <c r="E96" s="7"/>
      <c r="F96" s="125"/>
      <c r="G96" s="126"/>
    </row>
    <row r="97">
      <c r="A97" s="123"/>
      <c r="B97" s="123"/>
      <c r="C97" s="124"/>
      <c r="D97" s="7"/>
      <c r="E97" s="7"/>
      <c r="F97" s="125"/>
      <c r="G97" s="126"/>
    </row>
    <row r="98">
      <c r="A98" s="123"/>
      <c r="B98" s="123"/>
      <c r="C98" s="124"/>
      <c r="D98" s="7"/>
      <c r="E98" s="7"/>
      <c r="F98" s="125"/>
      <c r="G98" s="126"/>
    </row>
    <row r="99">
      <c r="A99" s="123"/>
      <c r="B99" s="123"/>
      <c r="C99" s="124"/>
      <c r="D99" s="7"/>
      <c r="E99" s="7"/>
      <c r="F99" s="125"/>
      <c r="G99" s="126"/>
    </row>
    <row r="100">
      <c r="A100" s="123"/>
      <c r="B100" s="123"/>
      <c r="C100" s="124"/>
      <c r="D100" s="7"/>
      <c r="E100" s="7"/>
      <c r="F100" s="125"/>
      <c r="G100" s="126"/>
    </row>
    <row r="101">
      <c r="A101" s="123"/>
      <c r="B101" s="123"/>
      <c r="C101" s="124"/>
      <c r="D101" s="7"/>
      <c r="E101" s="7"/>
      <c r="F101" s="125"/>
      <c r="G101" s="126"/>
    </row>
    <row r="102">
      <c r="A102" s="123"/>
      <c r="B102" s="123"/>
      <c r="C102" s="124"/>
      <c r="D102" s="7"/>
      <c r="E102" s="7"/>
      <c r="F102" s="125"/>
      <c r="G102" s="126"/>
    </row>
    <row r="103">
      <c r="A103" s="123"/>
      <c r="B103" s="123"/>
      <c r="C103" s="124"/>
      <c r="D103" s="7"/>
      <c r="E103" s="7"/>
      <c r="F103" s="125"/>
      <c r="G103" s="126"/>
    </row>
    <row r="104">
      <c r="A104" s="123"/>
      <c r="B104" s="123"/>
      <c r="C104" s="124"/>
      <c r="D104" s="7"/>
      <c r="E104" s="7"/>
      <c r="F104" s="125"/>
      <c r="G104" s="126"/>
    </row>
    <row r="105">
      <c r="A105" s="123"/>
      <c r="B105" s="123"/>
      <c r="C105" s="124"/>
      <c r="D105" s="7"/>
      <c r="E105" s="7"/>
      <c r="F105" s="125"/>
      <c r="G105" s="126"/>
    </row>
    <row r="106">
      <c r="A106" s="123"/>
      <c r="B106" s="123"/>
      <c r="C106" s="124"/>
      <c r="D106" s="7"/>
      <c r="E106" s="7"/>
      <c r="F106" s="125"/>
      <c r="G106" s="126"/>
    </row>
    <row r="107">
      <c r="A107" s="123"/>
      <c r="B107" s="123"/>
      <c r="C107" s="124"/>
      <c r="D107" s="7"/>
      <c r="E107" s="7"/>
      <c r="F107" s="125"/>
      <c r="G107" s="126"/>
    </row>
    <row r="108">
      <c r="A108" s="123"/>
      <c r="B108" s="123"/>
      <c r="C108" s="124"/>
      <c r="D108" s="7"/>
      <c r="E108" s="7"/>
      <c r="F108" s="125"/>
      <c r="G108" s="126"/>
    </row>
    <row r="109">
      <c r="A109" s="123"/>
      <c r="B109" s="123"/>
      <c r="C109" s="124"/>
      <c r="D109" s="7"/>
      <c r="E109" s="7"/>
      <c r="F109" s="125"/>
      <c r="G109" s="126"/>
    </row>
    <row r="110">
      <c r="A110" s="123"/>
      <c r="B110" s="123"/>
      <c r="C110" s="124"/>
      <c r="D110" s="7"/>
      <c r="E110" s="7"/>
      <c r="F110" s="125"/>
      <c r="G110" s="126"/>
    </row>
    <row r="111">
      <c r="A111" s="123"/>
      <c r="B111" s="123"/>
      <c r="C111" s="124"/>
      <c r="D111" s="7"/>
      <c r="E111" s="7"/>
      <c r="F111" s="125"/>
      <c r="G111" s="126"/>
    </row>
    <row r="112">
      <c r="A112" s="123"/>
      <c r="B112" s="123"/>
      <c r="C112" s="124"/>
      <c r="D112" s="7"/>
      <c r="E112" s="7"/>
      <c r="F112" s="125"/>
      <c r="G112" s="126"/>
    </row>
    <row r="113">
      <c r="A113" s="123"/>
      <c r="B113" s="123"/>
      <c r="C113" s="124"/>
      <c r="D113" s="7"/>
      <c r="E113" s="7"/>
      <c r="F113" s="125"/>
      <c r="G113" s="126"/>
    </row>
    <row r="114">
      <c r="A114" s="123"/>
      <c r="B114" s="123"/>
      <c r="C114" s="124"/>
      <c r="D114" s="7"/>
      <c r="E114" s="7"/>
      <c r="F114" s="125"/>
      <c r="G114" s="126"/>
    </row>
    <row r="115">
      <c r="A115" s="123"/>
      <c r="B115" s="123"/>
      <c r="C115" s="124"/>
      <c r="D115" s="7"/>
      <c r="E115" s="7"/>
      <c r="F115" s="125"/>
      <c r="G115" s="126"/>
    </row>
    <row r="116">
      <c r="A116" s="123"/>
      <c r="B116" s="123"/>
      <c r="C116" s="124"/>
      <c r="D116" s="7"/>
      <c r="E116" s="7"/>
      <c r="F116" s="125"/>
      <c r="G116" s="126"/>
    </row>
    <row r="117">
      <c r="A117" s="123"/>
      <c r="B117" s="123"/>
      <c r="C117" s="124"/>
      <c r="D117" s="7"/>
      <c r="E117" s="7"/>
      <c r="F117" s="125"/>
      <c r="G117" s="126"/>
    </row>
    <row r="118">
      <c r="A118" s="123"/>
      <c r="B118" s="123"/>
      <c r="C118" s="124"/>
      <c r="D118" s="7"/>
      <c r="E118" s="7"/>
      <c r="F118" s="125"/>
      <c r="G118" s="126"/>
    </row>
    <row r="119">
      <c r="A119" s="123"/>
      <c r="B119" s="123"/>
      <c r="C119" s="124"/>
      <c r="D119" s="7"/>
      <c r="E119" s="7"/>
      <c r="F119" s="125"/>
      <c r="G119" s="126"/>
    </row>
    <row r="120">
      <c r="A120" s="123"/>
      <c r="B120" s="123"/>
      <c r="C120" s="124"/>
      <c r="D120" s="7"/>
      <c r="E120" s="7"/>
      <c r="F120" s="125"/>
      <c r="G120" s="126"/>
    </row>
    <row r="121">
      <c r="A121" s="123"/>
      <c r="B121" s="123"/>
      <c r="C121" s="124"/>
      <c r="D121" s="7"/>
      <c r="E121" s="7"/>
      <c r="F121" s="125"/>
      <c r="G121" s="126"/>
    </row>
    <row r="122">
      <c r="A122" s="123"/>
      <c r="B122" s="123"/>
      <c r="C122" s="124"/>
      <c r="D122" s="7"/>
      <c r="E122" s="7"/>
      <c r="F122" s="125"/>
      <c r="G122" s="126"/>
    </row>
    <row r="123">
      <c r="A123" s="123"/>
      <c r="B123" s="123"/>
      <c r="C123" s="124"/>
      <c r="D123" s="7"/>
      <c r="E123" s="7"/>
      <c r="F123" s="125"/>
      <c r="G123" s="126"/>
    </row>
    <row r="124">
      <c r="A124" s="123"/>
      <c r="B124" s="123"/>
      <c r="C124" s="124"/>
      <c r="D124" s="7"/>
      <c r="E124" s="7"/>
      <c r="F124" s="125"/>
      <c r="G124" s="126"/>
    </row>
    <row r="125">
      <c r="A125" s="123"/>
      <c r="B125" s="123"/>
      <c r="C125" s="124"/>
      <c r="D125" s="7"/>
      <c r="E125" s="7"/>
      <c r="F125" s="125"/>
      <c r="G125" s="126"/>
    </row>
    <row r="126">
      <c r="A126" s="123"/>
      <c r="B126" s="123"/>
      <c r="C126" s="124"/>
      <c r="D126" s="7"/>
      <c r="E126" s="7"/>
      <c r="F126" s="125"/>
      <c r="G126" s="126"/>
    </row>
    <row r="127">
      <c r="A127" s="123"/>
      <c r="B127" s="123"/>
      <c r="C127" s="124"/>
      <c r="D127" s="7"/>
      <c r="E127" s="7"/>
      <c r="F127" s="125"/>
      <c r="G127" s="126"/>
    </row>
    <row r="128">
      <c r="A128" s="123"/>
      <c r="B128" s="123"/>
      <c r="C128" s="124"/>
      <c r="D128" s="7"/>
      <c r="E128" s="7"/>
      <c r="F128" s="125"/>
      <c r="G128" s="126"/>
    </row>
    <row r="129">
      <c r="A129" s="123"/>
      <c r="B129" s="123"/>
      <c r="C129" s="124"/>
      <c r="D129" s="7"/>
      <c r="E129" s="7"/>
      <c r="F129" s="125"/>
      <c r="G129" s="126"/>
    </row>
    <row r="130">
      <c r="A130" s="123"/>
      <c r="B130" s="123"/>
      <c r="C130" s="124"/>
      <c r="D130" s="7"/>
      <c r="E130" s="7"/>
      <c r="F130" s="125"/>
      <c r="G130" s="126"/>
    </row>
    <row r="131">
      <c r="A131" s="123"/>
      <c r="B131" s="123"/>
      <c r="C131" s="124"/>
      <c r="D131" s="7"/>
      <c r="E131" s="7"/>
      <c r="F131" s="125"/>
      <c r="G131" s="126"/>
    </row>
    <row r="132">
      <c r="A132" s="123"/>
      <c r="B132" s="123"/>
      <c r="C132" s="124"/>
      <c r="D132" s="7"/>
      <c r="E132" s="7"/>
      <c r="F132" s="125"/>
      <c r="G132" s="126"/>
    </row>
    <row r="133">
      <c r="A133" s="123"/>
      <c r="B133" s="123"/>
      <c r="C133" s="124"/>
      <c r="D133" s="7"/>
      <c r="E133" s="7"/>
      <c r="F133" s="125"/>
      <c r="G133" s="126"/>
    </row>
    <row r="134">
      <c r="A134" s="123"/>
      <c r="B134" s="123"/>
      <c r="C134" s="124"/>
      <c r="D134" s="7"/>
      <c r="E134" s="7"/>
      <c r="F134" s="125"/>
      <c r="G134" s="126"/>
    </row>
    <row r="135">
      <c r="A135" s="123"/>
      <c r="B135" s="123"/>
      <c r="C135" s="124"/>
      <c r="D135" s="7"/>
      <c r="E135" s="7"/>
      <c r="F135" s="125"/>
      <c r="G135" s="126"/>
    </row>
    <row r="136">
      <c r="A136" s="123"/>
      <c r="B136" s="123"/>
      <c r="C136" s="124"/>
      <c r="D136" s="7"/>
      <c r="E136" s="7"/>
      <c r="F136" s="125"/>
      <c r="G136" s="126"/>
    </row>
    <row r="137">
      <c r="A137" s="123"/>
      <c r="B137" s="123"/>
      <c r="C137" s="124"/>
      <c r="D137" s="7"/>
      <c r="E137" s="7"/>
      <c r="F137" s="125"/>
      <c r="G137" s="126"/>
    </row>
    <row r="138">
      <c r="A138" s="123"/>
      <c r="B138" s="123"/>
      <c r="C138" s="124"/>
      <c r="D138" s="7"/>
      <c r="E138" s="7"/>
      <c r="F138" s="125"/>
      <c r="G138" s="126"/>
    </row>
    <row r="139">
      <c r="A139" s="123"/>
      <c r="B139" s="123"/>
      <c r="C139" s="124"/>
      <c r="D139" s="7"/>
      <c r="E139" s="7"/>
      <c r="F139" s="125"/>
      <c r="G139" s="126"/>
    </row>
    <row r="140">
      <c r="A140" s="123"/>
      <c r="B140" s="123"/>
      <c r="C140" s="124"/>
      <c r="D140" s="7"/>
      <c r="E140" s="7"/>
      <c r="F140" s="125"/>
      <c r="G140" s="126"/>
    </row>
    <row r="141">
      <c r="A141" s="123"/>
      <c r="B141" s="123"/>
      <c r="C141" s="124"/>
      <c r="D141" s="7"/>
      <c r="E141" s="7"/>
      <c r="F141" s="125"/>
      <c r="G141" s="126"/>
    </row>
    <row r="142">
      <c r="A142" s="123"/>
      <c r="B142" s="123"/>
      <c r="C142" s="124"/>
      <c r="D142" s="7"/>
      <c r="E142" s="7"/>
      <c r="F142" s="125"/>
      <c r="G142" s="126"/>
    </row>
    <row r="143">
      <c r="A143" s="123"/>
      <c r="B143" s="123"/>
      <c r="C143" s="124"/>
      <c r="D143" s="7"/>
      <c r="E143" s="7"/>
      <c r="F143" s="125"/>
      <c r="G143" s="126"/>
    </row>
    <row r="144">
      <c r="A144" s="123"/>
      <c r="B144" s="123"/>
      <c r="C144" s="124"/>
      <c r="D144" s="7"/>
      <c r="E144" s="7"/>
      <c r="F144" s="125"/>
      <c r="G144" s="126"/>
    </row>
    <row r="145">
      <c r="A145" s="123"/>
      <c r="B145" s="123"/>
      <c r="C145" s="124"/>
      <c r="D145" s="7"/>
      <c r="E145" s="7"/>
      <c r="F145" s="125"/>
      <c r="G145" s="126"/>
    </row>
    <row r="146">
      <c r="A146" s="123"/>
      <c r="B146" s="123"/>
      <c r="C146" s="124"/>
      <c r="D146" s="7"/>
      <c r="E146" s="7"/>
      <c r="F146" s="125"/>
      <c r="G146" s="126"/>
    </row>
    <row r="147">
      <c r="A147" s="123"/>
      <c r="B147" s="123"/>
      <c r="C147" s="124"/>
      <c r="D147" s="7"/>
      <c r="E147" s="7"/>
      <c r="F147" s="125"/>
      <c r="G147" s="126"/>
    </row>
    <row r="148">
      <c r="A148" s="123"/>
      <c r="B148" s="123"/>
      <c r="C148" s="124"/>
      <c r="D148" s="7"/>
      <c r="E148" s="7"/>
      <c r="F148" s="125"/>
      <c r="G148" s="126"/>
    </row>
    <row r="149">
      <c r="A149" s="123"/>
      <c r="B149" s="123"/>
      <c r="C149" s="124"/>
      <c r="D149" s="7"/>
      <c r="E149" s="7"/>
      <c r="F149" s="125"/>
      <c r="G149" s="126"/>
    </row>
    <row r="150">
      <c r="A150" s="123"/>
      <c r="B150" s="123"/>
      <c r="C150" s="124"/>
      <c r="D150" s="7"/>
      <c r="E150" s="7"/>
      <c r="F150" s="125"/>
      <c r="G150" s="126"/>
    </row>
    <row r="151">
      <c r="A151" s="123"/>
      <c r="B151" s="123"/>
      <c r="C151" s="124"/>
      <c r="D151" s="7"/>
      <c r="E151" s="7"/>
      <c r="F151" s="125"/>
      <c r="G151" s="126"/>
    </row>
    <row r="152">
      <c r="A152" s="123"/>
      <c r="B152" s="123"/>
      <c r="C152" s="124"/>
      <c r="D152" s="7"/>
      <c r="E152" s="7"/>
      <c r="F152" s="125"/>
      <c r="G152" s="126"/>
    </row>
    <row r="153">
      <c r="A153" s="123"/>
      <c r="B153" s="123"/>
      <c r="C153" s="124"/>
      <c r="D153" s="7"/>
      <c r="E153" s="7"/>
      <c r="F153" s="125"/>
      <c r="G153" s="126"/>
    </row>
    <row r="154">
      <c r="A154" s="123"/>
      <c r="B154" s="123"/>
      <c r="C154" s="124"/>
      <c r="D154" s="7"/>
      <c r="E154" s="7"/>
      <c r="F154" s="125"/>
      <c r="G154" s="126"/>
    </row>
    <row r="155">
      <c r="A155" s="123"/>
      <c r="B155" s="123"/>
      <c r="C155" s="124"/>
      <c r="D155" s="7"/>
      <c r="E155" s="7"/>
      <c r="F155" s="125"/>
      <c r="G155" s="126"/>
    </row>
    <row r="156">
      <c r="A156" s="123"/>
      <c r="B156" s="123"/>
      <c r="C156" s="124"/>
      <c r="D156" s="7"/>
      <c r="E156" s="7"/>
      <c r="F156" s="125"/>
      <c r="G156" s="126"/>
    </row>
    <row r="157">
      <c r="A157" s="123"/>
      <c r="B157" s="123"/>
      <c r="C157" s="124"/>
      <c r="D157" s="7"/>
      <c r="E157" s="7"/>
      <c r="F157" s="125"/>
      <c r="G157" s="126"/>
    </row>
    <row r="158">
      <c r="A158" s="123"/>
      <c r="B158" s="123"/>
      <c r="C158" s="124"/>
      <c r="D158" s="7"/>
      <c r="E158" s="7"/>
      <c r="F158" s="125"/>
      <c r="G158" s="126"/>
    </row>
    <row r="159">
      <c r="A159" s="123"/>
      <c r="B159" s="123"/>
      <c r="C159" s="124"/>
      <c r="D159" s="7"/>
      <c r="E159" s="7"/>
      <c r="F159" s="125"/>
      <c r="G159" s="126"/>
    </row>
    <row r="160">
      <c r="A160" s="123"/>
      <c r="B160" s="123"/>
      <c r="C160" s="124"/>
      <c r="D160" s="7"/>
      <c r="E160" s="7"/>
      <c r="F160" s="125"/>
      <c r="G160" s="126"/>
    </row>
    <row r="161">
      <c r="A161" s="123"/>
      <c r="B161" s="123"/>
      <c r="C161" s="124"/>
      <c r="D161" s="7"/>
      <c r="E161" s="7"/>
      <c r="F161" s="125"/>
      <c r="G161" s="126"/>
    </row>
    <row r="162">
      <c r="A162" s="123"/>
      <c r="B162" s="123"/>
      <c r="C162" s="124"/>
      <c r="D162" s="7"/>
      <c r="E162" s="7"/>
      <c r="F162" s="125"/>
      <c r="G162" s="126"/>
    </row>
    <row r="163">
      <c r="A163" s="123"/>
      <c r="B163" s="123"/>
      <c r="C163" s="124"/>
      <c r="D163" s="7"/>
      <c r="E163" s="7"/>
      <c r="F163" s="125"/>
      <c r="G163" s="126"/>
    </row>
    <row r="164">
      <c r="A164" s="123"/>
      <c r="B164" s="123"/>
      <c r="C164" s="124"/>
      <c r="D164" s="7"/>
      <c r="E164" s="7"/>
      <c r="F164" s="125"/>
      <c r="G164" s="126"/>
    </row>
    <row r="165">
      <c r="A165" s="123"/>
      <c r="B165" s="123"/>
      <c r="C165" s="124"/>
      <c r="D165" s="7"/>
      <c r="E165" s="7"/>
      <c r="F165" s="125"/>
      <c r="G165" s="126"/>
    </row>
    <row r="166">
      <c r="A166" s="123"/>
      <c r="B166" s="123"/>
      <c r="C166" s="124"/>
      <c r="D166" s="7"/>
      <c r="E166" s="7"/>
      <c r="F166" s="125"/>
      <c r="G166" s="126"/>
    </row>
    <row r="167">
      <c r="A167" s="123"/>
      <c r="B167" s="123"/>
      <c r="C167" s="124"/>
      <c r="D167" s="7"/>
      <c r="E167" s="7"/>
      <c r="F167" s="125"/>
      <c r="G167" s="126"/>
    </row>
    <row r="168">
      <c r="A168" s="123"/>
      <c r="B168" s="123"/>
      <c r="C168" s="124"/>
      <c r="D168" s="7"/>
      <c r="E168" s="7"/>
      <c r="F168" s="125"/>
      <c r="G168" s="126"/>
    </row>
    <row r="169">
      <c r="A169" s="123"/>
      <c r="B169" s="123"/>
      <c r="C169" s="124"/>
      <c r="D169" s="7"/>
      <c r="E169" s="7"/>
      <c r="F169" s="125"/>
      <c r="G169" s="126"/>
    </row>
    <row r="170">
      <c r="A170" s="123"/>
      <c r="B170" s="123"/>
      <c r="C170" s="124"/>
      <c r="D170" s="7"/>
      <c r="E170" s="7"/>
      <c r="F170" s="125"/>
      <c r="G170" s="126"/>
    </row>
    <row r="171">
      <c r="A171" s="123"/>
      <c r="B171" s="123"/>
      <c r="C171" s="124"/>
      <c r="D171" s="7"/>
      <c r="E171" s="7"/>
      <c r="F171" s="125"/>
      <c r="G171" s="126"/>
    </row>
    <row r="172">
      <c r="A172" s="123"/>
      <c r="B172" s="123"/>
      <c r="C172" s="124"/>
      <c r="D172" s="7"/>
      <c r="E172" s="7"/>
      <c r="F172" s="125"/>
      <c r="G172" s="126"/>
    </row>
    <row r="173">
      <c r="A173" s="123"/>
      <c r="B173" s="123"/>
      <c r="C173" s="124"/>
      <c r="D173" s="7"/>
      <c r="E173" s="7"/>
      <c r="F173" s="125"/>
      <c r="G173" s="126"/>
    </row>
    <row r="174">
      <c r="A174" s="123"/>
      <c r="B174" s="123"/>
      <c r="C174" s="124"/>
      <c r="D174" s="7"/>
      <c r="E174" s="7"/>
      <c r="F174" s="125"/>
      <c r="G174" s="126"/>
    </row>
    <row r="175">
      <c r="A175" s="123"/>
      <c r="B175" s="123"/>
      <c r="C175" s="124"/>
      <c r="D175" s="7"/>
      <c r="E175" s="7"/>
      <c r="F175" s="125"/>
      <c r="G175" s="126"/>
    </row>
    <row r="176">
      <c r="A176" s="123"/>
      <c r="B176" s="123"/>
      <c r="C176" s="124"/>
      <c r="D176" s="7"/>
      <c r="E176" s="7"/>
      <c r="F176" s="125"/>
      <c r="G176" s="126"/>
    </row>
    <row r="177">
      <c r="A177" s="123"/>
      <c r="B177" s="123"/>
      <c r="C177" s="124"/>
      <c r="D177" s="7"/>
      <c r="E177" s="7"/>
      <c r="F177" s="125"/>
      <c r="G177" s="126"/>
    </row>
    <row r="178">
      <c r="A178" s="123"/>
      <c r="B178" s="123"/>
      <c r="C178" s="124"/>
      <c r="D178" s="7"/>
      <c r="E178" s="7"/>
      <c r="F178" s="125"/>
      <c r="G178" s="126"/>
    </row>
    <row r="179">
      <c r="A179" s="123"/>
      <c r="B179" s="123"/>
      <c r="C179" s="124"/>
      <c r="D179" s="7"/>
      <c r="E179" s="7"/>
      <c r="F179" s="125"/>
      <c r="G179" s="126"/>
    </row>
    <row r="180">
      <c r="A180" s="123"/>
      <c r="B180" s="123"/>
      <c r="C180" s="124"/>
      <c r="D180" s="7"/>
      <c r="E180" s="7"/>
      <c r="F180" s="125"/>
      <c r="G180" s="126"/>
    </row>
    <row r="181">
      <c r="A181" s="123"/>
      <c r="B181" s="123"/>
      <c r="C181" s="124"/>
      <c r="D181" s="7"/>
      <c r="E181" s="7"/>
      <c r="F181" s="125"/>
      <c r="G181" s="126"/>
    </row>
    <row r="182">
      <c r="A182" s="123"/>
      <c r="B182" s="123"/>
      <c r="C182" s="124"/>
      <c r="D182" s="7"/>
      <c r="E182" s="7"/>
      <c r="F182" s="125"/>
      <c r="G182" s="126"/>
    </row>
    <row r="183">
      <c r="A183" s="123"/>
      <c r="B183" s="123"/>
      <c r="C183" s="124"/>
      <c r="D183" s="7"/>
      <c r="E183" s="7"/>
      <c r="F183" s="125"/>
      <c r="G183" s="126"/>
    </row>
    <row r="184">
      <c r="A184" s="123"/>
      <c r="B184" s="123"/>
      <c r="C184" s="124"/>
      <c r="D184" s="7"/>
      <c r="E184" s="7"/>
      <c r="F184" s="125"/>
      <c r="G184" s="126"/>
    </row>
    <row r="185">
      <c r="A185" s="123"/>
      <c r="B185" s="123"/>
      <c r="C185" s="124"/>
      <c r="D185" s="7"/>
      <c r="E185" s="7"/>
      <c r="F185" s="125"/>
      <c r="G185" s="126"/>
    </row>
    <row r="186">
      <c r="A186" s="123"/>
      <c r="B186" s="123"/>
      <c r="C186" s="124"/>
      <c r="D186" s="7"/>
      <c r="E186" s="7"/>
      <c r="F186" s="125"/>
      <c r="G186" s="126"/>
    </row>
    <row r="187">
      <c r="A187" s="123"/>
      <c r="B187" s="123"/>
      <c r="C187" s="124"/>
      <c r="D187" s="7"/>
      <c r="E187" s="7"/>
      <c r="F187" s="125"/>
      <c r="G187" s="126"/>
    </row>
    <row r="188">
      <c r="A188" s="123"/>
      <c r="B188" s="123"/>
      <c r="C188" s="124"/>
      <c r="D188" s="7"/>
      <c r="E188" s="7"/>
      <c r="F188" s="125"/>
      <c r="G188" s="126"/>
    </row>
    <row r="189">
      <c r="A189" s="123"/>
      <c r="B189" s="123"/>
      <c r="C189" s="124"/>
      <c r="D189" s="7"/>
      <c r="E189" s="7"/>
      <c r="F189" s="125"/>
      <c r="G189" s="126"/>
    </row>
    <row r="190">
      <c r="A190" s="123"/>
      <c r="B190" s="123"/>
      <c r="C190" s="124"/>
      <c r="D190" s="7"/>
      <c r="E190" s="7"/>
      <c r="F190" s="125"/>
      <c r="G190" s="126"/>
    </row>
    <row r="191">
      <c r="A191" s="123"/>
      <c r="B191" s="123"/>
      <c r="C191" s="124"/>
      <c r="D191" s="7"/>
      <c r="E191" s="7"/>
      <c r="F191" s="125"/>
      <c r="G191" s="126"/>
    </row>
    <row r="192">
      <c r="A192" s="123"/>
      <c r="B192" s="123"/>
      <c r="C192" s="124"/>
      <c r="D192" s="7"/>
      <c r="E192" s="7"/>
      <c r="F192" s="125"/>
      <c r="G192" s="126"/>
    </row>
    <row r="193">
      <c r="A193" s="123"/>
      <c r="B193" s="123"/>
      <c r="C193" s="124"/>
      <c r="D193" s="7"/>
      <c r="E193" s="7"/>
      <c r="F193" s="125"/>
      <c r="G193" s="126"/>
    </row>
    <row r="194">
      <c r="A194" s="123"/>
      <c r="B194" s="123"/>
      <c r="C194" s="124"/>
      <c r="D194" s="7"/>
      <c r="E194" s="7"/>
      <c r="F194" s="125"/>
      <c r="G194" s="126"/>
    </row>
    <row r="195">
      <c r="A195" s="123"/>
      <c r="B195" s="123"/>
      <c r="C195" s="124"/>
      <c r="D195" s="7"/>
      <c r="E195" s="7"/>
      <c r="F195" s="125"/>
      <c r="G195" s="126"/>
    </row>
    <row r="196">
      <c r="A196" s="123"/>
      <c r="B196" s="123"/>
      <c r="C196" s="124"/>
      <c r="D196" s="7"/>
      <c r="E196" s="7"/>
      <c r="F196" s="125"/>
      <c r="G196" s="126"/>
    </row>
    <row r="197">
      <c r="A197" s="123"/>
      <c r="B197" s="123"/>
      <c r="C197" s="124"/>
      <c r="D197" s="7"/>
      <c r="E197" s="7"/>
      <c r="F197" s="125"/>
      <c r="G197" s="126"/>
    </row>
    <row r="198">
      <c r="A198" s="123"/>
      <c r="B198" s="123"/>
      <c r="C198" s="124"/>
      <c r="D198" s="7"/>
      <c r="E198" s="7"/>
      <c r="F198" s="125"/>
      <c r="G198" s="126"/>
    </row>
    <row r="199">
      <c r="A199" s="123"/>
      <c r="B199" s="123"/>
      <c r="C199" s="124"/>
      <c r="D199" s="7"/>
      <c r="E199" s="7"/>
      <c r="F199" s="125"/>
      <c r="G199" s="126"/>
    </row>
    <row r="200">
      <c r="A200" s="123"/>
      <c r="B200" s="123"/>
      <c r="C200" s="124"/>
      <c r="D200" s="7"/>
      <c r="E200" s="7"/>
      <c r="F200" s="125"/>
      <c r="G200" s="126"/>
    </row>
    <row r="201">
      <c r="A201" s="123"/>
      <c r="B201" s="123"/>
      <c r="C201" s="124"/>
      <c r="D201" s="7"/>
      <c r="E201" s="7"/>
      <c r="F201" s="125"/>
      <c r="G201" s="126"/>
    </row>
    <row r="202">
      <c r="A202" s="123"/>
      <c r="B202" s="123"/>
      <c r="C202" s="124"/>
      <c r="D202" s="7"/>
      <c r="E202" s="7"/>
      <c r="F202" s="125"/>
      <c r="G202" s="126"/>
    </row>
    <row r="203">
      <c r="A203" s="123"/>
      <c r="B203" s="123"/>
      <c r="C203" s="124"/>
      <c r="D203" s="7"/>
      <c r="E203" s="7"/>
      <c r="F203" s="125"/>
      <c r="G203" s="126"/>
    </row>
    <row r="204">
      <c r="A204" s="123"/>
      <c r="B204" s="123"/>
      <c r="C204" s="124"/>
      <c r="D204" s="7"/>
      <c r="E204" s="7"/>
      <c r="F204" s="125"/>
      <c r="G204" s="126"/>
    </row>
    <row r="205">
      <c r="A205" s="123"/>
      <c r="B205" s="123"/>
      <c r="C205" s="124"/>
      <c r="D205" s="7"/>
      <c r="E205" s="7"/>
      <c r="F205" s="125"/>
      <c r="G205" s="126"/>
    </row>
    <row r="206">
      <c r="A206" s="123"/>
      <c r="B206" s="123"/>
      <c r="C206" s="124"/>
      <c r="D206" s="7"/>
      <c r="E206" s="7"/>
      <c r="F206" s="125"/>
      <c r="G206" s="126"/>
    </row>
    <row r="207">
      <c r="A207" s="123"/>
      <c r="B207" s="123"/>
      <c r="C207" s="124"/>
      <c r="D207" s="7"/>
      <c r="E207" s="7"/>
      <c r="F207" s="125"/>
      <c r="G207" s="126"/>
    </row>
    <row r="208">
      <c r="A208" s="123"/>
      <c r="B208" s="123"/>
      <c r="C208" s="124"/>
      <c r="D208" s="7"/>
      <c r="E208" s="7"/>
      <c r="F208" s="125"/>
      <c r="G208" s="126"/>
    </row>
    <row r="209">
      <c r="A209" s="123"/>
      <c r="B209" s="123"/>
      <c r="C209" s="124"/>
      <c r="D209" s="7"/>
      <c r="E209" s="7"/>
      <c r="F209" s="125"/>
      <c r="G209" s="126"/>
    </row>
    <row r="210">
      <c r="A210" s="123"/>
      <c r="B210" s="123"/>
      <c r="C210" s="124"/>
      <c r="D210" s="7"/>
      <c r="E210" s="7"/>
      <c r="F210" s="125"/>
      <c r="G210" s="126"/>
    </row>
    <row r="211">
      <c r="A211" s="123"/>
      <c r="B211" s="123"/>
      <c r="C211" s="124"/>
      <c r="D211" s="7"/>
      <c r="E211" s="7"/>
      <c r="F211" s="125"/>
      <c r="G211" s="126"/>
    </row>
    <row r="212">
      <c r="A212" s="123"/>
      <c r="B212" s="123"/>
      <c r="C212" s="124"/>
      <c r="D212" s="7"/>
      <c r="E212" s="7"/>
      <c r="F212" s="125"/>
      <c r="G212" s="126"/>
    </row>
    <row r="213">
      <c r="A213" s="123"/>
      <c r="B213" s="123"/>
      <c r="C213" s="124"/>
      <c r="D213" s="7"/>
      <c r="E213" s="7"/>
      <c r="F213" s="125"/>
      <c r="G213" s="126"/>
    </row>
    <row r="214">
      <c r="A214" s="123"/>
      <c r="B214" s="123"/>
      <c r="C214" s="124"/>
      <c r="D214" s="7"/>
      <c r="E214" s="7"/>
      <c r="F214" s="125"/>
      <c r="G214" s="126"/>
    </row>
    <row r="215">
      <c r="A215" s="123"/>
      <c r="B215" s="123"/>
      <c r="C215" s="124"/>
      <c r="D215" s="7"/>
      <c r="E215" s="7"/>
      <c r="F215" s="125"/>
      <c r="G215" s="126"/>
    </row>
    <row r="216">
      <c r="A216" s="123"/>
      <c r="B216" s="123"/>
      <c r="C216" s="124"/>
      <c r="D216" s="7"/>
      <c r="E216" s="7"/>
      <c r="F216" s="125"/>
      <c r="G216" s="126"/>
    </row>
    <row r="217">
      <c r="A217" s="123"/>
      <c r="B217" s="123"/>
      <c r="C217" s="124"/>
      <c r="D217" s="7"/>
      <c r="E217" s="7"/>
      <c r="F217" s="125"/>
      <c r="G217" s="126"/>
    </row>
    <row r="218">
      <c r="A218" s="123"/>
      <c r="B218" s="123"/>
      <c r="C218" s="124"/>
      <c r="D218" s="7"/>
      <c r="E218" s="7"/>
      <c r="F218" s="125"/>
      <c r="G218" s="126"/>
    </row>
    <row r="219">
      <c r="A219" s="123"/>
      <c r="B219" s="123"/>
      <c r="C219" s="124"/>
      <c r="D219" s="7"/>
      <c r="E219" s="7"/>
      <c r="F219" s="125"/>
      <c r="G219" s="126"/>
    </row>
    <row r="220">
      <c r="A220" s="123"/>
      <c r="B220" s="123"/>
      <c r="C220" s="124"/>
      <c r="D220" s="7"/>
      <c r="E220" s="7"/>
      <c r="F220" s="125"/>
      <c r="G220" s="126"/>
    </row>
    <row r="221">
      <c r="A221" s="123"/>
      <c r="B221" s="123"/>
      <c r="C221" s="124"/>
      <c r="D221" s="7"/>
      <c r="E221" s="7"/>
      <c r="F221" s="125"/>
      <c r="G221" s="126"/>
    </row>
    <row r="222">
      <c r="A222" s="123"/>
      <c r="B222" s="123"/>
      <c r="C222" s="124"/>
      <c r="D222" s="7"/>
      <c r="E222" s="7"/>
      <c r="F222" s="125"/>
      <c r="G222" s="126"/>
    </row>
    <row r="223">
      <c r="A223" s="123"/>
      <c r="B223" s="123"/>
      <c r="C223" s="124"/>
      <c r="D223" s="7"/>
      <c r="E223" s="7"/>
      <c r="F223" s="125"/>
      <c r="G223" s="126"/>
    </row>
    <row r="224">
      <c r="A224" s="123"/>
      <c r="B224" s="123"/>
      <c r="C224" s="124"/>
      <c r="D224" s="7"/>
      <c r="E224" s="7"/>
      <c r="F224" s="125"/>
      <c r="G224" s="126"/>
    </row>
    <row r="225">
      <c r="A225" s="123"/>
      <c r="B225" s="123"/>
      <c r="C225" s="124"/>
      <c r="D225" s="7"/>
      <c r="E225" s="7"/>
      <c r="F225" s="125"/>
      <c r="G225" s="126"/>
    </row>
    <row r="226">
      <c r="A226" s="123"/>
      <c r="B226" s="123"/>
      <c r="C226" s="124"/>
      <c r="D226" s="7"/>
      <c r="E226" s="7"/>
      <c r="F226" s="125"/>
      <c r="G226" s="126"/>
    </row>
    <row r="227">
      <c r="A227" s="123"/>
      <c r="B227" s="123"/>
      <c r="C227" s="124"/>
      <c r="D227" s="7"/>
      <c r="E227" s="7"/>
      <c r="F227" s="125"/>
      <c r="G227" s="126"/>
    </row>
    <row r="228">
      <c r="A228" s="123"/>
      <c r="B228" s="123"/>
      <c r="C228" s="124"/>
      <c r="D228" s="7"/>
      <c r="E228" s="7"/>
      <c r="F228" s="125"/>
      <c r="G228" s="126"/>
    </row>
    <row r="229">
      <c r="A229" s="123"/>
      <c r="B229" s="123"/>
      <c r="C229" s="124"/>
      <c r="D229" s="7"/>
      <c r="E229" s="7"/>
      <c r="F229" s="125"/>
      <c r="G229" s="126"/>
    </row>
    <row r="230">
      <c r="A230" s="123"/>
      <c r="B230" s="123"/>
      <c r="C230" s="124"/>
      <c r="D230" s="7"/>
      <c r="E230" s="7"/>
      <c r="F230" s="125"/>
      <c r="G230" s="126"/>
    </row>
    <row r="231">
      <c r="A231" s="123"/>
      <c r="B231" s="123"/>
      <c r="C231" s="124"/>
      <c r="D231" s="7"/>
      <c r="E231" s="7"/>
      <c r="F231" s="125"/>
      <c r="G231" s="126"/>
    </row>
    <row r="232">
      <c r="A232" s="123"/>
      <c r="B232" s="123"/>
      <c r="C232" s="124"/>
      <c r="D232" s="7"/>
      <c r="E232" s="7"/>
      <c r="F232" s="125"/>
      <c r="G232" s="126"/>
    </row>
    <row r="233">
      <c r="A233" s="123"/>
      <c r="B233" s="123"/>
      <c r="C233" s="124"/>
      <c r="D233" s="7"/>
      <c r="E233" s="7"/>
      <c r="F233" s="125"/>
      <c r="G233" s="126"/>
    </row>
    <row r="234">
      <c r="A234" s="123"/>
      <c r="B234" s="123"/>
      <c r="C234" s="124"/>
      <c r="D234" s="7"/>
      <c r="E234" s="7"/>
      <c r="F234" s="125"/>
      <c r="G234" s="126"/>
    </row>
    <row r="235">
      <c r="A235" s="123"/>
      <c r="B235" s="123"/>
      <c r="C235" s="124"/>
      <c r="D235" s="7"/>
      <c r="E235" s="7"/>
      <c r="F235" s="125"/>
      <c r="G235" s="126"/>
    </row>
    <row r="236">
      <c r="A236" s="123"/>
      <c r="B236" s="123"/>
      <c r="C236" s="124"/>
      <c r="D236" s="7"/>
      <c r="E236" s="7"/>
      <c r="F236" s="125"/>
      <c r="G236" s="126"/>
    </row>
    <row r="237">
      <c r="A237" s="123"/>
      <c r="B237" s="123"/>
      <c r="C237" s="124"/>
      <c r="D237" s="7"/>
      <c r="E237" s="7"/>
      <c r="F237" s="125"/>
      <c r="G237" s="126"/>
    </row>
    <row r="238">
      <c r="A238" s="123"/>
      <c r="B238" s="123"/>
      <c r="C238" s="124"/>
      <c r="D238" s="7"/>
      <c r="E238" s="7"/>
      <c r="F238" s="125"/>
      <c r="G238" s="126"/>
    </row>
    <row r="239">
      <c r="A239" s="123"/>
      <c r="B239" s="123"/>
      <c r="C239" s="124"/>
      <c r="D239" s="7"/>
      <c r="E239" s="7"/>
      <c r="F239" s="125"/>
      <c r="G239" s="126"/>
    </row>
    <row r="240">
      <c r="A240" s="123"/>
      <c r="B240" s="123"/>
      <c r="C240" s="124"/>
      <c r="D240" s="7"/>
      <c r="E240" s="7"/>
      <c r="F240" s="125"/>
      <c r="G240" s="126"/>
    </row>
    <row r="241">
      <c r="A241" s="123"/>
      <c r="B241" s="123"/>
      <c r="C241" s="124"/>
      <c r="D241" s="7"/>
      <c r="E241" s="7"/>
      <c r="F241" s="125"/>
      <c r="G241" s="126"/>
    </row>
    <row r="242">
      <c r="A242" s="123"/>
      <c r="B242" s="123"/>
      <c r="C242" s="124"/>
      <c r="D242" s="7"/>
      <c r="E242" s="7"/>
      <c r="F242" s="125"/>
      <c r="G242" s="126"/>
    </row>
    <row r="243">
      <c r="A243" s="123"/>
      <c r="B243" s="123"/>
      <c r="C243" s="124"/>
      <c r="D243" s="7"/>
      <c r="E243" s="7"/>
      <c r="F243" s="125"/>
      <c r="G243" s="126"/>
    </row>
    <row r="244">
      <c r="A244" s="123"/>
      <c r="B244" s="123"/>
      <c r="C244" s="124"/>
      <c r="D244" s="7"/>
      <c r="E244" s="7"/>
      <c r="F244" s="125"/>
      <c r="G244" s="126"/>
    </row>
    <row r="245">
      <c r="A245" s="123"/>
      <c r="B245" s="123"/>
      <c r="C245" s="124"/>
      <c r="D245" s="7"/>
      <c r="E245" s="7"/>
      <c r="F245" s="125"/>
      <c r="G245" s="126"/>
    </row>
    <row r="246">
      <c r="A246" s="123"/>
      <c r="B246" s="123"/>
      <c r="C246" s="124"/>
      <c r="D246" s="7"/>
      <c r="E246" s="7"/>
      <c r="F246" s="125"/>
      <c r="G246" s="126"/>
    </row>
    <row r="247">
      <c r="A247" s="123"/>
      <c r="B247" s="123"/>
      <c r="C247" s="124"/>
      <c r="D247" s="7"/>
      <c r="E247" s="7"/>
      <c r="F247" s="125"/>
      <c r="G247" s="126"/>
    </row>
    <row r="248">
      <c r="A248" s="123"/>
      <c r="B248" s="123"/>
      <c r="C248" s="124"/>
      <c r="D248" s="7"/>
      <c r="E248" s="7"/>
      <c r="F248" s="125"/>
      <c r="G248" s="126"/>
    </row>
    <row r="249">
      <c r="A249" s="123"/>
      <c r="B249" s="123"/>
      <c r="C249" s="124"/>
      <c r="D249" s="7"/>
      <c r="E249" s="7"/>
      <c r="F249" s="125"/>
      <c r="G249" s="126"/>
    </row>
    <row r="250">
      <c r="A250" s="123"/>
      <c r="B250" s="123"/>
      <c r="C250" s="124"/>
      <c r="D250" s="7"/>
      <c r="E250" s="7"/>
      <c r="F250" s="125"/>
      <c r="G250" s="126"/>
    </row>
    <row r="251">
      <c r="A251" s="123"/>
      <c r="B251" s="123"/>
      <c r="C251" s="124"/>
      <c r="D251" s="7"/>
      <c r="E251" s="7"/>
      <c r="F251" s="125"/>
      <c r="G251" s="126"/>
    </row>
    <row r="252">
      <c r="A252" s="123"/>
      <c r="B252" s="123"/>
      <c r="C252" s="124"/>
      <c r="D252" s="7"/>
      <c r="E252" s="7"/>
      <c r="F252" s="125"/>
      <c r="G252" s="126"/>
    </row>
    <row r="253">
      <c r="A253" s="123"/>
      <c r="B253" s="123"/>
      <c r="C253" s="124"/>
      <c r="D253" s="7"/>
      <c r="E253" s="7"/>
      <c r="F253" s="125"/>
      <c r="G253" s="126"/>
    </row>
    <row r="254">
      <c r="A254" s="123"/>
      <c r="B254" s="123"/>
      <c r="C254" s="124"/>
      <c r="D254" s="7"/>
      <c r="E254" s="7"/>
      <c r="F254" s="125"/>
      <c r="G254" s="126"/>
    </row>
    <row r="255">
      <c r="A255" s="123"/>
      <c r="B255" s="123"/>
      <c r="C255" s="124"/>
      <c r="D255" s="7"/>
      <c r="E255" s="7"/>
      <c r="F255" s="125"/>
      <c r="G255" s="126"/>
    </row>
    <row r="256">
      <c r="A256" s="123"/>
      <c r="B256" s="123"/>
      <c r="C256" s="124"/>
      <c r="D256" s="7"/>
      <c r="E256" s="7"/>
      <c r="F256" s="125"/>
      <c r="G256" s="126"/>
    </row>
    <row r="257">
      <c r="A257" s="123"/>
      <c r="B257" s="123"/>
      <c r="C257" s="124"/>
      <c r="D257" s="7"/>
      <c r="E257" s="7"/>
      <c r="F257" s="125"/>
      <c r="G257" s="126"/>
    </row>
    <row r="258">
      <c r="A258" s="123"/>
      <c r="B258" s="123"/>
      <c r="C258" s="124"/>
      <c r="D258" s="7"/>
      <c r="E258" s="7"/>
      <c r="F258" s="125"/>
      <c r="G258" s="126"/>
    </row>
    <row r="259">
      <c r="A259" s="123"/>
      <c r="B259" s="123"/>
      <c r="C259" s="124"/>
      <c r="D259" s="7"/>
      <c r="E259" s="7"/>
      <c r="F259" s="125"/>
      <c r="G259" s="126"/>
    </row>
    <row r="260">
      <c r="A260" s="123"/>
      <c r="B260" s="123"/>
      <c r="C260" s="124"/>
      <c r="D260" s="7"/>
      <c r="E260" s="7"/>
      <c r="F260" s="125"/>
      <c r="G260" s="126"/>
    </row>
    <row r="261">
      <c r="A261" s="123"/>
      <c r="B261" s="123"/>
      <c r="C261" s="124"/>
      <c r="D261" s="7"/>
      <c r="E261" s="7"/>
      <c r="F261" s="125"/>
      <c r="G261" s="126"/>
    </row>
    <row r="262">
      <c r="A262" s="123"/>
      <c r="B262" s="123"/>
      <c r="C262" s="124"/>
      <c r="D262" s="7"/>
      <c r="E262" s="7"/>
      <c r="F262" s="125"/>
      <c r="G262" s="126"/>
    </row>
    <row r="263">
      <c r="A263" s="123"/>
      <c r="B263" s="123"/>
      <c r="C263" s="124"/>
      <c r="D263" s="7"/>
      <c r="E263" s="7"/>
      <c r="F263" s="125"/>
      <c r="G263" s="126"/>
    </row>
    <row r="264">
      <c r="A264" s="123"/>
      <c r="B264" s="123"/>
      <c r="C264" s="124"/>
      <c r="D264" s="7"/>
      <c r="E264" s="7"/>
      <c r="F264" s="125"/>
      <c r="G264" s="126"/>
    </row>
    <row r="265">
      <c r="A265" s="123"/>
      <c r="B265" s="123"/>
      <c r="C265" s="124"/>
      <c r="D265" s="7"/>
      <c r="E265" s="7"/>
      <c r="F265" s="125"/>
      <c r="G265" s="126"/>
    </row>
    <row r="266">
      <c r="A266" s="123"/>
      <c r="B266" s="123"/>
      <c r="C266" s="124"/>
      <c r="D266" s="7"/>
      <c r="E266" s="7"/>
      <c r="F266" s="125"/>
      <c r="G266" s="126"/>
    </row>
    <row r="267">
      <c r="A267" s="123"/>
      <c r="B267" s="123"/>
      <c r="C267" s="124"/>
      <c r="D267" s="7"/>
      <c r="E267" s="7"/>
      <c r="F267" s="125"/>
      <c r="G267" s="126"/>
    </row>
    <row r="268">
      <c r="A268" s="123"/>
      <c r="B268" s="123"/>
      <c r="C268" s="124"/>
      <c r="D268" s="7"/>
      <c r="E268" s="7"/>
      <c r="F268" s="125"/>
      <c r="G268" s="126"/>
    </row>
    <row r="269">
      <c r="A269" s="123"/>
      <c r="B269" s="123"/>
      <c r="C269" s="124"/>
      <c r="D269" s="7"/>
      <c r="E269" s="7"/>
      <c r="F269" s="125"/>
      <c r="G269" s="126"/>
    </row>
    <row r="270">
      <c r="A270" s="123"/>
      <c r="B270" s="123"/>
      <c r="C270" s="124"/>
      <c r="D270" s="7"/>
      <c r="E270" s="7"/>
      <c r="F270" s="125"/>
      <c r="G270" s="126"/>
    </row>
    <row r="271">
      <c r="A271" s="123"/>
      <c r="B271" s="123"/>
      <c r="C271" s="124"/>
      <c r="D271" s="7"/>
      <c r="E271" s="7"/>
      <c r="F271" s="125"/>
      <c r="G271" s="126"/>
    </row>
    <row r="272">
      <c r="A272" s="123"/>
      <c r="B272" s="123"/>
      <c r="C272" s="124"/>
      <c r="D272" s="7"/>
      <c r="E272" s="7"/>
      <c r="F272" s="125"/>
      <c r="G272" s="126"/>
    </row>
    <row r="273">
      <c r="A273" s="123"/>
      <c r="B273" s="123"/>
      <c r="C273" s="124"/>
      <c r="D273" s="7"/>
      <c r="E273" s="7"/>
      <c r="F273" s="125"/>
      <c r="G273" s="126"/>
    </row>
    <row r="274">
      <c r="A274" s="123"/>
      <c r="B274" s="123"/>
      <c r="C274" s="124"/>
      <c r="D274" s="7"/>
      <c r="E274" s="7"/>
      <c r="F274" s="125"/>
      <c r="G274" s="126"/>
    </row>
    <row r="275">
      <c r="A275" s="123"/>
      <c r="B275" s="123"/>
      <c r="C275" s="124"/>
      <c r="D275" s="7"/>
      <c r="E275" s="7"/>
      <c r="F275" s="125"/>
      <c r="G275" s="126"/>
    </row>
    <row r="276">
      <c r="A276" s="123"/>
      <c r="B276" s="123"/>
      <c r="C276" s="124"/>
      <c r="D276" s="7"/>
      <c r="E276" s="7"/>
      <c r="F276" s="125"/>
      <c r="G276" s="126"/>
    </row>
    <row r="277">
      <c r="A277" s="123"/>
      <c r="B277" s="123"/>
      <c r="C277" s="124"/>
      <c r="D277" s="7"/>
      <c r="E277" s="7"/>
      <c r="F277" s="125"/>
      <c r="G277" s="126"/>
    </row>
    <row r="278">
      <c r="A278" s="123"/>
      <c r="B278" s="123"/>
      <c r="C278" s="124"/>
      <c r="D278" s="7"/>
      <c r="E278" s="7"/>
      <c r="F278" s="125"/>
      <c r="G278" s="126"/>
    </row>
    <row r="279">
      <c r="A279" s="123"/>
      <c r="B279" s="123"/>
      <c r="C279" s="124"/>
      <c r="D279" s="7"/>
      <c r="E279" s="7"/>
      <c r="F279" s="125"/>
      <c r="G279" s="126"/>
    </row>
    <row r="280">
      <c r="A280" s="123"/>
      <c r="B280" s="123"/>
      <c r="C280" s="124"/>
      <c r="D280" s="7"/>
      <c r="E280" s="7"/>
      <c r="F280" s="125"/>
      <c r="G280" s="126"/>
    </row>
    <row r="281">
      <c r="A281" s="123"/>
      <c r="B281" s="123"/>
      <c r="C281" s="124"/>
      <c r="D281" s="7"/>
      <c r="E281" s="7"/>
      <c r="F281" s="125"/>
      <c r="G281" s="126"/>
    </row>
    <row r="282">
      <c r="A282" s="123"/>
      <c r="B282" s="123"/>
      <c r="C282" s="124"/>
      <c r="D282" s="7"/>
      <c r="E282" s="7"/>
      <c r="F282" s="125"/>
      <c r="G282" s="126"/>
    </row>
    <row r="283">
      <c r="A283" s="123"/>
      <c r="B283" s="123"/>
      <c r="C283" s="124"/>
      <c r="D283" s="7"/>
      <c r="E283" s="7"/>
      <c r="F283" s="125"/>
      <c r="G283" s="126"/>
    </row>
    <row r="284">
      <c r="A284" s="123"/>
      <c r="B284" s="123"/>
      <c r="C284" s="124"/>
      <c r="D284" s="7"/>
      <c r="E284" s="7"/>
      <c r="F284" s="125"/>
      <c r="G284" s="126"/>
    </row>
    <row r="285">
      <c r="A285" s="123"/>
      <c r="B285" s="123"/>
      <c r="C285" s="124"/>
      <c r="D285" s="7"/>
      <c r="E285" s="7"/>
      <c r="F285" s="125"/>
      <c r="G285" s="126"/>
    </row>
    <row r="286">
      <c r="A286" s="123"/>
      <c r="B286" s="123"/>
      <c r="C286" s="124"/>
      <c r="D286" s="7"/>
      <c r="E286" s="7"/>
      <c r="F286" s="125"/>
      <c r="G286" s="126"/>
    </row>
    <row r="287">
      <c r="A287" s="123"/>
      <c r="B287" s="123"/>
      <c r="C287" s="124"/>
      <c r="D287" s="7"/>
      <c r="E287" s="7"/>
      <c r="F287" s="125"/>
      <c r="G287" s="126"/>
    </row>
    <row r="288">
      <c r="A288" s="123"/>
      <c r="B288" s="123"/>
      <c r="C288" s="124"/>
      <c r="D288" s="7"/>
      <c r="E288" s="7"/>
      <c r="F288" s="125"/>
      <c r="G288" s="126"/>
    </row>
    <row r="289">
      <c r="A289" s="123"/>
      <c r="B289" s="123"/>
      <c r="C289" s="124"/>
      <c r="D289" s="7"/>
      <c r="E289" s="7"/>
      <c r="F289" s="125"/>
      <c r="G289" s="126"/>
    </row>
    <row r="290">
      <c r="A290" s="123"/>
      <c r="B290" s="123"/>
      <c r="C290" s="124"/>
      <c r="D290" s="7"/>
      <c r="E290" s="7"/>
      <c r="F290" s="125"/>
      <c r="G290" s="126"/>
    </row>
    <row r="291">
      <c r="A291" s="123"/>
      <c r="B291" s="123"/>
      <c r="C291" s="124"/>
      <c r="D291" s="7"/>
      <c r="E291" s="7"/>
      <c r="F291" s="125"/>
      <c r="G291" s="126"/>
    </row>
    <row r="292">
      <c r="A292" s="123"/>
      <c r="B292" s="123"/>
      <c r="C292" s="124"/>
      <c r="D292" s="7"/>
      <c r="E292" s="7"/>
      <c r="F292" s="125"/>
      <c r="G292" s="126"/>
    </row>
    <row r="293">
      <c r="A293" s="123"/>
      <c r="B293" s="123"/>
      <c r="C293" s="124"/>
      <c r="D293" s="7"/>
      <c r="E293" s="7"/>
      <c r="F293" s="125"/>
      <c r="G293" s="126"/>
    </row>
    <row r="294">
      <c r="A294" s="123"/>
      <c r="B294" s="123"/>
      <c r="C294" s="124"/>
      <c r="D294" s="7"/>
      <c r="E294" s="7"/>
      <c r="F294" s="125"/>
      <c r="G294" s="126"/>
    </row>
    <row r="295">
      <c r="A295" s="123"/>
      <c r="B295" s="123"/>
      <c r="C295" s="124"/>
      <c r="D295" s="7"/>
      <c r="E295" s="7"/>
      <c r="F295" s="125"/>
      <c r="G295" s="126"/>
    </row>
    <row r="296">
      <c r="A296" s="123"/>
      <c r="B296" s="123"/>
      <c r="C296" s="124"/>
      <c r="D296" s="7"/>
      <c r="E296" s="7"/>
      <c r="F296" s="125"/>
      <c r="G296" s="126"/>
    </row>
    <row r="297">
      <c r="A297" s="123"/>
      <c r="B297" s="123"/>
      <c r="C297" s="124"/>
      <c r="D297" s="7"/>
      <c r="E297" s="7"/>
      <c r="F297" s="125"/>
      <c r="G297" s="126"/>
    </row>
    <row r="298">
      <c r="A298" s="123"/>
      <c r="B298" s="123"/>
      <c r="C298" s="124"/>
      <c r="D298" s="7"/>
      <c r="E298" s="7"/>
      <c r="F298" s="125"/>
      <c r="G298" s="126"/>
    </row>
    <row r="299">
      <c r="A299" s="123"/>
      <c r="B299" s="123"/>
      <c r="C299" s="124"/>
      <c r="D299" s="7"/>
      <c r="E299" s="7"/>
      <c r="F299" s="125"/>
      <c r="G299" s="126"/>
    </row>
    <row r="300">
      <c r="A300" s="123"/>
      <c r="B300" s="123"/>
      <c r="C300" s="124"/>
      <c r="D300" s="7"/>
      <c r="E300" s="7"/>
      <c r="F300" s="125"/>
      <c r="G300" s="126"/>
    </row>
    <row r="301">
      <c r="A301" s="123"/>
      <c r="B301" s="123"/>
      <c r="C301" s="124"/>
      <c r="D301" s="7"/>
      <c r="E301" s="7"/>
      <c r="F301" s="125"/>
      <c r="G301" s="126"/>
    </row>
    <row r="302">
      <c r="A302" s="123"/>
      <c r="B302" s="123"/>
      <c r="C302" s="124"/>
      <c r="D302" s="7"/>
      <c r="E302" s="7"/>
      <c r="F302" s="125"/>
      <c r="G302" s="126"/>
    </row>
    <row r="303">
      <c r="A303" s="123"/>
      <c r="B303" s="123"/>
      <c r="C303" s="124"/>
      <c r="D303" s="7"/>
      <c r="E303" s="7"/>
      <c r="F303" s="125"/>
      <c r="G303" s="126"/>
    </row>
    <row r="304">
      <c r="A304" s="123"/>
      <c r="B304" s="123"/>
      <c r="C304" s="124"/>
      <c r="D304" s="7"/>
      <c r="E304" s="7"/>
      <c r="F304" s="125"/>
      <c r="G304" s="126"/>
    </row>
    <row r="305">
      <c r="A305" s="123"/>
      <c r="B305" s="123"/>
      <c r="C305" s="124"/>
      <c r="D305" s="7"/>
      <c r="E305" s="7"/>
      <c r="F305" s="125"/>
      <c r="G305" s="126"/>
    </row>
    <row r="306">
      <c r="A306" s="123"/>
      <c r="B306" s="123"/>
      <c r="C306" s="124"/>
      <c r="D306" s="7"/>
      <c r="E306" s="7"/>
      <c r="F306" s="125"/>
      <c r="G306" s="126"/>
    </row>
    <row r="307">
      <c r="A307" s="123"/>
      <c r="B307" s="123"/>
      <c r="C307" s="124"/>
      <c r="D307" s="7"/>
      <c r="E307" s="7"/>
      <c r="F307" s="125"/>
      <c r="G307" s="126"/>
    </row>
    <row r="308">
      <c r="A308" s="123"/>
      <c r="B308" s="123"/>
      <c r="C308" s="124"/>
      <c r="D308" s="7"/>
      <c r="E308" s="7"/>
      <c r="F308" s="125"/>
      <c r="G308" s="126"/>
    </row>
    <row r="309">
      <c r="A309" s="123"/>
      <c r="B309" s="123"/>
      <c r="C309" s="124"/>
      <c r="D309" s="7"/>
      <c r="E309" s="7"/>
      <c r="F309" s="125"/>
      <c r="G309" s="126"/>
    </row>
    <row r="310">
      <c r="A310" s="123"/>
      <c r="B310" s="123"/>
      <c r="C310" s="124"/>
      <c r="D310" s="7"/>
      <c r="E310" s="7"/>
      <c r="F310" s="125"/>
      <c r="G310" s="126"/>
    </row>
    <row r="311">
      <c r="A311" s="123"/>
      <c r="B311" s="123"/>
      <c r="C311" s="124"/>
      <c r="D311" s="7"/>
      <c r="E311" s="7"/>
      <c r="F311" s="125"/>
      <c r="G311" s="126"/>
    </row>
    <row r="312">
      <c r="A312" s="123"/>
      <c r="B312" s="123"/>
      <c r="C312" s="124"/>
      <c r="D312" s="7"/>
      <c r="E312" s="7"/>
      <c r="F312" s="125"/>
      <c r="G312" s="126"/>
    </row>
    <row r="313">
      <c r="A313" s="123"/>
      <c r="B313" s="123"/>
      <c r="C313" s="124"/>
      <c r="D313" s="7"/>
      <c r="E313" s="7"/>
      <c r="F313" s="125"/>
      <c r="G313" s="126"/>
    </row>
    <row r="314">
      <c r="A314" s="123"/>
      <c r="B314" s="123"/>
      <c r="C314" s="124"/>
      <c r="D314" s="7"/>
      <c r="E314" s="7"/>
      <c r="F314" s="125"/>
      <c r="G314" s="126"/>
    </row>
    <row r="315">
      <c r="A315" s="123"/>
      <c r="B315" s="123"/>
      <c r="C315" s="124"/>
      <c r="D315" s="7"/>
      <c r="E315" s="7"/>
      <c r="F315" s="125"/>
      <c r="G315" s="126"/>
    </row>
    <row r="316">
      <c r="A316" s="123"/>
      <c r="B316" s="123"/>
      <c r="C316" s="124"/>
      <c r="D316" s="7"/>
      <c r="E316" s="7"/>
      <c r="F316" s="125"/>
      <c r="G316" s="126"/>
    </row>
    <row r="317">
      <c r="A317" s="123"/>
      <c r="B317" s="123"/>
      <c r="C317" s="124"/>
      <c r="D317" s="7"/>
      <c r="E317" s="7"/>
      <c r="F317" s="125"/>
      <c r="G317" s="126"/>
    </row>
    <row r="318">
      <c r="A318" s="123"/>
      <c r="B318" s="123"/>
      <c r="C318" s="124"/>
      <c r="D318" s="7"/>
      <c r="E318" s="7"/>
      <c r="F318" s="125"/>
      <c r="G318" s="126"/>
    </row>
    <row r="319">
      <c r="A319" s="123"/>
      <c r="B319" s="123"/>
      <c r="C319" s="124"/>
      <c r="D319" s="7"/>
      <c r="E319" s="7"/>
      <c r="F319" s="125"/>
      <c r="G319" s="126"/>
    </row>
    <row r="320">
      <c r="A320" s="123"/>
      <c r="B320" s="123"/>
      <c r="C320" s="124"/>
      <c r="D320" s="7"/>
      <c r="E320" s="7"/>
      <c r="F320" s="125"/>
      <c r="G320" s="126"/>
    </row>
    <row r="321">
      <c r="A321" s="123"/>
      <c r="B321" s="123"/>
      <c r="C321" s="124"/>
      <c r="D321" s="7"/>
      <c r="E321" s="7"/>
      <c r="F321" s="125"/>
      <c r="G321" s="126"/>
    </row>
    <row r="322">
      <c r="A322" s="123"/>
      <c r="B322" s="123"/>
      <c r="C322" s="124"/>
      <c r="D322" s="7"/>
      <c r="E322" s="7"/>
      <c r="F322" s="125"/>
      <c r="G322" s="126"/>
    </row>
    <row r="323">
      <c r="A323" s="123"/>
      <c r="B323" s="123"/>
      <c r="C323" s="124"/>
      <c r="D323" s="7"/>
      <c r="E323" s="7"/>
      <c r="F323" s="125"/>
      <c r="G323" s="126"/>
    </row>
    <row r="324">
      <c r="A324" s="123"/>
      <c r="B324" s="123"/>
      <c r="C324" s="124"/>
      <c r="D324" s="7"/>
      <c r="E324" s="7"/>
      <c r="F324" s="125"/>
      <c r="G324" s="126"/>
    </row>
    <row r="325">
      <c r="A325" s="123"/>
      <c r="B325" s="123"/>
      <c r="C325" s="124"/>
      <c r="D325" s="7"/>
      <c r="E325" s="7"/>
      <c r="F325" s="125"/>
      <c r="G325" s="126"/>
    </row>
    <row r="326">
      <c r="A326" s="123"/>
      <c r="B326" s="123"/>
      <c r="C326" s="124"/>
      <c r="D326" s="7"/>
      <c r="E326" s="7"/>
      <c r="F326" s="125"/>
      <c r="G326" s="126"/>
    </row>
    <row r="327">
      <c r="A327" s="123"/>
      <c r="B327" s="123"/>
      <c r="C327" s="124"/>
      <c r="D327" s="7"/>
      <c r="E327" s="7"/>
      <c r="F327" s="125"/>
      <c r="G327" s="126"/>
    </row>
    <row r="328">
      <c r="A328" s="123"/>
      <c r="B328" s="123"/>
      <c r="C328" s="124"/>
      <c r="D328" s="7"/>
      <c r="E328" s="7"/>
      <c r="F328" s="125"/>
      <c r="G328" s="126"/>
    </row>
    <row r="329">
      <c r="A329" s="123"/>
      <c r="B329" s="123"/>
      <c r="C329" s="124"/>
      <c r="D329" s="7"/>
      <c r="E329" s="7"/>
      <c r="F329" s="125"/>
      <c r="G329" s="126"/>
    </row>
    <row r="330">
      <c r="A330" s="123"/>
      <c r="B330" s="123"/>
      <c r="C330" s="124"/>
      <c r="D330" s="7"/>
      <c r="E330" s="7"/>
      <c r="F330" s="125"/>
      <c r="G330" s="126"/>
    </row>
    <row r="331">
      <c r="A331" s="123"/>
      <c r="B331" s="123"/>
      <c r="C331" s="124"/>
      <c r="D331" s="7"/>
      <c r="E331" s="7"/>
      <c r="F331" s="125"/>
      <c r="G331" s="126"/>
    </row>
    <row r="332">
      <c r="A332" s="123"/>
      <c r="B332" s="123"/>
      <c r="C332" s="124"/>
      <c r="D332" s="7"/>
      <c r="E332" s="7"/>
      <c r="F332" s="125"/>
      <c r="G332" s="126"/>
    </row>
    <row r="333">
      <c r="A333" s="123"/>
      <c r="B333" s="123"/>
      <c r="C333" s="124"/>
      <c r="D333" s="7"/>
      <c r="E333" s="7"/>
      <c r="F333" s="125"/>
      <c r="G333" s="126"/>
    </row>
    <row r="334">
      <c r="A334" s="123"/>
      <c r="B334" s="123"/>
      <c r="C334" s="124"/>
      <c r="D334" s="7"/>
      <c r="E334" s="7"/>
      <c r="F334" s="125"/>
      <c r="G334" s="126"/>
    </row>
    <row r="335">
      <c r="A335" s="123"/>
      <c r="B335" s="123"/>
      <c r="C335" s="124"/>
      <c r="D335" s="7"/>
      <c r="E335" s="7"/>
      <c r="F335" s="125"/>
      <c r="G335" s="126"/>
    </row>
    <row r="336">
      <c r="A336" s="123"/>
      <c r="B336" s="123"/>
      <c r="C336" s="124"/>
      <c r="D336" s="7"/>
      <c r="E336" s="7"/>
      <c r="F336" s="125"/>
      <c r="G336" s="126"/>
    </row>
    <row r="337">
      <c r="A337" s="123"/>
      <c r="B337" s="123"/>
      <c r="C337" s="124"/>
      <c r="D337" s="7"/>
      <c r="E337" s="7"/>
      <c r="F337" s="125"/>
      <c r="G337" s="126"/>
    </row>
    <row r="338">
      <c r="A338" s="123"/>
      <c r="B338" s="123"/>
      <c r="C338" s="124"/>
      <c r="D338" s="7"/>
      <c r="E338" s="7"/>
      <c r="F338" s="125"/>
      <c r="G338" s="126"/>
    </row>
    <row r="339">
      <c r="A339" s="123"/>
      <c r="B339" s="123"/>
      <c r="C339" s="124"/>
      <c r="D339" s="7"/>
      <c r="E339" s="7"/>
      <c r="F339" s="125"/>
      <c r="G339" s="126"/>
    </row>
    <row r="340">
      <c r="A340" s="123"/>
      <c r="B340" s="123"/>
      <c r="C340" s="124"/>
      <c r="D340" s="7"/>
      <c r="E340" s="7"/>
      <c r="F340" s="125"/>
      <c r="G340" s="126"/>
    </row>
    <row r="341">
      <c r="A341" s="123"/>
      <c r="B341" s="123"/>
      <c r="C341" s="124"/>
      <c r="D341" s="7"/>
      <c r="E341" s="7"/>
      <c r="F341" s="125"/>
      <c r="G341" s="126"/>
    </row>
    <row r="342">
      <c r="A342" s="123"/>
      <c r="B342" s="123"/>
      <c r="C342" s="124"/>
      <c r="D342" s="7"/>
      <c r="E342" s="7"/>
      <c r="F342" s="125"/>
      <c r="G342" s="126"/>
    </row>
    <row r="343">
      <c r="A343" s="123"/>
      <c r="B343" s="123"/>
      <c r="C343" s="124"/>
      <c r="D343" s="7"/>
      <c r="E343" s="7"/>
      <c r="F343" s="125"/>
      <c r="G343" s="126"/>
    </row>
    <row r="344">
      <c r="A344" s="123"/>
      <c r="B344" s="123"/>
      <c r="C344" s="124"/>
      <c r="D344" s="7"/>
      <c r="E344" s="7"/>
      <c r="F344" s="125"/>
      <c r="G344" s="126"/>
    </row>
    <row r="345">
      <c r="A345" s="123"/>
      <c r="B345" s="123"/>
      <c r="C345" s="124"/>
      <c r="D345" s="7"/>
      <c r="E345" s="7"/>
      <c r="F345" s="125"/>
      <c r="G345" s="126"/>
    </row>
    <row r="346">
      <c r="A346" s="123"/>
      <c r="B346" s="123"/>
      <c r="C346" s="124"/>
      <c r="D346" s="7"/>
      <c r="E346" s="7"/>
      <c r="F346" s="125"/>
      <c r="G346" s="126"/>
    </row>
    <row r="347">
      <c r="A347" s="123"/>
      <c r="B347" s="123"/>
      <c r="C347" s="124"/>
      <c r="D347" s="7"/>
      <c r="E347" s="7"/>
      <c r="F347" s="125"/>
      <c r="G347" s="126"/>
    </row>
    <row r="348">
      <c r="A348" s="123"/>
      <c r="B348" s="123"/>
      <c r="C348" s="124"/>
      <c r="D348" s="7"/>
      <c r="E348" s="7"/>
      <c r="F348" s="125"/>
      <c r="G348" s="126"/>
    </row>
    <row r="349">
      <c r="A349" s="123"/>
      <c r="B349" s="123"/>
      <c r="C349" s="124"/>
      <c r="D349" s="7"/>
      <c r="E349" s="7"/>
      <c r="F349" s="125"/>
      <c r="G349" s="126"/>
    </row>
    <row r="350">
      <c r="A350" s="123"/>
      <c r="B350" s="123"/>
      <c r="C350" s="124"/>
      <c r="D350" s="7"/>
      <c r="E350" s="7"/>
      <c r="F350" s="125"/>
      <c r="G350" s="126"/>
    </row>
    <row r="351">
      <c r="A351" s="123"/>
      <c r="B351" s="123"/>
      <c r="C351" s="124"/>
      <c r="D351" s="7"/>
      <c r="E351" s="7"/>
      <c r="F351" s="125"/>
      <c r="G351" s="126"/>
    </row>
    <row r="352">
      <c r="A352" s="123"/>
      <c r="B352" s="123"/>
      <c r="C352" s="124"/>
      <c r="D352" s="7"/>
      <c r="E352" s="7"/>
      <c r="F352" s="125"/>
      <c r="G352" s="126"/>
    </row>
    <row r="353">
      <c r="A353" s="123"/>
      <c r="B353" s="123"/>
      <c r="C353" s="124"/>
      <c r="D353" s="7"/>
      <c r="E353" s="7"/>
      <c r="F353" s="125"/>
      <c r="G353" s="126"/>
    </row>
    <row r="354">
      <c r="A354" s="123"/>
      <c r="B354" s="123"/>
      <c r="C354" s="124"/>
      <c r="D354" s="7"/>
      <c r="E354" s="7"/>
      <c r="F354" s="125"/>
      <c r="G354" s="126"/>
    </row>
    <row r="355">
      <c r="A355" s="123"/>
      <c r="B355" s="123"/>
      <c r="C355" s="124"/>
      <c r="D355" s="7"/>
      <c r="E355" s="7"/>
      <c r="F355" s="125"/>
      <c r="G355" s="126"/>
    </row>
    <row r="356">
      <c r="A356" s="123"/>
      <c r="B356" s="123"/>
      <c r="C356" s="124"/>
      <c r="D356" s="7"/>
      <c r="E356" s="7"/>
      <c r="F356" s="125"/>
      <c r="G356" s="126"/>
    </row>
    <row r="357">
      <c r="A357" s="123"/>
      <c r="B357" s="123"/>
      <c r="C357" s="124"/>
      <c r="D357" s="7"/>
      <c r="E357" s="7"/>
      <c r="F357" s="125"/>
      <c r="G357" s="126"/>
    </row>
    <row r="358">
      <c r="A358" s="123"/>
      <c r="B358" s="123"/>
      <c r="C358" s="124"/>
      <c r="D358" s="7"/>
      <c r="E358" s="7"/>
      <c r="F358" s="125"/>
      <c r="G358" s="126"/>
    </row>
    <row r="359">
      <c r="A359" s="123"/>
      <c r="B359" s="123"/>
      <c r="C359" s="124"/>
      <c r="D359" s="7"/>
      <c r="E359" s="7"/>
      <c r="F359" s="125"/>
      <c r="G359" s="126"/>
    </row>
    <row r="360">
      <c r="A360" s="123"/>
      <c r="B360" s="123"/>
      <c r="C360" s="124"/>
      <c r="D360" s="7"/>
      <c r="E360" s="7"/>
      <c r="F360" s="125"/>
      <c r="G360" s="126"/>
    </row>
    <row r="361">
      <c r="A361" s="123"/>
      <c r="B361" s="123"/>
      <c r="C361" s="124"/>
      <c r="D361" s="7"/>
      <c r="E361" s="7"/>
      <c r="F361" s="125"/>
      <c r="G361" s="126"/>
    </row>
    <row r="362">
      <c r="A362" s="123"/>
      <c r="B362" s="123"/>
      <c r="C362" s="124"/>
      <c r="D362" s="7"/>
      <c r="E362" s="7"/>
      <c r="F362" s="125"/>
      <c r="G362" s="126"/>
    </row>
    <row r="363">
      <c r="A363" s="123"/>
      <c r="B363" s="123"/>
      <c r="C363" s="124"/>
      <c r="D363" s="7"/>
      <c r="E363" s="7"/>
      <c r="F363" s="125"/>
      <c r="G363" s="126"/>
    </row>
    <row r="364">
      <c r="A364" s="123"/>
      <c r="B364" s="123"/>
      <c r="C364" s="124"/>
      <c r="D364" s="7"/>
      <c r="E364" s="7"/>
      <c r="F364" s="125"/>
      <c r="G364" s="126"/>
    </row>
    <row r="365">
      <c r="A365" s="123"/>
      <c r="B365" s="123"/>
      <c r="C365" s="124"/>
      <c r="D365" s="7"/>
      <c r="E365" s="7"/>
      <c r="F365" s="125"/>
      <c r="G365" s="126"/>
    </row>
    <row r="366">
      <c r="A366" s="123"/>
      <c r="B366" s="123"/>
      <c r="C366" s="124"/>
      <c r="D366" s="7"/>
      <c r="E366" s="7"/>
      <c r="F366" s="125"/>
      <c r="G366" s="126"/>
    </row>
    <row r="367">
      <c r="A367" s="123"/>
      <c r="B367" s="123"/>
      <c r="C367" s="124"/>
      <c r="D367" s="7"/>
      <c r="E367" s="7"/>
      <c r="F367" s="125"/>
      <c r="G367" s="126"/>
    </row>
    <row r="368">
      <c r="A368" s="123"/>
      <c r="B368" s="123"/>
      <c r="C368" s="124"/>
      <c r="D368" s="7"/>
      <c r="E368" s="7"/>
      <c r="F368" s="125"/>
      <c r="G368" s="126"/>
    </row>
    <row r="369">
      <c r="A369" s="123"/>
      <c r="B369" s="123"/>
      <c r="C369" s="124"/>
      <c r="D369" s="7"/>
      <c r="E369" s="7"/>
      <c r="F369" s="125"/>
      <c r="G369" s="126"/>
    </row>
    <row r="370">
      <c r="A370" s="123"/>
      <c r="B370" s="123"/>
      <c r="C370" s="124"/>
      <c r="D370" s="7"/>
      <c r="E370" s="7"/>
      <c r="F370" s="125"/>
      <c r="G370" s="126"/>
    </row>
    <row r="371">
      <c r="A371" s="123"/>
      <c r="B371" s="123"/>
      <c r="C371" s="124"/>
      <c r="D371" s="7"/>
      <c r="E371" s="7"/>
      <c r="F371" s="125"/>
      <c r="G371" s="126"/>
    </row>
    <row r="372">
      <c r="A372" s="123"/>
      <c r="B372" s="123"/>
      <c r="C372" s="124"/>
      <c r="D372" s="7"/>
      <c r="E372" s="7"/>
      <c r="F372" s="125"/>
      <c r="G372" s="126"/>
    </row>
    <row r="373">
      <c r="A373" s="123"/>
      <c r="B373" s="123"/>
      <c r="C373" s="124"/>
      <c r="D373" s="7"/>
      <c r="E373" s="7"/>
      <c r="F373" s="125"/>
      <c r="G373" s="126"/>
    </row>
    <row r="374">
      <c r="A374" s="123"/>
      <c r="B374" s="123"/>
      <c r="C374" s="124"/>
      <c r="D374" s="7"/>
      <c r="E374" s="7"/>
      <c r="F374" s="125"/>
      <c r="G374" s="126"/>
    </row>
    <row r="375">
      <c r="A375" s="123"/>
      <c r="B375" s="123"/>
      <c r="C375" s="124"/>
      <c r="D375" s="7"/>
      <c r="E375" s="7"/>
      <c r="F375" s="125"/>
      <c r="G375" s="126"/>
    </row>
    <row r="376">
      <c r="A376" s="123"/>
      <c r="B376" s="123"/>
      <c r="C376" s="124"/>
      <c r="D376" s="7"/>
      <c r="E376" s="7"/>
      <c r="F376" s="125"/>
      <c r="G376" s="126"/>
    </row>
    <row r="377">
      <c r="A377" s="123"/>
      <c r="B377" s="123"/>
      <c r="C377" s="124"/>
      <c r="D377" s="7"/>
      <c r="E377" s="7"/>
      <c r="F377" s="125"/>
      <c r="G377" s="126"/>
    </row>
    <row r="378">
      <c r="A378" s="123"/>
      <c r="B378" s="123"/>
      <c r="C378" s="124"/>
      <c r="D378" s="7"/>
      <c r="E378" s="7"/>
      <c r="F378" s="125"/>
      <c r="G378" s="126"/>
    </row>
    <row r="379">
      <c r="A379" s="123"/>
      <c r="B379" s="123"/>
      <c r="C379" s="124"/>
      <c r="D379" s="7"/>
      <c r="E379" s="7"/>
      <c r="F379" s="125"/>
      <c r="G379" s="126"/>
    </row>
    <row r="380">
      <c r="A380" s="123"/>
      <c r="B380" s="123"/>
      <c r="C380" s="124"/>
      <c r="D380" s="7"/>
      <c r="E380" s="7"/>
      <c r="F380" s="125"/>
      <c r="G380" s="126"/>
    </row>
    <row r="381">
      <c r="A381" s="123"/>
      <c r="B381" s="123"/>
      <c r="C381" s="124"/>
      <c r="D381" s="7"/>
      <c r="E381" s="7"/>
      <c r="F381" s="125"/>
      <c r="G381" s="126"/>
    </row>
    <row r="382">
      <c r="A382" s="123"/>
      <c r="B382" s="123"/>
      <c r="C382" s="124"/>
      <c r="D382" s="7"/>
      <c r="E382" s="7"/>
      <c r="F382" s="125"/>
      <c r="G382" s="126"/>
    </row>
    <row r="383">
      <c r="A383" s="123"/>
      <c r="B383" s="123"/>
      <c r="C383" s="124"/>
      <c r="D383" s="7"/>
      <c r="E383" s="7"/>
      <c r="F383" s="125"/>
      <c r="G383" s="126"/>
    </row>
    <row r="384">
      <c r="A384" s="123"/>
      <c r="B384" s="123"/>
      <c r="C384" s="124"/>
      <c r="D384" s="7"/>
      <c r="E384" s="7"/>
      <c r="F384" s="125"/>
      <c r="G384" s="126"/>
    </row>
    <row r="385">
      <c r="A385" s="123"/>
      <c r="B385" s="123"/>
      <c r="C385" s="124"/>
      <c r="D385" s="7"/>
      <c r="E385" s="7"/>
      <c r="F385" s="125"/>
      <c r="G385" s="126"/>
    </row>
    <row r="386">
      <c r="A386" s="123"/>
      <c r="B386" s="123"/>
      <c r="C386" s="124"/>
      <c r="D386" s="7"/>
      <c r="E386" s="7"/>
      <c r="F386" s="125"/>
      <c r="G386" s="126"/>
    </row>
    <row r="387">
      <c r="A387" s="123"/>
      <c r="B387" s="123"/>
      <c r="C387" s="124"/>
      <c r="D387" s="7"/>
      <c r="E387" s="7"/>
      <c r="F387" s="125"/>
      <c r="G387" s="126"/>
    </row>
    <row r="388">
      <c r="A388" s="123"/>
      <c r="B388" s="123"/>
      <c r="C388" s="124"/>
      <c r="D388" s="7"/>
      <c r="E388" s="7"/>
      <c r="F388" s="125"/>
      <c r="G388" s="126"/>
    </row>
    <row r="389">
      <c r="A389" s="123"/>
      <c r="B389" s="123"/>
      <c r="C389" s="124"/>
      <c r="D389" s="7"/>
      <c r="E389" s="7"/>
      <c r="F389" s="125"/>
      <c r="G389" s="126"/>
    </row>
    <row r="390">
      <c r="A390" s="123"/>
      <c r="B390" s="123"/>
      <c r="C390" s="124"/>
      <c r="D390" s="7"/>
      <c r="E390" s="7"/>
      <c r="F390" s="125"/>
      <c r="G390" s="126"/>
    </row>
    <row r="391">
      <c r="A391" s="123"/>
      <c r="B391" s="123"/>
      <c r="C391" s="124"/>
      <c r="D391" s="7"/>
      <c r="E391" s="7"/>
      <c r="F391" s="125"/>
      <c r="G391" s="126"/>
    </row>
    <row r="392">
      <c r="A392" s="123"/>
      <c r="B392" s="123"/>
      <c r="C392" s="124"/>
      <c r="D392" s="7"/>
      <c r="E392" s="7"/>
      <c r="F392" s="125"/>
      <c r="G392" s="126"/>
    </row>
    <row r="393">
      <c r="A393" s="123"/>
      <c r="B393" s="123"/>
      <c r="C393" s="124"/>
      <c r="D393" s="7"/>
      <c r="E393" s="7"/>
      <c r="F393" s="125"/>
      <c r="G393" s="126"/>
    </row>
    <row r="394">
      <c r="A394" s="123"/>
      <c r="B394" s="123"/>
      <c r="C394" s="124"/>
      <c r="D394" s="7"/>
      <c r="E394" s="7"/>
      <c r="F394" s="125"/>
      <c r="G394" s="126"/>
    </row>
    <row r="395">
      <c r="A395" s="123"/>
      <c r="B395" s="123"/>
      <c r="C395" s="124"/>
      <c r="D395" s="7"/>
      <c r="E395" s="7"/>
      <c r="F395" s="125"/>
      <c r="G395" s="126"/>
    </row>
    <row r="396">
      <c r="A396" s="123"/>
      <c r="B396" s="123"/>
      <c r="C396" s="124"/>
      <c r="D396" s="7"/>
      <c r="E396" s="7"/>
      <c r="F396" s="125"/>
      <c r="G396" s="126"/>
    </row>
    <row r="397">
      <c r="A397" s="123"/>
      <c r="B397" s="123"/>
      <c r="C397" s="124"/>
      <c r="D397" s="7"/>
      <c r="E397" s="7"/>
      <c r="F397" s="125"/>
      <c r="G397" s="126"/>
    </row>
    <row r="398">
      <c r="A398" s="123"/>
      <c r="B398" s="123"/>
      <c r="C398" s="124"/>
      <c r="D398" s="7"/>
      <c r="E398" s="7"/>
      <c r="F398" s="125"/>
      <c r="G398" s="126"/>
    </row>
    <row r="399">
      <c r="A399" s="123"/>
      <c r="B399" s="123"/>
      <c r="C399" s="124"/>
      <c r="D399" s="7"/>
      <c r="E399" s="7"/>
      <c r="F399" s="125"/>
      <c r="G399" s="126"/>
    </row>
    <row r="400">
      <c r="A400" s="123"/>
      <c r="B400" s="123"/>
      <c r="C400" s="124"/>
      <c r="D400" s="7"/>
      <c r="E400" s="7"/>
      <c r="F400" s="125"/>
      <c r="G400" s="126"/>
    </row>
    <row r="401">
      <c r="A401" s="123"/>
      <c r="B401" s="123"/>
      <c r="C401" s="124"/>
      <c r="D401" s="7"/>
      <c r="E401" s="7"/>
      <c r="F401" s="125"/>
      <c r="G401" s="126"/>
    </row>
    <row r="402">
      <c r="A402" s="123"/>
      <c r="B402" s="123"/>
      <c r="C402" s="124"/>
      <c r="D402" s="7"/>
      <c r="E402" s="7"/>
      <c r="F402" s="125"/>
      <c r="G402" s="126"/>
    </row>
    <row r="403">
      <c r="A403" s="123"/>
      <c r="B403" s="123"/>
      <c r="C403" s="124"/>
      <c r="D403" s="7"/>
      <c r="E403" s="7"/>
      <c r="F403" s="125"/>
      <c r="G403" s="126"/>
    </row>
    <row r="404">
      <c r="A404" s="123"/>
      <c r="B404" s="123"/>
      <c r="C404" s="124"/>
      <c r="D404" s="7"/>
      <c r="E404" s="7"/>
      <c r="F404" s="125"/>
      <c r="G404" s="126"/>
    </row>
    <row r="405">
      <c r="A405" s="123"/>
      <c r="B405" s="123"/>
      <c r="C405" s="124"/>
      <c r="D405" s="7"/>
      <c r="E405" s="7"/>
      <c r="F405" s="125"/>
      <c r="G405" s="126"/>
    </row>
    <row r="406">
      <c r="A406" s="123"/>
      <c r="B406" s="123"/>
      <c r="C406" s="124"/>
      <c r="D406" s="7"/>
      <c r="E406" s="7"/>
      <c r="F406" s="125"/>
      <c r="G406" s="126"/>
    </row>
    <row r="407">
      <c r="A407" s="123"/>
      <c r="B407" s="123"/>
      <c r="C407" s="124"/>
      <c r="D407" s="7"/>
      <c r="E407" s="7"/>
      <c r="F407" s="125"/>
      <c r="G407" s="126"/>
    </row>
    <row r="408">
      <c r="A408" s="123"/>
      <c r="B408" s="123"/>
      <c r="C408" s="124"/>
      <c r="D408" s="7"/>
      <c r="E408" s="7"/>
      <c r="F408" s="125"/>
      <c r="G408" s="126"/>
    </row>
    <row r="409">
      <c r="A409" s="123"/>
      <c r="B409" s="123"/>
      <c r="C409" s="124"/>
      <c r="D409" s="7"/>
      <c r="E409" s="7"/>
      <c r="F409" s="125"/>
      <c r="G409" s="126"/>
    </row>
    <row r="410">
      <c r="A410" s="123"/>
      <c r="B410" s="123"/>
      <c r="C410" s="124"/>
      <c r="D410" s="7"/>
      <c r="E410" s="7"/>
      <c r="F410" s="125"/>
      <c r="G410" s="126"/>
    </row>
    <row r="411">
      <c r="A411" s="123"/>
      <c r="B411" s="123"/>
      <c r="C411" s="124"/>
      <c r="D411" s="7"/>
      <c r="E411" s="7"/>
      <c r="F411" s="125"/>
      <c r="G411" s="126"/>
    </row>
    <row r="412">
      <c r="A412" s="123"/>
      <c r="B412" s="123"/>
      <c r="C412" s="124"/>
      <c r="D412" s="7"/>
      <c r="E412" s="7"/>
      <c r="F412" s="125"/>
      <c r="G412" s="126"/>
    </row>
    <row r="413">
      <c r="A413" s="123"/>
      <c r="B413" s="123"/>
      <c r="C413" s="124"/>
      <c r="D413" s="7"/>
      <c r="E413" s="7"/>
      <c r="F413" s="125"/>
      <c r="G413" s="126"/>
    </row>
    <row r="414">
      <c r="A414" s="123"/>
      <c r="B414" s="123"/>
      <c r="C414" s="124"/>
      <c r="D414" s="7"/>
      <c r="E414" s="7"/>
      <c r="F414" s="125"/>
      <c r="G414" s="126"/>
    </row>
    <row r="415">
      <c r="A415" s="123"/>
      <c r="B415" s="123"/>
      <c r="C415" s="124"/>
      <c r="D415" s="7"/>
      <c r="E415" s="7"/>
      <c r="F415" s="125"/>
      <c r="G415" s="126"/>
    </row>
    <row r="416">
      <c r="A416" s="123"/>
      <c r="B416" s="123"/>
      <c r="C416" s="124"/>
      <c r="D416" s="7"/>
      <c r="E416" s="7"/>
      <c r="F416" s="125"/>
      <c r="G416" s="126"/>
    </row>
    <row r="417">
      <c r="A417" s="123"/>
      <c r="B417" s="123"/>
      <c r="C417" s="124"/>
      <c r="D417" s="7"/>
      <c r="E417" s="7"/>
      <c r="F417" s="125"/>
      <c r="G417" s="126"/>
    </row>
    <row r="418">
      <c r="A418" s="123"/>
      <c r="B418" s="123"/>
      <c r="C418" s="124"/>
      <c r="D418" s="7"/>
      <c r="E418" s="7"/>
      <c r="F418" s="125"/>
      <c r="G418" s="126"/>
    </row>
    <row r="419">
      <c r="A419" s="123"/>
      <c r="B419" s="123"/>
      <c r="C419" s="124"/>
      <c r="D419" s="7"/>
      <c r="E419" s="7"/>
      <c r="F419" s="125"/>
      <c r="G419" s="126"/>
    </row>
    <row r="420">
      <c r="A420" s="123"/>
      <c r="B420" s="123"/>
      <c r="C420" s="124"/>
      <c r="D420" s="7"/>
      <c r="E420" s="7"/>
      <c r="F420" s="125"/>
      <c r="G420" s="126"/>
    </row>
    <row r="421">
      <c r="A421" s="123"/>
      <c r="B421" s="123"/>
      <c r="C421" s="124"/>
      <c r="D421" s="7"/>
      <c r="E421" s="7"/>
      <c r="F421" s="125"/>
      <c r="G421" s="126"/>
    </row>
    <row r="422">
      <c r="A422" s="123"/>
      <c r="B422" s="123"/>
      <c r="C422" s="124"/>
      <c r="D422" s="7"/>
      <c r="E422" s="7"/>
      <c r="F422" s="125"/>
      <c r="G422" s="126"/>
    </row>
    <row r="423">
      <c r="A423" s="123"/>
      <c r="B423" s="123"/>
      <c r="C423" s="124"/>
      <c r="D423" s="7"/>
      <c r="E423" s="7"/>
      <c r="F423" s="125"/>
      <c r="G423" s="126"/>
    </row>
    <row r="424">
      <c r="A424" s="123"/>
      <c r="B424" s="123"/>
      <c r="C424" s="124"/>
      <c r="D424" s="7"/>
      <c r="E424" s="7"/>
      <c r="F424" s="125"/>
      <c r="G424" s="126"/>
    </row>
    <row r="425">
      <c r="A425" s="123"/>
      <c r="B425" s="123"/>
      <c r="C425" s="124"/>
      <c r="D425" s="7"/>
      <c r="E425" s="7"/>
      <c r="F425" s="125"/>
      <c r="G425" s="126"/>
    </row>
    <row r="426">
      <c r="A426" s="123"/>
      <c r="B426" s="123"/>
      <c r="C426" s="124"/>
      <c r="D426" s="7"/>
      <c r="E426" s="7"/>
      <c r="F426" s="125"/>
      <c r="G426" s="126"/>
    </row>
    <row r="427">
      <c r="A427" s="123"/>
      <c r="B427" s="123"/>
      <c r="C427" s="124"/>
      <c r="D427" s="7"/>
      <c r="E427" s="7"/>
      <c r="F427" s="125"/>
      <c r="G427" s="126"/>
    </row>
    <row r="428">
      <c r="A428" s="123"/>
      <c r="B428" s="123"/>
      <c r="C428" s="124"/>
      <c r="D428" s="7"/>
      <c r="E428" s="7"/>
      <c r="F428" s="125"/>
      <c r="G428" s="126"/>
    </row>
    <row r="429">
      <c r="A429" s="123"/>
      <c r="B429" s="123"/>
      <c r="C429" s="124"/>
      <c r="D429" s="7"/>
      <c r="E429" s="7"/>
      <c r="F429" s="125"/>
      <c r="G429" s="126"/>
    </row>
    <row r="430">
      <c r="A430" s="123"/>
      <c r="B430" s="123"/>
      <c r="C430" s="124"/>
      <c r="D430" s="7"/>
      <c r="E430" s="7"/>
      <c r="F430" s="125"/>
      <c r="G430" s="126"/>
    </row>
    <row r="431">
      <c r="A431" s="123"/>
      <c r="B431" s="123"/>
      <c r="C431" s="124"/>
      <c r="D431" s="7"/>
      <c r="E431" s="7"/>
      <c r="F431" s="125"/>
      <c r="G431" s="126"/>
    </row>
    <row r="432">
      <c r="A432" s="123"/>
      <c r="B432" s="123"/>
      <c r="C432" s="124"/>
      <c r="D432" s="7"/>
      <c r="E432" s="7"/>
      <c r="F432" s="125"/>
      <c r="G432" s="126"/>
    </row>
    <row r="433">
      <c r="A433" s="123"/>
      <c r="B433" s="123"/>
      <c r="C433" s="124"/>
      <c r="D433" s="7"/>
      <c r="E433" s="7"/>
      <c r="F433" s="125"/>
      <c r="G433" s="126"/>
    </row>
    <row r="434">
      <c r="A434" s="123"/>
      <c r="B434" s="123"/>
      <c r="C434" s="124"/>
      <c r="D434" s="7"/>
      <c r="E434" s="7"/>
      <c r="F434" s="125"/>
      <c r="G434" s="126"/>
    </row>
    <row r="435">
      <c r="A435" s="123"/>
      <c r="B435" s="123"/>
      <c r="C435" s="124"/>
      <c r="D435" s="7"/>
      <c r="E435" s="7"/>
      <c r="F435" s="125"/>
      <c r="G435" s="126"/>
    </row>
    <row r="436">
      <c r="A436" s="123"/>
      <c r="B436" s="123"/>
      <c r="C436" s="124"/>
      <c r="D436" s="7"/>
      <c r="E436" s="7"/>
      <c r="F436" s="125"/>
      <c r="G436" s="126"/>
    </row>
    <row r="437">
      <c r="A437" s="123"/>
      <c r="B437" s="123"/>
      <c r="C437" s="124"/>
      <c r="D437" s="7"/>
      <c r="E437" s="7"/>
      <c r="F437" s="125"/>
      <c r="G437" s="126"/>
    </row>
    <row r="438">
      <c r="A438" s="123"/>
      <c r="B438" s="123"/>
      <c r="C438" s="124"/>
      <c r="D438" s="7"/>
      <c r="E438" s="7"/>
      <c r="F438" s="125"/>
      <c r="G438" s="126"/>
    </row>
    <row r="439">
      <c r="A439" s="123"/>
      <c r="B439" s="123"/>
      <c r="C439" s="124"/>
      <c r="D439" s="7"/>
      <c r="E439" s="7"/>
      <c r="F439" s="125"/>
      <c r="G439" s="126"/>
    </row>
    <row r="440">
      <c r="A440" s="123"/>
      <c r="B440" s="123"/>
      <c r="C440" s="124"/>
      <c r="D440" s="7"/>
      <c r="E440" s="7"/>
      <c r="F440" s="125"/>
      <c r="G440" s="126"/>
    </row>
    <row r="441">
      <c r="A441" s="123"/>
      <c r="B441" s="123"/>
      <c r="C441" s="124"/>
      <c r="D441" s="7"/>
      <c r="E441" s="7"/>
      <c r="F441" s="125"/>
      <c r="G441" s="126"/>
    </row>
    <row r="442">
      <c r="A442" s="123"/>
      <c r="B442" s="123"/>
      <c r="C442" s="124"/>
      <c r="D442" s="7"/>
      <c r="E442" s="7"/>
      <c r="F442" s="125"/>
      <c r="G442" s="126"/>
    </row>
    <row r="443">
      <c r="A443" s="123"/>
      <c r="B443" s="123"/>
      <c r="C443" s="124"/>
      <c r="D443" s="7"/>
      <c r="E443" s="7"/>
      <c r="F443" s="125"/>
      <c r="G443" s="126"/>
    </row>
    <row r="444">
      <c r="A444" s="123"/>
      <c r="B444" s="123"/>
      <c r="C444" s="124"/>
      <c r="D444" s="7"/>
      <c r="E444" s="7"/>
      <c r="F444" s="125"/>
      <c r="G444" s="126"/>
    </row>
    <row r="445">
      <c r="A445" s="123"/>
      <c r="B445" s="123"/>
      <c r="C445" s="124"/>
      <c r="D445" s="7"/>
      <c r="E445" s="7"/>
      <c r="F445" s="125"/>
      <c r="G445" s="126"/>
    </row>
    <row r="446">
      <c r="A446" s="123"/>
      <c r="B446" s="123"/>
      <c r="C446" s="124"/>
      <c r="D446" s="7"/>
      <c r="E446" s="7"/>
      <c r="F446" s="125"/>
      <c r="G446" s="126"/>
    </row>
    <row r="447">
      <c r="A447" s="123"/>
      <c r="B447" s="123"/>
      <c r="C447" s="124"/>
      <c r="D447" s="7"/>
      <c r="E447" s="7"/>
      <c r="F447" s="125"/>
      <c r="G447" s="126"/>
    </row>
    <row r="448">
      <c r="A448" s="123"/>
      <c r="B448" s="123"/>
      <c r="C448" s="124"/>
      <c r="D448" s="7"/>
      <c r="E448" s="7"/>
      <c r="F448" s="125"/>
      <c r="G448" s="126"/>
    </row>
    <row r="449">
      <c r="A449" s="123"/>
      <c r="B449" s="123"/>
      <c r="C449" s="124"/>
      <c r="D449" s="7"/>
      <c r="E449" s="7"/>
      <c r="F449" s="125"/>
      <c r="G449" s="126"/>
    </row>
    <row r="450">
      <c r="A450" s="123"/>
      <c r="B450" s="123"/>
      <c r="C450" s="124"/>
      <c r="D450" s="7"/>
      <c r="E450" s="7"/>
      <c r="F450" s="125"/>
      <c r="G450" s="126"/>
    </row>
    <row r="451">
      <c r="A451" s="123"/>
      <c r="B451" s="123"/>
      <c r="C451" s="124"/>
      <c r="D451" s="7"/>
      <c r="E451" s="7"/>
      <c r="F451" s="125"/>
      <c r="G451" s="126"/>
    </row>
    <row r="452">
      <c r="A452" s="123"/>
      <c r="B452" s="123"/>
      <c r="C452" s="124"/>
      <c r="D452" s="7"/>
      <c r="E452" s="7"/>
      <c r="F452" s="125"/>
      <c r="G452" s="126"/>
    </row>
    <row r="453">
      <c r="A453" s="123"/>
      <c r="B453" s="123"/>
      <c r="C453" s="124"/>
      <c r="D453" s="7"/>
      <c r="E453" s="7"/>
      <c r="F453" s="125"/>
      <c r="G453" s="126"/>
    </row>
    <row r="454">
      <c r="A454" s="123"/>
      <c r="B454" s="123"/>
      <c r="C454" s="124"/>
      <c r="D454" s="7"/>
      <c r="E454" s="7"/>
      <c r="F454" s="125"/>
      <c r="G454" s="126"/>
    </row>
    <row r="455">
      <c r="A455" s="123"/>
      <c r="B455" s="123"/>
      <c r="C455" s="124"/>
      <c r="D455" s="7"/>
      <c r="E455" s="7"/>
      <c r="F455" s="125"/>
      <c r="G455" s="126"/>
    </row>
    <row r="456">
      <c r="A456" s="123"/>
      <c r="B456" s="123"/>
      <c r="C456" s="124"/>
      <c r="D456" s="7"/>
      <c r="E456" s="7"/>
      <c r="F456" s="125"/>
      <c r="G456" s="126"/>
    </row>
    <row r="457">
      <c r="A457" s="123"/>
      <c r="B457" s="123"/>
      <c r="C457" s="124"/>
      <c r="D457" s="7"/>
      <c r="E457" s="7"/>
      <c r="F457" s="125"/>
      <c r="G457" s="126"/>
    </row>
    <row r="458">
      <c r="A458" s="123"/>
      <c r="B458" s="123"/>
      <c r="C458" s="124"/>
      <c r="D458" s="7"/>
      <c r="E458" s="7"/>
      <c r="F458" s="125"/>
      <c r="G458" s="126"/>
    </row>
    <row r="459">
      <c r="A459" s="123"/>
      <c r="B459" s="123"/>
      <c r="C459" s="124"/>
      <c r="D459" s="7"/>
      <c r="E459" s="7"/>
      <c r="F459" s="125"/>
      <c r="G459" s="126"/>
    </row>
    <row r="460">
      <c r="A460" s="123"/>
      <c r="B460" s="123"/>
      <c r="C460" s="124"/>
      <c r="D460" s="7"/>
      <c r="E460" s="7"/>
      <c r="F460" s="125"/>
      <c r="G460" s="126"/>
    </row>
    <row r="461">
      <c r="A461" s="123"/>
      <c r="B461" s="123"/>
      <c r="C461" s="124"/>
      <c r="D461" s="7"/>
      <c r="E461" s="7"/>
      <c r="F461" s="125"/>
      <c r="G461" s="126"/>
    </row>
    <row r="462">
      <c r="A462" s="123"/>
      <c r="B462" s="123"/>
      <c r="C462" s="124"/>
      <c r="D462" s="7"/>
      <c r="E462" s="7"/>
      <c r="F462" s="125"/>
      <c r="G462" s="126"/>
    </row>
    <row r="463">
      <c r="A463" s="123"/>
      <c r="B463" s="123"/>
      <c r="C463" s="124"/>
      <c r="D463" s="7"/>
      <c r="E463" s="7"/>
      <c r="F463" s="125"/>
      <c r="G463" s="126"/>
    </row>
    <row r="464">
      <c r="A464" s="123"/>
      <c r="B464" s="123"/>
      <c r="C464" s="124"/>
      <c r="D464" s="7"/>
      <c r="E464" s="7"/>
      <c r="F464" s="125"/>
      <c r="G464" s="126"/>
    </row>
    <row r="465">
      <c r="A465" s="123"/>
      <c r="B465" s="123"/>
      <c r="C465" s="124"/>
      <c r="D465" s="7"/>
      <c r="E465" s="7"/>
      <c r="F465" s="125"/>
      <c r="G465" s="126"/>
    </row>
    <row r="466">
      <c r="A466" s="123"/>
      <c r="B466" s="123"/>
      <c r="C466" s="124"/>
      <c r="D466" s="7"/>
      <c r="E466" s="7"/>
      <c r="F466" s="125"/>
      <c r="G466" s="126"/>
    </row>
    <row r="467">
      <c r="A467" s="123"/>
      <c r="B467" s="123"/>
      <c r="C467" s="124"/>
      <c r="D467" s="7"/>
      <c r="E467" s="7"/>
      <c r="F467" s="125"/>
      <c r="G467" s="126"/>
    </row>
    <row r="468">
      <c r="A468" s="123"/>
      <c r="B468" s="123"/>
      <c r="C468" s="124"/>
      <c r="D468" s="7"/>
      <c r="E468" s="7"/>
      <c r="F468" s="125"/>
      <c r="G468" s="126"/>
    </row>
    <row r="469">
      <c r="A469" s="123"/>
      <c r="B469" s="123"/>
      <c r="C469" s="124"/>
      <c r="D469" s="7"/>
      <c r="E469" s="7"/>
      <c r="F469" s="125"/>
      <c r="G469" s="126"/>
    </row>
    <row r="470">
      <c r="A470" s="123"/>
      <c r="B470" s="123"/>
      <c r="C470" s="124"/>
      <c r="D470" s="7"/>
      <c r="E470" s="7"/>
      <c r="F470" s="125"/>
      <c r="G470" s="126"/>
    </row>
    <row r="471">
      <c r="A471" s="123"/>
      <c r="B471" s="123"/>
      <c r="C471" s="124"/>
      <c r="D471" s="7"/>
      <c r="E471" s="7"/>
      <c r="F471" s="125"/>
      <c r="G471" s="126"/>
    </row>
    <row r="472">
      <c r="A472" s="123"/>
      <c r="B472" s="123"/>
      <c r="C472" s="124"/>
      <c r="D472" s="7"/>
      <c r="E472" s="7"/>
      <c r="F472" s="125"/>
      <c r="G472" s="126"/>
    </row>
    <row r="473">
      <c r="A473" s="123"/>
      <c r="B473" s="123"/>
      <c r="C473" s="124"/>
      <c r="D473" s="7"/>
      <c r="E473" s="7"/>
      <c r="F473" s="125"/>
      <c r="G473" s="126"/>
    </row>
    <row r="474">
      <c r="A474" s="123"/>
      <c r="B474" s="123"/>
      <c r="C474" s="124"/>
      <c r="D474" s="7"/>
      <c r="E474" s="7"/>
      <c r="F474" s="125"/>
      <c r="G474" s="126"/>
    </row>
    <row r="475">
      <c r="A475" s="123"/>
      <c r="B475" s="123"/>
      <c r="C475" s="124"/>
      <c r="D475" s="7"/>
      <c r="E475" s="7"/>
      <c r="F475" s="125"/>
      <c r="G475" s="126"/>
    </row>
    <row r="476">
      <c r="A476" s="123"/>
      <c r="B476" s="123"/>
      <c r="C476" s="124"/>
      <c r="D476" s="7"/>
      <c r="E476" s="7"/>
      <c r="F476" s="125"/>
      <c r="G476" s="126"/>
    </row>
    <row r="477">
      <c r="A477" s="123"/>
      <c r="B477" s="123"/>
      <c r="C477" s="124"/>
      <c r="D477" s="7"/>
      <c r="E477" s="7"/>
      <c r="F477" s="125"/>
      <c r="G477" s="126"/>
    </row>
    <row r="478">
      <c r="A478" s="123"/>
      <c r="B478" s="123"/>
      <c r="C478" s="124"/>
      <c r="D478" s="7"/>
      <c r="E478" s="7"/>
      <c r="F478" s="125"/>
      <c r="G478" s="126"/>
    </row>
    <row r="479">
      <c r="A479" s="123"/>
      <c r="B479" s="123"/>
      <c r="C479" s="124"/>
      <c r="D479" s="7"/>
      <c r="E479" s="7"/>
      <c r="F479" s="125"/>
      <c r="G479" s="126"/>
    </row>
    <row r="480">
      <c r="A480" s="123"/>
      <c r="B480" s="123"/>
      <c r="C480" s="124"/>
      <c r="D480" s="7"/>
      <c r="E480" s="7"/>
      <c r="F480" s="125"/>
      <c r="G480" s="126"/>
    </row>
    <row r="481">
      <c r="A481" s="123"/>
      <c r="B481" s="123"/>
      <c r="C481" s="124"/>
      <c r="D481" s="7"/>
      <c r="E481" s="7"/>
      <c r="F481" s="125"/>
      <c r="G481" s="126"/>
    </row>
    <row r="482">
      <c r="A482" s="123"/>
      <c r="B482" s="123"/>
      <c r="C482" s="124"/>
      <c r="D482" s="7"/>
      <c r="E482" s="7"/>
      <c r="F482" s="125"/>
      <c r="G482" s="126"/>
    </row>
    <row r="483">
      <c r="A483" s="123"/>
      <c r="B483" s="123"/>
      <c r="C483" s="124"/>
      <c r="D483" s="7"/>
      <c r="E483" s="7"/>
      <c r="F483" s="125"/>
      <c r="G483" s="126"/>
    </row>
    <row r="484">
      <c r="A484" s="123"/>
      <c r="B484" s="123"/>
      <c r="C484" s="124"/>
      <c r="D484" s="7"/>
      <c r="E484" s="7"/>
      <c r="F484" s="125"/>
      <c r="G484" s="126"/>
    </row>
    <row r="485">
      <c r="A485" s="123"/>
      <c r="B485" s="123"/>
      <c r="C485" s="124"/>
      <c r="D485" s="7"/>
      <c r="E485" s="7"/>
      <c r="F485" s="125"/>
      <c r="G485" s="126"/>
    </row>
    <row r="486">
      <c r="A486" s="123"/>
      <c r="B486" s="123"/>
      <c r="C486" s="124"/>
      <c r="D486" s="7"/>
      <c r="E486" s="7"/>
      <c r="F486" s="125"/>
      <c r="G486" s="126"/>
    </row>
    <row r="487">
      <c r="A487" s="123"/>
      <c r="B487" s="123"/>
      <c r="C487" s="124"/>
      <c r="D487" s="7"/>
      <c r="E487" s="7"/>
      <c r="F487" s="125"/>
      <c r="G487" s="126"/>
    </row>
    <row r="488">
      <c r="A488" s="123"/>
      <c r="B488" s="123"/>
      <c r="C488" s="124"/>
      <c r="D488" s="7"/>
      <c r="E488" s="7"/>
      <c r="F488" s="125"/>
      <c r="G488" s="126"/>
    </row>
    <row r="489">
      <c r="A489" s="123"/>
      <c r="B489" s="123"/>
      <c r="C489" s="124"/>
      <c r="D489" s="7"/>
      <c r="E489" s="7"/>
      <c r="F489" s="125"/>
      <c r="G489" s="126"/>
    </row>
    <row r="490">
      <c r="A490" s="123"/>
      <c r="B490" s="123"/>
      <c r="C490" s="124"/>
      <c r="D490" s="7"/>
      <c r="E490" s="7"/>
      <c r="F490" s="125"/>
      <c r="G490" s="126"/>
    </row>
    <row r="491">
      <c r="A491" s="123"/>
      <c r="B491" s="123"/>
      <c r="C491" s="124"/>
      <c r="D491" s="7"/>
      <c r="E491" s="7"/>
      <c r="F491" s="125"/>
      <c r="G491" s="126"/>
    </row>
    <row r="492">
      <c r="A492" s="123"/>
      <c r="B492" s="123"/>
      <c r="C492" s="124"/>
      <c r="D492" s="7"/>
      <c r="E492" s="7"/>
      <c r="F492" s="125"/>
      <c r="G492" s="126"/>
    </row>
    <row r="493">
      <c r="A493" s="123"/>
      <c r="B493" s="123"/>
      <c r="C493" s="124"/>
      <c r="D493" s="7"/>
      <c r="E493" s="7"/>
      <c r="F493" s="125"/>
      <c r="G493" s="126"/>
    </row>
    <row r="494">
      <c r="A494" s="123"/>
      <c r="B494" s="123"/>
      <c r="C494" s="124"/>
      <c r="D494" s="7"/>
      <c r="E494" s="7"/>
      <c r="F494" s="125"/>
      <c r="G494" s="126"/>
    </row>
    <row r="495">
      <c r="A495" s="123"/>
      <c r="B495" s="123"/>
      <c r="C495" s="124"/>
      <c r="D495" s="7"/>
      <c r="E495" s="7"/>
      <c r="F495" s="125"/>
      <c r="G495" s="126"/>
    </row>
    <row r="496">
      <c r="A496" s="123"/>
      <c r="B496" s="123"/>
      <c r="C496" s="124"/>
      <c r="D496" s="7"/>
      <c r="E496" s="7"/>
      <c r="F496" s="125"/>
      <c r="G496" s="126"/>
    </row>
    <row r="497">
      <c r="A497" s="123"/>
      <c r="B497" s="123"/>
      <c r="C497" s="124"/>
      <c r="D497" s="7"/>
      <c r="E497" s="7"/>
      <c r="F497" s="125"/>
      <c r="G497" s="126"/>
    </row>
    <row r="498">
      <c r="A498" s="123"/>
      <c r="B498" s="123"/>
      <c r="C498" s="124"/>
      <c r="D498" s="7"/>
      <c r="E498" s="7"/>
      <c r="F498" s="125"/>
      <c r="G498" s="126"/>
    </row>
    <row r="499">
      <c r="A499" s="123"/>
      <c r="B499" s="123"/>
      <c r="C499" s="124"/>
      <c r="D499" s="7"/>
      <c r="E499" s="7"/>
      <c r="F499" s="125"/>
      <c r="G499" s="126"/>
    </row>
    <row r="500">
      <c r="A500" s="123"/>
      <c r="B500" s="123"/>
      <c r="C500" s="124"/>
      <c r="D500" s="7"/>
      <c r="E500" s="7"/>
      <c r="F500" s="125"/>
      <c r="G500" s="126"/>
    </row>
    <row r="501">
      <c r="A501" s="123"/>
      <c r="B501" s="123"/>
      <c r="C501" s="124"/>
      <c r="D501" s="7"/>
      <c r="E501" s="7"/>
      <c r="F501" s="125"/>
      <c r="G501" s="126"/>
    </row>
    <row r="502">
      <c r="A502" s="123"/>
      <c r="B502" s="123"/>
      <c r="C502" s="124"/>
      <c r="D502" s="7"/>
      <c r="E502" s="7"/>
      <c r="F502" s="125"/>
      <c r="G502" s="126"/>
    </row>
    <row r="503">
      <c r="A503" s="123"/>
      <c r="B503" s="123"/>
      <c r="C503" s="124"/>
      <c r="D503" s="7"/>
      <c r="E503" s="7"/>
      <c r="F503" s="125"/>
      <c r="G503" s="126"/>
    </row>
    <row r="504">
      <c r="A504" s="123"/>
      <c r="B504" s="123"/>
      <c r="C504" s="124"/>
      <c r="D504" s="7"/>
      <c r="E504" s="7"/>
      <c r="F504" s="125"/>
      <c r="G504" s="126"/>
    </row>
    <row r="505">
      <c r="A505" s="123"/>
      <c r="B505" s="123"/>
      <c r="C505" s="124"/>
      <c r="D505" s="7"/>
      <c r="E505" s="7"/>
      <c r="F505" s="125"/>
      <c r="G505" s="126"/>
    </row>
    <row r="506">
      <c r="A506" s="123"/>
      <c r="B506" s="123"/>
      <c r="C506" s="124"/>
      <c r="D506" s="7"/>
      <c r="E506" s="7"/>
      <c r="F506" s="125"/>
      <c r="G506" s="126"/>
    </row>
    <row r="507">
      <c r="A507" s="123"/>
      <c r="B507" s="123"/>
      <c r="C507" s="124"/>
      <c r="D507" s="7"/>
      <c r="E507" s="7"/>
      <c r="F507" s="125"/>
      <c r="G507" s="126"/>
    </row>
    <row r="508">
      <c r="A508" s="123"/>
      <c r="B508" s="123"/>
      <c r="C508" s="124"/>
      <c r="D508" s="7"/>
      <c r="E508" s="7"/>
      <c r="F508" s="125"/>
      <c r="G508" s="126"/>
    </row>
    <row r="509">
      <c r="A509" s="123"/>
      <c r="B509" s="123"/>
      <c r="C509" s="124"/>
      <c r="D509" s="7"/>
      <c r="E509" s="7"/>
      <c r="F509" s="125"/>
      <c r="G509" s="126"/>
    </row>
    <row r="510">
      <c r="A510" s="123"/>
      <c r="B510" s="123"/>
      <c r="C510" s="124"/>
      <c r="D510" s="7"/>
      <c r="E510" s="7"/>
      <c r="F510" s="125"/>
      <c r="G510" s="126"/>
    </row>
    <row r="511">
      <c r="A511" s="123"/>
      <c r="B511" s="123"/>
      <c r="C511" s="124"/>
      <c r="D511" s="7"/>
      <c r="E511" s="7"/>
      <c r="F511" s="125"/>
      <c r="G511" s="126"/>
    </row>
    <row r="512">
      <c r="A512" s="123"/>
      <c r="B512" s="123"/>
      <c r="C512" s="124"/>
      <c r="D512" s="7"/>
      <c r="E512" s="7"/>
      <c r="F512" s="125"/>
      <c r="G512" s="126"/>
    </row>
    <row r="513">
      <c r="A513" s="123"/>
      <c r="B513" s="123"/>
      <c r="C513" s="124"/>
      <c r="D513" s="7"/>
      <c r="E513" s="7"/>
      <c r="F513" s="125"/>
      <c r="G513" s="126"/>
    </row>
    <row r="514">
      <c r="A514" s="123"/>
      <c r="B514" s="123"/>
      <c r="C514" s="124"/>
      <c r="D514" s="7"/>
      <c r="E514" s="7"/>
      <c r="F514" s="125"/>
      <c r="G514" s="126"/>
    </row>
    <row r="515">
      <c r="A515" s="123"/>
      <c r="B515" s="123"/>
      <c r="C515" s="124"/>
      <c r="D515" s="7"/>
      <c r="E515" s="7"/>
      <c r="F515" s="125"/>
      <c r="G515" s="126"/>
    </row>
    <row r="516">
      <c r="A516" s="123"/>
      <c r="B516" s="123"/>
      <c r="C516" s="124"/>
      <c r="D516" s="7"/>
      <c r="E516" s="7"/>
      <c r="F516" s="125"/>
      <c r="G516" s="126"/>
    </row>
    <row r="517">
      <c r="A517" s="123"/>
      <c r="B517" s="123"/>
      <c r="C517" s="124"/>
      <c r="D517" s="7"/>
      <c r="E517" s="7"/>
      <c r="F517" s="125"/>
      <c r="G517" s="126"/>
    </row>
    <row r="518">
      <c r="A518" s="123"/>
      <c r="B518" s="123"/>
      <c r="C518" s="124"/>
      <c r="D518" s="7"/>
      <c r="E518" s="7"/>
      <c r="F518" s="125"/>
      <c r="G518" s="126"/>
    </row>
    <row r="519">
      <c r="A519" s="123"/>
      <c r="B519" s="123"/>
      <c r="C519" s="124"/>
      <c r="D519" s="7"/>
      <c r="E519" s="7"/>
      <c r="F519" s="125"/>
      <c r="G519" s="126"/>
    </row>
    <row r="520">
      <c r="A520" s="123"/>
      <c r="B520" s="123"/>
      <c r="C520" s="124"/>
      <c r="D520" s="7"/>
      <c r="E520" s="7"/>
      <c r="F520" s="125"/>
      <c r="G520" s="126"/>
    </row>
    <row r="521">
      <c r="A521" s="123"/>
      <c r="B521" s="123"/>
      <c r="C521" s="124"/>
      <c r="D521" s="7"/>
      <c r="E521" s="7"/>
      <c r="F521" s="125"/>
      <c r="G521" s="126"/>
    </row>
    <row r="522">
      <c r="A522" s="123"/>
      <c r="B522" s="123"/>
      <c r="C522" s="124"/>
      <c r="D522" s="7"/>
      <c r="E522" s="7"/>
      <c r="F522" s="125"/>
      <c r="G522" s="126"/>
    </row>
    <row r="523">
      <c r="A523" s="123"/>
      <c r="B523" s="123"/>
      <c r="C523" s="124"/>
      <c r="D523" s="7"/>
      <c r="E523" s="7"/>
      <c r="F523" s="125"/>
      <c r="G523" s="126"/>
    </row>
    <row r="524">
      <c r="A524" s="123"/>
      <c r="B524" s="123"/>
      <c r="C524" s="124"/>
      <c r="D524" s="7"/>
      <c r="E524" s="7"/>
      <c r="F524" s="125"/>
      <c r="G524" s="126"/>
    </row>
    <row r="525">
      <c r="A525" s="123"/>
      <c r="B525" s="123"/>
      <c r="C525" s="124"/>
      <c r="D525" s="7"/>
      <c r="E525" s="7"/>
      <c r="F525" s="125"/>
      <c r="G525" s="126"/>
    </row>
    <row r="526">
      <c r="A526" s="123"/>
      <c r="B526" s="123"/>
      <c r="C526" s="124"/>
      <c r="D526" s="7"/>
      <c r="E526" s="7"/>
      <c r="F526" s="125"/>
      <c r="G526" s="126"/>
    </row>
    <row r="527">
      <c r="A527" s="123"/>
      <c r="B527" s="123"/>
      <c r="C527" s="124"/>
      <c r="D527" s="7"/>
      <c r="E527" s="7"/>
      <c r="F527" s="125"/>
      <c r="G527" s="126"/>
    </row>
    <row r="528">
      <c r="A528" s="123"/>
      <c r="B528" s="123"/>
      <c r="C528" s="124"/>
      <c r="D528" s="7"/>
      <c r="E528" s="7"/>
      <c r="F528" s="125"/>
      <c r="G528" s="126"/>
    </row>
    <row r="529">
      <c r="A529" s="123"/>
      <c r="B529" s="123"/>
      <c r="C529" s="124"/>
      <c r="D529" s="7"/>
      <c r="E529" s="7"/>
      <c r="F529" s="125"/>
      <c r="G529" s="126"/>
    </row>
    <row r="530">
      <c r="A530" s="123"/>
      <c r="B530" s="123"/>
      <c r="C530" s="124"/>
      <c r="D530" s="7"/>
      <c r="E530" s="7"/>
      <c r="F530" s="125"/>
      <c r="G530" s="126"/>
    </row>
    <row r="531">
      <c r="A531" s="123"/>
      <c r="B531" s="123"/>
      <c r="C531" s="124"/>
      <c r="D531" s="7"/>
      <c r="E531" s="7"/>
      <c r="F531" s="125"/>
      <c r="G531" s="126"/>
    </row>
    <row r="532">
      <c r="A532" s="123"/>
      <c r="B532" s="123"/>
      <c r="C532" s="124"/>
      <c r="D532" s="7"/>
      <c r="E532" s="7"/>
      <c r="F532" s="125"/>
      <c r="G532" s="126"/>
    </row>
    <row r="533">
      <c r="A533" s="123"/>
      <c r="B533" s="123"/>
      <c r="C533" s="124"/>
      <c r="D533" s="7"/>
      <c r="E533" s="7"/>
      <c r="F533" s="125"/>
      <c r="G533" s="126"/>
    </row>
    <row r="534">
      <c r="A534" s="123"/>
      <c r="B534" s="123"/>
      <c r="C534" s="124"/>
      <c r="D534" s="7"/>
      <c r="E534" s="7"/>
      <c r="F534" s="125"/>
      <c r="G534" s="126"/>
    </row>
    <row r="535">
      <c r="A535" s="123"/>
      <c r="B535" s="123"/>
      <c r="C535" s="124"/>
      <c r="D535" s="7"/>
      <c r="E535" s="7"/>
      <c r="F535" s="125"/>
      <c r="G535" s="126"/>
    </row>
    <row r="536">
      <c r="A536" s="123"/>
      <c r="B536" s="123"/>
      <c r="C536" s="124"/>
      <c r="D536" s="7"/>
      <c r="E536" s="7"/>
      <c r="F536" s="125"/>
      <c r="G536" s="126"/>
    </row>
    <row r="537">
      <c r="A537" s="123"/>
      <c r="B537" s="123"/>
      <c r="C537" s="124"/>
      <c r="D537" s="7"/>
      <c r="E537" s="7"/>
      <c r="F537" s="125"/>
      <c r="G537" s="126"/>
    </row>
    <row r="538">
      <c r="A538" s="123"/>
      <c r="B538" s="123"/>
      <c r="C538" s="124"/>
      <c r="D538" s="7"/>
      <c r="E538" s="7"/>
      <c r="F538" s="125"/>
      <c r="G538" s="126"/>
    </row>
    <row r="539">
      <c r="A539" s="123"/>
      <c r="B539" s="123"/>
      <c r="C539" s="124"/>
      <c r="D539" s="7"/>
      <c r="E539" s="7"/>
      <c r="F539" s="125"/>
      <c r="G539" s="126"/>
    </row>
    <row r="540">
      <c r="A540" s="123"/>
      <c r="B540" s="123"/>
      <c r="C540" s="124"/>
      <c r="D540" s="7"/>
      <c r="E540" s="7"/>
      <c r="F540" s="125"/>
      <c r="G540" s="126"/>
    </row>
    <row r="541">
      <c r="A541" s="123"/>
      <c r="B541" s="123"/>
      <c r="C541" s="124"/>
      <c r="D541" s="7"/>
      <c r="E541" s="7"/>
      <c r="F541" s="125"/>
      <c r="G541" s="126"/>
    </row>
    <row r="542">
      <c r="A542" s="123"/>
      <c r="B542" s="123"/>
      <c r="C542" s="124"/>
      <c r="D542" s="7"/>
      <c r="E542" s="7"/>
      <c r="F542" s="125"/>
      <c r="G542" s="126"/>
    </row>
    <row r="543">
      <c r="A543" s="123"/>
      <c r="B543" s="123"/>
      <c r="C543" s="124"/>
      <c r="D543" s="7"/>
      <c r="E543" s="7"/>
      <c r="F543" s="125"/>
      <c r="G543" s="126"/>
    </row>
    <row r="544">
      <c r="A544" s="123"/>
      <c r="B544" s="123"/>
      <c r="C544" s="124"/>
      <c r="D544" s="7"/>
      <c r="E544" s="7"/>
      <c r="F544" s="125"/>
      <c r="G544" s="126"/>
    </row>
    <row r="545">
      <c r="A545" s="123"/>
      <c r="B545" s="123"/>
      <c r="C545" s="124"/>
      <c r="D545" s="7"/>
      <c r="E545" s="7"/>
      <c r="F545" s="125"/>
      <c r="G545" s="126"/>
    </row>
    <row r="546">
      <c r="A546" s="123"/>
      <c r="B546" s="123"/>
      <c r="C546" s="124"/>
      <c r="D546" s="7"/>
      <c r="E546" s="7"/>
      <c r="F546" s="125"/>
      <c r="G546" s="126"/>
    </row>
    <row r="547">
      <c r="A547" s="123"/>
      <c r="B547" s="123"/>
      <c r="C547" s="124"/>
      <c r="D547" s="7"/>
      <c r="E547" s="7"/>
      <c r="F547" s="125"/>
      <c r="G547" s="126"/>
    </row>
    <row r="548">
      <c r="A548" s="123"/>
      <c r="B548" s="123"/>
      <c r="C548" s="124"/>
      <c r="D548" s="7"/>
      <c r="E548" s="7"/>
      <c r="F548" s="125"/>
      <c r="G548" s="126"/>
    </row>
    <row r="549">
      <c r="A549" s="123"/>
      <c r="B549" s="123"/>
      <c r="C549" s="124"/>
      <c r="D549" s="7"/>
      <c r="E549" s="7"/>
      <c r="F549" s="125"/>
      <c r="G549" s="126"/>
    </row>
    <row r="550">
      <c r="A550" s="123"/>
      <c r="B550" s="123"/>
      <c r="C550" s="124"/>
      <c r="D550" s="7"/>
      <c r="E550" s="7"/>
      <c r="F550" s="125"/>
      <c r="G550" s="126"/>
    </row>
    <row r="551">
      <c r="A551" s="123"/>
      <c r="B551" s="123"/>
      <c r="C551" s="124"/>
      <c r="D551" s="7"/>
      <c r="E551" s="7"/>
      <c r="F551" s="125"/>
      <c r="G551" s="126"/>
    </row>
    <row r="552">
      <c r="A552" s="123"/>
      <c r="B552" s="123"/>
      <c r="C552" s="124"/>
      <c r="D552" s="7"/>
      <c r="E552" s="7"/>
      <c r="F552" s="125"/>
      <c r="G552" s="126"/>
    </row>
    <row r="553">
      <c r="A553" s="123"/>
      <c r="B553" s="123"/>
      <c r="C553" s="124"/>
      <c r="D553" s="7"/>
      <c r="E553" s="7"/>
      <c r="F553" s="125"/>
      <c r="G553" s="126"/>
    </row>
    <row r="554">
      <c r="A554" s="123"/>
      <c r="B554" s="123"/>
      <c r="C554" s="124"/>
      <c r="D554" s="7"/>
      <c r="E554" s="7"/>
      <c r="F554" s="125"/>
      <c r="G554" s="126"/>
    </row>
    <row r="555">
      <c r="A555" s="123"/>
      <c r="B555" s="123"/>
      <c r="C555" s="124"/>
      <c r="D555" s="7"/>
      <c r="E555" s="7"/>
      <c r="F555" s="125"/>
      <c r="G555" s="126"/>
    </row>
    <row r="556">
      <c r="A556" s="123"/>
      <c r="B556" s="123"/>
      <c r="C556" s="124"/>
      <c r="D556" s="7"/>
      <c r="E556" s="7"/>
      <c r="F556" s="125"/>
      <c r="G556" s="126"/>
    </row>
    <row r="557">
      <c r="A557" s="123"/>
      <c r="B557" s="123"/>
      <c r="C557" s="124"/>
      <c r="D557" s="7"/>
      <c r="E557" s="7"/>
      <c r="F557" s="125"/>
      <c r="G557" s="126"/>
    </row>
    <row r="558">
      <c r="A558" s="123"/>
      <c r="B558" s="123"/>
      <c r="C558" s="124"/>
      <c r="D558" s="7"/>
      <c r="E558" s="7"/>
      <c r="F558" s="125"/>
      <c r="G558" s="126"/>
    </row>
    <row r="559">
      <c r="A559" s="123"/>
      <c r="B559" s="123"/>
      <c r="C559" s="124"/>
      <c r="D559" s="7"/>
      <c r="E559" s="7"/>
      <c r="F559" s="125"/>
      <c r="G559" s="126"/>
    </row>
    <row r="560">
      <c r="A560" s="123"/>
      <c r="B560" s="123"/>
      <c r="C560" s="124"/>
      <c r="D560" s="7"/>
      <c r="E560" s="7"/>
      <c r="F560" s="125"/>
      <c r="G560" s="126"/>
    </row>
    <row r="561">
      <c r="A561" s="123"/>
      <c r="B561" s="123"/>
      <c r="C561" s="124"/>
      <c r="D561" s="7"/>
      <c r="E561" s="7"/>
      <c r="F561" s="125"/>
      <c r="G561" s="126"/>
    </row>
    <row r="562">
      <c r="A562" s="123"/>
      <c r="B562" s="123"/>
      <c r="C562" s="124"/>
      <c r="D562" s="7"/>
      <c r="E562" s="7"/>
      <c r="F562" s="125"/>
      <c r="G562" s="126"/>
    </row>
    <row r="563">
      <c r="A563" s="123"/>
      <c r="B563" s="123"/>
      <c r="C563" s="124"/>
      <c r="D563" s="7"/>
      <c r="E563" s="7"/>
      <c r="F563" s="125"/>
      <c r="G563" s="126"/>
    </row>
    <row r="564">
      <c r="A564" s="123"/>
      <c r="B564" s="123"/>
      <c r="C564" s="124"/>
      <c r="D564" s="7"/>
      <c r="E564" s="7"/>
      <c r="F564" s="125"/>
      <c r="G564" s="126"/>
    </row>
    <row r="565">
      <c r="A565" s="123"/>
      <c r="B565" s="123"/>
      <c r="C565" s="124"/>
      <c r="D565" s="7"/>
      <c r="E565" s="7"/>
      <c r="F565" s="125"/>
      <c r="G565" s="126"/>
    </row>
    <row r="566">
      <c r="A566" s="123"/>
      <c r="B566" s="123"/>
      <c r="C566" s="124"/>
      <c r="D566" s="7"/>
      <c r="E566" s="7"/>
      <c r="F566" s="125"/>
      <c r="G566" s="126"/>
    </row>
    <row r="567">
      <c r="A567" s="123"/>
      <c r="B567" s="123"/>
      <c r="C567" s="124"/>
      <c r="D567" s="7"/>
      <c r="E567" s="7"/>
      <c r="F567" s="125"/>
      <c r="G567" s="126"/>
    </row>
    <row r="568">
      <c r="A568" s="123"/>
      <c r="B568" s="123"/>
      <c r="C568" s="124"/>
      <c r="D568" s="7"/>
      <c r="E568" s="7"/>
      <c r="F568" s="125"/>
      <c r="G568" s="126"/>
    </row>
    <row r="569">
      <c r="A569" s="123"/>
      <c r="B569" s="123"/>
      <c r="C569" s="124"/>
      <c r="D569" s="7"/>
      <c r="E569" s="7"/>
      <c r="F569" s="125"/>
      <c r="G569" s="126"/>
    </row>
    <row r="570">
      <c r="A570" s="123"/>
      <c r="B570" s="123"/>
      <c r="C570" s="124"/>
      <c r="D570" s="7"/>
      <c r="E570" s="7"/>
      <c r="F570" s="125"/>
      <c r="G570" s="126"/>
    </row>
    <row r="571">
      <c r="A571" s="123"/>
      <c r="B571" s="123"/>
      <c r="C571" s="124"/>
      <c r="D571" s="7"/>
      <c r="E571" s="7"/>
      <c r="F571" s="125"/>
      <c r="G571" s="126"/>
    </row>
    <row r="572">
      <c r="A572" s="123"/>
      <c r="B572" s="123"/>
      <c r="C572" s="124"/>
      <c r="D572" s="7"/>
      <c r="E572" s="7"/>
      <c r="F572" s="125"/>
      <c r="G572" s="126"/>
    </row>
    <row r="573">
      <c r="A573" s="123"/>
      <c r="B573" s="123"/>
      <c r="C573" s="124"/>
      <c r="D573" s="7"/>
      <c r="E573" s="7"/>
      <c r="F573" s="125"/>
      <c r="G573" s="126"/>
    </row>
    <row r="574">
      <c r="A574" s="123"/>
      <c r="B574" s="123"/>
      <c r="C574" s="124"/>
      <c r="D574" s="7"/>
      <c r="E574" s="7"/>
      <c r="F574" s="125"/>
      <c r="G574" s="126"/>
    </row>
    <row r="575">
      <c r="A575" s="123"/>
      <c r="B575" s="123"/>
      <c r="C575" s="124"/>
      <c r="D575" s="7"/>
      <c r="E575" s="7"/>
      <c r="F575" s="125"/>
      <c r="G575" s="126"/>
    </row>
    <row r="576">
      <c r="A576" s="123"/>
      <c r="B576" s="123"/>
      <c r="C576" s="124"/>
      <c r="D576" s="7"/>
      <c r="E576" s="7"/>
      <c r="F576" s="125"/>
      <c r="G576" s="126"/>
    </row>
    <row r="577">
      <c r="A577" s="123"/>
      <c r="B577" s="123"/>
      <c r="C577" s="124"/>
      <c r="D577" s="7"/>
      <c r="E577" s="7"/>
      <c r="F577" s="125"/>
      <c r="G577" s="126"/>
    </row>
    <row r="578">
      <c r="A578" s="123"/>
      <c r="B578" s="123"/>
      <c r="C578" s="124"/>
      <c r="D578" s="7"/>
      <c r="E578" s="7"/>
      <c r="F578" s="125"/>
      <c r="G578" s="126"/>
    </row>
    <row r="579">
      <c r="A579" s="123"/>
      <c r="B579" s="123"/>
      <c r="C579" s="124"/>
      <c r="D579" s="7"/>
      <c r="E579" s="7"/>
      <c r="F579" s="125"/>
      <c r="G579" s="126"/>
    </row>
    <row r="580">
      <c r="A580" s="123"/>
      <c r="B580" s="123"/>
      <c r="C580" s="124"/>
      <c r="D580" s="7"/>
      <c r="E580" s="7"/>
      <c r="F580" s="125"/>
      <c r="G580" s="126"/>
    </row>
    <row r="581">
      <c r="A581" s="123"/>
      <c r="B581" s="123"/>
      <c r="C581" s="124"/>
      <c r="D581" s="7"/>
      <c r="E581" s="7"/>
      <c r="F581" s="125"/>
      <c r="G581" s="126"/>
    </row>
    <row r="582">
      <c r="A582" s="123"/>
      <c r="B582" s="123"/>
      <c r="C582" s="124"/>
      <c r="D582" s="7"/>
      <c r="E582" s="7"/>
      <c r="F582" s="125"/>
      <c r="G582" s="126"/>
    </row>
    <row r="583">
      <c r="A583" s="123"/>
      <c r="B583" s="123"/>
      <c r="C583" s="124"/>
      <c r="D583" s="7"/>
      <c r="E583" s="7"/>
      <c r="F583" s="125"/>
      <c r="G583" s="126"/>
    </row>
    <row r="584">
      <c r="A584" s="123"/>
      <c r="B584" s="123"/>
      <c r="C584" s="124"/>
      <c r="D584" s="7"/>
      <c r="E584" s="7"/>
      <c r="F584" s="125"/>
      <c r="G584" s="126"/>
    </row>
    <row r="585">
      <c r="A585" s="123"/>
      <c r="B585" s="123"/>
      <c r="C585" s="124"/>
      <c r="D585" s="7"/>
      <c r="E585" s="7"/>
      <c r="F585" s="125"/>
      <c r="G585" s="126"/>
    </row>
    <row r="586">
      <c r="A586" s="123"/>
      <c r="B586" s="123"/>
      <c r="C586" s="124"/>
      <c r="D586" s="7"/>
      <c r="E586" s="7"/>
      <c r="F586" s="125"/>
      <c r="G586" s="126"/>
    </row>
    <row r="587">
      <c r="A587" s="123"/>
      <c r="B587" s="123"/>
      <c r="C587" s="124"/>
      <c r="D587" s="7"/>
      <c r="E587" s="7"/>
      <c r="F587" s="125"/>
      <c r="G587" s="126"/>
    </row>
    <row r="588">
      <c r="A588" s="123"/>
      <c r="B588" s="123"/>
      <c r="C588" s="124"/>
      <c r="D588" s="7"/>
      <c r="E588" s="7"/>
      <c r="F588" s="125"/>
      <c r="G588" s="126"/>
    </row>
    <row r="589">
      <c r="A589" s="123"/>
      <c r="B589" s="123"/>
      <c r="C589" s="124"/>
      <c r="D589" s="7"/>
      <c r="E589" s="7"/>
      <c r="F589" s="125"/>
      <c r="G589" s="126"/>
    </row>
    <row r="590">
      <c r="A590" s="123"/>
      <c r="B590" s="123"/>
      <c r="C590" s="124"/>
      <c r="D590" s="7"/>
      <c r="E590" s="7"/>
      <c r="F590" s="125"/>
      <c r="G590" s="126"/>
    </row>
    <row r="591">
      <c r="A591" s="123"/>
      <c r="B591" s="123"/>
      <c r="C591" s="124"/>
      <c r="D591" s="7"/>
      <c r="E591" s="7"/>
      <c r="F591" s="125"/>
      <c r="G591" s="126"/>
    </row>
    <row r="592">
      <c r="A592" s="123"/>
      <c r="B592" s="123"/>
      <c r="C592" s="124"/>
      <c r="D592" s="7"/>
      <c r="E592" s="7"/>
      <c r="F592" s="125"/>
      <c r="G592" s="126"/>
    </row>
    <row r="593">
      <c r="A593" s="123"/>
      <c r="B593" s="123"/>
      <c r="C593" s="124"/>
      <c r="D593" s="7"/>
      <c r="E593" s="7"/>
      <c r="F593" s="125"/>
      <c r="G593" s="126"/>
    </row>
    <row r="594">
      <c r="A594" s="123"/>
      <c r="B594" s="123"/>
      <c r="C594" s="124"/>
      <c r="D594" s="7"/>
      <c r="E594" s="7"/>
      <c r="F594" s="125"/>
      <c r="G594" s="126"/>
    </row>
    <row r="595">
      <c r="A595" s="123"/>
      <c r="B595" s="123"/>
      <c r="C595" s="124"/>
      <c r="D595" s="7"/>
      <c r="E595" s="7"/>
      <c r="F595" s="125"/>
      <c r="G595" s="126"/>
    </row>
    <row r="596">
      <c r="A596" s="123"/>
      <c r="B596" s="123"/>
      <c r="C596" s="124"/>
      <c r="D596" s="7"/>
      <c r="E596" s="7"/>
      <c r="F596" s="125"/>
      <c r="G596" s="126"/>
    </row>
    <row r="597">
      <c r="A597" s="123"/>
      <c r="B597" s="123"/>
      <c r="C597" s="124"/>
      <c r="D597" s="7"/>
      <c r="E597" s="7"/>
      <c r="F597" s="125"/>
      <c r="G597" s="126"/>
    </row>
    <row r="598">
      <c r="A598" s="123"/>
      <c r="B598" s="123"/>
      <c r="C598" s="124"/>
      <c r="D598" s="7"/>
      <c r="E598" s="7"/>
      <c r="F598" s="125"/>
      <c r="G598" s="126"/>
    </row>
    <row r="599">
      <c r="A599" s="123"/>
      <c r="B599" s="123"/>
      <c r="C599" s="124"/>
      <c r="D599" s="7"/>
      <c r="E599" s="7"/>
      <c r="F599" s="125"/>
      <c r="G599" s="126"/>
    </row>
    <row r="600">
      <c r="A600" s="123"/>
      <c r="B600" s="123"/>
      <c r="C600" s="124"/>
      <c r="D600" s="7"/>
      <c r="E600" s="7"/>
      <c r="F600" s="125"/>
      <c r="G600" s="126"/>
    </row>
    <row r="601">
      <c r="A601" s="123"/>
      <c r="B601" s="123"/>
      <c r="C601" s="124"/>
      <c r="D601" s="7"/>
      <c r="E601" s="7"/>
      <c r="F601" s="125"/>
      <c r="G601" s="126"/>
    </row>
    <row r="602">
      <c r="A602" s="123"/>
      <c r="B602" s="123"/>
      <c r="C602" s="124"/>
      <c r="D602" s="7"/>
      <c r="E602" s="7"/>
      <c r="F602" s="125"/>
      <c r="G602" s="126"/>
    </row>
    <row r="603">
      <c r="A603" s="123"/>
      <c r="B603" s="123"/>
      <c r="C603" s="124"/>
      <c r="D603" s="7"/>
      <c r="E603" s="7"/>
      <c r="F603" s="125"/>
      <c r="G603" s="126"/>
    </row>
    <row r="604">
      <c r="A604" s="123"/>
      <c r="B604" s="123"/>
      <c r="C604" s="124"/>
      <c r="D604" s="7"/>
      <c r="E604" s="7"/>
      <c r="F604" s="125"/>
      <c r="G604" s="126"/>
    </row>
    <row r="605">
      <c r="A605" s="123"/>
      <c r="B605" s="123"/>
      <c r="C605" s="124"/>
      <c r="D605" s="7"/>
      <c r="E605" s="7"/>
      <c r="F605" s="125"/>
      <c r="G605" s="126"/>
    </row>
    <row r="606">
      <c r="A606" s="123"/>
      <c r="B606" s="123"/>
      <c r="C606" s="124"/>
      <c r="D606" s="7"/>
      <c r="E606" s="7"/>
      <c r="F606" s="125"/>
      <c r="G606" s="126"/>
    </row>
    <row r="607">
      <c r="A607" s="123"/>
      <c r="B607" s="123"/>
      <c r="C607" s="124"/>
      <c r="D607" s="7"/>
      <c r="E607" s="7"/>
      <c r="F607" s="125"/>
      <c r="G607" s="126"/>
    </row>
    <row r="608">
      <c r="A608" s="123"/>
      <c r="B608" s="123"/>
      <c r="C608" s="124"/>
      <c r="D608" s="7"/>
      <c r="E608" s="7"/>
      <c r="F608" s="125"/>
      <c r="G608" s="126"/>
    </row>
    <row r="609">
      <c r="A609" s="123"/>
      <c r="B609" s="123"/>
      <c r="C609" s="124"/>
      <c r="D609" s="7"/>
      <c r="E609" s="7"/>
      <c r="F609" s="125"/>
      <c r="G609" s="126"/>
    </row>
    <row r="610">
      <c r="A610" s="123"/>
      <c r="B610" s="123"/>
      <c r="C610" s="124"/>
      <c r="D610" s="7"/>
      <c r="E610" s="7"/>
      <c r="F610" s="125"/>
      <c r="G610" s="126"/>
    </row>
    <row r="611">
      <c r="A611" s="123"/>
      <c r="B611" s="123"/>
      <c r="C611" s="124"/>
      <c r="D611" s="7"/>
      <c r="E611" s="7"/>
      <c r="F611" s="125"/>
      <c r="G611" s="126"/>
    </row>
    <row r="612">
      <c r="A612" s="123"/>
      <c r="B612" s="123"/>
      <c r="C612" s="124"/>
      <c r="D612" s="7"/>
      <c r="E612" s="7"/>
      <c r="F612" s="125"/>
      <c r="G612" s="126"/>
    </row>
    <row r="613">
      <c r="A613" s="123"/>
      <c r="B613" s="123"/>
      <c r="C613" s="124"/>
      <c r="D613" s="7"/>
      <c r="E613" s="7"/>
      <c r="F613" s="125"/>
      <c r="G613" s="126"/>
    </row>
    <row r="614">
      <c r="A614" s="123"/>
      <c r="B614" s="123"/>
      <c r="C614" s="124"/>
      <c r="D614" s="7"/>
      <c r="E614" s="7"/>
      <c r="F614" s="125"/>
      <c r="G614" s="126"/>
    </row>
    <row r="615">
      <c r="A615" s="123"/>
      <c r="B615" s="123"/>
      <c r="C615" s="124"/>
      <c r="D615" s="7"/>
      <c r="E615" s="7"/>
      <c r="F615" s="125"/>
      <c r="G615" s="126"/>
    </row>
    <row r="616">
      <c r="A616" s="123"/>
      <c r="B616" s="123"/>
      <c r="C616" s="124"/>
      <c r="D616" s="7"/>
      <c r="E616" s="7"/>
      <c r="F616" s="125"/>
      <c r="G616" s="126"/>
    </row>
    <row r="617">
      <c r="A617" s="123"/>
      <c r="B617" s="123"/>
      <c r="C617" s="124"/>
      <c r="D617" s="7"/>
      <c r="E617" s="7"/>
      <c r="F617" s="125"/>
      <c r="G617" s="126"/>
    </row>
    <row r="618">
      <c r="A618" s="123"/>
      <c r="B618" s="123"/>
      <c r="C618" s="124"/>
      <c r="D618" s="7"/>
      <c r="E618" s="7"/>
      <c r="F618" s="125"/>
      <c r="G618" s="126"/>
    </row>
    <row r="619">
      <c r="A619" s="123"/>
      <c r="B619" s="123"/>
      <c r="C619" s="124"/>
      <c r="D619" s="7"/>
      <c r="E619" s="7"/>
      <c r="F619" s="125"/>
      <c r="G619" s="126"/>
    </row>
    <row r="620">
      <c r="A620" s="123"/>
      <c r="B620" s="123"/>
      <c r="C620" s="124"/>
      <c r="D620" s="7"/>
      <c r="E620" s="7"/>
      <c r="F620" s="125"/>
      <c r="G620" s="126"/>
    </row>
    <row r="621">
      <c r="A621" s="123"/>
      <c r="B621" s="123"/>
      <c r="C621" s="124"/>
      <c r="D621" s="7"/>
      <c r="E621" s="7"/>
      <c r="F621" s="125"/>
      <c r="G621" s="126"/>
    </row>
    <row r="622">
      <c r="A622" s="123"/>
      <c r="B622" s="123"/>
      <c r="C622" s="124"/>
      <c r="D622" s="7"/>
      <c r="E622" s="7"/>
      <c r="F622" s="125"/>
      <c r="G622" s="126"/>
    </row>
    <row r="623">
      <c r="A623" s="123"/>
      <c r="B623" s="123"/>
      <c r="C623" s="124"/>
      <c r="D623" s="7"/>
      <c r="E623" s="7"/>
      <c r="F623" s="125"/>
      <c r="G623" s="126"/>
    </row>
    <row r="624">
      <c r="A624" s="123"/>
      <c r="B624" s="123"/>
      <c r="C624" s="124"/>
      <c r="D624" s="7"/>
      <c r="E624" s="7"/>
      <c r="F624" s="125"/>
      <c r="G624" s="126"/>
    </row>
    <row r="625">
      <c r="A625" s="123"/>
      <c r="B625" s="123"/>
      <c r="C625" s="124"/>
      <c r="D625" s="7"/>
      <c r="E625" s="7"/>
      <c r="F625" s="125"/>
      <c r="G625" s="126"/>
    </row>
    <row r="626">
      <c r="A626" s="123"/>
      <c r="B626" s="123"/>
      <c r="C626" s="124"/>
      <c r="D626" s="7"/>
      <c r="E626" s="7"/>
      <c r="F626" s="125"/>
      <c r="G626" s="126"/>
    </row>
    <row r="627">
      <c r="A627" s="123"/>
      <c r="B627" s="123"/>
      <c r="C627" s="124"/>
      <c r="D627" s="7"/>
      <c r="E627" s="7"/>
      <c r="F627" s="125"/>
      <c r="G627" s="126"/>
    </row>
    <row r="628">
      <c r="A628" s="123"/>
      <c r="B628" s="123"/>
      <c r="C628" s="124"/>
      <c r="D628" s="7"/>
      <c r="E628" s="7"/>
      <c r="F628" s="125"/>
      <c r="G628" s="126"/>
    </row>
    <row r="629">
      <c r="A629" s="123"/>
      <c r="B629" s="123"/>
      <c r="C629" s="124"/>
      <c r="D629" s="7"/>
      <c r="E629" s="7"/>
      <c r="F629" s="125"/>
      <c r="G629" s="126"/>
    </row>
    <row r="630">
      <c r="A630" s="123"/>
      <c r="B630" s="123"/>
      <c r="C630" s="124"/>
      <c r="D630" s="7"/>
      <c r="E630" s="7"/>
      <c r="F630" s="125"/>
      <c r="G630" s="126"/>
    </row>
    <row r="631">
      <c r="A631" s="123"/>
      <c r="B631" s="123"/>
      <c r="C631" s="124"/>
      <c r="D631" s="7"/>
      <c r="E631" s="7"/>
      <c r="F631" s="125"/>
      <c r="G631" s="126"/>
    </row>
    <row r="632">
      <c r="A632" s="123"/>
      <c r="B632" s="123"/>
      <c r="C632" s="124"/>
      <c r="D632" s="7"/>
      <c r="E632" s="7"/>
      <c r="F632" s="125"/>
      <c r="G632" s="126"/>
    </row>
    <row r="633">
      <c r="A633" s="123"/>
      <c r="B633" s="123"/>
      <c r="C633" s="124"/>
      <c r="D633" s="7"/>
      <c r="E633" s="7"/>
      <c r="F633" s="125"/>
      <c r="G633" s="126"/>
    </row>
    <row r="634">
      <c r="A634" s="123"/>
      <c r="B634" s="123"/>
      <c r="C634" s="124"/>
      <c r="D634" s="7"/>
      <c r="E634" s="7"/>
      <c r="F634" s="125"/>
      <c r="G634" s="126"/>
    </row>
    <row r="635">
      <c r="A635" s="123"/>
      <c r="B635" s="123"/>
      <c r="C635" s="124"/>
      <c r="D635" s="7"/>
      <c r="E635" s="7"/>
      <c r="F635" s="125"/>
      <c r="G635" s="126"/>
    </row>
    <row r="636">
      <c r="A636" s="123"/>
      <c r="B636" s="123"/>
      <c r="C636" s="124"/>
      <c r="D636" s="7"/>
      <c r="E636" s="7"/>
      <c r="F636" s="125"/>
      <c r="G636" s="126"/>
    </row>
    <row r="637">
      <c r="A637" s="123"/>
      <c r="B637" s="123"/>
      <c r="C637" s="124"/>
      <c r="D637" s="7"/>
      <c r="E637" s="7"/>
      <c r="F637" s="125"/>
      <c r="G637" s="126"/>
    </row>
    <row r="638">
      <c r="A638" s="123"/>
      <c r="B638" s="123"/>
      <c r="C638" s="124"/>
      <c r="D638" s="7"/>
      <c r="E638" s="7"/>
      <c r="F638" s="125"/>
      <c r="G638" s="126"/>
    </row>
    <row r="639">
      <c r="A639" s="123"/>
      <c r="B639" s="123"/>
      <c r="C639" s="124"/>
      <c r="D639" s="7"/>
      <c r="E639" s="7"/>
      <c r="F639" s="125"/>
      <c r="G639" s="126"/>
    </row>
    <row r="640">
      <c r="A640" s="123"/>
      <c r="B640" s="123"/>
      <c r="C640" s="124"/>
      <c r="D640" s="7"/>
      <c r="E640" s="7"/>
      <c r="F640" s="125"/>
      <c r="G640" s="126"/>
    </row>
    <row r="641">
      <c r="A641" s="123"/>
      <c r="B641" s="123"/>
      <c r="C641" s="124"/>
      <c r="D641" s="7"/>
      <c r="E641" s="7"/>
      <c r="F641" s="125"/>
      <c r="G641" s="126"/>
    </row>
    <row r="642">
      <c r="A642" s="123"/>
      <c r="B642" s="123"/>
      <c r="C642" s="124"/>
      <c r="D642" s="7"/>
      <c r="E642" s="7"/>
      <c r="F642" s="125"/>
      <c r="G642" s="126"/>
    </row>
    <row r="643">
      <c r="A643" s="123"/>
      <c r="B643" s="123"/>
      <c r="C643" s="124"/>
      <c r="D643" s="7"/>
      <c r="E643" s="7"/>
      <c r="F643" s="125"/>
      <c r="G643" s="126"/>
    </row>
    <row r="644">
      <c r="A644" s="123"/>
      <c r="B644" s="123"/>
      <c r="C644" s="124"/>
      <c r="D644" s="7"/>
      <c r="E644" s="7"/>
      <c r="F644" s="125"/>
      <c r="G644" s="126"/>
    </row>
    <row r="645">
      <c r="A645" s="123"/>
      <c r="B645" s="123"/>
      <c r="C645" s="124"/>
      <c r="D645" s="7"/>
      <c r="E645" s="7"/>
      <c r="F645" s="125"/>
      <c r="G645" s="126"/>
    </row>
    <row r="646">
      <c r="A646" s="123"/>
      <c r="B646" s="123"/>
      <c r="C646" s="124"/>
      <c r="D646" s="7"/>
      <c r="E646" s="7"/>
      <c r="F646" s="125"/>
      <c r="G646" s="126"/>
    </row>
    <row r="647">
      <c r="A647" s="123"/>
      <c r="B647" s="123"/>
      <c r="C647" s="124"/>
      <c r="D647" s="7"/>
      <c r="E647" s="7"/>
      <c r="F647" s="125"/>
      <c r="G647" s="126"/>
    </row>
    <row r="648">
      <c r="A648" s="123"/>
      <c r="B648" s="123"/>
      <c r="C648" s="124"/>
      <c r="D648" s="7"/>
      <c r="E648" s="7"/>
      <c r="F648" s="125"/>
      <c r="G648" s="126"/>
    </row>
    <row r="649">
      <c r="A649" s="123"/>
      <c r="B649" s="123"/>
      <c r="C649" s="124"/>
      <c r="D649" s="7"/>
      <c r="E649" s="7"/>
      <c r="F649" s="125"/>
      <c r="G649" s="126"/>
    </row>
    <row r="650">
      <c r="A650" s="123"/>
      <c r="B650" s="123"/>
      <c r="C650" s="124"/>
      <c r="D650" s="7"/>
      <c r="E650" s="7"/>
      <c r="F650" s="125"/>
      <c r="G650" s="126"/>
    </row>
    <row r="651">
      <c r="A651" s="123"/>
      <c r="B651" s="123"/>
      <c r="C651" s="124"/>
      <c r="D651" s="7"/>
      <c r="E651" s="7"/>
      <c r="F651" s="125"/>
      <c r="G651" s="126"/>
    </row>
    <row r="652">
      <c r="A652" s="123"/>
      <c r="B652" s="123"/>
      <c r="C652" s="124"/>
      <c r="D652" s="7"/>
      <c r="E652" s="7"/>
      <c r="F652" s="125"/>
      <c r="G652" s="126"/>
    </row>
    <row r="653">
      <c r="A653" s="123"/>
      <c r="B653" s="123"/>
      <c r="C653" s="124"/>
      <c r="D653" s="7"/>
      <c r="E653" s="7"/>
      <c r="F653" s="125"/>
      <c r="G653" s="126"/>
    </row>
    <row r="654">
      <c r="A654" s="123"/>
      <c r="B654" s="123"/>
      <c r="C654" s="124"/>
      <c r="D654" s="7"/>
      <c r="E654" s="7"/>
      <c r="F654" s="125"/>
      <c r="G654" s="126"/>
    </row>
    <row r="655">
      <c r="A655" s="123"/>
      <c r="B655" s="123"/>
      <c r="C655" s="124"/>
      <c r="D655" s="7"/>
      <c r="E655" s="7"/>
      <c r="F655" s="125"/>
      <c r="G655" s="126"/>
    </row>
    <row r="656">
      <c r="A656" s="123"/>
      <c r="B656" s="123"/>
      <c r="C656" s="124"/>
      <c r="D656" s="7"/>
      <c r="E656" s="7"/>
      <c r="F656" s="125"/>
      <c r="G656" s="126"/>
    </row>
    <row r="657">
      <c r="A657" s="123"/>
      <c r="B657" s="123"/>
      <c r="C657" s="124"/>
      <c r="D657" s="7"/>
      <c r="E657" s="7"/>
      <c r="F657" s="125"/>
      <c r="G657" s="126"/>
    </row>
    <row r="658">
      <c r="A658" s="123"/>
      <c r="B658" s="123"/>
      <c r="C658" s="124"/>
      <c r="D658" s="7"/>
      <c r="E658" s="7"/>
      <c r="F658" s="125"/>
      <c r="G658" s="126"/>
    </row>
    <row r="659">
      <c r="A659" s="123"/>
      <c r="B659" s="123"/>
      <c r="C659" s="124"/>
      <c r="D659" s="7"/>
      <c r="E659" s="7"/>
      <c r="F659" s="125"/>
      <c r="G659" s="126"/>
    </row>
    <row r="660">
      <c r="A660" s="123"/>
      <c r="B660" s="123"/>
      <c r="C660" s="124"/>
      <c r="D660" s="7"/>
      <c r="E660" s="7"/>
      <c r="F660" s="125"/>
      <c r="G660" s="126"/>
    </row>
    <row r="661">
      <c r="A661" s="123"/>
      <c r="B661" s="123"/>
      <c r="C661" s="124"/>
      <c r="D661" s="7"/>
      <c r="E661" s="7"/>
      <c r="F661" s="125"/>
      <c r="G661" s="126"/>
    </row>
    <row r="662">
      <c r="A662" s="123"/>
      <c r="B662" s="123"/>
      <c r="C662" s="124"/>
      <c r="D662" s="7"/>
      <c r="E662" s="7"/>
      <c r="F662" s="125"/>
      <c r="G662" s="126"/>
    </row>
    <row r="663">
      <c r="A663" s="123"/>
      <c r="B663" s="123"/>
      <c r="C663" s="124"/>
      <c r="D663" s="7"/>
      <c r="E663" s="7"/>
      <c r="F663" s="125"/>
      <c r="G663" s="126"/>
    </row>
    <row r="664">
      <c r="A664" s="123"/>
      <c r="B664" s="123"/>
      <c r="C664" s="124"/>
      <c r="D664" s="7"/>
      <c r="E664" s="7"/>
      <c r="F664" s="125"/>
      <c r="G664" s="126"/>
    </row>
    <row r="665">
      <c r="A665" s="123"/>
      <c r="B665" s="123"/>
      <c r="C665" s="124"/>
      <c r="D665" s="7"/>
      <c r="E665" s="7"/>
      <c r="F665" s="125"/>
      <c r="G665" s="126"/>
    </row>
    <row r="666">
      <c r="A666" s="123"/>
      <c r="B666" s="123"/>
      <c r="C666" s="124"/>
      <c r="D666" s="7"/>
      <c r="E666" s="7"/>
      <c r="F666" s="125"/>
      <c r="G666" s="126"/>
    </row>
    <row r="667">
      <c r="A667" s="123"/>
      <c r="B667" s="123"/>
      <c r="C667" s="124"/>
      <c r="D667" s="7"/>
      <c r="E667" s="7"/>
      <c r="F667" s="125"/>
      <c r="G667" s="126"/>
    </row>
    <row r="668">
      <c r="A668" s="123"/>
      <c r="B668" s="123"/>
      <c r="C668" s="124"/>
      <c r="D668" s="7"/>
      <c r="E668" s="7"/>
      <c r="F668" s="125"/>
      <c r="G668" s="126"/>
    </row>
    <row r="669">
      <c r="A669" s="123"/>
      <c r="B669" s="123"/>
      <c r="C669" s="124"/>
      <c r="D669" s="7"/>
      <c r="E669" s="7"/>
      <c r="F669" s="125"/>
      <c r="G669" s="126"/>
    </row>
    <row r="670">
      <c r="A670" s="123"/>
      <c r="B670" s="123"/>
      <c r="C670" s="124"/>
      <c r="D670" s="7"/>
      <c r="E670" s="7"/>
      <c r="F670" s="125"/>
      <c r="G670" s="126"/>
    </row>
    <row r="671">
      <c r="A671" s="123"/>
      <c r="B671" s="123"/>
      <c r="C671" s="124"/>
      <c r="D671" s="7"/>
      <c r="E671" s="7"/>
      <c r="F671" s="125"/>
      <c r="G671" s="126"/>
    </row>
    <row r="672">
      <c r="A672" s="123"/>
      <c r="B672" s="123"/>
      <c r="C672" s="124"/>
      <c r="D672" s="7"/>
      <c r="E672" s="7"/>
      <c r="F672" s="125"/>
      <c r="G672" s="126"/>
    </row>
    <row r="673">
      <c r="A673" s="123"/>
      <c r="B673" s="123"/>
      <c r="C673" s="124"/>
      <c r="D673" s="7"/>
      <c r="E673" s="7"/>
      <c r="F673" s="125"/>
      <c r="G673" s="126"/>
    </row>
    <row r="674">
      <c r="A674" s="123"/>
      <c r="B674" s="123"/>
      <c r="C674" s="124"/>
      <c r="D674" s="7"/>
      <c r="E674" s="7"/>
      <c r="F674" s="125"/>
      <c r="G674" s="126"/>
    </row>
    <row r="675">
      <c r="A675" s="123"/>
      <c r="B675" s="123"/>
      <c r="C675" s="124"/>
      <c r="D675" s="7"/>
      <c r="E675" s="7"/>
      <c r="F675" s="125"/>
      <c r="G675" s="126"/>
    </row>
    <row r="676">
      <c r="A676" s="123"/>
      <c r="B676" s="123"/>
      <c r="C676" s="124"/>
      <c r="D676" s="7"/>
      <c r="E676" s="7"/>
      <c r="F676" s="125"/>
      <c r="G676" s="126"/>
    </row>
    <row r="677">
      <c r="A677" s="123"/>
      <c r="B677" s="123"/>
      <c r="C677" s="124"/>
      <c r="D677" s="7"/>
      <c r="E677" s="7"/>
      <c r="F677" s="125"/>
      <c r="G677" s="126"/>
    </row>
    <row r="678">
      <c r="A678" s="123"/>
      <c r="B678" s="123"/>
      <c r="C678" s="124"/>
      <c r="D678" s="7"/>
      <c r="E678" s="7"/>
      <c r="F678" s="125"/>
      <c r="G678" s="126"/>
    </row>
    <row r="679">
      <c r="A679" s="123"/>
      <c r="B679" s="123"/>
      <c r="C679" s="124"/>
      <c r="D679" s="7"/>
      <c r="E679" s="7"/>
      <c r="F679" s="125"/>
      <c r="G679" s="126"/>
    </row>
    <row r="680">
      <c r="A680" s="123"/>
      <c r="B680" s="123"/>
      <c r="C680" s="124"/>
      <c r="D680" s="7"/>
      <c r="E680" s="7"/>
      <c r="F680" s="125"/>
      <c r="G680" s="126"/>
    </row>
    <row r="681">
      <c r="A681" s="123"/>
      <c r="B681" s="123"/>
      <c r="C681" s="124"/>
      <c r="D681" s="7"/>
      <c r="E681" s="7"/>
      <c r="F681" s="125"/>
      <c r="G681" s="126"/>
    </row>
    <row r="682">
      <c r="A682" s="123"/>
      <c r="B682" s="123"/>
      <c r="C682" s="124"/>
      <c r="D682" s="7"/>
      <c r="E682" s="7"/>
      <c r="F682" s="125"/>
      <c r="G682" s="126"/>
    </row>
    <row r="683">
      <c r="A683" s="123"/>
      <c r="B683" s="123"/>
      <c r="C683" s="124"/>
      <c r="D683" s="7"/>
      <c r="E683" s="7"/>
      <c r="F683" s="125"/>
      <c r="G683" s="126"/>
    </row>
    <row r="684">
      <c r="A684" s="123"/>
      <c r="B684" s="123"/>
      <c r="C684" s="124"/>
      <c r="D684" s="7"/>
      <c r="E684" s="7"/>
      <c r="F684" s="125"/>
      <c r="G684" s="126"/>
    </row>
    <row r="685">
      <c r="A685" s="123"/>
      <c r="B685" s="123"/>
      <c r="C685" s="124"/>
      <c r="D685" s="7"/>
      <c r="E685" s="7"/>
      <c r="F685" s="125"/>
      <c r="G685" s="126"/>
    </row>
    <row r="686">
      <c r="A686" s="123"/>
      <c r="B686" s="123"/>
      <c r="C686" s="124"/>
      <c r="D686" s="7"/>
      <c r="E686" s="7"/>
      <c r="F686" s="125"/>
      <c r="G686" s="126"/>
    </row>
    <row r="687">
      <c r="A687" s="123"/>
      <c r="B687" s="123"/>
      <c r="C687" s="124"/>
      <c r="D687" s="7"/>
      <c r="E687" s="7"/>
      <c r="F687" s="125"/>
      <c r="G687" s="126"/>
    </row>
    <row r="688">
      <c r="A688" s="123"/>
      <c r="B688" s="123"/>
      <c r="C688" s="124"/>
      <c r="D688" s="7"/>
      <c r="E688" s="7"/>
      <c r="F688" s="125"/>
      <c r="G688" s="126"/>
    </row>
    <row r="689">
      <c r="A689" s="123"/>
      <c r="B689" s="123"/>
      <c r="C689" s="124"/>
      <c r="D689" s="7"/>
      <c r="E689" s="7"/>
      <c r="F689" s="125"/>
      <c r="G689" s="126"/>
    </row>
    <row r="690">
      <c r="A690" s="123"/>
      <c r="B690" s="123"/>
      <c r="C690" s="124"/>
      <c r="D690" s="7"/>
      <c r="E690" s="7"/>
      <c r="F690" s="125"/>
      <c r="G690" s="126"/>
    </row>
    <row r="691">
      <c r="A691" s="123"/>
      <c r="B691" s="123"/>
      <c r="C691" s="124"/>
      <c r="D691" s="7"/>
      <c r="E691" s="7"/>
      <c r="F691" s="125"/>
      <c r="G691" s="126"/>
    </row>
    <row r="692">
      <c r="A692" s="123"/>
      <c r="B692" s="123"/>
      <c r="C692" s="124"/>
      <c r="D692" s="7"/>
      <c r="E692" s="7"/>
      <c r="F692" s="125"/>
      <c r="G692" s="126"/>
    </row>
    <row r="693">
      <c r="A693" s="123"/>
      <c r="B693" s="123"/>
      <c r="C693" s="124"/>
      <c r="D693" s="7"/>
      <c r="E693" s="7"/>
      <c r="F693" s="125"/>
      <c r="G693" s="126"/>
    </row>
    <row r="694">
      <c r="A694" s="123"/>
      <c r="B694" s="123"/>
      <c r="C694" s="124"/>
      <c r="D694" s="7"/>
      <c r="E694" s="7"/>
      <c r="F694" s="125"/>
      <c r="G694" s="126"/>
    </row>
    <row r="695">
      <c r="A695" s="123"/>
      <c r="B695" s="123"/>
      <c r="C695" s="124"/>
      <c r="D695" s="7"/>
      <c r="E695" s="7"/>
      <c r="F695" s="125"/>
      <c r="G695" s="126"/>
    </row>
    <row r="696">
      <c r="A696" s="123"/>
      <c r="B696" s="123"/>
      <c r="C696" s="124"/>
      <c r="D696" s="7"/>
      <c r="E696" s="7"/>
      <c r="F696" s="125"/>
      <c r="G696" s="126"/>
    </row>
    <row r="697">
      <c r="A697" s="123"/>
      <c r="B697" s="123"/>
      <c r="C697" s="124"/>
      <c r="D697" s="7"/>
      <c r="E697" s="7"/>
      <c r="F697" s="125"/>
      <c r="G697" s="126"/>
    </row>
    <row r="698">
      <c r="A698" s="123"/>
      <c r="B698" s="123"/>
      <c r="C698" s="124"/>
      <c r="D698" s="7"/>
      <c r="E698" s="7"/>
      <c r="F698" s="125"/>
      <c r="G698" s="126"/>
    </row>
    <row r="699">
      <c r="A699" s="123"/>
      <c r="B699" s="123"/>
      <c r="C699" s="124"/>
      <c r="D699" s="7"/>
      <c r="E699" s="7"/>
      <c r="F699" s="125"/>
      <c r="G699" s="126"/>
    </row>
    <row r="700">
      <c r="A700" s="123"/>
      <c r="B700" s="123"/>
      <c r="C700" s="124"/>
      <c r="D700" s="7"/>
      <c r="E700" s="7"/>
      <c r="F700" s="125"/>
      <c r="G700" s="126"/>
    </row>
    <row r="701">
      <c r="A701" s="123"/>
      <c r="B701" s="123"/>
      <c r="C701" s="124"/>
      <c r="D701" s="7"/>
      <c r="E701" s="7"/>
      <c r="F701" s="125"/>
      <c r="G701" s="126"/>
    </row>
    <row r="702">
      <c r="A702" s="123"/>
      <c r="B702" s="123"/>
      <c r="C702" s="124"/>
      <c r="D702" s="7"/>
      <c r="E702" s="7"/>
      <c r="F702" s="125"/>
      <c r="G702" s="126"/>
    </row>
    <row r="703">
      <c r="A703" s="123"/>
      <c r="B703" s="123"/>
      <c r="C703" s="124"/>
      <c r="D703" s="7"/>
      <c r="E703" s="7"/>
      <c r="F703" s="125"/>
      <c r="G703" s="126"/>
    </row>
    <row r="704">
      <c r="A704" s="123"/>
      <c r="B704" s="123"/>
      <c r="C704" s="124"/>
      <c r="D704" s="7"/>
      <c r="E704" s="7"/>
      <c r="F704" s="125"/>
      <c r="G704" s="126"/>
    </row>
    <row r="705">
      <c r="A705" s="123"/>
      <c r="B705" s="123"/>
      <c r="C705" s="124"/>
      <c r="D705" s="7"/>
      <c r="E705" s="7"/>
      <c r="F705" s="125"/>
      <c r="G705" s="126"/>
    </row>
    <row r="706">
      <c r="A706" s="123"/>
      <c r="B706" s="123"/>
      <c r="C706" s="124"/>
      <c r="D706" s="7"/>
      <c r="E706" s="7"/>
      <c r="F706" s="125"/>
      <c r="G706" s="126"/>
    </row>
    <row r="707">
      <c r="A707" s="123"/>
      <c r="B707" s="123"/>
      <c r="C707" s="124"/>
      <c r="D707" s="7"/>
      <c r="E707" s="7"/>
      <c r="F707" s="125"/>
      <c r="G707" s="126"/>
    </row>
    <row r="708">
      <c r="A708" s="123"/>
      <c r="B708" s="123"/>
      <c r="C708" s="124"/>
      <c r="D708" s="7"/>
      <c r="E708" s="7"/>
      <c r="F708" s="125"/>
      <c r="G708" s="126"/>
    </row>
    <row r="709">
      <c r="A709" s="123"/>
      <c r="B709" s="123"/>
      <c r="C709" s="124"/>
      <c r="D709" s="7"/>
      <c r="E709" s="7"/>
      <c r="F709" s="125"/>
      <c r="G709" s="126"/>
    </row>
    <row r="710">
      <c r="A710" s="123"/>
      <c r="B710" s="123"/>
      <c r="C710" s="124"/>
      <c r="D710" s="7"/>
      <c r="E710" s="7"/>
      <c r="F710" s="125"/>
      <c r="G710" s="126"/>
    </row>
    <row r="711">
      <c r="A711" s="123"/>
      <c r="B711" s="123"/>
      <c r="C711" s="124"/>
      <c r="D711" s="7"/>
      <c r="E711" s="7"/>
      <c r="F711" s="125"/>
      <c r="G711" s="126"/>
    </row>
    <row r="712">
      <c r="A712" s="123"/>
      <c r="B712" s="123"/>
      <c r="C712" s="124"/>
      <c r="D712" s="7"/>
      <c r="E712" s="7"/>
      <c r="F712" s="125"/>
      <c r="G712" s="126"/>
    </row>
    <row r="713">
      <c r="A713" s="123"/>
      <c r="B713" s="123"/>
      <c r="C713" s="124"/>
      <c r="D713" s="7"/>
      <c r="E713" s="7"/>
      <c r="F713" s="125"/>
      <c r="G713" s="126"/>
    </row>
    <row r="714">
      <c r="A714" s="123"/>
      <c r="B714" s="123"/>
      <c r="C714" s="124"/>
      <c r="D714" s="7"/>
      <c r="E714" s="7"/>
      <c r="F714" s="125"/>
      <c r="G714" s="126"/>
    </row>
    <row r="715">
      <c r="A715" s="123"/>
      <c r="B715" s="123"/>
      <c r="C715" s="124"/>
      <c r="D715" s="7"/>
      <c r="E715" s="7"/>
      <c r="F715" s="125"/>
      <c r="G715" s="126"/>
    </row>
    <row r="716">
      <c r="A716" s="123"/>
      <c r="B716" s="123"/>
      <c r="C716" s="124"/>
      <c r="D716" s="7"/>
      <c r="E716" s="7"/>
      <c r="F716" s="125"/>
      <c r="G716" s="126"/>
    </row>
    <row r="717">
      <c r="A717" s="123"/>
      <c r="B717" s="123"/>
      <c r="C717" s="124"/>
      <c r="D717" s="7"/>
      <c r="E717" s="7"/>
      <c r="F717" s="125"/>
      <c r="G717" s="126"/>
    </row>
    <row r="718">
      <c r="A718" s="123"/>
      <c r="B718" s="123"/>
      <c r="C718" s="124"/>
      <c r="D718" s="7"/>
      <c r="E718" s="7"/>
      <c r="F718" s="125"/>
      <c r="G718" s="126"/>
    </row>
    <row r="719">
      <c r="A719" s="123"/>
      <c r="B719" s="123"/>
      <c r="C719" s="124"/>
      <c r="D719" s="7"/>
      <c r="E719" s="7"/>
      <c r="F719" s="125"/>
      <c r="G719" s="126"/>
    </row>
    <row r="720">
      <c r="A720" s="123"/>
      <c r="B720" s="123"/>
      <c r="C720" s="124"/>
      <c r="D720" s="7"/>
      <c r="E720" s="7"/>
      <c r="F720" s="125"/>
      <c r="G720" s="126"/>
    </row>
    <row r="721">
      <c r="A721" s="123"/>
      <c r="B721" s="123"/>
      <c r="C721" s="124"/>
      <c r="D721" s="7"/>
      <c r="E721" s="7"/>
      <c r="F721" s="125"/>
      <c r="G721" s="126"/>
    </row>
    <row r="722">
      <c r="A722" s="123"/>
      <c r="B722" s="123"/>
      <c r="C722" s="124"/>
      <c r="D722" s="7"/>
      <c r="E722" s="7"/>
      <c r="F722" s="125"/>
      <c r="G722" s="126"/>
    </row>
    <row r="723">
      <c r="A723" s="123"/>
      <c r="B723" s="123"/>
      <c r="C723" s="124"/>
      <c r="D723" s="7"/>
      <c r="E723" s="7"/>
      <c r="F723" s="125"/>
      <c r="G723" s="126"/>
    </row>
    <row r="724">
      <c r="A724" s="123"/>
      <c r="B724" s="123"/>
      <c r="C724" s="124"/>
      <c r="D724" s="7"/>
      <c r="E724" s="7"/>
      <c r="F724" s="125"/>
      <c r="G724" s="126"/>
    </row>
    <row r="725">
      <c r="A725" s="123"/>
      <c r="B725" s="123"/>
      <c r="C725" s="124"/>
      <c r="D725" s="7"/>
      <c r="E725" s="7"/>
      <c r="F725" s="125"/>
      <c r="G725" s="126"/>
    </row>
    <row r="726">
      <c r="A726" s="123"/>
      <c r="B726" s="123"/>
      <c r="C726" s="124"/>
      <c r="D726" s="7"/>
      <c r="E726" s="7"/>
      <c r="F726" s="125"/>
      <c r="G726" s="126"/>
    </row>
    <row r="727">
      <c r="A727" s="123"/>
      <c r="B727" s="123"/>
      <c r="C727" s="124"/>
      <c r="D727" s="7"/>
      <c r="E727" s="7"/>
      <c r="F727" s="125"/>
      <c r="G727" s="126"/>
    </row>
    <row r="728">
      <c r="A728" s="123"/>
      <c r="B728" s="123"/>
      <c r="C728" s="124"/>
      <c r="D728" s="7"/>
      <c r="E728" s="7"/>
      <c r="F728" s="125"/>
      <c r="G728" s="126"/>
    </row>
    <row r="729">
      <c r="A729" s="123"/>
      <c r="B729" s="123"/>
      <c r="C729" s="124"/>
      <c r="D729" s="7"/>
      <c r="E729" s="7"/>
      <c r="F729" s="125"/>
      <c r="G729" s="126"/>
    </row>
    <row r="730">
      <c r="A730" s="123"/>
      <c r="B730" s="123"/>
      <c r="C730" s="124"/>
      <c r="D730" s="7"/>
      <c r="E730" s="7"/>
      <c r="F730" s="125"/>
      <c r="G730" s="126"/>
    </row>
    <row r="731">
      <c r="A731" s="123"/>
      <c r="B731" s="123"/>
      <c r="C731" s="124"/>
      <c r="D731" s="7"/>
      <c r="E731" s="7"/>
      <c r="F731" s="125"/>
      <c r="G731" s="126"/>
    </row>
    <row r="732">
      <c r="A732" s="123"/>
      <c r="B732" s="123"/>
      <c r="C732" s="124"/>
      <c r="D732" s="7"/>
      <c r="E732" s="7"/>
      <c r="F732" s="125"/>
      <c r="G732" s="126"/>
    </row>
    <row r="733">
      <c r="A733" s="123"/>
      <c r="B733" s="123"/>
      <c r="C733" s="124"/>
      <c r="D733" s="7"/>
      <c r="E733" s="7"/>
      <c r="F733" s="125"/>
      <c r="G733" s="126"/>
    </row>
    <row r="734">
      <c r="A734" s="123"/>
      <c r="B734" s="123"/>
      <c r="C734" s="124"/>
      <c r="D734" s="7"/>
      <c r="E734" s="7"/>
      <c r="F734" s="125"/>
      <c r="G734" s="126"/>
    </row>
    <row r="735">
      <c r="A735" s="123"/>
      <c r="B735" s="123"/>
      <c r="C735" s="124"/>
      <c r="D735" s="7"/>
      <c r="E735" s="7"/>
      <c r="F735" s="125"/>
      <c r="G735" s="126"/>
    </row>
    <row r="736">
      <c r="A736" s="123"/>
      <c r="B736" s="123"/>
      <c r="C736" s="124"/>
      <c r="D736" s="7"/>
      <c r="E736" s="7"/>
      <c r="F736" s="125"/>
      <c r="G736" s="126"/>
    </row>
    <row r="737">
      <c r="A737" s="123"/>
      <c r="B737" s="123"/>
      <c r="C737" s="124"/>
      <c r="D737" s="7"/>
      <c r="E737" s="7"/>
      <c r="F737" s="125"/>
      <c r="G737" s="126"/>
    </row>
    <row r="738">
      <c r="A738" s="123"/>
      <c r="B738" s="123"/>
      <c r="C738" s="124"/>
      <c r="D738" s="7"/>
      <c r="E738" s="7"/>
      <c r="F738" s="125"/>
      <c r="G738" s="126"/>
    </row>
    <row r="739">
      <c r="A739" s="123"/>
      <c r="B739" s="123"/>
      <c r="C739" s="124"/>
      <c r="D739" s="7"/>
      <c r="E739" s="7"/>
      <c r="F739" s="125"/>
      <c r="G739" s="126"/>
    </row>
    <row r="740">
      <c r="A740" s="123"/>
      <c r="B740" s="123"/>
      <c r="C740" s="124"/>
      <c r="D740" s="7"/>
      <c r="E740" s="7"/>
      <c r="F740" s="125"/>
      <c r="G740" s="126"/>
    </row>
    <row r="741">
      <c r="A741" s="123"/>
      <c r="B741" s="123"/>
      <c r="C741" s="124"/>
      <c r="D741" s="7"/>
      <c r="E741" s="7"/>
      <c r="F741" s="125"/>
      <c r="G741" s="126"/>
    </row>
    <row r="742">
      <c r="A742" s="123"/>
      <c r="B742" s="123"/>
      <c r="C742" s="124"/>
      <c r="D742" s="7"/>
      <c r="E742" s="7"/>
      <c r="F742" s="125"/>
      <c r="G742" s="126"/>
    </row>
    <row r="743">
      <c r="A743" s="123"/>
      <c r="B743" s="123"/>
      <c r="C743" s="124"/>
      <c r="D743" s="7"/>
      <c r="E743" s="7"/>
      <c r="F743" s="125"/>
      <c r="G743" s="126"/>
    </row>
    <row r="744">
      <c r="A744" s="123"/>
      <c r="B744" s="123"/>
      <c r="C744" s="124"/>
      <c r="D744" s="7"/>
      <c r="E744" s="7"/>
      <c r="F744" s="125"/>
      <c r="G744" s="126"/>
    </row>
    <row r="745">
      <c r="A745" s="123"/>
      <c r="B745" s="123"/>
      <c r="C745" s="124"/>
      <c r="D745" s="7"/>
      <c r="E745" s="7"/>
      <c r="F745" s="125"/>
      <c r="G745" s="126"/>
    </row>
    <row r="746">
      <c r="A746" s="123"/>
      <c r="B746" s="123"/>
      <c r="C746" s="124"/>
      <c r="D746" s="7"/>
      <c r="E746" s="7"/>
      <c r="F746" s="125"/>
      <c r="G746" s="126"/>
    </row>
    <row r="747">
      <c r="A747" s="123"/>
      <c r="B747" s="123"/>
      <c r="C747" s="124"/>
      <c r="D747" s="7"/>
      <c r="E747" s="7"/>
      <c r="F747" s="125"/>
      <c r="G747" s="126"/>
    </row>
    <row r="748">
      <c r="A748" s="123"/>
      <c r="B748" s="123"/>
      <c r="C748" s="124"/>
      <c r="D748" s="7"/>
      <c r="E748" s="7"/>
      <c r="F748" s="125"/>
      <c r="G748" s="126"/>
    </row>
    <row r="749">
      <c r="A749" s="123"/>
      <c r="B749" s="123"/>
      <c r="C749" s="124"/>
      <c r="D749" s="7"/>
      <c r="E749" s="7"/>
      <c r="F749" s="125"/>
      <c r="G749" s="126"/>
    </row>
    <row r="750">
      <c r="A750" s="123"/>
      <c r="B750" s="123"/>
      <c r="C750" s="124"/>
      <c r="D750" s="7"/>
      <c r="E750" s="7"/>
      <c r="F750" s="125"/>
      <c r="G750" s="126"/>
    </row>
    <row r="751">
      <c r="A751" s="123"/>
      <c r="B751" s="123"/>
      <c r="C751" s="124"/>
      <c r="D751" s="7"/>
      <c r="E751" s="7"/>
      <c r="F751" s="125"/>
      <c r="G751" s="126"/>
    </row>
    <row r="752">
      <c r="A752" s="123"/>
      <c r="B752" s="123"/>
      <c r="C752" s="124"/>
      <c r="D752" s="7"/>
      <c r="E752" s="7"/>
      <c r="F752" s="125"/>
      <c r="G752" s="126"/>
    </row>
    <row r="753">
      <c r="A753" s="123"/>
      <c r="B753" s="123"/>
      <c r="C753" s="124"/>
      <c r="D753" s="7"/>
      <c r="E753" s="7"/>
      <c r="F753" s="125"/>
      <c r="G753" s="126"/>
    </row>
    <row r="754">
      <c r="A754" s="123"/>
      <c r="B754" s="123"/>
      <c r="C754" s="124"/>
      <c r="D754" s="7"/>
      <c r="E754" s="7"/>
      <c r="F754" s="125"/>
      <c r="G754" s="126"/>
    </row>
    <row r="755">
      <c r="A755" s="123"/>
      <c r="B755" s="123"/>
      <c r="C755" s="124"/>
      <c r="D755" s="7"/>
      <c r="E755" s="7"/>
      <c r="F755" s="125"/>
      <c r="G755" s="126"/>
    </row>
    <row r="756">
      <c r="A756" s="123"/>
      <c r="B756" s="123"/>
      <c r="C756" s="124"/>
      <c r="D756" s="7"/>
      <c r="E756" s="7"/>
      <c r="F756" s="125"/>
      <c r="G756" s="126"/>
    </row>
    <row r="757">
      <c r="A757" s="123"/>
      <c r="B757" s="123"/>
      <c r="C757" s="124"/>
      <c r="D757" s="7"/>
      <c r="E757" s="7"/>
      <c r="F757" s="125"/>
      <c r="G757" s="126"/>
    </row>
    <row r="758">
      <c r="A758" s="123"/>
      <c r="B758" s="123"/>
      <c r="C758" s="124"/>
      <c r="D758" s="7"/>
      <c r="E758" s="7"/>
      <c r="F758" s="125"/>
      <c r="G758" s="126"/>
    </row>
    <row r="759">
      <c r="A759" s="123"/>
      <c r="B759" s="123"/>
      <c r="C759" s="124"/>
      <c r="D759" s="7"/>
      <c r="E759" s="7"/>
      <c r="F759" s="125"/>
      <c r="G759" s="126"/>
    </row>
    <row r="760">
      <c r="A760" s="123"/>
      <c r="B760" s="123"/>
      <c r="C760" s="124"/>
      <c r="D760" s="7"/>
      <c r="E760" s="7"/>
      <c r="F760" s="125"/>
      <c r="G760" s="126"/>
    </row>
    <row r="761">
      <c r="A761" s="123"/>
      <c r="B761" s="123"/>
      <c r="C761" s="124"/>
      <c r="D761" s="7"/>
      <c r="E761" s="7"/>
      <c r="F761" s="125"/>
      <c r="G761" s="126"/>
    </row>
    <row r="762">
      <c r="A762" s="123"/>
      <c r="B762" s="123"/>
      <c r="C762" s="124"/>
      <c r="D762" s="7"/>
      <c r="E762" s="7"/>
      <c r="F762" s="125"/>
      <c r="G762" s="126"/>
    </row>
    <row r="763">
      <c r="A763" s="123"/>
      <c r="B763" s="123"/>
      <c r="C763" s="124"/>
      <c r="D763" s="7"/>
      <c r="E763" s="7"/>
      <c r="F763" s="125"/>
      <c r="G763" s="126"/>
    </row>
    <row r="764">
      <c r="A764" s="123"/>
      <c r="B764" s="123"/>
      <c r="C764" s="124"/>
      <c r="D764" s="7"/>
      <c r="E764" s="7"/>
      <c r="F764" s="125"/>
      <c r="G764" s="126"/>
    </row>
    <row r="765">
      <c r="A765" s="123"/>
      <c r="B765" s="123"/>
      <c r="C765" s="124"/>
      <c r="D765" s="7"/>
      <c r="E765" s="7"/>
      <c r="F765" s="125"/>
      <c r="G765" s="126"/>
    </row>
    <row r="766">
      <c r="A766" s="123"/>
      <c r="B766" s="123"/>
      <c r="C766" s="124"/>
      <c r="D766" s="7"/>
      <c r="E766" s="7"/>
      <c r="F766" s="125"/>
      <c r="G766" s="126"/>
    </row>
    <row r="767">
      <c r="A767" s="123"/>
      <c r="B767" s="123"/>
      <c r="C767" s="124"/>
      <c r="D767" s="7"/>
      <c r="E767" s="7"/>
      <c r="F767" s="125"/>
      <c r="G767" s="126"/>
    </row>
    <row r="768">
      <c r="A768" s="123"/>
      <c r="B768" s="123"/>
      <c r="C768" s="124"/>
      <c r="D768" s="7"/>
      <c r="E768" s="7"/>
      <c r="F768" s="125"/>
      <c r="G768" s="126"/>
    </row>
    <row r="769">
      <c r="A769" s="123"/>
      <c r="B769" s="123"/>
      <c r="C769" s="124"/>
      <c r="D769" s="7"/>
      <c r="E769" s="7"/>
      <c r="F769" s="125"/>
      <c r="G769" s="126"/>
    </row>
    <row r="770">
      <c r="A770" s="123"/>
      <c r="B770" s="123"/>
      <c r="C770" s="124"/>
      <c r="D770" s="7"/>
      <c r="E770" s="7"/>
      <c r="F770" s="125"/>
      <c r="G770" s="126"/>
    </row>
    <row r="771">
      <c r="A771" s="123"/>
      <c r="B771" s="123"/>
      <c r="C771" s="124"/>
      <c r="D771" s="7"/>
      <c r="E771" s="7"/>
      <c r="F771" s="125"/>
      <c r="G771" s="126"/>
    </row>
    <row r="772">
      <c r="A772" s="123"/>
      <c r="B772" s="123"/>
      <c r="C772" s="124"/>
      <c r="D772" s="7"/>
      <c r="E772" s="7"/>
      <c r="F772" s="125"/>
      <c r="G772" s="126"/>
    </row>
    <row r="773">
      <c r="A773" s="123"/>
      <c r="B773" s="123"/>
      <c r="C773" s="124"/>
      <c r="D773" s="7"/>
      <c r="E773" s="7"/>
      <c r="F773" s="125"/>
      <c r="G773" s="126"/>
    </row>
    <row r="774">
      <c r="A774" s="123"/>
      <c r="B774" s="123"/>
      <c r="C774" s="124"/>
      <c r="D774" s="7"/>
      <c r="E774" s="7"/>
      <c r="F774" s="125"/>
      <c r="G774" s="126"/>
    </row>
    <row r="775">
      <c r="A775" s="123"/>
      <c r="B775" s="123"/>
      <c r="C775" s="124"/>
      <c r="D775" s="7"/>
      <c r="E775" s="7"/>
      <c r="F775" s="125"/>
      <c r="G775" s="126"/>
    </row>
    <row r="776">
      <c r="A776" s="123"/>
      <c r="B776" s="123"/>
      <c r="C776" s="124"/>
      <c r="D776" s="7"/>
      <c r="E776" s="7"/>
      <c r="F776" s="125"/>
      <c r="G776" s="126"/>
    </row>
    <row r="777">
      <c r="A777" s="123"/>
      <c r="B777" s="123"/>
      <c r="C777" s="124"/>
      <c r="D777" s="7"/>
      <c r="E777" s="7"/>
      <c r="F777" s="125"/>
      <c r="G777" s="126"/>
    </row>
    <row r="778">
      <c r="A778" s="123"/>
      <c r="B778" s="123"/>
      <c r="C778" s="124"/>
      <c r="D778" s="7"/>
      <c r="E778" s="7"/>
      <c r="F778" s="125"/>
      <c r="G778" s="126"/>
    </row>
    <row r="779">
      <c r="A779" s="123"/>
      <c r="B779" s="123"/>
      <c r="C779" s="124"/>
      <c r="D779" s="7"/>
      <c r="E779" s="7"/>
      <c r="F779" s="125"/>
      <c r="G779" s="126"/>
    </row>
    <row r="780">
      <c r="A780" s="123"/>
      <c r="B780" s="123"/>
      <c r="C780" s="124"/>
      <c r="D780" s="7"/>
      <c r="E780" s="7"/>
      <c r="F780" s="125"/>
      <c r="G780" s="126"/>
    </row>
    <row r="781">
      <c r="A781" s="123"/>
      <c r="B781" s="123"/>
      <c r="C781" s="124"/>
      <c r="D781" s="7"/>
      <c r="E781" s="7"/>
      <c r="F781" s="125"/>
      <c r="G781" s="126"/>
    </row>
    <row r="782">
      <c r="A782" s="123"/>
      <c r="B782" s="123"/>
      <c r="C782" s="124"/>
      <c r="D782" s="7"/>
      <c r="E782" s="7"/>
      <c r="F782" s="125"/>
      <c r="G782" s="126"/>
    </row>
    <row r="783">
      <c r="A783" s="123"/>
      <c r="B783" s="123"/>
      <c r="C783" s="124"/>
      <c r="D783" s="7"/>
      <c r="E783" s="7"/>
      <c r="F783" s="125"/>
      <c r="G783" s="126"/>
    </row>
    <row r="784">
      <c r="A784" s="123"/>
      <c r="B784" s="123"/>
      <c r="C784" s="124"/>
      <c r="D784" s="7"/>
      <c r="E784" s="7"/>
      <c r="F784" s="125"/>
      <c r="G784" s="126"/>
    </row>
    <row r="785">
      <c r="A785" s="123"/>
      <c r="B785" s="123"/>
      <c r="C785" s="124"/>
      <c r="D785" s="7"/>
      <c r="E785" s="7"/>
      <c r="F785" s="125"/>
      <c r="G785" s="126"/>
    </row>
    <row r="786">
      <c r="A786" s="123"/>
      <c r="B786" s="123"/>
      <c r="C786" s="124"/>
      <c r="D786" s="7"/>
      <c r="E786" s="7"/>
      <c r="F786" s="125"/>
      <c r="G786" s="126"/>
    </row>
    <row r="787">
      <c r="A787" s="123"/>
      <c r="B787" s="123"/>
      <c r="C787" s="124"/>
      <c r="D787" s="7"/>
      <c r="E787" s="7"/>
      <c r="F787" s="125"/>
      <c r="G787" s="126"/>
    </row>
    <row r="788">
      <c r="A788" s="123"/>
      <c r="B788" s="123"/>
      <c r="C788" s="124"/>
      <c r="D788" s="7"/>
      <c r="E788" s="7"/>
      <c r="F788" s="125"/>
      <c r="G788" s="126"/>
    </row>
    <row r="789">
      <c r="A789" s="123"/>
      <c r="B789" s="123"/>
      <c r="C789" s="124"/>
      <c r="D789" s="7"/>
      <c r="E789" s="7"/>
      <c r="F789" s="125"/>
      <c r="G789" s="126"/>
    </row>
    <row r="790">
      <c r="A790" s="123"/>
      <c r="B790" s="123"/>
      <c r="C790" s="124"/>
      <c r="D790" s="7"/>
      <c r="E790" s="7"/>
      <c r="F790" s="125"/>
      <c r="G790" s="126"/>
    </row>
    <row r="791">
      <c r="A791" s="123"/>
      <c r="B791" s="123"/>
      <c r="C791" s="124"/>
      <c r="D791" s="7"/>
      <c r="E791" s="7"/>
      <c r="F791" s="125"/>
      <c r="G791" s="126"/>
    </row>
    <row r="792">
      <c r="A792" s="123"/>
      <c r="B792" s="123"/>
      <c r="C792" s="124"/>
      <c r="D792" s="7"/>
      <c r="E792" s="7"/>
      <c r="F792" s="125"/>
      <c r="G792" s="126"/>
    </row>
    <row r="793">
      <c r="A793" s="123"/>
      <c r="B793" s="123"/>
      <c r="C793" s="124"/>
      <c r="D793" s="7"/>
      <c r="E793" s="7"/>
      <c r="F793" s="125"/>
      <c r="G793" s="126"/>
    </row>
    <row r="794">
      <c r="A794" s="123"/>
      <c r="B794" s="123"/>
      <c r="C794" s="124"/>
      <c r="D794" s="7"/>
      <c r="E794" s="7"/>
      <c r="F794" s="125"/>
      <c r="G794" s="126"/>
    </row>
    <row r="795">
      <c r="A795" s="123"/>
      <c r="B795" s="123"/>
      <c r="C795" s="124"/>
      <c r="D795" s="7"/>
      <c r="E795" s="7"/>
      <c r="F795" s="125"/>
      <c r="G795" s="126"/>
    </row>
    <row r="796">
      <c r="A796" s="123"/>
      <c r="B796" s="123"/>
      <c r="C796" s="124"/>
      <c r="D796" s="7"/>
      <c r="E796" s="7"/>
      <c r="F796" s="125"/>
      <c r="G796" s="126"/>
    </row>
    <row r="797">
      <c r="A797" s="123"/>
      <c r="B797" s="123"/>
      <c r="C797" s="124"/>
      <c r="D797" s="7"/>
      <c r="E797" s="7"/>
      <c r="F797" s="125"/>
      <c r="G797" s="126"/>
    </row>
    <row r="798">
      <c r="A798" s="123"/>
      <c r="B798" s="123"/>
      <c r="C798" s="124"/>
      <c r="D798" s="7"/>
      <c r="E798" s="7"/>
      <c r="F798" s="125"/>
      <c r="G798" s="126"/>
    </row>
    <row r="799">
      <c r="A799" s="123"/>
      <c r="B799" s="123"/>
      <c r="C799" s="124"/>
      <c r="D799" s="7"/>
      <c r="E799" s="7"/>
      <c r="F799" s="125"/>
      <c r="G799" s="126"/>
    </row>
    <row r="800">
      <c r="A800" s="123"/>
      <c r="B800" s="123"/>
      <c r="C800" s="124"/>
      <c r="D800" s="7"/>
      <c r="E800" s="7"/>
      <c r="F800" s="125"/>
      <c r="G800" s="126"/>
    </row>
    <row r="801">
      <c r="A801" s="123"/>
      <c r="B801" s="123"/>
      <c r="C801" s="124"/>
      <c r="D801" s="7"/>
      <c r="E801" s="7"/>
      <c r="F801" s="125"/>
      <c r="G801" s="126"/>
    </row>
    <row r="802">
      <c r="A802" s="123"/>
      <c r="B802" s="123"/>
      <c r="C802" s="124"/>
      <c r="D802" s="7"/>
      <c r="E802" s="7"/>
      <c r="F802" s="125"/>
      <c r="G802" s="126"/>
    </row>
    <row r="803">
      <c r="A803" s="123"/>
      <c r="B803" s="123"/>
      <c r="C803" s="124"/>
      <c r="D803" s="7"/>
      <c r="E803" s="7"/>
      <c r="F803" s="125"/>
      <c r="G803" s="126"/>
    </row>
    <row r="804">
      <c r="A804" s="123"/>
      <c r="B804" s="123"/>
      <c r="C804" s="124"/>
      <c r="D804" s="7"/>
      <c r="E804" s="7"/>
      <c r="F804" s="125"/>
      <c r="G804" s="126"/>
    </row>
    <row r="805">
      <c r="A805" s="123"/>
      <c r="B805" s="123"/>
      <c r="C805" s="124"/>
      <c r="D805" s="7"/>
      <c r="E805" s="7"/>
      <c r="F805" s="125"/>
      <c r="G805" s="126"/>
    </row>
    <row r="806">
      <c r="A806" s="123"/>
      <c r="B806" s="123"/>
      <c r="C806" s="124"/>
      <c r="D806" s="7"/>
      <c r="E806" s="7"/>
      <c r="F806" s="125"/>
      <c r="G806" s="126"/>
    </row>
    <row r="807">
      <c r="A807" s="123"/>
      <c r="B807" s="123"/>
      <c r="C807" s="124"/>
      <c r="D807" s="7"/>
      <c r="E807" s="7"/>
      <c r="F807" s="125"/>
      <c r="G807" s="126"/>
    </row>
    <row r="808">
      <c r="A808" s="123"/>
      <c r="B808" s="123"/>
      <c r="C808" s="124"/>
      <c r="D808" s="7"/>
      <c r="E808" s="7"/>
      <c r="F808" s="125"/>
      <c r="G808" s="126"/>
    </row>
    <row r="809">
      <c r="A809" s="123"/>
      <c r="B809" s="123"/>
      <c r="C809" s="124"/>
      <c r="D809" s="7"/>
      <c r="E809" s="7"/>
      <c r="F809" s="125"/>
      <c r="G809" s="126"/>
    </row>
    <row r="810">
      <c r="A810" s="123"/>
      <c r="B810" s="123"/>
      <c r="C810" s="124"/>
      <c r="D810" s="7"/>
      <c r="E810" s="7"/>
      <c r="F810" s="125"/>
      <c r="G810" s="126"/>
    </row>
    <row r="811">
      <c r="A811" s="123"/>
      <c r="B811" s="123"/>
      <c r="C811" s="124"/>
      <c r="D811" s="7"/>
      <c r="E811" s="7"/>
      <c r="F811" s="125"/>
      <c r="G811" s="126"/>
    </row>
    <row r="812">
      <c r="A812" s="123"/>
      <c r="B812" s="123"/>
      <c r="C812" s="124"/>
      <c r="D812" s="7"/>
      <c r="E812" s="7"/>
      <c r="F812" s="125"/>
      <c r="G812" s="126"/>
    </row>
    <row r="813">
      <c r="A813" s="123"/>
      <c r="B813" s="123"/>
      <c r="C813" s="124"/>
      <c r="D813" s="7"/>
      <c r="E813" s="7"/>
      <c r="F813" s="125"/>
      <c r="G813" s="126"/>
    </row>
    <row r="814">
      <c r="A814" s="123"/>
      <c r="B814" s="123"/>
      <c r="C814" s="124"/>
      <c r="D814" s="7"/>
      <c r="E814" s="7"/>
      <c r="F814" s="125"/>
      <c r="G814" s="126"/>
    </row>
    <row r="815">
      <c r="A815" s="123"/>
      <c r="B815" s="123"/>
      <c r="C815" s="124"/>
      <c r="D815" s="7"/>
      <c r="E815" s="7"/>
      <c r="F815" s="125"/>
      <c r="G815" s="126"/>
    </row>
    <row r="816">
      <c r="A816" s="123"/>
      <c r="B816" s="123"/>
      <c r="C816" s="124"/>
      <c r="D816" s="7"/>
      <c r="E816" s="7"/>
      <c r="F816" s="125"/>
      <c r="G816" s="126"/>
    </row>
    <row r="817">
      <c r="A817" s="123"/>
      <c r="B817" s="123"/>
      <c r="C817" s="124"/>
      <c r="D817" s="7"/>
      <c r="E817" s="7"/>
      <c r="F817" s="125"/>
      <c r="G817" s="126"/>
    </row>
    <row r="818">
      <c r="A818" s="123"/>
      <c r="B818" s="123"/>
      <c r="C818" s="124"/>
      <c r="D818" s="7"/>
      <c r="E818" s="7"/>
      <c r="F818" s="125"/>
      <c r="G818" s="126"/>
    </row>
    <row r="819">
      <c r="A819" s="123"/>
      <c r="B819" s="123"/>
      <c r="C819" s="124"/>
      <c r="D819" s="7"/>
      <c r="E819" s="7"/>
      <c r="F819" s="125"/>
      <c r="G819" s="126"/>
    </row>
    <row r="820">
      <c r="A820" s="123"/>
      <c r="B820" s="123"/>
      <c r="C820" s="124"/>
      <c r="D820" s="7"/>
      <c r="E820" s="7"/>
      <c r="F820" s="125"/>
      <c r="G820" s="126"/>
    </row>
    <row r="821">
      <c r="A821" s="123"/>
      <c r="B821" s="123"/>
      <c r="C821" s="124"/>
      <c r="D821" s="7"/>
      <c r="E821" s="7"/>
      <c r="F821" s="125"/>
      <c r="G821" s="126"/>
    </row>
    <row r="822">
      <c r="A822" s="123"/>
      <c r="B822" s="123"/>
      <c r="C822" s="124"/>
      <c r="D822" s="7"/>
      <c r="E822" s="7"/>
      <c r="F822" s="125"/>
      <c r="G822" s="126"/>
    </row>
    <row r="823">
      <c r="A823" s="123"/>
      <c r="B823" s="123"/>
      <c r="C823" s="124"/>
      <c r="D823" s="7"/>
      <c r="E823" s="7"/>
      <c r="F823" s="125"/>
      <c r="G823" s="126"/>
    </row>
    <row r="824">
      <c r="A824" s="123"/>
      <c r="B824" s="123"/>
      <c r="C824" s="124"/>
      <c r="D824" s="7"/>
      <c r="E824" s="7"/>
      <c r="F824" s="125"/>
      <c r="G824" s="126"/>
    </row>
    <row r="825">
      <c r="A825" s="123"/>
      <c r="B825" s="123"/>
      <c r="C825" s="124"/>
      <c r="D825" s="7"/>
      <c r="E825" s="7"/>
      <c r="F825" s="125"/>
      <c r="G825" s="126"/>
    </row>
    <row r="826">
      <c r="A826" s="123"/>
      <c r="B826" s="123"/>
      <c r="C826" s="124"/>
      <c r="D826" s="7"/>
      <c r="E826" s="7"/>
      <c r="F826" s="125"/>
      <c r="G826" s="126"/>
    </row>
    <row r="827">
      <c r="A827" s="123"/>
      <c r="B827" s="123"/>
      <c r="C827" s="124"/>
      <c r="D827" s="7"/>
      <c r="E827" s="7"/>
      <c r="F827" s="125"/>
      <c r="G827" s="126"/>
    </row>
    <row r="828">
      <c r="A828" s="123"/>
      <c r="B828" s="123"/>
      <c r="C828" s="124"/>
      <c r="D828" s="7"/>
      <c r="E828" s="7"/>
      <c r="F828" s="125"/>
      <c r="G828" s="126"/>
    </row>
    <row r="829">
      <c r="A829" s="123"/>
      <c r="B829" s="123"/>
      <c r="C829" s="124"/>
      <c r="D829" s="7"/>
      <c r="E829" s="7"/>
      <c r="F829" s="125"/>
      <c r="G829" s="126"/>
    </row>
    <row r="830">
      <c r="A830" s="123"/>
      <c r="B830" s="123"/>
      <c r="C830" s="124"/>
      <c r="D830" s="7"/>
      <c r="E830" s="7"/>
      <c r="F830" s="125"/>
      <c r="G830" s="126"/>
    </row>
    <row r="831">
      <c r="A831" s="123"/>
      <c r="B831" s="123"/>
      <c r="C831" s="124"/>
      <c r="D831" s="7"/>
      <c r="E831" s="7"/>
      <c r="F831" s="125"/>
      <c r="G831" s="126"/>
    </row>
    <row r="832">
      <c r="A832" s="123"/>
      <c r="B832" s="123"/>
      <c r="C832" s="124"/>
      <c r="D832" s="7"/>
      <c r="E832" s="7"/>
      <c r="F832" s="125"/>
      <c r="G832" s="126"/>
    </row>
    <row r="833">
      <c r="A833" s="123"/>
      <c r="B833" s="123"/>
      <c r="C833" s="124"/>
      <c r="D833" s="7"/>
      <c r="E833" s="7"/>
      <c r="F833" s="125"/>
      <c r="G833" s="126"/>
    </row>
    <row r="834">
      <c r="A834" s="123"/>
      <c r="B834" s="123"/>
      <c r="C834" s="124"/>
      <c r="D834" s="7"/>
      <c r="E834" s="7"/>
      <c r="F834" s="125"/>
      <c r="G834" s="126"/>
    </row>
    <row r="835">
      <c r="A835" s="123"/>
      <c r="B835" s="123"/>
      <c r="C835" s="124"/>
      <c r="D835" s="7"/>
      <c r="E835" s="7"/>
      <c r="F835" s="125"/>
      <c r="G835" s="126"/>
    </row>
    <row r="836">
      <c r="A836" s="123"/>
      <c r="B836" s="123"/>
      <c r="C836" s="124"/>
      <c r="D836" s="7"/>
      <c r="E836" s="7"/>
      <c r="F836" s="125"/>
      <c r="G836" s="126"/>
    </row>
    <row r="837">
      <c r="A837" s="123"/>
      <c r="B837" s="123"/>
      <c r="C837" s="124"/>
      <c r="D837" s="7"/>
      <c r="E837" s="7"/>
      <c r="F837" s="125"/>
      <c r="G837" s="126"/>
    </row>
    <row r="838">
      <c r="A838" s="123"/>
      <c r="B838" s="123"/>
      <c r="C838" s="124"/>
      <c r="D838" s="7"/>
      <c r="E838" s="7"/>
      <c r="F838" s="125"/>
      <c r="G838" s="126"/>
    </row>
    <row r="839">
      <c r="A839" s="123"/>
      <c r="B839" s="123"/>
      <c r="C839" s="124"/>
      <c r="D839" s="7"/>
      <c r="E839" s="7"/>
      <c r="F839" s="125"/>
      <c r="G839" s="126"/>
    </row>
    <row r="840">
      <c r="A840" s="123"/>
      <c r="B840" s="123"/>
      <c r="C840" s="124"/>
      <c r="D840" s="7"/>
      <c r="E840" s="7"/>
      <c r="F840" s="125"/>
      <c r="G840" s="126"/>
    </row>
    <row r="841">
      <c r="A841" s="123"/>
      <c r="B841" s="123"/>
      <c r="C841" s="124"/>
      <c r="D841" s="7"/>
      <c r="E841" s="7"/>
      <c r="F841" s="125"/>
      <c r="G841" s="126"/>
    </row>
    <row r="842">
      <c r="A842" s="123"/>
      <c r="B842" s="123"/>
      <c r="C842" s="124"/>
      <c r="D842" s="7"/>
      <c r="E842" s="7"/>
      <c r="F842" s="125"/>
      <c r="G842" s="126"/>
    </row>
    <row r="843">
      <c r="A843" s="123"/>
      <c r="B843" s="123"/>
      <c r="C843" s="124"/>
      <c r="D843" s="7"/>
      <c r="E843" s="7"/>
      <c r="F843" s="125"/>
      <c r="G843" s="126"/>
    </row>
    <row r="844">
      <c r="A844" s="123"/>
      <c r="B844" s="123"/>
      <c r="C844" s="124"/>
      <c r="D844" s="7"/>
      <c r="E844" s="7"/>
      <c r="F844" s="125"/>
      <c r="G844" s="126"/>
    </row>
    <row r="845">
      <c r="A845" s="123"/>
      <c r="B845" s="123"/>
      <c r="C845" s="124"/>
      <c r="D845" s="7"/>
      <c r="E845" s="7"/>
      <c r="F845" s="125"/>
      <c r="G845" s="126"/>
    </row>
    <row r="846">
      <c r="A846" s="123"/>
      <c r="B846" s="123"/>
      <c r="C846" s="124"/>
      <c r="D846" s="7"/>
      <c r="E846" s="7"/>
      <c r="F846" s="125"/>
      <c r="G846" s="126"/>
    </row>
    <row r="847">
      <c r="A847" s="123"/>
      <c r="B847" s="123"/>
      <c r="C847" s="124"/>
      <c r="D847" s="7"/>
      <c r="E847" s="7"/>
      <c r="F847" s="125"/>
      <c r="G847" s="126"/>
    </row>
    <row r="848">
      <c r="A848" s="123"/>
      <c r="B848" s="123"/>
      <c r="C848" s="124"/>
      <c r="D848" s="7"/>
      <c r="E848" s="7"/>
      <c r="F848" s="125"/>
      <c r="G848" s="126"/>
    </row>
    <row r="849">
      <c r="A849" s="123"/>
      <c r="B849" s="123"/>
      <c r="C849" s="124"/>
      <c r="D849" s="7"/>
      <c r="E849" s="7"/>
      <c r="F849" s="125"/>
      <c r="G849" s="126"/>
    </row>
    <row r="850">
      <c r="A850" s="123"/>
      <c r="B850" s="123"/>
      <c r="C850" s="124"/>
      <c r="D850" s="7"/>
      <c r="E850" s="7"/>
      <c r="F850" s="125"/>
      <c r="G850" s="126"/>
    </row>
    <row r="851">
      <c r="A851" s="123"/>
      <c r="B851" s="123"/>
      <c r="C851" s="124"/>
      <c r="D851" s="7"/>
      <c r="E851" s="7"/>
      <c r="F851" s="125"/>
      <c r="G851" s="126"/>
    </row>
    <row r="852">
      <c r="A852" s="123"/>
      <c r="B852" s="123"/>
      <c r="C852" s="124"/>
      <c r="D852" s="7"/>
      <c r="E852" s="7"/>
      <c r="F852" s="125"/>
      <c r="G852" s="126"/>
    </row>
    <row r="853">
      <c r="A853" s="123"/>
      <c r="B853" s="123"/>
      <c r="C853" s="124"/>
      <c r="D853" s="7"/>
      <c r="E853" s="7"/>
      <c r="F853" s="125"/>
      <c r="G853" s="126"/>
    </row>
    <row r="854">
      <c r="A854" s="123"/>
      <c r="B854" s="123"/>
      <c r="C854" s="124"/>
      <c r="D854" s="7"/>
      <c r="E854" s="7"/>
      <c r="F854" s="125"/>
      <c r="G854" s="126"/>
    </row>
    <row r="855">
      <c r="A855" s="123"/>
      <c r="B855" s="123"/>
      <c r="C855" s="124"/>
      <c r="D855" s="7"/>
      <c r="E855" s="7"/>
      <c r="F855" s="125"/>
      <c r="G855" s="126"/>
    </row>
    <row r="856">
      <c r="A856" s="123"/>
      <c r="B856" s="123"/>
      <c r="C856" s="124"/>
      <c r="D856" s="7"/>
      <c r="E856" s="7"/>
      <c r="F856" s="125"/>
      <c r="G856" s="126"/>
    </row>
    <row r="857">
      <c r="A857" s="123"/>
      <c r="B857" s="123"/>
      <c r="C857" s="124"/>
      <c r="D857" s="7"/>
      <c r="E857" s="7"/>
      <c r="F857" s="125"/>
      <c r="G857" s="126"/>
    </row>
    <row r="858">
      <c r="A858" s="123"/>
      <c r="B858" s="123"/>
      <c r="C858" s="124"/>
      <c r="D858" s="7"/>
      <c r="E858" s="7"/>
      <c r="F858" s="125"/>
      <c r="G858" s="126"/>
    </row>
    <row r="859">
      <c r="A859" s="123"/>
      <c r="B859" s="123"/>
      <c r="C859" s="124"/>
      <c r="D859" s="7"/>
      <c r="E859" s="7"/>
      <c r="F859" s="125"/>
      <c r="G859" s="126"/>
    </row>
    <row r="860">
      <c r="A860" s="123"/>
      <c r="B860" s="123"/>
      <c r="C860" s="124"/>
      <c r="D860" s="7"/>
      <c r="E860" s="7"/>
      <c r="F860" s="125"/>
      <c r="G860" s="126"/>
    </row>
    <row r="861">
      <c r="A861" s="123"/>
      <c r="B861" s="123"/>
      <c r="C861" s="124"/>
      <c r="D861" s="7"/>
      <c r="E861" s="7"/>
      <c r="F861" s="125"/>
      <c r="G861" s="126"/>
    </row>
    <row r="862">
      <c r="A862" s="123"/>
      <c r="B862" s="123"/>
      <c r="C862" s="124"/>
      <c r="D862" s="7"/>
      <c r="E862" s="7"/>
      <c r="F862" s="125"/>
      <c r="G862" s="126"/>
    </row>
    <row r="863">
      <c r="A863" s="123"/>
      <c r="B863" s="123"/>
      <c r="C863" s="124"/>
      <c r="D863" s="7"/>
      <c r="E863" s="7"/>
      <c r="F863" s="125"/>
      <c r="G863" s="126"/>
    </row>
    <row r="864">
      <c r="A864" s="123"/>
      <c r="B864" s="123"/>
      <c r="C864" s="124"/>
      <c r="D864" s="7"/>
      <c r="E864" s="7"/>
      <c r="F864" s="125"/>
      <c r="G864" s="126"/>
    </row>
    <row r="865">
      <c r="A865" s="123"/>
      <c r="B865" s="123"/>
      <c r="C865" s="124"/>
      <c r="D865" s="7"/>
      <c r="E865" s="7"/>
      <c r="F865" s="125"/>
      <c r="G865" s="126"/>
    </row>
    <row r="866">
      <c r="A866" s="123"/>
      <c r="B866" s="123"/>
      <c r="C866" s="124"/>
      <c r="D866" s="7"/>
      <c r="E866" s="7"/>
      <c r="F866" s="125"/>
      <c r="G866" s="126"/>
    </row>
    <row r="867">
      <c r="A867" s="123"/>
      <c r="B867" s="123"/>
      <c r="C867" s="124"/>
      <c r="D867" s="7"/>
      <c r="E867" s="7"/>
      <c r="F867" s="125"/>
      <c r="G867" s="126"/>
    </row>
    <row r="868">
      <c r="A868" s="123"/>
      <c r="B868" s="123"/>
      <c r="C868" s="124"/>
      <c r="D868" s="7"/>
      <c r="E868" s="7"/>
      <c r="F868" s="125"/>
      <c r="G868" s="126"/>
    </row>
    <row r="869">
      <c r="A869" s="123"/>
      <c r="B869" s="123"/>
      <c r="C869" s="124"/>
      <c r="D869" s="7"/>
      <c r="E869" s="7"/>
      <c r="F869" s="125"/>
      <c r="G869" s="126"/>
    </row>
    <row r="870">
      <c r="A870" s="123"/>
      <c r="B870" s="123"/>
      <c r="C870" s="124"/>
      <c r="D870" s="7"/>
      <c r="E870" s="7"/>
      <c r="F870" s="125"/>
      <c r="G870" s="126"/>
    </row>
    <row r="871">
      <c r="A871" s="123"/>
      <c r="B871" s="123"/>
      <c r="C871" s="124"/>
      <c r="D871" s="7"/>
      <c r="E871" s="7"/>
      <c r="F871" s="125"/>
      <c r="G871" s="126"/>
    </row>
    <row r="872">
      <c r="A872" s="123"/>
      <c r="B872" s="123"/>
      <c r="C872" s="124"/>
      <c r="D872" s="7"/>
      <c r="E872" s="7"/>
      <c r="F872" s="125"/>
      <c r="G872" s="126"/>
    </row>
    <row r="873">
      <c r="A873" s="123"/>
      <c r="B873" s="123"/>
      <c r="C873" s="124"/>
      <c r="D873" s="7"/>
      <c r="E873" s="7"/>
      <c r="F873" s="125"/>
      <c r="G873" s="126"/>
    </row>
    <row r="874">
      <c r="A874" s="123"/>
      <c r="B874" s="123"/>
      <c r="C874" s="124"/>
      <c r="D874" s="7"/>
      <c r="E874" s="7"/>
      <c r="F874" s="125"/>
      <c r="G874" s="126"/>
    </row>
    <row r="875">
      <c r="A875" s="123"/>
      <c r="B875" s="123"/>
      <c r="C875" s="124"/>
      <c r="D875" s="7"/>
      <c r="E875" s="7"/>
      <c r="F875" s="125"/>
      <c r="G875" s="126"/>
    </row>
    <row r="876">
      <c r="A876" s="123"/>
      <c r="B876" s="123"/>
      <c r="C876" s="124"/>
      <c r="D876" s="7"/>
      <c r="E876" s="7"/>
      <c r="F876" s="125"/>
      <c r="G876" s="126"/>
    </row>
    <row r="877">
      <c r="A877" s="123"/>
      <c r="B877" s="123"/>
      <c r="C877" s="124"/>
      <c r="D877" s="7"/>
      <c r="E877" s="7"/>
      <c r="F877" s="125"/>
      <c r="G877" s="126"/>
    </row>
    <row r="878">
      <c r="A878" s="123"/>
      <c r="B878" s="123"/>
      <c r="C878" s="124"/>
      <c r="D878" s="7"/>
      <c r="E878" s="7"/>
      <c r="F878" s="125"/>
      <c r="G878" s="126"/>
    </row>
    <row r="879">
      <c r="A879" s="123"/>
      <c r="B879" s="123"/>
      <c r="C879" s="124"/>
      <c r="D879" s="7"/>
      <c r="E879" s="7"/>
      <c r="F879" s="125"/>
      <c r="G879" s="126"/>
    </row>
    <row r="880">
      <c r="A880" s="123"/>
      <c r="B880" s="123"/>
      <c r="C880" s="124"/>
      <c r="D880" s="7"/>
      <c r="E880" s="7"/>
      <c r="F880" s="125"/>
      <c r="G880" s="126"/>
    </row>
    <row r="881">
      <c r="A881" s="123"/>
      <c r="B881" s="123"/>
      <c r="C881" s="124"/>
      <c r="D881" s="7"/>
      <c r="E881" s="7"/>
      <c r="F881" s="125"/>
      <c r="G881" s="126"/>
    </row>
    <row r="882">
      <c r="A882" s="123"/>
      <c r="B882" s="123"/>
      <c r="C882" s="124"/>
      <c r="D882" s="7"/>
      <c r="E882" s="7"/>
      <c r="F882" s="125"/>
      <c r="G882" s="126"/>
    </row>
    <row r="883">
      <c r="A883" s="123"/>
      <c r="B883" s="123"/>
      <c r="C883" s="124"/>
      <c r="D883" s="7"/>
      <c r="E883" s="7"/>
      <c r="F883" s="125"/>
      <c r="G883" s="126"/>
    </row>
    <row r="884">
      <c r="A884" s="123"/>
      <c r="B884" s="123"/>
      <c r="C884" s="124"/>
      <c r="D884" s="7"/>
      <c r="E884" s="7"/>
      <c r="F884" s="125"/>
      <c r="G884" s="126"/>
    </row>
    <row r="885">
      <c r="A885" s="123"/>
      <c r="B885" s="123"/>
      <c r="C885" s="124"/>
      <c r="D885" s="7"/>
      <c r="E885" s="7"/>
      <c r="F885" s="125"/>
      <c r="G885" s="126"/>
    </row>
    <row r="886">
      <c r="A886" s="123"/>
      <c r="B886" s="123"/>
      <c r="C886" s="124"/>
      <c r="D886" s="7"/>
      <c r="E886" s="7"/>
      <c r="F886" s="125"/>
      <c r="G886" s="126"/>
    </row>
    <row r="887">
      <c r="A887" s="123"/>
      <c r="B887" s="123"/>
      <c r="C887" s="124"/>
      <c r="D887" s="7"/>
      <c r="E887" s="7"/>
      <c r="F887" s="125"/>
      <c r="G887" s="126"/>
    </row>
    <row r="888">
      <c r="A888" s="123"/>
      <c r="B888" s="123"/>
      <c r="C888" s="124"/>
      <c r="D888" s="7"/>
      <c r="E888" s="7"/>
      <c r="F888" s="125"/>
      <c r="G888" s="126"/>
    </row>
    <row r="889">
      <c r="A889" s="123"/>
      <c r="B889" s="123"/>
      <c r="C889" s="124"/>
      <c r="D889" s="7"/>
      <c r="E889" s="7"/>
      <c r="F889" s="125"/>
      <c r="G889" s="126"/>
    </row>
    <row r="890">
      <c r="A890" s="123"/>
      <c r="B890" s="123"/>
      <c r="C890" s="124"/>
      <c r="D890" s="7"/>
      <c r="E890" s="7"/>
      <c r="F890" s="125"/>
      <c r="G890" s="126"/>
    </row>
    <row r="891">
      <c r="A891" s="123"/>
      <c r="B891" s="123"/>
      <c r="C891" s="124"/>
      <c r="D891" s="7"/>
      <c r="E891" s="7"/>
      <c r="F891" s="125"/>
      <c r="G891" s="126"/>
    </row>
    <row r="892">
      <c r="A892" s="123"/>
      <c r="B892" s="123"/>
      <c r="C892" s="124"/>
      <c r="D892" s="7"/>
      <c r="E892" s="7"/>
      <c r="F892" s="125"/>
      <c r="G892" s="126"/>
    </row>
    <row r="893">
      <c r="A893" s="123"/>
      <c r="B893" s="123"/>
      <c r="C893" s="124"/>
      <c r="D893" s="7"/>
      <c r="E893" s="7"/>
      <c r="F893" s="125"/>
      <c r="G893" s="126"/>
    </row>
    <row r="894">
      <c r="A894" s="123"/>
      <c r="B894" s="123"/>
      <c r="C894" s="124"/>
      <c r="D894" s="7"/>
      <c r="E894" s="7"/>
      <c r="F894" s="125"/>
      <c r="G894" s="126"/>
    </row>
    <row r="895">
      <c r="A895" s="123"/>
      <c r="B895" s="123"/>
      <c r="C895" s="124"/>
      <c r="D895" s="7"/>
      <c r="E895" s="7"/>
      <c r="F895" s="125"/>
      <c r="G895" s="126"/>
    </row>
    <row r="896">
      <c r="A896" s="123"/>
      <c r="B896" s="123"/>
      <c r="C896" s="124"/>
      <c r="D896" s="7"/>
      <c r="E896" s="7"/>
      <c r="F896" s="125"/>
      <c r="G896" s="126"/>
    </row>
    <row r="897">
      <c r="A897" s="123"/>
      <c r="B897" s="123"/>
      <c r="C897" s="124"/>
      <c r="D897" s="7"/>
      <c r="E897" s="7"/>
      <c r="F897" s="125"/>
      <c r="G897" s="126"/>
    </row>
    <row r="898">
      <c r="A898" s="123"/>
      <c r="B898" s="123"/>
      <c r="C898" s="124"/>
      <c r="D898" s="7"/>
      <c r="E898" s="7"/>
      <c r="F898" s="125"/>
      <c r="G898" s="126"/>
    </row>
    <row r="899">
      <c r="A899" s="123"/>
      <c r="B899" s="123"/>
      <c r="C899" s="124"/>
      <c r="D899" s="7"/>
      <c r="E899" s="7"/>
      <c r="F899" s="125"/>
      <c r="G899" s="126"/>
    </row>
    <row r="900">
      <c r="A900" s="123"/>
      <c r="B900" s="123"/>
      <c r="C900" s="124"/>
      <c r="D900" s="7"/>
      <c r="E900" s="7"/>
      <c r="F900" s="125"/>
      <c r="G900" s="126"/>
    </row>
    <row r="901">
      <c r="A901" s="123"/>
      <c r="B901" s="123"/>
      <c r="C901" s="124"/>
      <c r="D901" s="7"/>
      <c r="E901" s="7"/>
      <c r="F901" s="125"/>
      <c r="G901" s="126"/>
    </row>
    <row r="902">
      <c r="A902" s="123"/>
      <c r="B902" s="123"/>
      <c r="C902" s="124"/>
      <c r="D902" s="7"/>
      <c r="E902" s="7"/>
      <c r="F902" s="125"/>
      <c r="G902" s="126"/>
    </row>
    <row r="903">
      <c r="A903" s="123"/>
      <c r="B903" s="123"/>
      <c r="C903" s="124"/>
      <c r="D903" s="7"/>
      <c r="E903" s="7"/>
      <c r="F903" s="125"/>
      <c r="G903" s="126"/>
    </row>
    <row r="904">
      <c r="A904" s="123"/>
      <c r="B904" s="123"/>
      <c r="C904" s="124"/>
      <c r="D904" s="7"/>
      <c r="E904" s="7"/>
      <c r="F904" s="125"/>
      <c r="G904" s="126"/>
    </row>
    <row r="905">
      <c r="A905" s="123"/>
      <c r="B905" s="123"/>
      <c r="C905" s="124"/>
      <c r="D905" s="7"/>
      <c r="E905" s="7"/>
      <c r="F905" s="125"/>
      <c r="G905" s="126"/>
    </row>
    <row r="906">
      <c r="A906" s="123"/>
      <c r="B906" s="123"/>
      <c r="C906" s="124"/>
      <c r="D906" s="7"/>
      <c r="E906" s="7"/>
      <c r="F906" s="125"/>
      <c r="G906" s="126"/>
    </row>
    <row r="907">
      <c r="A907" s="123"/>
      <c r="B907" s="123"/>
      <c r="C907" s="124"/>
      <c r="D907" s="7"/>
      <c r="E907" s="7"/>
      <c r="F907" s="125"/>
      <c r="G907" s="126"/>
    </row>
    <row r="908">
      <c r="A908" s="123"/>
      <c r="B908" s="123"/>
      <c r="C908" s="124"/>
      <c r="D908" s="7"/>
      <c r="E908" s="7"/>
      <c r="F908" s="125"/>
      <c r="G908" s="126"/>
    </row>
    <row r="909">
      <c r="A909" s="123"/>
      <c r="B909" s="123"/>
      <c r="C909" s="124"/>
      <c r="D909" s="7"/>
      <c r="E909" s="7"/>
      <c r="F909" s="125"/>
      <c r="G909" s="126"/>
    </row>
    <row r="910">
      <c r="A910" s="123"/>
      <c r="B910" s="123"/>
      <c r="C910" s="124"/>
      <c r="D910" s="7"/>
      <c r="E910" s="7"/>
      <c r="F910" s="125"/>
      <c r="G910" s="126"/>
    </row>
    <row r="911">
      <c r="A911" s="123"/>
      <c r="B911" s="123"/>
      <c r="C911" s="124"/>
      <c r="D911" s="7"/>
      <c r="E911" s="7"/>
      <c r="F911" s="125"/>
      <c r="G911" s="126"/>
    </row>
    <row r="912">
      <c r="A912" s="123"/>
      <c r="B912" s="123"/>
      <c r="C912" s="124"/>
      <c r="D912" s="7"/>
      <c r="E912" s="7"/>
      <c r="F912" s="125"/>
      <c r="G912" s="126"/>
    </row>
    <row r="913">
      <c r="A913" s="123"/>
      <c r="B913" s="123"/>
      <c r="C913" s="124"/>
      <c r="D913" s="7"/>
      <c r="E913" s="7"/>
      <c r="F913" s="125"/>
      <c r="G913" s="126"/>
    </row>
    <row r="914">
      <c r="A914" s="123"/>
      <c r="B914" s="123"/>
      <c r="C914" s="124"/>
      <c r="D914" s="7"/>
      <c r="E914" s="7"/>
      <c r="F914" s="125"/>
      <c r="G914" s="126"/>
    </row>
    <row r="915">
      <c r="A915" s="123"/>
      <c r="B915" s="123"/>
      <c r="C915" s="124"/>
      <c r="D915" s="7"/>
      <c r="E915" s="7"/>
      <c r="F915" s="125"/>
      <c r="G915" s="126"/>
    </row>
    <row r="916">
      <c r="A916" s="123"/>
      <c r="B916" s="123"/>
      <c r="C916" s="124"/>
      <c r="D916" s="7"/>
      <c r="E916" s="7"/>
      <c r="F916" s="125"/>
      <c r="G916" s="126"/>
    </row>
    <row r="917">
      <c r="A917" s="123"/>
      <c r="B917" s="123"/>
      <c r="C917" s="124"/>
      <c r="D917" s="7"/>
      <c r="E917" s="7"/>
      <c r="F917" s="125"/>
      <c r="G917" s="126"/>
    </row>
    <row r="918">
      <c r="A918" s="123"/>
      <c r="B918" s="123"/>
      <c r="C918" s="124"/>
      <c r="D918" s="7"/>
      <c r="E918" s="7"/>
      <c r="F918" s="125"/>
      <c r="G918" s="126"/>
    </row>
    <row r="919">
      <c r="A919" s="123"/>
      <c r="B919" s="123"/>
      <c r="C919" s="124"/>
      <c r="D919" s="7"/>
      <c r="E919" s="7"/>
      <c r="F919" s="125"/>
      <c r="G919" s="126"/>
    </row>
    <row r="920">
      <c r="A920" s="123"/>
      <c r="B920" s="123"/>
      <c r="C920" s="124"/>
      <c r="D920" s="7"/>
      <c r="E920" s="7"/>
      <c r="F920" s="125"/>
      <c r="G920" s="126"/>
    </row>
    <row r="921">
      <c r="A921" s="123"/>
      <c r="B921" s="123"/>
      <c r="C921" s="124"/>
      <c r="D921" s="7"/>
      <c r="E921" s="7"/>
      <c r="F921" s="125"/>
      <c r="G921" s="126"/>
    </row>
    <row r="922">
      <c r="A922" s="123"/>
      <c r="B922" s="123"/>
      <c r="C922" s="124"/>
      <c r="D922" s="7"/>
      <c r="E922" s="7"/>
      <c r="F922" s="125"/>
      <c r="G922" s="126"/>
    </row>
    <row r="923">
      <c r="A923" s="123"/>
      <c r="B923" s="123"/>
      <c r="C923" s="124"/>
      <c r="D923" s="7"/>
      <c r="E923" s="7"/>
      <c r="F923" s="125"/>
      <c r="G923" s="126"/>
    </row>
    <row r="924">
      <c r="A924" s="123"/>
      <c r="B924" s="123"/>
      <c r="C924" s="124"/>
      <c r="D924" s="7"/>
      <c r="E924" s="7"/>
      <c r="F924" s="125"/>
      <c r="G924" s="126"/>
    </row>
    <row r="925">
      <c r="A925" s="123"/>
      <c r="B925" s="123"/>
      <c r="C925" s="124"/>
      <c r="D925" s="7"/>
      <c r="E925" s="7"/>
      <c r="F925" s="125"/>
      <c r="G925" s="126"/>
    </row>
    <row r="926">
      <c r="A926" s="123"/>
      <c r="B926" s="123"/>
      <c r="C926" s="124"/>
      <c r="D926" s="7"/>
      <c r="E926" s="7"/>
      <c r="F926" s="125"/>
      <c r="G926" s="126"/>
    </row>
    <row r="927">
      <c r="A927" s="123"/>
      <c r="B927" s="123"/>
      <c r="C927" s="124"/>
      <c r="D927" s="7"/>
      <c r="E927" s="7"/>
      <c r="F927" s="125"/>
      <c r="G927" s="126"/>
    </row>
    <row r="928">
      <c r="A928" s="123"/>
      <c r="B928" s="123"/>
      <c r="C928" s="124"/>
      <c r="D928" s="7"/>
      <c r="E928" s="7"/>
      <c r="F928" s="125"/>
      <c r="G928" s="126"/>
    </row>
    <row r="929">
      <c r="A929" s="123"/>
      <c r="B929" s="123"/>
      <c r="C929" s="124"/>
      <c r="D929" s="7"/>
      <c r="E929" s="7"/>
      <c r="F929" s="125"/>
      <c r="G929" s="126"/>
    </row>
    <row r="930">
      <c r="A930" s="123"/>
      <c r="B930" s="123"/>
      <c r="C930" s="124"/>
      <c r="D930" s="7"/>
      <c r="E930" s="7"/>
      <c r="F930" s="125"/>
      <c r="G930" s="126"/>
    </row>
    <row r="931">
      <c r="A931" s="123"/>
      <c r="B931" s="123"/>
      <c r="C931" s="124"/>
      <c r="D931" s="7"/>
      <c r="E931" s="7"/>
      <c r="F931" s="125"/>
      <c r="G931" s="126"/>
    </row>
    <row r="932">
      <c r="A932" s="123"/>
      <c r="B932" s="123"/>
      <c r="C932" s="124"/>
      <c r="D932" s="7"/>
      <c r="E932" s="7"/>
      <c r="F932" s="125"/>
      <c r="G932" s="126"/>
    </row>
    <row r="933">
      <c r="A933" s="123"/>
      <c r="B933" s="123"/>
      <c r="C933" s="124"/>
      <c r="D933" s="7"/>
      <c r="E933" s="7"/>
      <c r="F933" s="125"/>
      <c r="G933" s="126"/>
    </row>
    <row r="934">
      <c r="A934" s="123"/>
      <c r="B934" s="123"/>
      <c r="C934" s="124"/>
      <c r="D934" s="7"/>
      <c r="E934" s="7"/>
      <c r="F934" s="125"/>
      <c r="G934" s="126"/>
    </row>
    <row r="935">
      <c r="A935" s="123"/>
      <c r="B935" s="123"/>
      <c r="C935" s="124"/>
      <c r="D935" s="7"/>
      <c r="E935" s="7"/>
      <c r="F935" s="125"/>
      <c r="G935" s="126"/>
    </row>
    <row r="936">
      <c r="A936" s="123"/>
      <c r="B936" s="123"/>
      <c r="C936" s="124"/>
      <c r="D936" s="7"/>
      <c r="E936" s="7"/>
      <c r="F936" s="125"/>
      <c r="G936" s="126"/>
    </row>
    <row r="937">
      <c r="A937" s="123"/>
      <c r="B937" s="123"/>
      <c r="C937" s="124"/>
      <c r="D937" s="7"/>
      <c r="E937" s="7"/>
      <c r="F937" s="125"/>
      <c r="G937" s="126"/>
    </row>
    <row r="938">
      <c r="A938" s="123"/>
      <c r="B938" s="123"/>
      <c r="C938" s="124"/>
      <c r="D938" s="7"/>
      <c r="E938" s="7"/>
      <c r="F938" s="125"/>
      <c r="G938" s="126"/>
    </row>
    <row r="939">
      <c r="A939" s="123"/>
      <c r="B939" s="123"/>
      <c r="C939" s="124"/>
      <c r="D939" s="7"/>
      <c r="E939" s="7"/>
      <c r="F939" s="125"/>
      <c r="G939" s="126"/>
    </row>
    <row r="940">
      <c r="A940" s="123"/>
      <c r="B940" s="123"/>
      <c r="C940" s="124"/>
      <c r="D940" s="7"/>
      <c r="E940" s="7"/>
      <c r="F940" s="125"/>
      <c r="G940" s="126"/>
    </row>
    <row r="941">
      <c r="A941" s="123"/>
      <c r="B941" s="123"/>
      <c r="C941" s="124"/>
      <c r="D941" s="7"/>
      <c r="E941" s="7"/>
      <c r="F941" s="125"/>
      <c r="G941" s="126"/>
    </row>
    <row r="942">
      <c r="A942" s="123"/>
      <c r="B942" s="123"/>
      <c r="C942" s="124"/>
      <c r="D942" s="7"/>
      <c r="E942" s="7"/>
      <c r="F942" s="125"/>
      <c r="G942" s="126"/>
    </row>
    <row r="943">
      <c r="A943" s="123"/>
      <c r="B943" s="123"/>
      <c r="C943" s="124"/>
      <c r="D943" s="7"/>
      <c r="E943" s="7"/>
      <c r="F943" s="125"/>
      <c r="G943" s="126"/>
    </row>
    <row r="944">
      <c r="A944" s="123"/>
      <c r="B944" s="123"/>
      <c r="C944" s="124"/>
      <c r="D944" s="7"/>
      <c r="E944" s="7"/>
      <c r="F944" s="125"/>
      <c r="G944" s="126"/>
    </row>
    <row r="945">
      <c r="A945" s="123"/>
      <c r="B945" s="123"/>
      <c r="C945" s="124"/>
      <c r="D945" s="7"/>
      <c r="E945" s="7"/>
      <c r="F945" s="125"/>
      <c r="G945" s="126"/>
    </row>
    <row r="946">
      <c r="A946" s="123"/>
      <c r="B946" s="123"/>
      <c r="C946" s="124"/>
      <c r="D946" s="7"/>
      <c r="E946" s="7"/>
      <c r="F946" s="125"/>
      <c r="G946" s="126"/>
    </row>
    <row r="947">
      <c r="A947" s="123"/>
      <c r="B947" s="123"/>
      <c r="C947" s="124"/>
      <c r="D947" s="7"/>
      <c r="E947" s="7"/>
      <c r="F947" s="125"/>
      <c r="G947" s="126"/>
    </row>
    <row r="948">
      <c r="A948" s="123"/>
      <c r="B948" s="123"/>
      <c r="C948" s="124"/>
      <c r="D948" s="7"/>
      <c r="E948" s="7"/>
      <c r="F948" s="125"/>
      <c r="G948" s="126"/>
    </row>
    <row r="949">
      <c r="A949" s="123"/>
      <c r="B949" s="123"/>
      <c r="C949" s="124"/>
      <c r="D949" s="7"/>
      <c r="E949" s="7"/>
      <c r="F949" s="125"/>
      <c r="G949" s="126"/>
    </row>
    <row r="950">
      <c r="A950" s="123"/>
      <c r="B950" s="123"/>
      <c r="C950" s="124"/>
      <c r="D950" s="7"/>
      <c r="E950" s="7"/>
      <c r="F950" s="125"/>
      <c r="G950" s="126"/>
    </row>
    <row r="951">
      <c r="A951" s="123"/>
      <c r="B951" s="123"/>
      <c r="C951" s="124"/>
      <c r="D951" s="7"/>
      <c r="E951" s="7"/>
      <c r="F951" s="125"/>
      <c r="G951" s="126"/>
    </row>
    <row r="952">
      <c r="A952" s="123"/>
      <c r="B952" s="123"/>
      <c r="C952" s="124"/>
      <c r="D952" s="7"/>
      <c r="E952" s="7"/>
      <c r="F952" s="125"/>
      <c r="G952" s="126"/>
    </row>
    <row r="953">
      <c r="A953" s="123"/>
      <c r="B953" s="123"/>
      <c r="C953" s="124"/>
      <c r="D953" s="7"/>
      <c r="E953" s="7"/>
      <c r="F953" s="125"/>
      <c r="G953" s="126"/>
    </row>
    <row r="954">
      <c r="A954" s="123"/>
      <c r="B954" s="123"/>
      <c r="C954" s="124"/>
      <c r="D954" s="7"/>
      <c r="E954" s="7"/>
      <c r="F954" s="125"/>
      <c r="G954" s="126"/>
    </row>
    <row r="955">
      <c r="A955" s="123"/>
      <c r="B955" s="123"/>
      <c r="C955" s="124"/>
      <c r="D955" s="7"/>
      <c r="E955" s="7"/>
      <c r="F955" s="125"/>
      <c r="G955" s="126"/>
    </row>
    <row r="956">
      <c r="A956" s="123"/>
      <c r="B956" s="123"/>
      <c r="C956" s="124"/>
      <c r="D956" s="7"/>
      <c r="E956" s="7"/>
      <c r="F956" s="125"/>
      <c r="G956" s="126"/>
    </row>
    <row r="957">
      <c r="A957" s="123"/>
      <c r="B957" s="123"/>
      <c r="C957" s="124"/>
      <c r="D957" s="7"/>
      <c r="E957" s="7"/>
      <c r="F957" s="125"/>
      <c r="G957" s="126"/>
    </row>
    <row r="958">
      <c r="A958" s="123"/>
      <c r="B958" s="123"/>
      <c r="C958" s="124"/>
      <c r="D958" s="7"/>
      <c r="E958" s="7"/>
      <c r="F958" s="125"/>
      <c r="G958" s="126"/>
    </row>
    <row r="959">
      <c r="A959" s="123"/>
      <c r="B959" s="123"/>
      <c r="C959" s="124"/>
      <c r="D959" s="7"/>
      <c r="E959" s="7"/>
      <c r="F959" s="125"/>
      <c r="G959" s="126"/>
    </row>
    <row r="960">
      <c r="A960" s="123"/>
      <c r="B960" s="123"/>
      <c r="C960" s="124"/>
      <c r="D960" s="7"/>
      <c r="E960" s="7"/>
      <c r="F960" s="125"/>
      <c r="G960" s="126"/>
    </row>
    <row r="961">
      <c r="A961" s="123"/>
      <c r="B961" s="123"/>
      <c r="C961" s="124"/>
      <c r="D961" s="7"/>
      <c r="E961" s="7"/>
      <c r="F961" s="125"/>
      <c r="G961" s="126"/>
    </row>
    <row r="962">
      <c r="A962" s="123"/>
      <c r="B962" s="123"/>
      <c r="C962" s="124"/>
      <c r="D962" s="7"/>
      <c r="E962" s="7"/>
      <c r="F962" s="125"/>
      <c r="G962" s="126"/>
    </row>
    <row r="963">
      <c r="A963" s="123"/>
      <c r="B963" s="123"/>
      <c r="C963" s="124"/>
      <c r="D963" s="7"/>
      <c r="E963" s="7"/>
      <c r="F963" s="125"/>
      <c r="G963" s="126"/>
    </row>
    <row r="964">
      <c r="A964" s="123"/>
      <c r="B964" s="123"/>
      <c r="C964" s="124"/>
      <c r="D964" s="7"/>
      <c r="E964" s="7"/>
      <c r="F964" s="125"/>
      <c r="G964" s="126"/>
    </row>
    <row r="965">
      <c r="A965" s="123"/>
      <c r="B965" s="123"/>
      <c r="C965" s="124"/>
      <c r="D965" s="7"/>
      <c r="E965" s="7"/>
      <c r="F965" s="125"/>
      <c r="G965" s="126"/>
    </row>
    <row r="966">
      <c r="A966" s="123"/>
      <c r="B966" s="123"/>
      <c r="C966" s="124"/>
      <c r="D966" s="7"/>
      <c r="E966" s="7"/>
      <c r="F966" s="125"/>
      <c r="G966" s="126"/>
    </row>
    <row r="967">
      <c r="A967" s="123"/>
      <c r="B967" s="123"/>
      <c r="C967" s="124"/>
      <c r="D967" s="7"/>
      <c r="E967" s="7"/>
      <c r="F967" s="125"/>
      <c r="G967" s="126"/>
    </row>
    <row r="968">
      <c r="A968" s="123"/>
      <c r="B968" s="123"/>
      <c r="C968" s="124"/>
      <c r="D968" s="7"/>
      <c r="E968" s="7"/>
      <c r="F968" s="125"/>
      <c r="G968" s="126"/>
    </row>
    <row r="969">
      <c r="A969" s="123"/>
      <c r="B969" s="123"/>
      <c r="C969" s="124"/>
      <c r="D969" s="7"/>
      <c r="E969" s="7"/>
      <c r="F969" s="125"/>
      <c r="G969" s="126"/>
    </row>
    <row r="970">
      <c r="A970" s="123"/>
      <c r="B970" s="123"/>
      <c r="C970" s="124"/>
      <c r="D970" s="7"/>
      <c r="E970" s="7"/>
      <c r="F970" s="125"/>
      <c r="G970" s="126"/>
    </row>
    <row r="971">
      <c r="A971" s="123"/>
      <c r="B971" s="123"/>
      <c r="C971" s="124"/>
      <c r="D971" s="7"/>
      <c r="E971" s="7"/>
      <c r="F971" s="125"/>
      <c r="G971" s="126"/>
    </row>
    <row r="972">
      <c r="A972" s="123"/>
      <c r="B972" s="123"/>
      <c r="C972" s="124"/>
      <c r="D972" s="7"/>
      <c r="E972" s="7"/>
      <c r="F972" s="125"/>
      <c r="G972" s="126"/>
    </row>
    <row r="973">
      <c r="A973" s="123"/>
      <c r="B973" s="123"/>
      <c r="C973" s="124"/>
      <c r="D973" s="7"/>
      <c r="E973" s="7"/>
      <c r="F973" s="125"/>
      <c r="G973" s="126"/>
    </row>
    <row r="974">
      <c r="A974" s="123"/>
      <c r="B974" s="123"/>
      <c r="C974" s="124"/>
      <c r="D974" s="7"/>
      <c r="E974" s="7"/>
      <c r="F974" s="125"/>
      <c r="G974" s="126"/>
    </row>
    <row r="975">
      <c r="A975" s="123"/>
      <c r="B975" s="123"/>
      <c r="C975" s="124"/>
      <c r="D975" s="7"/>
      <c r="E975" s="7"/>
      <c r="F975" s="125"/>
      <c r="G975" s="126"/>
    </row>
    <row r="976">
      <c r="A976" s="123"/>
      <c r="B976" s="123"/>
      <c r="C976" s="124"/>
      <c r="D976" s="7"/>
      <c r="E976" s="7"/>
      <c r="F976" s="125"/>
      <c r="G976" s="126"/>
    </row>
    <row r="977">
      <c r="A977" s="123"/>
      <c r="B977" s="123"/>
      <c r="C977" s="124"/>
      <c r="D977" s="7"/>
      <c r="E977" s="7"/>
      <c r="F977" s="125"/>
      <c r="G977" s="126"/>
    </row>
    <row r="978">
      <c r="A978" s="123"/>
      <c r="B978" s="123"/>
      <c r="C978" s="124"/>
      <c r="D978" s="7"/>
      <c r="E978" s="7"/>
      <c r="F978" s="125"/>
      <c r="G978" s="126"/>
    </row>
    <row r="979">
      <c r="A979" s="123"/>
      <c r="B979" s="123"/>
      <c r="C979" s="124"/>
      <c r="D979" s="7"/>
      <c r="E979" s="7"/>
      <c r="F979" s="125"/>
      <c r="G979" s="126"/>
    </row>
    <row r="980">
      <c r="A980" s="123"/>
      <c r="B980" s="123"/>
      <c r="C980" s="124"/>
      <c r="D980" s="7"/>
      <c r="E980" s="7"/>
      <c r="F980" s="125"/>
      <c r="G980" s="126"/>
    </row>
    <row r="981">
      <c r="A981" s="123"/>
      <c r="B981" s="123"/>
      <c r="C981" s="124"/>
      <c r="D981" s="7"/>
      <c r="E981" s="7"/>
      <c r="F981" s="125"/>
      <c r="G981" s="126"/>
    </row>
    <row r="982">
      <c r="A982" s="123"/>
      <c r="B982" s="123"/>
      <c r="C982" s="124"/>
      <c r="D982" s="7"/>
      <c r="E982" s="7"/>
      <c r="F982" s="125"/>
      <c r="G982" s="126"/>
    </row>
    <row r="983">
      <c r="A983" s="123"/>
      <c r="B983" s="123"/>
      <c r="C983" s="124"/>
      <c r="D983" s="7"/>
      <c r="E983" s="7"/>
      <c r="F983" s="125"/>
      <c r="G983" s="126"/>
    </row>
    <row r="984">
      <c r="A984" s="123"/>
      <c r="B984" s="123"/>
      <c r="C984" s="124"/>
      <c r="D984" s="7"/>
      <c r="E984" s="7"/>
      <c r="F984" s="125"/>
      <c r="G984" s="126"/>
    </row>
    <row r="985">
      <c r="A985" s="123"/>
      <c r="B985" s="123"/>
      <c r="C985" s="124"/>
      <c r="D985" s="7"/>
      <c r="E985" s="7"/>
      <c r="F985" s="125"/>
      <c r="G985" s="126"/>
    </row>
    <row r="986">
      <c r="A986" s="123"/>
      <c r="B986" s="123"/>
      <c r="C986" s="124"/>
      <c r="D986" s="7"/>
      <c r="E986" s="7"/>
      <c r="F986" s="125"/>
      <c r="G986" s="126"/>
    </row>
    <row r="987">
      <c r="A987" s="123"/>
      <c r="B987" s="123"/>
      <c r="C987" s="124"/>
      <c r="D987" s="7"/>
      <c r="E987" s="7"/>
      <c r="F987" s="125"/>
      <c r="G987" s="126"/>
    </row>
    <row r="988">
      <c r="A988" s="123"/>
      <c r="B988" s="123"/>
      <c r="C988" s="124"/>
      <c r="D988" s="7"/>
      <c r="E988" s="7"/>
      <c r="F988" s="125"/>
      <c r="G988" s="126"/>
    </row>
    <row r="989">
      <c r="A989" s="123"/>
      <c r="B989" s="123"/>
      <c r="C989" s="124"/>
      <c r="D989" s="7"/>
      <c r="E989" s="7"/>
      <c r="F989" s="125"/>
      <c r="G989" s="126"/>
    </row>
    <row r="990">
      <c r="A990" s="123"/>
      <c r="B990" s="123"/>
      <c r="C990" s="124"/>
      <c r="D990" s="7"/>
      <c r="E990" s="7"/>
      <c r="F990" s="125"/>
      <c r="G990" s="126"/>
    </row>
    <row r="991">
      <c r="A991" s="123"/>
      <c r="B991" s="123"/>
      <c r="C991" s="124"/>
      <c r="D991" s="7"/>
      <c r="E991" s="7"/>
      <c r="F991" s="125"/>
      <c r="G991" s="126"/>
    </row>
    <row r="992">
      <c r="A992" s="123"/>
      <c r="B992" s="123"/>
      <c r="C992" s="124"/>
      <c r="D992" s="7"/>
      <c r="E992" s="7"/>
      <c r="F992" s="125"/>
      <c r="G992" s="126"/>
    </row>
    <row r="993">
      <c r="A993" s="123"/>
      <c r="B993" s="123"/>
      <c r="C993" s="124"/>
      <c r="D993" s="7"/>
      <c r="E993" s="7"/>
      <c r="F993" s="125"/>
      <c r="G993" s="126"/>
    </row>
    <row r="994">
      <c r="A994" s="123"/>
      <c r="B994" s="123"/>
      <c r="C994" s="124"/>
      <c r="D994" s="7"/>
      <c r="E994" s="7"/>
      <c r="F994" s="125"/>
      <c r="G994" s="126"/>
    </row>
    <row r="995">
      <c r="A995" s="123"/>
      <c r="B995" s="123"/>
      <c r="C995" s="124"/>
      <c r="D995" s="7"/>
      <c r="E995" s="7"/>
      <c r="F995" s="125"/>
      <c r="G995" s="126"/>
    </row>
    <row r="996">
      <c r="A996" s="123"/>
      <c r="B996" s="123"/>
      <c r="C996" s="124"/>
      <c r="D996" s="7"/>
      <c r="E996" s="7"/>
      <c r="F996" s="125"/>
      <c r="G996" s="126"/>
    </row>
    <row r="997">
      <c r="A997" s="123"/>
      <c r="B997" s="123"/>
      <c r="C997" s="124"/>
      <c r="D997" s="7"/>
      <c r="E997" s="7"/>
      <c r="F997" s="125"/>
      <c r="G997" s="126"/>
    </row>
    <row r="998">
      <c r="A998" s="123"/>
      <c r="B998" s="123"/>
      <c r="C998" s="124"/>
      <c r="D998" s="7"/>
      <c r="E998" s="7"/>
      <c r="F998" s="125"/>
      <c r="G998" s="126"/>
    </row>
    <row r="999">
      <c r="A999" s="123"/>
      <c r="B999" s="123"/>
      <c r="C999" s="124"/>
      <c r="D999" s="7"/>
      <c r="E999" s="7"/>
      <c r="F999" s="125"/>
      <c r="G999" s="126"/>
    </row>
    <row r="1000">
      <c r="A1000" s="123"/>
      <c r="B1000" s="123"/>
      <c r="C1000" s="124"/>
      <c r="D1000" s="7"/>
      <c r="E1000" s="7"/>
      <c r="F1000" s="125"/>
      <c r="G1000" s="126"/>
    </row>
  </sheetData>
  <conditionalFormatting sqref="A2:B1000">
    <cfRule type="expression" dxfId="5" priority="1">
      <formula>if(#REF!=true,true,false)</formula>
    </cfRule>
  </conditionalFormatting>
  <conditionalFormatting sqref="A2:B1000">
    <cfRule type="notContainsBlanks" dxfId="2" priority="2">
      <formula>LEN(TRIM(A2))&gt;0</formula>
    </cfRule>
  </conditionalFormatting>
  <conditionalFormatting sqref="D2:D1000">
    <cfRule type="notContainsBlanks" dxfId="0" priority="3">
      <formula>LEN(TRIM(D2))&gt;0</formula>
    </cfRule>
  </conditionalFormatting>
  <conditionalFormatting sqref="F2:F1000">
    <cfRule type="notContainsBlanks" dxfId="6" priority="4">
      <formula>LEN(TRIM(F2))&gt;0</formula>
    </cfRule>
  </conditionalFormatting>
  <conditionalFormatting sqref="E2:E1000">
    <cfRule type="notContainsBlanks" dxfId="7" priority="5">
      <formula>LEN(TRIM(E2))&gt;0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146" t="s">
        <v>165</v>
      </c>
      <c r="B1" s="96" t="s">
        <v>13</v>
      </c>
      <c r="C1" s="96" t="s">
        <v>15</v>
      </c>
      <c r="D1" s="96" t="s">
        <v>16</v>
      </c>
      <c r="E1" s="146" t="s">
        <v>47</v>
      </c>
      <c r="F1" s="146">
        <v>1.0</v>
      </c>
      <c r="G1" s="146">
        <v>3.0</v>
      </c>
      <c r="H1" s="146">
        <v>5.0</v>
      </c>
      <c r="I1" s="146" t="s">
        <v>166</v>
      </c>
      <c r="K1" s="146" t="s">
        <v>165</v>
      </c>
      <c r="L1" s="96" t="s">
        <v>13</v>
      </c>
      <c r="M1" s="96" t="s">
        <v>15</v>
      </c>
      <c r="N1" s="96" t="s">
        <v>16</v>
      </c>
      <c r="O1" s="146" t="s">
        <v>47</v>
      </c>
      <c r="P1" s="146">
        <v>1.0</v>
      </c>
      <c r="Q1" s="146">
        <v>3.0</v>
      </c>
      <c r="R1" s="146">
        <v>5.0</v>
      </c>
      <c r="S1" s="146" t="s">
        <v>166</v>
      </c>
      <c r="U1" s="96" t="s">
        <v>13</v>
      </c>
      <c r="V1" s="96" t="s">
        <v>15</v>
      </c>
      <c r="W1" s="154" t="s">
        <v>16</v>
      </c>
      <c r="X1" s="146">
        <v>1.0</v>
      </c>
      <c r="Y1" s="146">
        <v>3.0</v>
      </c>
      <c r="Z1" s="146">
        <v>5.0</v>
      </c>
    </row>
    <row r="2" ht="15.75" customHeight="1">
      <c r="A2" s="96">
        <f>'2. Dimension Definition'!D6</f>
        <v>1</v>
      </c>
      <c r="B2" s="96" t="str">
        <f>'2. Dimension Definition'!A6</f>
        <v>All</v>
      </c>
      <c r="C2" s="96" t="str">
        <f>'2. Dimension Definition'!B6</f>
        <v>Prompt</v>
      </c>
      <c r="D2" s="96" t="str">
        <f>'2. Dimension Definition'!C6</f>
        <v>Unique Ground Truth</v>
      </c>
      <c r="E2" s="96" t="str">
        <f>if(len('2. Dimension Definition'!E6)&gt;0,'2. Dimension Definition'!E6,'2. Dimension Definition'!E6)</f>
        <v/>
      </c>
      <c r="F2" s="96" t="str">
        <f>if(len('2. Dimension Definition'!G6)&gt;0,'2. Dimension Definition'!G6,'2. Dimension Definition'!F6)</f>
        <v>Fail - Multiple Valid Answers] 
- The prompt can reasonably produce two or more different correct answers, and the prompt does not clearly indicate which answer is intended.</v>
      </c>
      <c r="G2" s="96" t="str">
        <f>if(len('2. Dimension Definition'!I6)&gt;0,'2. Dimension Definition'!I6,'2. Dimension Definition'!H6)</f>
        <v>[Non-Fail - Multiple Valid Answers]
The prompt is ambiguous, but there is either: a leading
interpretation that the majority of people would pick if polled,
or there are two different valid interpretations where making a
small, logically defensible assumption would clarify which was
intended by the user.</v>
      </c>
      <c r="H2" s="96" t="str">
        <f>if(len('2. Dimension Definition'!K6)&gt;0,'2. Dimension Definition'!K6,'2. Dimension Definition'!J6)</f>
        <v>- The prompt has a unique ground truth answer. All the experts on the subject would come to the same conclusion</v>
      </c>
      <c r="I2" s="146" t="b">
        <f>'2. Dimension Definition'!L6</f>
        <v>0</v>
      </c>
      <c r="K2" s="96">
        <f>IFERROR(__xludf.DUMMYFUNCTION("unique(filter(A2:I1002,B2:B1002&lt;&gt;""""))"),1.0)</f>
        <v>1</v>
      </c>
      <c r="L2" s="96" t="str">
        <f>IFERROR(__xludf.DUMMYFUNCTION("""COMPUTED_VALUE"""),"All")</f>
        <v>All</v>
      </c>
      <c r="M2" s="96" t="str">
        <f>IFERROR(__xludf.DUMMYFUNCTION("""COMPUTED_VALUE"""),"Prompt")</f>
        <v>Prompt</v>
      </c>
      <c r="N2" s="96" t="str">
        <f>IFERROR(__xludf.DUMMYFUNCTION("""COMPUTED_VALUE"""),"Unique Ground Truth")</f>
        <v>Unique Ground Truth</v>
      </c>
      <c r="O2" s="96"/>
      <c r="P2" s="96" t="str">
        <f>IFERROR(__xludf.DUMMYFUNCTION("""COMPUTED_VALUE"""),"Fail - Multiple Valid Answers] 
- The prompt can reasonably produce two or more different correct answers, and the prompt does not clearly indicate which answer is intended.")</f>
        <v>Fail - Multiple Valid Answers] 
- The prompt can reasonably produce two or more different correct answers, and the prompt does not clearly indicate which answer is intended.</v>
      </c>
      <c r="Q2" s="96" t="str">
        <f>IFERROR(__xludf.DUMMYFUNCTION("""COMPUTED_VALUE"""),"[Non-Fail - Multiple Valid Answers]
The prompt is ambiguous, but there is either: a leading
interpretation that the majority of people would pick if polled,
or there are two different valid interpretations where making a
small, logically defensible assump"&amp;"tion would clarify which was
intended by the user.")</f>
        <v>[Non-Fail - Multiple Valid Answers]
The prompt is ambiguous, but there is either: a leading
interpretation that the majority of people would pick if polled,
or there are two different valid interpretations where making a
small, logically defensible assumption would clarify which was
intended by the user.</v>
      </c>
      <c r="R2" s="96" t="str">
        <f>IFERROR(__xludf.DUMMYFUNCTION("""COMPUTED_VALUE"""),"- The prompt has a unique ground truth answer. All the experts on the subject would come to the same conclusion")</f>
        <v>- The prompt has a unique ground truth answer. All the experts on the subject would come to the same conclusion</v>
      </c>
      <c r="S2" s="96" t="b">
        <f>IFERROR(__xludf.DUMMYFUNCTION("""COMPUTED_VALUE"""),FALSE)</f>
        <v>0</v>
      </c>
    </row>
    <row r="3" ht="15.75" customHeight="1">
      <c r="A3" s="96">
        <f>'2. Dimension Definition'!D7</f>
        <v>1</v>
      </c>
      <c r="B3" s="96" t="str">
        <f>'2. Dimension Definition'!A7</f>
        <v>SFT</v>
      </c>
      <c r="C3" s="96" t="str">
        <f>'2. Dimension Definition'!B7</f>
        <v>Prompt</v>
      </c>
      <c r="D3" s="96" t="str">
        <f>'2. Dimension Definition'!C7</f>
        <v>Prompt Clarity and Specificity</v>
      </c>
      <c r="E3" s="96" t="str">
        <f>if(len('2. Dimension Definition'!E7)&gt;0,'2. Dimension Definition'!E7,'2. Dimension Definition'!E7)</f>
        <v/>
      </c>
      <c r="F3" s="96" t="str">
        <f>if(len('2. Dimension Definition'!G7)&gt;0,'2. Dimension Definition'!G7,'2. Dimension Definition'!F7)</f>
        <v>[Fail - Major Clarity / Specificity Issues]
- It's not clear what is being asked, the prompt is extremely difficult to follow, or is overly vague; the user intent cannot be reasonably understood from the prompt.
- Major details are missing that are needed to answer the prompt and cannot be reasonably assumed</v>
      </c>
      <c r="G3" s="96" t="str">
        <f>if(len('2. Dimension Definition'!I7)&gt;0,'2. Dimension Definition'!I7,'2. Dimension Definition'!H7)</f>
        <v>[Non-Fail Minor Clarity / Specificity Issues]
- It's mostly clear what is being asked but the request could reasonably be interpreted multiple ways 
</v>
      </c>
      <c r="H3" s="96" t="str">
        <f>if(len('2. Dimension Definition'!K7)&gt;0,'2. Dimension Definition'!K7,'2. Dimension Definition'!J7)</f>
        <v>- There is little to no room for misinterpretation of the specific request
- Prompt has a specific request that doesn't require more than one minor assumption to answer it</v>
      </c>
      <c r="I3" s="146" t="b">
        <f>'2. Dimension Definition'!L7</f>
        <v>0</v>
      </c>
      <c r="K3" s="96">
        <f>IFERROR(__xludf.DUMMYFUNCTION("""COMPUTED_VALUE"""),1.0)</f>
        <v>1</v>
      </c>
      <c r="L3" s="96" t="str">
        <f>IFERROR(__xludf.DUMMYFUNCTION("""COMPUTED_VALUE"""),"SFT")</f>
        <v>SFT</v>
      </c>
      <c r="M3" s="96" t="str">
        <f>IFERROR(__xludf.DUMMYFUNCTION("""COMPUTED_VALUE"""),"Prompt")</f>
        <v>Prompt</v>
      </c>
      <c r="N3" s="96" t="str">
        <f>IFERROR(__xludf.DUMMYFUNCTION("""COMPUTED_VALUE"""),"Prompt Clarity and Specificity")</f>
        <v>Prompt Clarity and Specificity</v>
      </c>
      <c r="O3" s="96"/>
      <c r="P3" s="96" t="str">
        <f>IFERROR(__xludf.DUMMYFUNCTION("""COMPUTED_VALUE"""),"[Fail - Major Clarity / Specificity Issues]
- It's not clear what is being asked, the prompt is extremely difficult to follow, or is overly vague; the user intent cannot be reasonably understood from the prompt.
- Major details are missing that are neede"&amp;"d to answer the prompt and cannot be reasonably assumed")</f>
        <v>[Fail - Major Clarity / Specificity Issues]
- It's not clear what is being asked, the prompt is extremely difficult to follow, or is overly vague; the user intent cannot be reasonably understood from the prompt.
- Major details are missing that are needed to answer the prompt and cannot be reasonably assumed</v>
      </c>
      <c r="Q3" s="96" t="str">
        <f>IFERROR(__xludf.DUMMYFUNCTION("""COMPUTED_VALUE"""),"[Non-Fail Minor Clarity / Specificity Issues]
- It's mostly clear what is being asked but the request could reasonably be interpreted multiple ways 
")</f>
        <v>[Non-Fail Minor Clarity / Specificity Issues]
- It's mostly clear what is being asked but the request could reasonably be interpreted multiple ways 
</v>
      </c>
      <c r="R3" s="96" t="str">
        <f>IFERROR(__xludf.DUMMYFUNCTION("""COMPUTED_VALUE"""),"- There is little to no room for misinterpretation of the specific request
- Prompt has a specific request that doesn't require more than one minor assumption to answer it")</f>
        <v>- There is little to no room for misinterpretation of the specific request
- Prompt has a specific request that doesn't require more than one minor assumption to answer it</v>
      </c>
      <c r="S3" s="96" t="b">
        <f>IFERROR(__xludf.DUMMYFUNCTION("""COMPUTED_VALUE"""),FALSE)</f>
        <v>0</v>
      </c>
    </row>
    <row r="4" ht="15.75" customHeight="1">
      <c r="A4" s="96">
        <f>'2. Dimension Definition'!D8</f>
        <v>1</v>
      </c>
      <c r="B4" s="96" t="str">
        <f>'2. Dimension Definition'!A8</f>
        <v>SFT</v>
      </c>
      <c r="C4" s="96" t="str">
        <f>'2. Dimension Definition'!B8</f>
        <v>Prompt</v>
      </c>
      <c r="D4" s="96" t="str">
        <f>'2. Dimension Definition'!C8</f>
        <v>Contrived / Unnatural Prompts</v>
      </c>
      <c r="E4" s="96" t="str">
        <f>if(len('2. Dimension Definition'!E8)&gt;0,'2. Dimension Definition'!E8,'2. Dimension Definition'!E8)</f>
        <v>This should check for artificial difficulty vs. natural complexity. Contrived examples include: demanding exact timestamps ("Find the email from January 15th at 3:47 PM"), requiring arbitrary format constraints ("Respond in exactly 3 sentences using passive voice"), or asking the agent to do something no real employee would do ("Intentionally send an incorrect email to test error handling"). Natural difficulty comes from entity confusion, scattered information, conflicting data across services, and hidden root causes. Prompts written as step-by-step command lists ("First search emails, then check CRM…") should also be considered contrived.</v>
      </c>
      <c r="F4" s="96" t="str">
        <f>if(len('2. Dimension Definition'!G8)&gt;0,'2. Dimension Definition'!G8,'2. Dimension Definition'!F8)</f>
        <v>[Fail - Contrived / Unnatural Prompt] 
- Prompt is contrived or otherwise unnatural
note: prompts such as riddles that are intentionally constraints/details laden should not be considered contrived. </v>
      </c>
      <c r="G4" s="96" t="str">
        <f>if(len('2. Dimension Definition'!I8)&gt;0,'2. Dimension Definition'!I8,'2. Dimension Definition'!H8)</f>
        <v>[Non-Fail - Somewhat Contrived / Unnatural Prompt]
 - Prompt is somewhat contrived or is somewhat unnatural
note: prompts such as riddles that are intentionally constraints/details laden should not be considered contrived. </v>
      </c>
      <c r="H4" s="96" t="str">
        <f>if(len('2. Dimension Definition'!K8)&gt;0,'2. Dimension Definition'!K8,'2. Dimension Definition'!J8)</f>
        <v>- The prompt is neither contrived or unnatural</v>
      </c>
      <c r="I4" s="146" t="b">
        <f>'2. Dimension Definition'!L8</f>
        <v>0</v>
      </c>
      <c r="K4" s="96">
        <f>IFERROR(__xludf.DUMMYFUNCTION("""COMPUTED_VALUE"""),1.0)</f>
        <v>1</v>
      </c>
      <c r="L4" s="96" t="str">
        <f>IFERROR(__xludf.DUMMYFUNCTION("""COMPUTED_VALUE"""),"SFT")</f>
        <v>SFT</v>
      </c>
      <c r="M4" s="96" t="str">
        <f>IFERROR(__xludf.DUMMYFUNCTION("""COMPUTED_VALUE"""),"Prompt")</f>
        <v>Prompt</v>
      </c>
      <c r="N4" s="96" t="str">
        <f>IFERROR(__xludf.DUMMYFUNCTION("""COMPUTED_VALUE"""),"Contrived / Unnatural Prompts")</f>
        <v>Contrived / Unnatural Prompts</v>
      </c>
      <c r="O4" s="96" t="str">
        <f>IFERROR(__xludf.DUMMYFUNCTION("""COMPUTED_VALUE"""),"This should check for artificial difficulty vs. natural complexity. Contrived examples include: demanding exact timestamps (""Find the email from January 15th at 3:47 PM""), requiring arbitrary format constraints (""Respond in exactly 3 sentences using pa"&amp;"ssive voice""), or asking the agent to do something no real employee would do (""Intentionally send an incorrect email to test error handling""). Natural difficulty comes from entity confusion, scattered information, conflicting data across services, and "&amp;"hidden root causes. Prompts written as step-by-step command lists (""First search emails, then check CRM…"") should also be considered contrived.")</f>
        <v>This should check for artificial difficulty vs. natural complexity. Contrived examples include: demanding exact timestamps ("Find the email from January 15th at 3:47 PM"), requiring arbitrary format constraints ("Respond in exactly 3 sentences using passive voice"), or asking the agent to do something no real employee would do ("Intentionally send an incorrect email to test error handling"). Natural difficulty comes from entity confusion, scattered information, conflicting data across services, and hidden root causes. Prompts written as step-by-step command lists ("First search emails, then check CRM…") should also be considered contrived.</v>
      </c>
      <c r="P4" s="96" t="str">
        <f>IFERROR(__xludf.DUMMYFUNCTION("""COMPUTED_VALUE"""),"[Fail - Contrived / Unnatural Prompt] 
- Prompt is contrived or otherwise unnatural
note: prompts such as riddles that are intentionally constraints/details laden should not be considered contrived. ")</f>
        <v>[Fail - Contrived / Unnatural Prompt] 
- Prompt is contrived or otherwise unnatural
note: prompts such as riddles that are intentionally constraints/details laden should not be considered contrived. </v>
      </c>
      <c r="Q4" s="96" t="str">
        <f>IFERROR(__xludf.DUMMYFUNCTION("""COMPUTED_VALUE"""),"[Non-Fail - Somewhat Contrived / Unnatural Prompt]
 - Prompt is somewhat contrived or is somewhat unnatural
note: prompts such as riddles that are intentionally constraints/details laden should not be considered contrived. ")</f>
        <v>[Non-Fail - Somewhat Contrived / Unnatural Prompt]
 - Prompt is somewhat contrived or is somewhat unnatural
note: prompts such as riddles that are intentionally constraints/details laden should not be considered contrived. </v>
      </c>
      <c r="R4" s="96" t="str">
        <f>IFERROR(__xludf.DUMMYFUNCTION("""COMPUTED_VALUE"""),"- The prompt is neither contrived or unnatural")</f>
        <v>- The prompt is neither contrived or unnatural</v>
      </c>
      <c r="S4" s="96" t="b">
        <f>IFERROR(__xludf.DUMMYFUNCTION("""COMPUTED_VALUE"""),FALSE)</f>
        <v>0</v>
      </c>
    </row>
    <row r="5" ht="15.75" customHeight="1">
      <c r="A5" s="96">
        <f>'2. Dimension Definition'!D9</f>
        <v>1</v>
      </c>
      <c r="B5" s="96" t="str">
        <f>'2. Dimension Definition'!A9</f>
        <v>SFT</v>
      </c>
      <c r="C5" s="96" t="str">
        <f>'2. Dimension Definition'!B9</f>
        <v>Prompt</v>
      </c>
      <c r="D5" s="96" t="str">
        <f>'2. Dimension Definition'!C9</f>
        <v>Truthfulness</v>
      </c>
      <c r="E5" s="96" t="str">
        <f>if(len('2. Dimension Definition'!E9)&gt;0,'2. Dimension Definition'!E9,'2. Dimension Definition'!E9)</f>
        <v/>
      </c>
      <c r="F5" s="96" t="str">
        <f>if(len('2. Dimension Definition'!G9)&gt;0,'2. Dimension Definition'!G9,'2. Dimension Definition'!F9)</f>
        <v>[Fail - Major Factual Errors] 
- The prompt contains 1 or more major factual errors
[Fail - Minor Factual Errors] 
- The prompt contains 2 or more minor factual errors (e.g., statements irrelevant to the fulfillment of the prompt's request)</v>
      </c>
      <c r="G5" s="96" t="str">
        <f>if(len('2. Dimension Definition'!I9)&gt;0,'2. Dimension Definition'!I9,'2. Dimension Definition'!H9)</f>
        <v>[Non-Fail - Minor Factual Errors] 
- The prompt contains 1 minor factual errors.</v>
      </c>
      <c r="H5" s="96" t="str">
        <f>if(len('2. Dimension Definition'!K9)&gt;0,'2. Dimension Definition'!K9,'2. Dimension Definition'!J9)</f>
        <v>- The prompt has no factual errors
- The prompt has no misleading statements</v>
      </c>
      <c r="I5" s="146" t="b">
        <f>'2. Dimension Definition'!L9</f>
        <v>0</v>
      </c>
      <c r="K5" s="96">
        <f>IFERROR(__xludf.DUMMYFUNCTION("""COMPUTED_VALUE"""),1.0)</f>
        <v>1</v>
      </c>
      <c r="L5" s="96" t="str">
        <f>IFERROR(__xludf.DUMMYFUNCTION("""COMPUTED_VALUE"""),"SFT")</f>
        <v>SFT</v>
      </c>
      <c r="M5" s="96" t="str">
        <f>IFERROR(__xludf.DUMMYFUNCTION("""COMPUTED_VALUE"""),"Prompt")</f>
        <v>Prompt</v>
      </c>
      <c r="N5" s="96" t="str">
        <f>IFERROR(__xludf.DUMMYFUNCTION("""COMPUTED_VALUE"""),"Truthfulness")</f>
        <v>Truthfulness</v>
      </c>
      <c r="O5" s="96"/>
      <c r="P5" s="96" t="str">
        <f>IFERROR(__xludf.DUMMYFUNCTION("""COMPUTED_VALUE"""),"[Fail - Major Factual Errors] 
- The prompt contains 1 or more major factual errors
[Fail - Minor Factual Errors] 
- The prompt contains 2 or more minor factual errors (e.g., statements irrelevant to the fulfillment of the prompt's request)")</f>
        <v>[Fail - Major Factual Errors] 
- The prompt contains 1 or more major factual errors
[Fail - Minor Factual Errors] 
- The prompt contains 2 or more minor factual errors (e.g., statements irrelevant to the fulfillment of the prompt's request)</v>
      </c>
      <c r="Q5" s="96" t="str">
        <f>IFERROR(__xludf.DUMMYFUNCTION("""COMPUTED_VALUE"""),"[Non-Fail - Minor Factual Errors] 
- The prompt contains 1 minor factual errors.")</f>
        <v>[Non-Fail - Minor Factual Errors] 
- The prompt contains 1 minor factual errors.</v>
      </c>
      <c r="R5" s="96" t="str">
        <f>IFERROR(__xludf.DUMMYFUNCTION("""COMPUTED_VALUE"""),"- The prompt has no factual errors
- The prompt has no misleading statements")</f>
        <v>- The prompt has no factual errors
- The prompt has no misleading statements</v>
      </c>
      <c r="S5" s="96" t="b">
        <f>IFERROR(__xludf.DUMMYFUNCTION("""COMPUTED_VALUE"""),FALSE)</f>
        <v>0</v>
      </c>
    </row>
    <row r="6" ht="15.75" customHeight="1">
      <c r="A6" s="96">
        <f>'2. Dimension Definition'!D10</f>
        <v>1</v>
      </c>
      <c r="B6" s="96" t="str">
        <f>'2. Dimension Definition'!A10</f>
        <v/>
      </c>
      <c r="C6" s="96" t="str">
        <f>'2. Dimension Definition'!B10</f>
        <v/>
      </c>
      <c r="D6" s="96" t="str">
        <f>'2. Dimension Definition'!C10</f>
        <v/>
      </c>
      <c r="E6" s="96" t="str">
        <f>if(len('2. Dimension Definition'!E10)&gt;0,'2. Dimension Definition'!E10,'2. Dimension Definition'!E10)</f>
        <v/>
      </c>
      <c r="F6" s="96" t="str">
        <f>if(len('2. Dimension Definition'!G10)&gt;0,'2. Dimension Definition'!G10,'2. Dimension Definition'!F10)</f>
        <v/>
      </c>
      <c r="G6" s="96" t="str">
        <f>if(len('2. Dimension Definition'!I10)&gt;0,'2. Dimension Definition'!I10,'2. Dimension Definition'!H10)</f>
        <v/>
      </c>
      <c r="H6" s="96" t="str">
        <f>if(len('2. Dimension Definition'!K10)&gt;0,'2. Dimension Definition'!K10,'2. Dimension Definition'!J10)</f>
        <v/>
      </c>
      <c r="I6" s="146" t="str">
        <f>'2. Dimension Definition'!L10</f>
        <v/>
      </c>
      <c r="K6" s="96">
        <f>IFERROR(__xludf.DUMMYFUNCTION("""COMPUTED_VALUE"""),1.0)</f>
        <v>1</v>
      </c>
      <c r="L6" s="96" t="str">
        <f>IFERROR(__xludf.DUMMYFUNCTION("""COMPUTED_VALUE"""),"RL")</f>
        <v>RL</v>
      </c>
      <c r="M6" s="96" t="str">
        <f>IFERROR(__xludf.DUMMYFUNCTION("""COMPUTED_VALUE"""),"Prompt")</f>
        <v>Prompt</v>
      </c>
      <c r="N6" s="96" t="str">
        <f>IFERROR(__xludf.DUMMYFUNCTION("""COMPUTED_VALUE"""),"Feasibility")</f>
        <v>Feasibility</v>
      </c>
      <c r="O6" s="96"/>
      <c r="P6" s="96" t="str">
        <f>IFERROR(__xludf.DUMMYFUNCTION("""COMPUTED_VALUE"""),"[Fail - Prompt Impractical Request]
- Prompt contains an impractical request that can't be answered by an LLM in a single response
[Fail - Prompt Impossible Request]
- Prompt has at least one request that can't be fulfilled at all
[Fail - Prompt Conflic"&amp;"ting Instructions]
- Prompt gives instructions that conflict/contradict with itself that can't be fulfilled simultaneously
[Fail - Prompt Feasibility with Tools]
- Prompt contains an impractical or impossible request that can't be answered by the tools a"&amp;"vailable or enabled for the task")</f>
        <v>[Fail - Prompt Impractical Request]
- Prompt contains an impractical request that can't be answered by an LLM in a single response
[Fail - Prompt Impossible Request]
- Prompt has at least one request that can't be fulfilled at all
[Fail - Prompt Conflicting Instructions]
- Prompt gives instructions that conflict/contradict with itself that can't be fulfilled simultaneously
[Fail - Prompt Feasibility with Tools]
- Prompt contains an impractical or impossible request that can't be answered by the tools available or enabled for the task</v>
      </c>
      <c r="Q6" s="96" t="str">
        <f>IFERROR(__xludf.DUMMYFUNCTION("""COMPUTED_VALUE"""),"Non-Fail - Prompt Impractical Secondary Request]
- There are multiple requests in the prompt and it's verging on being impractical for a model to answer it in a single response, but the core request of the prompt can be fulfilled with minor concessions on"&amp;" the secondary requests")</f>
        <v>Non-Fail - Prompt Impractical Secondary Request]
- There are multiple requests in the prompt and it's verging on being impractical for a model to answer it in a single response, but the core request of the prompt can be fulfilled with minor concessions on the secondary requests</v>
      </c>
      <c r="R6" s="96" t="str">
        <f>IFERROR(__xludf.DUMMYFUNCTION("""COMPUTED_VALUE"""),"- The prompt is completely actionable by an LLM agent.
- The prompt contains no conflicting instructions/statements")</f>
        <v>- The prompt is completely actionable by an LLM agent.
- The prompt contains no conflicting instructions/statements</v>
      </c>
      <c r="S6" s="96" t="b">
        <f>IFERROR(__xludf.DUMMYFUNCTION("""COMPUTED_VALUE"""),TRUE)</f>
        <v>1</v>
      </c>
    </row>
    <row r="7" ht="15.75" customHeight="1">
      <c r="A7" s="96">
        <f>'2. Dimension Definition'!D11</f>
        <v>1</v>
      </c>
      <c r="B7" s="96" t="str">
        <f>'2. Dimension Definition'!A11</f>
        <v/>
      </c>
      <c r="C7" s="96" t="str">
        <f>'2. Dimension Definition'!B11</f>
        <v/>
      </c>
      <c r="D7" s="96" t="str">
        <f>'2. Dimension Definition'!C11</f>
        <v/>
      </c>
      <c r="E7" s="96" t="str">
        <f>if(len('2. Dimension Definition'!E11)&gt;0,'2. Dimension Definition'!E11,'2. Dimension Definition'!E11)</f>
        <v/>
      </c>
      <c r="F7" s="96" t="str">
        <f>if(len('2. Dimension Definition'!G11)&gt;0,'2. Dimension Definition'!G11,'2. Dimension Definition'!F11)</f>
        <v/>
      </c>
      <c r="G7" s="96" t="str">
        <f>if(len('2. Dimension Definition'!I11)&gt;0,'2. Dimension Definition'!I11,'2. Dimension Definition'!H11)</f>
        <v/>
      </c>
      <c r="H7" s="96" t="str">
        <f>if(len('2. Dimension Definition'!K11)&gt;0,'2. Dimension Definition'!K11,'2. Dimension Definition'!J11)</f>
        <v/>
      </c>
      <c r="I7" s="146" t="str">
        <f>'2. Dimension Definition'!L11</f>
        <v/>
      </c>
      <c r="K7" s="96">
        <f>IFERROR(__xludf.DUMMYFUNCTION("""COMPUTED_VALUE"""),2.0)</f>
        <v>2</v>
      </c>
      <c r="L7" s="96" t="str">
        <f>IFERROR(__xludf.DUMMYFUNCTION("""COMPUTED_VALUE"""),"RL")</f>
        <v>RL</v>
      </c>
      <c r="M7" s="96" t="str">
        <f>IFERROR(__xludf.DUMMYFUNCTION("""COMPUTED_VALUE"""),"Prompt")</f>
        <v>Prompt</v>
      </c>
      <c r="N7" s="96" t="str">
        <f>IFERROR(__xludf.DUMMYFUNCTION("""COMPUTED_VALUE"""),"Tool use and Cross-service requirement")</f>
        <v>Tool use and Cross-service requirement</v>
      </c>
      <c r="O7" s="96"/>
      <c r="P7" s="96" t="str">
        <f>IFERROR(__xludf.DUMMYFUNCTION("""COMPUTED_VALUE"""),"[Fail - Tool Dependence]
- The prompt can be answered without having to make any tool calls (either through basic reasoning or general knowledge)
[Fail - Cross-service Requirement]
- Prompt can be fully resolved within a single service (e.g., just email "&amp;"or just CRM), or only trivially touches a second service.")</f>
        <v>[Fail - Tool Dependence]
- The prompt can be answered without having to make any tool calls (either through basic reasoning or general knowledge)
[Fail - Cross-service Requirement]
- Prompt can be fully resolved within a single service (e.g., just email or just CRM), or only trivially touches a second service.</v>
      </c>
      <c r="Q7" s="96" t="str">
        <f>IFERROR(__xludf.DUMMYFUNCTION("""COMPUTED_VALUE"""),"N/A")</f>
        <v>N/A</v>
      </c>
      <c r="R7" s="96" t="str">
        <f>IFERROR(__xludf.DUMMYFUNCTION("""COMPUTED_VALUE"""),"- Prompt requires investigation across 2+ services to answer correctly (e.g., facts needed are scattered and must be reconciled).")</f>
        <v>- Prompt requires investigation across 2+ services to answer correctly (e.g., facts needed are scattered and must be reconciled).</v>
      </c>
      <c r="S7" s="96" t="b">
        <f>IFERROR(__xludf.DUMMYFUNCTION("""COMPUTED_VALUE"""),TRUE)</f>
        <v>1</v>
      </c>
    </row>
    <row r="8" ht="15.75" customHeight="1">
      <c r="A8" s="96">
        <f>'2. Dimension Definition'!D11</f>
        <v>1</v>
      </c>
      <c r="B8" s="96" t="str">
        <f>'2. Dimension Definition'!A12</f>
        <v/>
      </c>
      <c r="C8" s="96" t="str">
        <f>'2. Dimension Definition'!B12</f>
        <v/>
      </c>
      <c r="D8" s="96" t="str">
        <f>'2. Dimension Definition'!C12</f>
        <v/>
      </c>
      <c r="E8" s="96" t="str">
        <f>if(len('2. Dimension Definition'!E12)&gt;0,'2. Dimension Definition'!E12,'2. Dimension Definition'!E12)</f>
        <v/>
      </c>
      <c r="F8" s="96" t="str">
        <f>if(len('2. Dimension Definition'!G12)&gt;0,'2. Dimension Definition'!G12,'2. Dimension Definition'!F12)</f>
        <v/>
      </c>
      <c r="G8" s="96" t="str">
        <f>if(len('2. Dimension Definition'!I12)&gt;0,'2. Dimension Definition'!I12,'2. Dimension Definition'!H12)</f>
        <v/>
      </c>
      <c r="H8" s="96" t="str">
        <f>if(len('2. Dimension Definition'!K12)&gt;0,'2. Dimension Definition'!K12,'2. Dimension Definition'!J12)</f>
        <v/>
      </c>
      <c r="I8" s="146" t="str">
        <f>'2. Dimension Definition'!L12</f>
        <v/>
      </c>
      <c r="K8" s="96">
        <f>IFERROR(__xludf.DUMMYFUNCTION("""COMPUTED_VALUE"""),1.0)</f>
        <v>1</v>
      </c>
      <c r="L8" s="96" t="str">
        <f>IFERROR(__xludf.DUMMYFUNCTION("""COMPUTED_VALUE"""),"RL")</f>
        <v>RL</v>
      </c>
      <c r="M8" s="96" t="str">
        <f>IFERROR(__xludf.DUMMYFUNCTION("""COMPUTED_VALUE"""),"Prompt")</f>
        <v>Prompt</v>
      </c>
      <c r="N8" s="96" t="str">
        <f>IFERROR(__xludf.DUMMYFUNCTION("""COMPUTED_VALUE"""),"Explicit Tool Mention")</f>
        <v>Explicit Tool Mention</v>
      </c>
      <c r="O8" s="96"/>
      <c r="P8" s="96" t="str">
        <f>IFERROR(__xludf.DUMMYFUNCTION("""COMPUTED_VALUE"""),"[Fail - Explicit Tool Mention]
The prompt explicitly mentions a specific tool name
The prompt unnaturally refers to an MCP server in an inorganic, technical manner
“Use the Airbnb tool to…” (technical, unnatural)
“I want to use Airbnb to find…” (general, "&amp;"natural)")</f>
        <v>[Fail - Explicit Tool Mention]
The prompt explicitly mentions a specific tool name
The prompt unnaturally refers to an MCP server in an inorganic, technical manner
“Use the Airbnb tool to…” (technical, unnatural)
“I want to use Airbnb to find…” (general, natural)</v>
      </c>
      <c r="Q8" s="96" t="str">
        <f>IFERROR(__xludf.DUMMYFUNCTION("""COMPUTED_VALUE"""),"N/A")</f>
        <v>N/A</v>
      </c>
      <c r="R8" s="96" t="str">
        <f>IFERROR(__xludf.DUMMYFUNCTION("""COMPUTED_VALUE"""),"- The prompt does not explicitly state the use of tools
")</f>
        <v>- The prompt does not explicitly state the use of tools
</v>
      </c>
      <c r="S8" s="96" t="b">
        <f>IFERROR(__xludf.DUMMYFUNCTION("""COMPUTED_VALUE"""),TRUE)</f>
        <v>1</v>
      </c>
    </row>
    <row r="9" ht="15.75" customHeight="1">
      <c r="A9" s="96">
        <f>'2. Dimension Definition'!D12</f>
        <v>2</v>
      </c>
      <c r="B9" s="96" t="str">
        <f>'2. Dimension Definition'!A13</f>
        <v/>
      </c>
      <c r="C9" s="96" t="str">
        <f>'2. Dimension Definition'!B13</f>
        <v/>
      </c>
      <c r="D9" s="96" t="str">
        <f>'2. Dimension Definition'!C13</f>
        <v/>
      </c>
      <c r="E9" s="96" t="str">
        <f>if(len('2. Dimension Definition'!E13)&gt;0,'2. Dimension Definition'!E13,'2. Dimension Definition'!E13)</f>
        <v/>
      </c>
      <c r="F9" s="96" t="str">
        <f>if(len('2. Dimension Definition'!G13)&gt;0,'2. Dimension Definition'!G13,'2. Dimension Definition'!F13)</f>
        <v/>
      </c>
      <c r="G9" s="96" t="str">
        <f>if(len('2. Dimension Definition'!I13)&gt;0,'2. Dimension Definition'!I13,'2. Dimension Definition'!H13)</f>
        <v/>
      </c>
      <c r="H9" s="96" t="str">
        <f>if(len('2. Dimension Definition'!K13)&gt;0,'2. Dimension Definition'!K13,'2. Dimension Definition'!J13)</f>
        <v/>
      </c>
      <c r="I9" s="146" t="str">
        <f>'2. Dimension Definition'!L13</f>
        <v/>
      </c>
      <c r="K9" s="96">
        <f>IFERROR(__xludf.DUMMYFUNCTION("""COMPUTED_VALUE"""),2.0)</f>
        <v>2</v>
      </c>
      <c r="L9" s="96" t="str">
        <f>IFERROR(__xludf.DUMMYFUNCTION("""COMPUTED_VALUE"""),"RL")</f>
        <v>RL</v>
      </c>
      <c r="M9" s="96" t="str">
        <f>IFERROR(__xludf.DUMMYFUNCTION("""COMPUTED_VALUE"""),"Prompt")</f>
        <v>Prompt</v>
      </c>
      <c r="N9" s="96" t="str">
        <f>IFERROR(__xludf.DUMMYFUNCTION("""COMPUTED_VALUE"""),"Investigation + Action")</f>
        <v>Investigation + Action</v>
      </c>
      <c r="O9" s="96"/>
      <c r="P9" s="96" t="str">
        <f>IFERROR(__xludf.DUMMYFUNCTION("""COMPUTED_VALUE"""),"[Fail - Action Missing]
- Prompt only asks for a summary/report/research with no required action.
[Fail - Pre-solved]
- Prompt tells agent the root cause and no investigation is needed.")</f>
        <v>[Fail - Action Missing]
- Prompt only asks for a summary/report/research with no required action.
[Fail - Pre-solved]
- Prompt tells agent the root cause and no investigation is needed.</v>
      </c>
      <c r="Q9" s="96" t="str">
        <f>IFERROR(__xludf.DUMMYFUNCTION("""COMPUTED_VALUE"""),"N/A")</f>
        <v>N/A</v>
      </c>
      <c r="R9" s="96" t="str">
        <f>IFERROR(__xludf.DUMMYFUNCTION("""COMPUTED_VALUE"""),"Prompt clearly requires investigtion and at least one concrete action (email, ticket creation/update, booking, calendar scheduling, CRM update, etc.), and it logically follows from investigation.")</f>
        <v>Prompt clearly requires investigtion and at least one concrete action (email, ticket creation/update, booking, calendar scheduling, CRM update, etc.), and it logically follows from investigation.</v>
      </c>
      <c r="S9" s="96" t="b">
        <f>IFERROR(__xludf.DUMMYFUNCTION("""COMPUTED_VALUE"""),TRUE)</f>
        <v>1</v>
      </c>
    </row>
    <row r="10" ht="15.75" customHeight="1">
      <c r="A10" s="96">
        <f>'2. Dimension Definition'!D13</f>
        <v>2</v>
      </c>
      <c r="B10" s="96" t="str">
        <f>'2. Dimension Definition'!A14</f>
        <v/>
      </c>
      <c r="C10" s="96" t="str">
        <f>'2. Dimension Definition'!B14</f>
        <v/>
      </c>
      <c r="D10" s="96" t="str">
        <f>'2. Dimension Definition'!C14</f>
        <v/>
      </c>
      <c r="E10" s="96" t="str">
        <f>if(len('2. Dimension Definition'!E14)&gt;0,'2. Dimension Definition'!E14,'2. Dimension Definition'!E14)</f>
        <v/>
      </c>
      <c r="F10" s="96" t="str">
        <f>if(len('2. Dimension Definition'!G14)&gt;0,'2. Dimension Definition'!G14,'2. Dimension Definition'!F14)</f>
        <v/>
      </c>
      <c r="G10" s="96" t="str">
        <f>if(len('2. Dimension Definition'!I14)&gt;0,'2. Dimension Definition'!I14,'2. Dimension Definition'!H14)</f>
        <v/>
      </c>
      <c r="H10" s="96" t="str">
        <f>if(len('2. Dimension Definition'!K14)&gt;0,'2. Dimension Definition'!K14,'2. Dimension Definition'!J14)</f>
        <v/>
      </c>
      <c r="I10" s="146" t="str">
        <f>'2. Dimension Definition'!L14</f>
        <v/>
      </c>
      <c r="K10" s="96">
        <f>IFERROR(__xludf.DUMMYFUNCTION("""COMPUTED_VALUE"""),2.0)</f>
        <v>2</v>
      </c>
      <c r="L10" s="96" t="str">
        <f>IFERROR(__xludf.DUMMYFUNCTION("""COMPUTED_VALUE"""),"RL")</f>
        <v>RL</v>
      </c>
      <c r="M10" s="96" t="str">
        <f>IFERROR(__xludf.DUMMYFUNCTION("""COMPUTED_VALUE"""),"Prompt")</f>
        <v>Prompt</v>
      </c>
      <c r="N10" s="96" t="str">
        <f>IFERROR(__xludf.DUMMYFUNCTION("""COMPUTED_VALUE"""),"Coherence")</f>
        <v>Coherence</v>
      </c>
      <c r="O10" s="96" t="str">
        <f>IFERROR(__xludf.DUMMYFUNCTION("""COMPUTED_VALUE"""),"An example of failing bolt-on requests:
""Check weather in Miami, update my calendar for next week, email Marcus about Q3, and look up Seattle flights.""
Why it fails: Four unrelated requests stapled together. Each sub-request should causally flow from "&amp;"the same situation. How to tell if your prompt is ""bolted"": Remove any one sentence. If the rest still makes perfect sense without it, that sentence is a bolt-on")</f>
        <v>An example of failing bolt-on requests:
"Check weather in Miami, update my calendar for next week, email Marcus about Q3, and look up Seattle flights."
Why it fails: Four unrelated requests stapled together. Each sub-request should causally flow from the same situation. How to tell if your prompt is "bolted": Remove any one sentence. If the rest still makes perfect sense without it, that sentence is a bolt-on</v>
      </c>
      <c r="P10" s="96" t="str">
        <f>IFERROR(__xludf.DUMMYFUNCTION("""COMPUTED_VALUE"""),"[Fail - Bolt-on requests]
- Contains unrelated bolt-on requests; removing a sentence doesn’t change the rest.")</f>
        <v>[Fail - Bolt-on requests]
- Contains unrelated bolt-on requests; removing a sentence doesn’t change the rest.</v>
      </c>
      <c r="Q10" s="96" t="str">
        <f>IFERROR(__xludf.DUMMYFUNCTION("""COMPUTED_VALUE"""),"N/A")</f>
        <v>N/A</v>
      </c>
      <c r="R10" s="96" t="str">
        <f>IFERROR(__xludf.DUMMYFUNCTION("""COMPUTED_VALUE"""),"One cohesive situation; stacked asks all tie back to the same purpose.")</f>
        <v>One cohesive situation; stacked asks all tie back to the same purpose.</v>
      </c>
      <c r="S10" s="96" t="b">
        <f>IFERROR(__xludf.DUMMYFUNCTION("""COMPUTED_VALUE"""),TRUE)</f>
        <v>1</v>
      </c>
    </row>
    <row r="11" ht="15.75" customHeight="1">
      <c r="A11" s="96">
        <f>'2. Dimension Definition'!D14</f>
        <v>2</v>
      </c>
      <c r="B11" s="96" t="str">
        <f>'2. Dimension Definition'!A15</f>
        <v/>
      </c>
      <c r="C11" s="96" t="str">
        <f>'2. Dimension Definition'!B15</f>
        <v/>
      </c>
      <c r="D11" s="96" t="str">
        <f>'2. Dimension Definition'!C15</f>
        <v/>
      </c>
      <c r="E11" s="96" t="str">
        <f>if(len('2. Dimension Definition'!E15)&gt;0,'2. Dimension Definition'!E15,'2. Dimension Definition'!E15)</f>
        <v/>
      </c>
      <c r="F11" s="96" t="str">
        <f>if(len('2. Dimension Definition'!G15)&gt;0,'2. Dimension Definition'!G15,'2. Dimension Definition'!F15)</f>
        <v/>
      </c>
      <c r="G11" s="96" t="str">
        <f>if(len('2. Dimension Definition'!I15)&gt;0,'2. Dimension Definition'!I15,'2. Dimension Definition'!H15)</f>
        <v/>
      </c>
      <c r="H11" s="96" t="str">
        <f>if(len('2. Dimension Definition'!K15)&gt;0,'2. Dimension Definition'!K15,'2. Dimension Definition'!J15)</f>
        <v/>
      </c>
      <c r="I11" s="146" t="str">
        <f>'2. Dimension Definition'!L15</f>
        <v/>
      </c>
      <c r="K11" s="96">
        <f>IFERROR(__xludf.DUMMYFUNCTION("""COMPUTED_VALUE"""),3.0)</f>
        <v>3</v>
      </c>
      <c r="L11" s="96" t="str">
        <f>IFERROR(__xludf.DUMMYFUNCTION("""COMPUTED_VALUE"""),"RL")</f>
        <v>RL</v>
      </c>
      <c r="M11" s="96" t="str">
        <f>IFERROR(__xludf.DUMMYFUNCTION("""COMPUTED_VALUE"""),"Universe")</f>
        <v>Universe</v>
      </c>
      <c r="N11" s="96" t="str">
        <f>IFERROR(__xludf.DUMMYFUNCTION("""COMPUTED_VALUE"""),"Universe Feasibility (Data Exists)")</f>
        <v>Universe Feasibility (Data Exists)</v>
      </c>
      <c r="O11" s="96" t="str">
        <f>IFERROR(__xludf.DUMMYFUNCTION("""COMPUTED_VALUE"""),"Auditors should check the Universe Explorer or Sandbox to verify that key data needed for the prompt exists. ")</f>
        <v>Auditors should check the Universe Explorer or Sandbox to verify that key data needed for the prompt exists. </v>
      </c>
      <c r="P11" s="96" t="str">
        <f>IFERROR(__xludf.DUMMYFUNCTION("""COMPUTED_VALUE"""),"[Fail - Missing Universe Data]
- Task depends on key facts/entities/events that do not exist in the universe (or cannot be retrieved with available tools), making the task unsolvable.")</f>
        <v>[Fail - Missing Universe Data]
- Task depends on key facts/entities/events that do not exist in the universe (or cannot be retrieved with available tools), making the task unsolvable.</v>
      </c>
      <c r="Q11" s="96" t="str">
        <f>IFERROR(__xludf.DUMMYFUNCTION("""COMPUTED_VALUE"""),"N/A")</f>
        <v>N/A</v>
      </c>
      <c r="R11" s="96" t="str">
        <f>IFERROR(__xludf.DUMMYFUNCTION("""COMPUTED_VALUE"""),"All core facts required to solve the task exist in the universe and are retrievable via tools.")</f>
        <v>All core facts required to solve the task exist in the universe and are retrievable via tools.</v>
      </c>
      <c r="S11" s="96" t="b">
        <f>IFERROR(__xludf.DUMMYFUNCTION("""COMPUTED_VALUE"""),TRUE)</f>
        <v>1</v>
      </c>
    </row>
    <row r="12" ht="15.75" customHeight="1">
      <c r="A12" s="96">
        <f>'2. Dimension Definition'!D15</f>
        <v>3</v>
      </c>
      <c r="B12" s="96" t="str">
        <f>'2. Dimension Definition'!A16</f>
        <v/>
      </c>
      <c r="C12" s="96" t="str">
        <f>'2. Dimension Definition'!B16</f>
        <v/>
      </c>
      <c r="D12" s="96" t="str">
        <f>'2. Dimension Definition'!C16</f>
        <v/>
      </c>
      <c r="E12" s="96" t="str">
        <f>if(len('2. Dimension Definition'!E16)&gt;0,'2. Dimension Definition'!E16,'2. Dimension Definition'!E16)</f>
        <v/>
      </c>
      <c r="F12" s="96" t="str">
        <f>if(len('2. Dimension Definition'!G16)&gt;0,'2. Dimension Definition'!G16,'2. Dimension Definition'!F16)</f>
        <v/>
      </c>
      <c r="G12" s="96" t="str">
        <f>if(len('2. Dimension Definition'!I16)&gt;0,'2. Dimension Definition'!I16,'2. Dimension Definition'!H16)</f>
        <v/>
      </c>
      <c r="H12" s="96" t="str">
        <f>if(len('2. Dimension Definition'!K16)&gt;0,'2. Dimension Definition'!K16,'2. Dimension Definition'!J16)</f>
        <v/>
      </c>
      <c r="I12" s="146" t="str">
        <f>'2. Dimension Definition'!L16</f>
        <v/>
      </c>
      <c r="K12" s="96">
        <f>IFERROR(__xludf.DUMMYFUNCTION("""COMPUTED_VALUE"""),3.0)</f>
        <v>3</v>
      </c>
      <c r="L12" s="96" t="str">
        <f>IFERROR(__xludf.DUMMYFUNCTION("""COMPUTED_VALUE"""),"RL")</f>
        <v>RL</v>
      </c>
      <c r="M12" s="96" t="str">
        <f>IFERROR(__xludf.DUMMYFUNCTION("""COMPUTED_VALUE"""),"Universe")</f>
        <v>Universe</v>
      </c>
      <c r="N12" s="96" t="str">
        <f>IFERROR(__xludf.DUMMYFUNCTION("""COMPUTED_VALUE"""),"Cross-service Coherence")</f>
        <v>Cross-service Coherence</v>
      </c>
      <c r="O12" s="96" t="str">
        <f>IFERROR(__xludf.DUMMYFUNCTION("""COMPUTED_VALUE"""),"Auditors should refer to the changelog table in the sandbox to check changes that were made to the universe (if edits were made).")</f>
        <v>Auditors should refer to the changelog table in the sandbox to check changes that were made to the universe (if edits were made).</v>
      </c>
      <c r="P12" s="96" t="str">
        <f>IFERROR(__xludf.DUMMYFUNCTION("""COMPUTED_VALUE"""),"[Fail - Incoherent Universe Changes]
- Universe edits create contradictions that break solvability or realism (e.g., mismatched names across email vs CRM, impossible dates, entities referenced in one service but not elsewhere when required).
Note: When e"&amp;"valuating a contradiction, if there is sufficient supporting evidence to support one piece of information against a contradicting low-supported piece of information, do not count that as a contradiction.")</f>
        <v>[Fail - Incoherent Universe Changes]
- Universe edits create contradictions that break solvability or realism (e.g., mismatched names across email vs CRM, impossible dates, entities referenced in one service but not elsewhere when required).
Note: When evaluating a contradiction, if there is sufficient supporting evidence to support one piece of information against a contradicting low-supported piece of information, do not count that as a contradiction.</v>
      </c>
      <c r="Q12" s="96"/>
      <c r="R12" s="96" t="str">
        <f>IFERROR(__xludf.DUMMYFUNCTION("""COMPUTED_VALUE"""),"Universe edits (if any) are internally consistent and coherent across services, including dates, names, and storyline continuity.")</f>
        <v>Universe edits (if any) are internally consistent and coherent across services, including dates, names, and storyline continuity.</v>
      </c>
      <c r="S12" s="96" t="b">
        <f>IFERROR(__xludf.DUMMYFUNCTION("""COMPUTED_VALUE"""),TRUE)</f>
        <v>1</v>
      </c>
    </row>
    <row r="13" ht="15.75" customHeight="1">
      <c r="A13" s="96">
        <f>'2. Dimension Definition'!D16</f>
        <v>3</v>
      </c>
      <c r="B13" s="96" t="str">
        <f>'2. Dimension Definition'!A17</f>
        <v/>
      </c>
      <c r="C13" s="96" t="str">
        <f>'2. Dimension Definition'!B17</f>
        <v/>
      </c>
      <c r="D13" s="96" t="str">
        <f>'2. Dimension Definition'!C17</f>
        <v/>
      </c>
      <c r="E13" s="96" t="str">
        <f>if(len('2. Dimension Definition'!E17)&gt;0,'2. Dimension Definition'!E17,'2. Dimension Definition'!E17)</f>
        <v/>
      </c>
      <c r="F13" s="96" t="str">
        <f>if(len('2. Dimension Definition'!G17)&gt;0,'2. Dimension Definition'!G17,'2. Dimension Definition'!F17)</f>
        <v/>
      </c>
      <c r="G13" s="96" t="str">
        <f>if(len('2. Dimension Definition'!I17)&gt;0,'2. Dimension Definition'!I17,'2. Dimension Definition'!H17)</f>
        <v/>
      </c>
      <c r="H13" s="96" t="str">
        <f>if(len('2. Dimension Definition'!K17)&gt;0,'2. Dimension Definition'!K17,'2. Dimension Definition'!J17)</f>
        <v/>
      </c>
      <c r="I13" s="146" t="str">
        <f>'2. Dimension Definition'!L17</f>
        <v/>
      </c>
      <c r="K13" s="96">
        <f>IFERROR(__xludf.DUMMYFUNCTION("""COMPUTED_VALUE"""),4.0)</f>
        <v>4</v>
      </c>
      <c r="L13" s="96" t="str">
        <f>IFERROR(__xludf.DUMMYFUNCTION("""COMPUTED_VALUE"""),"RL")</f>
        <v>RL</v>
      </c>
      <c r="M13" s="96" t="str">
        <f>IFERROR(__xludf.DUMMYFUNCTION("""COMPUTED_VALUE"""),"Oracle Events (OEs)")</f>
        <v>Oracle Events (OEs)</v>
      </c>
      <c r="N13" s="96" t="str">
        <f>IFERROR(__xludf.DUMMYFUNCTION("""COMPUTED_VALUE"""),"OE Accuracy")</f>
        <v>OE Accuracy</v>
      </c>
      <c r="O13" s="96" t="str">
        <f>IFERROR(__xludf.DUMMYFUNCTION("""COMPUTED_VALUE"""),"Auditors should verify OEs against the universe data using the Explorer or Sandbox. Each OE should reference the correct tool, correct service, correct parameters, and correct expected data. An OE that describes ""look up Fatimah's relocations in Linear"""&amp;" when relocation records are actually in the CRM is inaccurate — the data exists but the OE points to the wrong place. OE Accuracy is distinct from OE Completeness: completeness checks whether steps are missing; accuracy checks whether the steps that exis"&amp;"t are correct.")</f>
        <v>Auditors should verify OEs against the universe data using the Explorer or Sandbox. Each OE should reference the correct tool, correct service, correct parameters, and correct expected data. An OE that describes "look up Fatimah's relocations in Linear" when relocation records are actually in the CRM is inaccurate — the data exists but the OE points to the wrong place. OE Accuracy is distinct from OE Completeness: completeness checks whether steps are missing; accuracy checks whether the steps that exist are correct.</v>
      </c>
      <c r="P13" s="96" t="str">
        <f>IFERROR(__xludf.DUMMYFUNCTION("""COMPUTED_VALUE"""),"N/A")</f>
        <v>N/A</v>
      </c>
      <c r="Q13" s="96" t="str">
        <f>IFERROR(__xludf.DUMMYFUNCTION("""COMPUTED_VALUE"""),"[Non-Fail - Minor OE Inaccuracies] OEs are substantively correct but contain minor imprecisions (e.g., slightly wrong parameter name that doesn't change the outcome, approximate rather than exact expected values for freetext fields).
[Non-Fail - Inaccura"&amp;"te Oracle Events] One or more OEs reference the wrong tool, wrong service, wrong parameters, or wrong expected data. The described steps would not produce the correct results if followed literally (e.g., searching the wrong service for data that lives els"&amp;"ewhere, expecting data that doesn't match the universe, specifying incorrect entity names or identifiers).")</f>
        <v>[Non-Fail - Minor OE Inaccuracies] OEs are substantively correct but contain minor imprecisions (e.g., slightly wrong parameter name that doesn't change the outcome, approximate rather than exact expected values for freetext fields).
[Non-Fail - Inaccurate Oracle Events] One or more OEs reference the wrong tool, wrong service, wrong parameters, or wrong expected data. The described steps would not produce the correct results if followed literally (e.g., searching the wrong service for data that lives elsewhere, expecting data that doesn't match the universe, specifying incorrect entity names or identifiers).</v>
      </c>
      <c r="R13" s="96" t="str">
        <f>IFERROR(__xludf.DUMMYFUNCTION("""COMPUTED_VALUE"""),"All OEs are factually accurate. Tools, services, parameters, and expected data match the universe. Following the OEs literally would produce a correct trajectory.")</f>
        <v>All OEs are factually accurate. Tools, services, parameters, and expected data match the universe. Following the OEs literally would produce a correct trajectory.</v>
      </c>
      <c r="S13" s="96" t="b">
        <f>IFERROR(__xludf.DUMMYFUNCTION("""COMPUTED_VALUE"""),TRUE)</f>
        <v>1</v>
      </c>
    </row>
    <row r="14" ht="15.75" customHeight="1">
      <c r="A14" s="96">
        <f>'2. Dimension Definition'!D17</f>
        <v>3</v>
      </c>
      <c r="B14" s="96" t="str">
        <f>'2. Dimension Definition'!A18</f>
        <v/>
      </c>
      <c r="C14" s="96" t="str">
        <f>'2. Dimension Definition'!B18</f>
        <v/>
      </c>
      <c r="D14" s="96" t="str">
        <f>'2. Dimension Definition'!C18</f>
        <v/>
      </c>
      <c r="E14" s="96" t="str">
        <f>if(len('2. Dimension Definition'!E18)&gt;0,'2. Dimension Definition'!E18,'2. Dimension Definition'!E18)</f>
        <v/>
      </c>
      <c r="F14" s="96" t="str">
        <f>if(len('2. Dimension Definition'!G18)&gt;0,'2. Dimension Definition'!G18,'2. Dimension Definition'!F18)</f>
        <v/>
      </c>
      <c r="G14" s="96" t="str">
        <f>if(len('2. Dimension Definition'!I18)&gt;0,'2. Dimension Definition'!I18,'2. Dimension Definition'!H18)</f>
        <v/>
      </c>
      <c r="H14" s="96" t="str">
        <f>if(len('2. Dimension Definition'!K18)&gt;0,'2. Dimension Definition'!K18,'2. Dimension Definition'!J18)</f>
        <v/>
      </c>
      <c r="I14" s="146" t="str">
        <f>'2. Dimension Definition'!L18</f>
        <v/>
      </c>
      <c r="K14" s="96">
        <f>IFERROR(__xludf.DUMMYFUNCTION("""COMPUTED_VALUE"""),4.0)</f>
        <v>4</v>
      </c>
      <c r="L14" s="96" t="str">
        <f>IFERROR(__xludf.DUMMYFUNCTION("""COMPUTED_VALUE"""),"RL")</f>
        <v>RL</v>
      </c>
      <c r="M14" s="96" t="str">
        <f>IFERROR(__xludf.DUMMYFUNCTION("""COMPUTED_VALUE"""),"Oracle Events (OEs)")</f>
        <v>Oracle Events (OEs)</v>
      </c>
      <c r="N14" s="96" t="str">
        <f>IFERROR(__xludf.DUMMYFUNCTION("""COMPUTED_VALUE"""),"OE Completeness")</f>
        <v>OE Completeness</v>
      </c>
      <c r="O14" s="96" t="str">
        <f>IFERROR(__xludf.DUMMYFUNCTION("""COMPUTED_VALUE"""),"Additional Notes: OEs are the key steps a correct agent would take. 
They serve two purposes: (1) prove solvability, and (2) generate TS and QC rubrics. 
Each OE should note: what action happens, what info is discovered, what tool is used, 
and what param"&amp;"eters matter. OEs describe tool-use steps — not what the final response should say.")</f>
        <v>Additional Notes: OEs are the key steps a correct agent would take. 
They serve two purposes: (1) prove solvability, and (2) generate TS and QC rubrics. 
Each OE should note: what action happens, what info is discovered, what tool is used, 
and what parameters matter. OEs describe tool-use steps — not what the final response should say.</v>
      </c>
      <c r="P14" s="96" t="str">
        <f>IFERROR(__xludf.DUMMYFUNCTION("""COMPUTED_VALUE"""),"N/A")</f>
        <v>N/A</v>
      </c>
      <c r="Q14" s="96" t="str">
        <f>IFERROR(__xludf.DUMMYFUNCTION("""COMPUTED_VALUE"""),"[Non-Fail - Incomplete Oracle Events]
- OEs are missing critical steps needed to solve the task (e.g., no step describing how key info is retrieved, or how required action is executed).")</f>
        <v>[Non-Fail - Incomplete Oracle Events]
- OEs are missing critical steps needed to solve the task (e.g., no step describing how key info is retrieved, or how required action is executed).</v>
      </c>
      <c r="R14" s="96" t="str">
        <f>IFERROR(__xludf.DUMMYFUNCTION("""COMPUTED_VALUE"""),"OEs describe the full critical path: key discovery steps + dependency chain(s) + required write action(s).")</f>
        <v>OEs describe the full critical path: key discovery steps + dependency chain(s) + required write action(s).</v>
      </c>
      <c r="S14" s="96" t="b">
        <f>IFERROR(__xludf.DUMMYFUNCTION("""COMPUTED_VALUE"""),TRUE)</f>
        <v>1</v>
      </c>
    </row>
    <row r="15" ht="15.75" customHeight="1">
      <c r="A15" s="96" t="str">
        <f>'2. Dimension Definition'!D18</f>
        <v/>
      </c>
      <c r="B15" s="96" t="str">
        <f>'2. Dimension Definition'!A19</f>
        <v/>
      </c>
      <c r="C15" s="96" t="str">
        <f>'2. Dimension Definition'!B19</f>
        <v/>
      </c>
      <c r="D15" s="96" t="str">
        <f>'2. Dimension Definition'!C19</f>
        <v/>
      </c>
      <c r="E15" s="96" t="str">
        <f>if(len('2. Dimension Definition'!E19)&gt;0,'2. Dimension Definition'!E19,'2. Dimension Definition'!E19)</f>
        <v/>
      </c>
      <c r="F15" s="96" t="str">
        <f>if(len('2. Dimension Definition'!G19)&gt;0,'2. Dimension Definition'!G19,'2. Dimension Definition'!F19)</f>
        <v/>
      </c>
      <c r="G15" s="96" t="str">
        <f>if(len('2. Dimension Definition'!I19)&gt;0,'2. Dimension Definition'!I19,'2. Dimension Definition'!H19)</f>
        <v/>
      </c>
      <c r="H15" s="96" t="str">
        <f>if(len('2. Dimension Definition'!K19)&gt;0,'2. Dimension Definition'!K19,'2. Dimension Definition'!J19)</f>
        <v/>
      </c>
      <c r="I15" s="146" t="str">
        <f>'2. Dimension Definition'!L19</f>
        <v/>
      </c>
      <c r="K15" s="96">
        <f>IFERROR(__xludf.DUMMYFUNCTION("""COMPUTED_VALUE"""),5.0)</f>
        <v>5</v>
      </c>
      <c r="L15" s="96" t="str">
        <f>IFERROR(__xludf.DUMMYFUNCTION("""COMPUTED_VALUE"""),"RL")</f>
        <v>RL</v>
      </c>
      <c r="M15" s="96" t="str">
        <f>IFERROR(__xludf.DUMMYFUNCTION("""COMPUTED_VALUE"""),"Rubrics")</f>
        <v>Rubrics</v>
      </c>
      <c r="N15" s="96" t="str">
        <f>IFERROR(__xludf.DUMMYFUNCTION("""COMPUTED_VALUE"""),"Overall Rubric Quality")</f>
        <v>Overall Rubric Quality</v>
      </c>
      <c r="O15" s="96"/>
      <c r="P15" s="96" t="str">
        <f>IFERROR(__xludf.DUMMYFUNCTION("""COMPUTED_VALUE"""),"Use the number of criteria that the CB wrote as the denominator while calculating % values. See the additional notes section for the numerator. Do NOT double count criteria while tallying even if it has multiple issues.
[Fail - 10%+ Major Rubric Errors]
"&amp;"More than 10% (&gt;10%) of the criteria contain major issues
[Fail - 15%+ Moderate Rubric Errors]
More than 15% (&gt;15%) of the criteria contain moderate or major issues
[Fail - 20%+ Minor Rubric Errors]
More than 20% (&gt;20%) of the criteria contain minor or "&amp;"moderate or major issues")</f>
        <v>Use the number of criteria that the CB wrote as the denominator while calculating % values. See the additional notes section for the numerator. Do NOT double count criteria while tallying even if it has multiple issues.
[Fail - 10%+ Major Rubric Errors]
More than 10% (&gt;10%) of the criteria contain major issues
[Fail - 15%+ Moderate Rubric Errors]
More than 15% (&gt;15%) of the criteria contain moderate or major issues
[Fail - 20%+ Minor Rubric Errors]
More than 20% (&gt;20%) of the criteria contain minor or moderate or major issues</v>
      </c>
      <c r="Q15" s="96" t="str">
        <f>IFERROR(__xludf.DUMMYFUNCTION("""COMPUTED_VALUE"""),"[Non-Fail - Up to 10% Major Errors]
Up to 10% (&lt;=10%) of the criteria contain major issues
[Non-Fail - Up to 15% Moderate Errors]
Up to 15% (&lt;=15%) of criteria contain moderate or major issues (with major issues contributing lower than 5%)
[Non-Fail - 5"&amp;"-20% Minor Errors]
Between 5 and 20% (&gt;=5% and &lt;=20%) of criteria contain minor or moderate or major issues (with major issues contributing lower than 5% and moderate issues contributing lower than 15%)
")</f>
        <v>[Non-Fail - Up to 10% Major Errors]
Up to 10% (&lt;=10%) of the criteria contain major issues
[Non-Fail - Up to 15% Moderate Errors]
Up to 15% (&lt;=15%) of criteria contain moderate or major issues (with major issues contributing lower than 5%)
[Non-Fail - 5-20% Minor Errors]
Between 5 and 20% (&gt;=5% and &lt;=20%) of criteria contain minor or moderate or major issues (with major issues contributing lower than 5% and moderate issues contributing lower than 15%)
</v>
      </c>
      <c r="R15" s="96" t="str">
        <f>IFERROR(__xludf.DUMMYFUNCTION("""COMPUTED_VALUE"""),"- Less than 5% (&lt;5%) of the rubrics have minor issues
- No major or moderate issues
")</f>
        <v>- Less than 5% (&lt;5%) of the rubrics have minor issues
- No major or moderate issues
</v>
      </c>
      <c r="S15" s="96" t="b">
        <f>IFERROR(__xludf.DUMMYFUNCTION("""COMPUTED_VALUE"""),TRUE)</f>
        <v>1</v>
      </c>
    </row>
    <row r="16" ht="15.75" customHeight="1">
      <c r="A16" s="96" t="str">
        <f>'2. Dimension Definition'!D19</f>
        <v/>
      </c>
      <c r="B16" s="96" t="str">
        <f>'2. Dimension Definition'!A20</f>
        <v/>
      </c>
      <c r="C16" s="96" t="str">
        <f>'2. Dimension Definition'!B20</f>
        <v/>
      </c>
      <c r="D16" s="96" t="str">
        <f>'2. Dimension Definition'!C20</f>
        <v/>
      </c>
      <c r="E16" s="96" t="str">
        <f>if(len('2. Dimension Definition'!E20)&gt;0,'2. Dimension Definition'!E20,'2. Dimension Definition'!E20)</f>
        <v/>
      </c>
      <c r="F16" s="96" t="str">
        <f>if(len('2. Dimension Definition'!G20)&gt;0,'2. Dimension Definition'!G20,'2. Dimension Definition'!F20)</f>
        <v/>
      </c>
      <c r="G16" s="96" t="str">
        <f>if(len('2. Dimension Definition'!I20)&gt;0,'2. Dimension Definition'!I20,'2. Dimension Definition'!H20)</f>
        <v/>
      </c>
      <c r="H16" s="96" t="str">
        <f>if(len('2. Dimension Definition'!K20)&gt;0,'2. Dimension Definition'!K20,'2. Dimension Definition'!J20)</f>
        <v/>
      </c>
      <c r="I16" s="146" t="str">
        <f>'2. Dimension Definition'!L20</f>
        <v/>
      </c>
      <c r="K16" s="96">
        <f>IFERROR(__xludf.DUMMYFUNCTION("""COMPUTED_VALUE"""),5.0)</f>
        <v>5</v>
      </c>
      <c r="L16" s="96" t="str">
        <f>IFERROR(__xludf.DUMMYFUNCTION("""COMPUTED_VALUE"""),"RL")</f>
        <v>RL</v>
      </c>
      <c r="M16" s="96" t="str">
        <f>IFERROR(__xludf.DUMMYFUNCTION("""COMPUTED_VALUE"""),"Rubrics")</f>
        <v>Rubrics</v>
      </c>
      <c r="N16" s="96" t="str">
        <f>IFERROR(__xludf.DUMMYFUNCTION("""COMPUTED_VALUE"""),"Rubric Category Balance")</f>
        <v>Rubric Category Balance</v>
      </c>
      <c r="O16" s="96" t="str">
        <f>IFERROR(__xludf.DUMMYFUNCTION("""COMPUTED_VALUE"""),"Outcome rubrics check final correctness (was the result right?). 
Process rubrics = Tool Selection + Query Construction (did the agent use the right tools 
with the right parameters?). Target ratio is approximately 
80% Outcome, 20% Process. ")</f>
        <v>Outcome rubrics check final correctness (was the result right?). 
Process rubrics = Tool Selection + Query Construction (did the agent use the right tools 
with the right parameters?). Target ratio is approximately 
80% Outcome, 20% Process. </v>
      </c>
      <c r="P16" s="96" t="str">
        <f>IFERROR(__xludf.DUMMYFUNCTION("""COMPUTED_VALUE"""),"[Fail - No Outcome Rubrics] - The rubric set contains zero Outcome rubrics. 
[Fail - Process-Heavy] - More than 50% of rubrics are Process (Tool Selection + Query Construction), with Outcome rubrics underrepresented.
[Fail - Missing Grounding Check] Inves"&amp;"tigation-heavy task has no grounding-check rubric verifying the agent retrieved data before reporting it.")</f>
        <v>[Fail - No Outcome Rubrics] - The rubric set contains zero Outcome rubrics. 
[Fail - Process-Heavy] - More than 50% of rubrics are Process (Tool Selection + Query Construction), with Outcome rubrics underrepresented.
[Fail - Missing Grounding Check] Investigation-heavy task has no grounding-check rubric verifying the agent retrieved data before reporting it.</v>
      </c>
      <c r="Q16" s="96"/>
      <c r="R16" s="96" t="str">
        <f>IFERROR(__xludf.DUMMYFUNCTION("""COMPUTED_VALUE"""),"Approximately 80% or more of rubrics are Outcome. Process rubrics (TS + QC) are present but limited to critical oracle-event steps.")</f>
        <v>Approximately 80% or more of rubrics are Outcome. Process rubrics (TS + QC) are present but limited to critical oracle-event steps.</v>
      </c>
      <c r="S16" s="96" t="b">
        <f>IFERROR(__xludf.DUMMYFUNCTION("""COMPUTED_VALUE"""),TRUE)</f>
        <v>1</v>
      </c>
    </row>
    <row r="17" ht="15.75" customHeight="1">
      <c r="A17" s="96" t="str">
        <f>'2. Dimension Definition'!D20</f>
        <v/>
      </c>
      <c r="B17" s="96" t="str">
        <f>'2. Dimension Definition'!A21</f>
        <v/>
      </c>
      <c r="C17" s="96" t="str">
        <f>'2. Dimension Definition'!B21</f>
        <v/>
      </c>
      <c r="D17" s="96" t="str">
        <f>'2. Dimension Definition'!C21</f>
        <v/>
      </c>
      <c r="E17" s="96" t="str">
        <f>if(len('2. Dimension Definition'!E21)&gt;0,'2. Dimension Definition'!E21,'2. Dimension Definition'!E21)</f>
        <v/>
      </c>
      <c r="F17" s="96" t="str">
        <f>if(len('2. Dimension Definition'!G21)&gt;0,'2. Dimension Definition'!G21,'2. Dimension Definition'!F21)</f>
        <v/>
      </c>
      <c r="G17" s="96" t="str">
        <f>if(len('2. Dimension Definition'!I21)&gt;0,'2. Dimension Definition'!I21,'2. Dimension Definition'!H21)</f>
        <v/>
      </c>
      <c r="H17" s="96" t="str">
        <f>if(len('2. Dimension Definition'!K21)&gt;0,'2. Dimension Definition'!K21,'2. Dimension Definition'!J21)</f>
        <v/>
      </c>
      <c r="I17" s="146" t="str">
        <f>'2. Dimension Definition'!L21</f>
        <v/>
      </c>
      <c r="K17" s="96">
        <f>IFERROR(__xludf.DUMMYFUNCTION("""COMPUTED_VALUE"""),6.0)</f>
        <v>6</v>
      </c>
      <c r="L17" s="96" t="str">
        <f>IFERROR(__xludf.DUMMYFUNCTION("""COMPUTED_VALUE"""),"RL")</f>
        <v>RL</v>
      </c>
      <c r="M17" s="96" t="str">
        <f>IFERROR(__xludf.DUMMYFUNCTION("""COMPUTED_VALUE"""),"Trajectory")</f>
        <v>Trajectory</v>
      </c>
      <c r="N17" s="96" t="str">
        <f>IFERROR(__xludf.DUMMYFUNCTION("""COMPUTED_VALUE"""),"Tool Call Count")</f>
        <v>Tool Call Count</v>
      </c>
      <c r="O17" s="96" t="str">
        <f>IFERROR(__xludf.DUMMYFUNCTION("""COMPUTED_VALUE"""),"
Important note for auditors:
During the QH audits, this criterion should not be evaluated.")</f>
        <v>
Important note for auditors:
During the QH audits, this criterion should not be evaluated.</v>
      </c>
      <c r="P17" s="96" t="str">
        <f>IFERROR(__xludf.DUMMYFUNCTION("""COMPUTED_VALUE"""),"[Fail - Insufficient Tool Calls] - All trajectories contains fewer than 30 tool calls")</f>
        <v>[Fail - Insufficient Tool Calls] - All trajectories contains fewer than 30 tool calls</v>
      </c>
      <c r="Q17" s="96" t="str">
        <f>IFERROR(__xludf.DUMMYFUNCTION("""COMPUTED_VALUE"""),"[Non-Fail - Below Target Tool Calls] - At least one trajectory contains 30–39 tool calls. The task elicits broad exploration but falls slightly short of the 40-call complexity target.")</f>
        <v>[Non-Fail - Below Target Tool Calls] - At least one trajectory contains 30–39 tool calls. The task elicits broad exploration but falls slightly short of the 40-call complexity target.</v>
      </c>
      <c r="R17" s="96" t="str">
        <f>IFERROR(__xludf.DUMMYFUNCTION("""COMPUTED_VALUE"""),"At least one trajectory contains 40+ tool calls, reflecting genuine cross-service investigation and action complexity.")</f>
        <v>At least one trajectory contains 40+ tool calls, reflecting genuine cross-service investigation and action complexity.</v>
      </c>
      <c r="S17" s="96" t="b">
        <f>IFERROR(__xludf.DUMMYFUNCTION("""COMPUTED_VALUE"""),TRUE)</f>
        <v>1</v>
      </c>
    </row>
    <row r="18" ht="15.75" customHeight="1">
      <c r="A18" s="96" t="str">
        <f>'2. Dimension Definition'!D21</f>
        <v/>
      </c>
      <c r="B18" s="96" t="str">
        <f>'2. Dimension Definition'!A22</f>
        <v/>
      </c>
      <c r="C18" s="96" t="str">
        <f>'2. Dimension Definition'!B22</f>
        <v/>
      </c>
      <c r="D18" s="96" t="str">
        <f>'2. Dimension Definition'!C22</f>
        <v/>
      </c>
      <c r="E18" s="96" t="str">
        <f>if(len('2. Dimension Definition'!E22)&gt;0,'2. Dimension Definition'!E22,'2. Dimension Definition'!E22)</f>
        <v/>
      </c>
      <c r="F18" s="96" t="str">
        <f>if(len('2. Dimension Definition'!G22)&gt;0,'2. Dimension Definition'!G22,'2. Dimension Definition'!F22)</f>
        <v/>
      </c>
      <c r="G18" s="96" t="str">
        <f>if(len('2. Dimension Definition'!I22)&gt;0,'2. Dimension Definition'!I22,'2. Dimension Definition'!H22)</f>
        <v/>
      </c>
      <c r="H18" s="96" t="str">
        <f>if(len('2. Dimension Definition'!K22)&gt;0,'2. Dimension Definition'!K22,'2. Dimension Definition'!J22)</f>
        <v/>
      </c>
      <c r="I18" s="146" t="str">
        <f>'2. Dimension Definition'!L22</f>
        <v/>
      </c>
      <c r="K18" s="96">
        <f>IFERROR(__xludf.DUMMYFUNCTION("""COMPUTED_VALUE"""),6.0)</f>
        <v>6</v>
      </c>
      <c r="L18" s="96" t="str">
        <f>IFERROR(__xludf.DUMMYFUNCTION("""COMPUTED_VALUE"""),"RL")</f>
        <v>RL</v>
      </c>
      <c r="M18" s="96" t="str">
        <f>IFERROR(__xludf.DUMMYFUNCTION("""COMPUTED_VALUE"""),"Trajectory")</f>
        <v>Trajectory</v>
      </c>
      <c r="N18" s="96" t="str">
        <f>IFERROR(__xludf.DUMMYFUNCTION("""COMPUTED_VALUE"""),"Agent Failure Rate")</f>
        <v>Agent Failure Rate</v>
      </c>
      <c r="O18" s="96" t="str">
        <f>IFERROR(__xludf.DUMMYFUNCTION("""COMPUTED_VALUE"""),"At least 4 of the agent runs need to fail the prompt.
A failure is defined as the model failing at least one valid outcome rubric. Process rubric failures are not model failures.")</f>
        <v>At least 4 of the agent runs need to fail the prompt.
A failure is defined as the model failing at least one valid outcome rubric. Process rubric failures are not model failures.</v>
      </c>
      <c r="P18" s="96" t="str">
        <f>IFERROR(__xludf.DUMMYFUNCTION("""COMPUTED_VALUE"""),"[Fail - Too Easy]
- More than 2 of 6 runs pass all valid outcome rubrics (i.e., pass@1 &gt; 40%)
")</f>
        <v>[Fail - Too Easy]
- More than 2 of 6 runs pass all valid outcome rubrics (i.e., pass@1 &gt; 40%)
</v>
      </c>
      <c r="Q18" s="96"/>
      <c r="R18" s="96" t="str">
        <f>IFERROR(__xludf.DUMMYFUNCTION("""COMPUTED_VALUE"""),"0–2 of 6 runs pass all outcome rubrics (pass@1 ≤ 40%), proving the task is sufficiently difficult")</f>
        <v>0–2 of 6 runs pass all outcome rubrics (pass@1 ≤ 40%), proving the task is sufficiently difficult</v>
      </c>
      <c r="S18" s="96" t="b">
        <f>IFERROR(__xludf.DUMMYFUNCTION("""COMPUTED_VALUE"""),TRUE)</f>
        <v>1</v>
      </c>
    </row>
    <row r="19" ht="15.75" customHeight="1">
      <c r="A19" s="96" t="str">
        <f>'2. Dimension Definition'!D22</f>
        <v/>
      </c>
      <c r="B19" s="96" t="str">
        <f>'2. Dimension Definition'!A23</f>
        <v/>
      </c>
      <c r="C19" s="96" t="str">
        <f>'2. Dimension Definition'!B23</f>
        <v/>
      </c>
      <c r="D19" s="96" t="str">
        <f>'2. Dimension Definition'!C23</f>
        <v/>
      </c>
      <c r="E19" s="96" t="str">
        <f>if(len('2. Dimension Definition'!E23)&gt;0,'2. Dimension Definition'!E23,'2. Dimension Definition'!E23)</f>
        <v/>
      </c>
      <c r="F19" s="96" t="str">
        <f>if(len('2. Dimension Definition'!G23)&gt;0,'2. Dimension Definition'!G23,'2. Dimension Definition'!F23)</f>
        <v/>
      </c>
      <c r="G19" s="96" t="str">
        <f>if(len('2. Dimension Definition'!I23)&gt;0,'2. Dimension Definition'!I23,'2. Dimension Definition'!H23)</f>
        <v/>
      </c>
      <c r="H19" s="96" t="str">
        <f>if(len('2. Dimension Definition'!K23)&gt;0,'2. Dimension Definition'!K23,'2. Dimension Definition'!J23)</f>
        <v/>
      </c>
      <c r="I19" s="146" t="str">
        <f>'2. Dimension Definition'!L23</f>
        <v/>
      </c>
      <c r="K19" s="96">
        <f>IFERROR(__xludf.DUMMYFUNCTION("""COMPUTED_VALUE"""),2.0)</f>
        <v>2</v>
      </c>
      <c r="L19" s="96" t="str">
        <f>IFERROR(__xludf.DUMMYFUNCTION("""COMPUTED_VALUE"""),"RL")</f>
        <v>RL</v>
      </c>
      <c r="M19" s="96" t="str">
        <f>IFERROR(__xludf.DUMMYFUNCTION("""COMPUTED_VALUE"""),"Prompt")</f>
        <v>Prompt</v>
      </c>
      <c r="N19" s="96" t="str">
        <f>IFERROR(__xludf.DUMMYFUNCTION("""COMPUTED_VALUE"""),"Persona")</f>
        <v>Persona</v>
      </c>
      <c r="O19" s="96" t="str">
        <f>IFERROR(__xludf.DUMMYFUNCTION("""COMPUTED_VALUE"""),"See the list of personas in the instructions doc or in the summary doc")</f>
        <v>See the list of personas in the instructions doc or in the summary doc</v>
      </c>
      <c r="P19" s="96" t="str">
        <f>IFERROR(__xludf.DUMMYFUNCTION("""COMPUTED_VALUE"""),"[Fail - Persona Mismatch] The prompt written by the CB does not read like it could have been written by the persona selected.
Note: Do not flag if you think the prompt suits a different persona, but rather only fail the task if the prompt cannot plausibly"&amp;" be written by the persona selected.")</f>
        <v>[Fail - Persona Mismatch] The prompt written by the CB does not read like it could have been written by the persona selected.
Note: Do not flag if you think the prompt suits a different persona, but rather only fail the task if the prompt cannot plausibly be written by the persona selected.</v>
      </c>
      <c r="Q19" s="96" t="str">
        <f>IFERROR(__xludf.DUMMYFUNCTION("""COMPUTED_VALUE"""),"[Non-Fail - Persona Mismatch] The prompt written by the CB is plausible for the persona selected, but fits a different persona better")</f>
        <v>[Non-Fail - Persona Mismatch] The prompt written by the CB is plausible for the persona selected, but fits a different persona better</v>
      </c>
      <c r="R19" s="96" t="str">
        <f>IFERROR(__xludf.DUMMYFUNCTION("""COMPUTED_VALUE"""),"The prompt written by the CB aligns with the persona selected")</f>
        <v>The prompt written by the CB aligns with the persona selected</v>
      </c>
      <c r="S19" s="96" t="b">
        <f>IFERROR(__xludf.DUMMYFUNCTION("""COMPUTED_VALUE"""),TRUE)</f>
        <v>1</v>
      </c>
    </row>
    <row r="20" ht="15.75" customHeight="1">
      <c r="A20" s="96" t="str">
        <f>'2. Dimension Definition'!D23</f>
        <v/>
      </c>
      <c r="B20" s="96" t="str">
        <f>'2. Dimension Definition'!A24</f>
        <v/>
      </c>
      <c r="C20" s="96" t="str">
        <f>'2. Dimension Definition'!B24</f>
        <v/>
      </c>
      <c r="D20" s="96" t="str">
        <f>'2. Dimension Definition'!C24</f>
        <v/>
      </c>
      <c r="E20" s="96" t="str">
        <f>if(len('2. Dimension Definition'!E24)&gt;0,'2. Dimension Definition'!E24,'2. Dimension Definition'!E24)</f>
        <v/>
      </c>
      <c r="F20" s="96" t="str">
        <f>if(len('2. Dimension Definition'!G24)&gt;0,'2. Dimension Definition'!G24,'2. Dimension Definition'!F24)</f>
        <v/>
      </c>
      <c r="G20" s="96" t="str">
        <f>if(len('2. Dimension Definition'!I24)&gt;0,'2. Dimension Definition'!I24,'2. Dimension Definition'!H24)</f>
        <v/>
      </c>
      <c r="H20" s="96" t="str">
        <f>if(len('2. Dimension Definition'!K24)&gt;0,'2. Dimension Definition'!K24,'2. Dimension Definition'!J24)</f>
        <v/>
      </c>
      <c r="I20" s="146" t="str">
        <f>'2. Dimension Definition'!L24</f>
        <v/>
      </c>
    </row>
    <row r="21" ht="15.75" customHeight="1">
      <c r="A21" s="96" t="str">
        <f>'2. Dimension Definition'!D24</f>
        <v/>
      </c>
      <c r="B21" s="96" t="str">
        <f>'2. Dimension Definition'!A25</f>
        <v/>
      </c>
      <c r="C21" s="96" t="str">
        <f>'2. Dimension Definition'!B25</f>
        <v/>
      </c>
      <c r="D21" s="96" t="str">
        <f>'2. Dimension Definition'!C25</f>
        <v/>
      </c>
      <c r="E21" s="96" t="str">
        <f>if(len('2. Dimension Definition'!E25)&gt;0,'2. Dimension Definition'!E25,'2. Dimension Definition'!E25)</f>
        <v/>
      </c>
      <c r="F21" s="96" t="str">
        <f>if(len('2. Dimension Definition'!G25)&gt;0,'2. Dimension Definition'!G25,'2. Dimension Definition'!F25)</f>
        <v/>
      </c>
      <c r="G21" s="96" t="str">
        <f>if(len('2. Dimension Definition'!I25)&gt;0,'2. Dimension Definition'!I25,'2. Dimension Definition'!H25)</f>
        <v/>
      </c>
      <c r="H21" s="96" t="str">
        <f>if(len('2. Dimension Definition'!K25)&gt;0,'2. Dimension Definition'!K25,'2. Dimension Definition'!J25)</f>
        <v/>
      </c>
      <c r="I21" s="146" t="str">
        <f>'2. Dimension Definition'!L25</f>
        <v/>
      </c>
    </row>
    <row r="22" ht="15.75" customHeight="1">
      <c r="A22" s="96" t="str">
        <f>'2. Dimension Definition'!D25</f>
        <v/>
      </c>
      <c r="B22" s="96" t="str">
        <f>'2. Dimension Definition'!A26</f>
        <v/>
      </c>
      <c r="C22" s="96" t="str">
        <f>'2. Dimension Definition'!B26</f>
        <v/>
      </c>
      <c r="D22" s="96" t="str">
        <f>'2. Dimension Definition'!C26</f>
        <v/>
      </c>
      <c r="E22" s="96" t="str">
        <f>if(len('2. Dimension Definition'!E26)&gt;0,'2. Dimension Definition'!E26,'2. Dimension Definition'!E26)</f>
        <v/>
      </c>
      <c r="F22" s="96" t="str">
        <f>if(len('2. Dimension Definition'!G26)&gt;0,'2. Dimension Definition'!G26,'2. Dimension Definition'!F26)</f>
        <v/>
      </c>
      <c r="G22" s="96" t="str">
        <f>if(len('2. Dimension Definition'!I26)&gt;0,'2. Dimension Definition'!I26,'2. Dimension Definition'!H26)</f>
        <v/>
      </c>
      <c r="H22" s="96" t="str">
        <f>if(len('2. Dimension Definition'!K26)&gt;0,'2. Dimension Definition'!K26,'2. Dimension Definition'!J26)</f>
        <v/>
      </c>
      <c r="I22" s="146" t="str">
        <f>'2. Dimension Definition'!L26</f>
        <v/>
      </c>
    </row>
    <row r="23" ht="15.75" customHeight="1">
      <c r="A23" s="96" t="str">
        <f>'2. Dimension Definition'!D26</f>
        <v/>
      </c>
      <c r="B23" s="96" t="str">
        <f>'2. Dimension Definition'!A27</f>
        <v/>
      </c>
      <c r="C23" s="96" t="str">
        <f>'2. Dimension Definition'!B27</f>
        <v/>
      </c>
      <c r="D23" s="96" t="str">
        <f>'2. Dimension Definition'!C27</f>
        <v/>
      </c>
      <c r="E23" s="96" t="str">
        <f>if(len('2. Dimension Definition'!E27)&gt;0,'2. Dimension Definition'!E27,'2. Dimension Definition'!E27)</f>
        <v/>
      </c>
      <c r="F23" s="96" t="str">
        <f>if(len('2. Dimension Definition'!G27)&gt;0,'2. Dimension Definition'!G27,'2. Dimension Definition'!F27)</f>
        <v/>
      </c>
      <c r="G23" s="96" t="str">
        <f>if(len('2. Dimension Definition'!I27)&gt;0,'2. Dimension Definition'!I27,'2. Dimension Definition'!H27)</f>
        <v/>
      </c>
      <c r="H23" s="96" t="str">
        <f>if(len('2. Dimension Definition'!K27)&gt;0,'2. Dimension Definition'!K27,'2. Dimension Definition'!J27)</f>
        <v/>
      </c>
      <c r="I23" s="146" t="str">
        <f>'2. Dimension Definition'!L27</f>
        <v/>
      </c>
    </row>
    <row r="24" ht="15.75" customHeight="1">
      <c r="A24" s="96" t="str">
        <f>'2. Dimension Definition'!D27</f>
        <v/>
      </c>
      <c r="B24" s="96" t="str">
        <f>'2. Dimension Definition'!A28</f>
        <v/>
      </c>
      <c r="C24" s="96" t="str">
        <f>'2. Dimension Definition'!B28</f>
        <v/>
      </c>
      <c r="D24" s="96" t="str">
        <f>'2. Dimension Definition'!C28</f>
        <v/>
      </c>
      <c r="E24" s="96" t="str">
        <f>if(len('2. Dimension Definition'!E28)&gt;0,'2. Dimension Definition'!E28,'2. Dimension Definition'!E28)</f>
        <v/>
      </c>
      <c r="F24" s="96" t="str">
        <f>if(len('2. Dimension Definition'!G28)&gt;0,'2. Dimension Definition'!G28,'2. Dimension Definition'!F28)</f>
        <v/>
      </c>
      <c r="G24" s="96" t="str">
        <f>if(len('2. Dimension Definition'!I28)&gt;0,'2. Dimension Definition'!I28,'2. Dimension Definition'!H28)</f>
        <v/>
      </c>
      <c r="H24" s="96" t="str">
        <f>if(len('2. Dimension Definition'!K28)&gt;0,'2. Dimension Definition'!K28,'2. Dimension Definition'!J28)</f>
        <v/>
      </c>
      <c r="I24" s="146" t="str">
        <f>'2. Dimension Definition'!L28</f>
        <v/>
      </c>
    </row>
    <row r="25" ht="15.75" customHeight="1">
      <c r="A25" s="96" t="str">
        <f>'2. Dimension Definition'!D28</f>
        <v/>
      </c>
      <c r="B25" s="96" t="str">
        <f>'2. Dimension Definition'!A29</f>
        <v/>
      </c>
      <c r="C25" s="96" t="str">
        <f>'2. Dimension Definition'!B29</f>
        <v/>
      </c>
      <c r="D25" s="96" t="str">
        <f>'2. Dimension Definition'!C29</f>
        <v/>
      </c>
      <c r="E25" s="96" t="str">
        <f>if(len('2. Dimension Definition'!E29)&gt;0,'2. Dimension Definition'!E29,'2. Dimension Definition'!E29)</f>
        <v/>
      </c>
      <c r="F25" s="96" t="str">
        <f>if(len('2. Dimension Definition'!G29)&gt;0,'2. Dimension Definition'!G29,'2. Dimension Definition'!F29)</f>
        <v/>
      </c>
      <c r="G25" s="96" t="str">
        <f>if(len('2. Dimension Definition'!I29)&gt;0,'2. Dimension Definition'!I29,'2. Dimension Definition'!H29)</f>
        <v/>
      </c>
      <c r="H25" s="96" t="str">
        <f>if(len('2. Dimension Definition'!K29)&gt;0,'2. Dimension Definition'!K29,'2. Dimension Definition'!J29)</f>
        <v/>
      </c>
      <c r="I25" s="146" t="str">
        <f>'2. Dimension Definition'!L29</f>
        <v/>
      </c>
    </row>
    <row r="26" ht="15.75" customHeight="1">
      <c r="A26" s="96" t="str">
        <f>'2. Dimension Definition'!D29</f>
        <v/>
      </c>
      <c r="B26" s="96" t="str">
        <f>'2. Dimension Definition'!A30</f>
        <v/>
      </c>
      <c r="C26" s="96" t="str">
        <f>'2. Dimension Definition'!B30</f>
        <v/>
      </c>
      <c r="D26" s="96" t="str">
        <f>'2. Dimension Definition'!C30</f>
        <v/>
      </c>
      <c r="E26" s="96" t="str">
        <f>if(len('2. Dimension Definition'!E30)&gt;0,'2. Dimension Definition'!E30,'2. Dimension Definition'!E30)</f>
        <v/>
      </c>
      <c r="F26" s="96" t="str">
        <f>if(len('2. Dimension Definition'!G30)&gt;0,'2. Dimension Definition'!G30,'2. Dimension Definition'!F30)</f>
        <v/>
      </c>
      <c r="G26" s="96" t="str">
        <f>if(len('2. Dimension Definition'!I30)&gt;0,'2. Dimension Definition'!I30,'2. Dimension Definition'!H30)</f>
        <v/>
      </c>
      <c r="H26" s="96" t="str">
        <f>if(len('2. Dimension Definition'!K30)&gt;0,'2. Dimension Definition'!K30,'2. Dimension Definition'!J30)</f>
        <v/>
      </c>
      <c r="I26" s="146" t="str">
        <f>'2. Dimension Definition'!L30</f>
        <v/>
      </c>
    </row>
    <row r="27" ht="15.75" customHeight="1">
      <c r="A27" s="96" t="str">
        <f>'2. Dimension Definition'!D30</f>
        <v/>
      </c>
      <c r="B27" s="96" t="str">
        <f>'2. Dimension Definition'!A31</f>
        <v/>
      </c>
      <c r="C27" s="96" t="str">
        <f>'2. Dimension Definition'!B31</f>
        <v/>
      </c>
      <c r="D27" s="96" t="str">
        <f>'2. Dimension Definition'!C31</f>
        <v/>
      </c>
      <c r="E27" s="96" t="str">
        <f>if(len('2. Dimension Definition'!E31)&gt;0,'2. Dimension Definition'!E31,'2. Dimension Definition'!E31)</f>
        <v/>
      </c>
      <c r="F27" s="96" t="str">
        <f>if(len('2. Dimension Definition'!G31)&gt;0,'2. Dimension Definition'!G31,'2. Dimension Definition'!F31)</f>
        <v/>
      </c>
      <c r="G27" s="96" t="str">
        <f>if(len('2. Dimension Definition'!I31)&gt;0,'2. Dimension Definition'!I31,'2. Dimension Definition'!H31)</f>
        <v/>
      </c>
      <c r="H27" s="96" t="str">
        <f>if(len('2. Dimension Definition'!K31)&gt;0,'2. Dimension Definition'!K31,'2. Dimension Definition'!J31)</f>
        <v/>
      </c>
      <c r="I27" s="146" t="str">
        <f>'2. Dimension Definition'!L31</f>
        <v/>
      </c>
    </row>
    <row r="28" ht="15.75" customHeight="1">
      <c r="A28" s="96" t="str">
        <f>'2. Dimension Definition'!D31</f>
        <v/>
      </c>
      <c r="B28" s="96" t="str">
        <f>'2. Dimension Definition'!A32</f>
        <v/>
      </c>
      <c r="C28" s="96" t="str">
        <f>'2. Dimension Definition'!B32</f>
        <v/>
      </c>
      <c r="D28" s="96" t="str">
        <f>'2. Dimension Definition'!C32</f>
        <v/>
      </c>
      <c r="E28" s="96" t="str">
        <f>if(len('2. Dimension Definition'!E32)&gt;0,'2. Dimension Definition'!E32,'2. Dimension Definition'!E32)</f>
        <v/>
      </c>
      <c r="F28" s="96" t="str">
        <f>if(len('2. Dimension Definition'!G32)&gt;0,'2. Dimension Definition'!G32,'2. Dimension Definition'!F32)</f>
        <v/>
      </c>
      <c r="G28" s="96" t="str">
        <f>if(len('2. Dimension Definition'!I32)&gt;0,'2. Dimension Definition'!I32,'2. Dimension Definition'!H32)</f>
        <v/>
      </c>
      <c r="H28" s="96" t="str">
        <f>if(len('2. Dimension Definition'!K32)&gt;0,'2. Dimension Definition'!K32,'2. Dimension Definition'!J32)</f>
        <v/>
      </c>
      <c r="I28" s="146" t="str">
        <f>'2. Dimension Definition'!L32</f>
        <v/>
      </c>
    </row>
    <row r="29" ht="15.75" customHeight="1">
      <c r="A29" s="96" t="str">
        <f>'2. Dimension Definition'!D32</f>
        <v/>
      </c>
      <c r="B29" s="96" t="str">
        <f>'2. Dimension Definition'!A33</f>
        <v/>
      </c>
      <c r="C29" s="96" t="str">
        <f>'2. Dimension Definition'!B33</f>
        <v/>
      </c>
      <c r="D29" s="96" t="str">
        <f>'2. Dimension Definition'!C33</f>
        <v/>
      </c>
      <c r="E29" s="96" t="str">
        <f>if(len('2. Dimension Definition'!E33)&gt;0,'2. Dimension Definition'!E33,'2. Dimension Definition'!E33)</f>
        <v/>
      </c>
      <c r="F29" s="96" t="str">
        <f>if(len('2. Dimension Definition'!G33)&gt;0,'2. Dimension Definition'!G33,'2. Dimension Definition'!F33)</f>
        <v/>
      </c>
      <c r="G29" s="96" t="str">
        <f>if(len('2. Dimension Definition'!I33)&gt;0,'2. Dimension Definition'!I33,'2. Dimension Definition'!H33)</f>
        <v/>
      </c>
      <c r="H29" s="96" t="str">
        <f>if(len('2. Dimension Definition'!K33)&gt;0,'2. Dimension Definition'!K33,'2. Dimension Definition'!J33)</f>
        <v/>
      </c>
      <c r="I29" s="146" t="str">
        <f>'2. Dimension Definition'!L33</f>
        <v/>
      </c>
    </row>
    <row r="30" ht="15.75" customHeight="1">
      <c r="A30" s="96" t="str">
        <f>'2. Dimension Definition'!D33</f>
        <v/>
      </c>
      <c r="B30" s="96" t="str">
        <f>'2. Dimension Definition'!A34</f>
        <v/>
      </c>
      <c r="C30" s="96" t="str">
        <f>'2. Dimension Definition'!B34</f>
        <v/>
      </c>
      <c r="D30" s="96" t="str">
        <f>'2. Dimension Definition'!C34</f>
        <v/>
      </c>
      <c r="E30" s="96" t="str">
        <f>if(len('2. Dimension Definition'!E34)&gt;0,'2. Dimension Definition'!E34,'2. Dimension Definition'!E34)</f>
        <v/>
      </c>
      <c r="F30" s="96" t="str">
        <f>if(len('2. Dimension Definition'!G34)&gt;0,'2. Dimension Definition'!G34,'2. Dimension Definition'!F34)</f>
        <v/>
      </c>
      <c r="G30" s="96" t="str">
        <f>if(len('2. Dimension Definition'!I34)&gt;0,'2. Dimension Definition'!I34,'2. Dimension Definition'!H34)</f>
        <v/>
      </c>
      <c r="H30" s="96" t="str">
        <f>if(len('2. Dimension Definition'!K34)&gt;0,'2. Dimension Definition'!K34,'2. Dimension Definition'!J34)</f>
        <v/>
      </c>
      <c r="I30" s="146" t="str">
        <f>'2. Dimension Definition'!L34</f>
        <v/>
      </c>
    </row>
    <row r="31" ht="15.75" customHeight="1">
      <c r="A31" s="96" t="str">
        <f>'2. Dimension Definition'!D34</f>
        <v/>
      </c>
      <c r="B31" s="96" t="str">
        <f>'2. Dimension Definition'!A35</f>
        <v/>
      </c>
      <c r="C31" s="96" t="str">
        <f>'2. Dimension Definition'!B35</f>
        <v/>
      </c>
      <c r="D31" s="96" t="str">
        <f>'2. Dimension Definition'!C35</f>
        <v/>
      </c>
      <c r="E31" s="96" t="str">
        <f>if(len('2. Dimension Definition'!E35)&gt;0,'2. Dimension Definition'!E35,'2. Dimension Definition'!E35)</f>
        <v/>
      </c>
      <c r="F31" s="96" t="str">
        <f>if(len('2. Dimension Definition'!G35)&gt;0,'2. Dimension Definition'!G35,'2. Dimension Definition'!F35)</f>
        <v/>
      </c>
      <c r="G31" s="96" t="str">
        <f>if(len('2. Dimension Definition'!I35)&gt;0,'2. Dimension Definition'!I35,'2. Dimension Definition'!H35)</f>
        <v/>
      </c>
      <c r="H31" s="96" t="str">
        <f>if(len('2. Dimension Definition'!K35)&gt;0,'2. Dimension Definition'!K35,'2. Dimension Definition'!J35)</f>
        <v/>
      </c>
      <c r="I31" s="146" t="str">
        <f>'2. Dimension Definition'!L35</f>
        <v/>
      </c>
    </row>
    <row r="32" ht="15.75" customHeight="1">
      <c r="A32" s="96" t="str">
        <f>'2. Dimension Definition'!D35</f>
        <v/>
      </c>
      <c r="B32" s="96" t="str">
        <f>'2. Dimension Definition'!A36</f>
        <v/>
      </c>
      <c r="C32" s="96" t="str">
        <f>'2. Dimension Definition'!B36</f>
        <v/>
      </c>
      <c r="D32" s="96" t="str">
        <f>'2. Dimension Definition'!C36</f>
        <v/>
      </c>
      <c r="E32" s="96" t="str">
        <f>if(len('2. Dimension Definition'!E36)&gt;0,'2. Dimension Definition'!E36,'2. Dimension Definition'!E36)</f>
        <v/>
      </c>
      <c r="F32" s="96" t="str">
        <f>if(len('2. Dimension Definition'!G36)&gt;0,'2. Dimension Definition'!G36,'2. Dimension Definition'!F36)</f>
        <v/>
      </c>
      <c r="G32" s="96" t="str">
        <f>if(len('2. Dimension Definition'!I36)&gt;0,'2. Dimension Definition'!I36,'2. Dimension Definition'!H36)</f>
        <v/>
      </c>
      <c r="H32" s="96" t="str">
        <f>if(len('2. Dimension Definition'!K36)&gt;0,'2. Dimension Definition'!K36,'2. Dimension Definition'!J36)</f>
        <v/>
      </c>
      <c r="I32" s="146" t="str">
        <f>'2. Dimension Definition'!L36</f>
        <v/>
      </c>
    </row>
    <row r="33" ht="15.75" customHeight="1">
      <c r="A33" s="96" t="str">
        <f>'2. Dimension Definition'!D36</f>
        <v/>
      </c>
      <c r="B33" s="96" t="str">
        <f>'2. Dimension Definition'!A37</f>
        <v/>
      </c>
      <c r="C33" s="96" t="str">
        <f>'2. Dimension Definition'!B37</f>
        <v/>
      </c>
      <c r="D33" s="96" t="str">
        <f>'2. Dimension Definition'!C37</f>
        <v/>
      </c>
      <c r="E33" s="96" t="str">
        <f>if(len('2. Dimension Definition'!E37)&gt;0,'2. Dimension Definition'!E37,'2. Dimension Definition'!E37)</f>
        <v/>
      </c>
      <c r="F33" s="96" t="str">
        <f>if(len('2. Dimension Definition'!G37)&gt;0,'2. Dimension Definition'!G37,'2. Dimension Definition'!F37)</f>
        <v/>
      </c>
      <c r="G33" s="96" t="str">
        <f>if(len('2. Dimension Definition'!I37)&gt;0,'2. Dimension Definition'!I37,'2. Dimension Definition'!H37)</f>
        <v/>
      </c>
      <c r="H33" s="96" t="str">
        <f>if(len('2. Dimension Definition'!K37)&gt;0,'2. Dimension Definition'!K37,'2. Dimension Definition'!J37)</f>
        <v/>
      </c>
      <c r="I33" s="146" t="str">
        <f>'2. Dimension Definition'!L37</f>
        <v/>
      </c>
    </row>
    <row r="34" ht="15.75" customHeight="1">
      <c r="A34" s="96" t="str">
        <f>'2. Dimension Definition'!D37</f>
        <v/>
      </c>
      <c r="B34" s="96" t="str">
        <f>'2. Dimension Definition'!A38</f>
        <v/>
      </c>
      <c r="C34" s="96" t="str">
        <f>'2. Dimension Definition'!B38</f>
        <v/>
      </c>
      <c r="D34" s="96" t="str">
        <f>'2. Dimension Definition'!C38</f>
        <v/>
      </c>
      <c r="E34" s="96" t="str">
        <f>if(len('2. Dimension Definition'!E38)&gt;0,'2. Dimension Definition'!E38,'2. Dimension Definition'!E38)</f>
        <v/>
      </c>
      <c r="F34" s="96" t="str">
        <f>if(len('2. Dimension Definition'!G38)&gt;0,'2. Dimension Definition'!G38,'2. Dimension Definition'!F38)</f>
        <v/>
      </c>
      <c r="G34" s="96" t="str">
        <f>if(len('2. Dimension Definition'!I38)&gt;0,'2. Dimension Definition'!I38,'2. Dimension Definition'!H38)</f>
        <v/>
      </c>
      <c r="H34" s="96" t="str">
        <f>if(len('2. Dimension Definition'!K38)&gt;0,'2. Dimension Definition'!K38,'2. Dimension Definition'!J38)</f>
        <v/>
      </c>
      <c r="I34" s="146" t="str">
        <f>'2. Dimension Definition'!L38</f>
        <v/>
      </c>
    </row>
    <row r="35" ht="15.75" customHeight="1">
      <c r="A35" s="96" t="str">
        <f>'2. Dimension Definition'!D38</f>
        <v/>
      </c>
      <c r="B35" s="96" t="str">
        <f>'2. Dimension Definition'!A39</f>
        <v/>
      </c>
      <c r="C35" s="96" t="str">
        <f>'2. Dimension Definition'!B39</f>
        <v/>
      </c>
      <c r="D35" s="96" t="str">
        <f>'2. Dimension Definition'!C39</f>
        <v/>
      </c>
      <c r="E35" s="96" t="str">
        <f>if(len('2. Dimension Definition'!E39)&gt;0,'2. Dimension Definition'!E39,'2. Dimension Definition'!E39)</f>
        <v/>
      </c>
      <c r="F35" s="96" t="str">
        <f>if(len('2. Dimension Definition'!G39)&gt;0,'2. Dimension Definition'!G39,'2. Dimension Definition'!F39)</f>
        <v/>
      </c>
      <c r="G35" s="96" t="str">
        <f>if(len('2. Dimension Definition'!I39)&gt;0,'2. Dimension Definition'!I39,'2. Dimension Definition'!H39)</f>
        <v/>
      </c>
      <c r="H35" s="96" t="str">
        <f>if(len('2. Dimension Definition'!K39)&gt;0,'2. Dimension Definition'!K39,'2. Dimension Definition'!J39)</f>
        <v/>
      </c>
      <c r="I35" s="146" t="str">
        <f>'2. Dimension Definition'!L39</f>
        <v/>
      </c>
    </row>
    <row r="36" ht="15.75" customHeight="1">
      <c r="A36" s="96" t="str">
        <f>'2. Dimension Definition'!D39</f>
        <v/>
      </c>
      <c r="B36" s="96" t="str">
        <f>'2. Dimension Definition'!A39</f>
        <v/>
      </c>
      <c r="C36" s="96" t="str">
        <f>'2. Dimension Definition'!B39</f>
        <v/>
      </c>
      <c r="D36" s="96" t="str">
        <f>'2. Dimension Definition'!C39</f>
        <v/>
      </c>
      <c r="F36" s="96" t="str">
        <f>if(len('2. Dimension Definition'!G39)&gt;0,'2. Dimension Definition'!G39,'2. Dimension Definition'!F39)</f>
        <v/>
      </c>
      <c r="G36" s="96" t="str">
        <f>if(len('2. Dimension Definition'!I39)&gt;0,'2. Dimension Definition'!I39,'2. Dimension Definition'!H39)</f>
        <v/>
      </c>
      <c r="H36" s="96" t="str">
        <f>if(len('2. Dimension Definition'!K39)&gt;0,'2. Dimension Definition'!K39,'2. Dimension Definition'!J39)</f>
        <v/>
      </c>
      <c r="I36" s="146" t="str">
        <f>'2. Dimension Definition'!L39</f>
        <v/>
      </c>
    </row>
    <row r="37" ht="15.75" customHeight="1">
      <c r="A37" s="96" t="str">
        <f>'2. Dimension Definition'!D40</f>
        <v/>
      </c>
      <c r="B37" s="96" t="str">
        <f>'2. Dimension Definition'!A40</f>
        <v/>
      </c>
      <c r="C37" s="96" t="str">
        <f>'2. Dimension Definition'!B40</f>
        <v/>
      </c>
      <c r="D37" s="96" t="str">
        <f>'2. Dimension Definition'!C40</f>
        <v/>
      </c>
      <c r="F37" s="96" t="str">
        <f>if(len('2. Dimension Definition'!G40)&gt;0,'2. Dimension Definition'!G40,'2. Dimension Definition'!F40)</f>
        <v/>
      </c>
      <c r="G37" s="96" t="str">
        <f>if(len('2. Dimension Definition'!I40)&gt;0,'2. Dimension Definition'!I40,'2. Dimension Definition'!H40)</f>
        <v/>
      </c>
      <c r="H37" s="96" t="str">
        <f>if(len('2. Dimension Definition'!K40)&gt;0,'2. Dimension Definition'!K40,'2. Dimension Definition'!J40)</f>
        <v/>
      </c>
      <c r="I37" s="146" t="str">
        <f>'2. Dimension Definition'!L40</f>
        <v/>
      </c>
    </row>
    <row r="38" ht="15.75" customHeight="1">
      <c r="A38" s="96" t="str">
        <f>'2. Dimension Definition'!D41</f>
        <v/>
      </c>
      <c r="B38" s="96" t="str">
        <f>'2. Dimension Definition'!A41</f>
        <v/>
      </c>
      <c r="C38" s="96" t="str">
        <f>'2. Dimension Definition'!B41</f>
        <v/>
      </c>
      <c r="D38" s="96" t="str">
        <f>'2. Dimension Definition'!C41</f>
        <v/>
      </c>
      <c r="F38" s="96" t="str">
        <f>if(len('2. Dimension Definition'!G41)&gt;0,'2. Dimension Definition'!G41,'2. Dimension Definition'!F41)</f>
        <v/>
      </c>
      <c r="G38" s="96" t="str">
        <f>if(len('2. Dimension Definition'!I41)&gt;0,'2. Dimension Definition'!I41,'2. Dimension Definition'!H41)</f>
        <v/>
      </c>
      <c r="H38" s="96" t="str">
        <f>if(len('2. Dimension Definition'!K41)&gt;0,'2. Dimension Definition'!K41,'2. Dimension Definition'!J41)</f>
        <v/>
      </c>
      <c r="I38" s="146" t="str">
        <f>'2. Dimension Definition'!L41</f>
        <v/>
      </c>
    </row>
    <row r="39" ht="15.75" customHeight="1">
      <c r="A39" s="96" t="str">
        <f>'2. Dimension Definition'!D42</f>
        <v/>
      </c>
      <c r="B39" s="96" t="str">
        <f>'2. Dimension Definition'!A42</f>
        <v/>
      </c>
      <c r="C39" s="96" t="str">
        <f>'2. Dimension Definition'!B42</f>
        <v/>
      </c>
      <c r="D39" s="96" t="str">
        <f>'2. Dimension Definition'!C42</f>
        <v/>
      </c>
      <c r="F39" s="96" t="str">
        <f>if(len('2. Dimension Definition'!G42)&gt;0,'2. Dimension Definition'!G42,'2. Dimension Definition'!F42)</f>
        <v/>
      </c>
      <c r="G39" s="96" t="str">
        <f>if(len('2. Dimension Definition'!I42)&gt;0,'2. Dimension Definition'!I42,'2. Dimension Definition'!H42)</f>
        <v/>
      </c>
      <c r="H39" s="96" t="str">
        <f>if(len('2. Dimension Definition'!K42)&gt;0,'2. Dimension Definition'!K42,'2. Dimension Definition'!J42)</f>
        <v/>
      </c>
      <c r="I39" s="146" t="str">
        <f>'2. Dimension Definition'!L42</f>
        <v/>
      </c>
    </row>
    <row r="40" ht="15.75" customHeight="1">
      <c r="A40" s="96" t="str">
        <f>'2. Dimension Definition'!D43</f>
        <v/>
      </c>
      <c r="B40" s="96" t="str">
        <f>'2. Dimension Definition'!A43</f>
        <v/>
      </c>
      <c r="C40" s="96" t="str">
        <f>'2. Dimension Definition'!B43</f>
        <v/>
      </c>
      <c r="D40" s="96" t="str">
        <f>'2. Dimension Definition'!C43</f>
        <v/>
      </c>
      <c r="F40" s="96" t="str">
        <f>if(len('2. Dimension Definition'!G43)&gt;0,'2. Dimension Definition'!G43,'2. Dimension Definition'!F43)</f>
        <v/>
      </c>
      <c r="G40" s="96" t="str">
        <f>if(len('2. Dimension Definition'!I43)&gt;0,'2. Dimension Definition'!I43,'2. Dimension Definition'!H43)</f>
        <v/>
      </c>
      <c r="H40" s="96" t="str">
        <f>if(len('2. Dimension Definition'!K43)&gt;0,'2. Dimension Definition'!K43,'2. Dimension Definition'!J43)</f>
        <v/>
      </c>
      <c r="I40" s="146" t="str">
        <f>'2. Dimension Definition'!L43</f>
        <v/>
      </c>
    </row>
    <row r="41" ht="15.75" customHeight="1">
      <c r="A41" s="96" t="str">
        <f>'2. Dimension Definition'!D44</f>
        <v/>
      </c>
      <c r="B41" s="96" t="str">
        <f>'2. Dimension Definition'!A44</f>
        <v/>
      </c>
      <c r="C41" s="96" t="str">
        <f>'2. Dimension Definition'!B44</f>
        <v/>
      </c>
      <c r="D41" s="96" t="str">
        <f>'2. Dimension Definition'!C44</f>
        <v/>
      </c>
      <c r="F41" s="96" t="str">
        <f>if(len('2. Dimension Definition'!G44)&gt;0,'2. Dimension Definition'!G44,'2. Dimension Definition'!F44)</f>
        <v/>
      </c>
      <c r="G41" s="96" t="str">
        <f>if(len('2. Dimension Definition'!I44)&gt;0,'2. Dimension Definition'!I44,'2. Dimension Definition'!H44)</f>
        <v/>
      </c>
      <c r="H41" s="96" t="str">
        <f>if(len('2. Dimension Definition'!K44)&gt;0,'2. Dimension Definition'!K44,'2. Dimension Definition'!J44)</f>
        <v/>
      </c>
      <c r="I41" s="146" t="str">
        <f>'2. Dimension Definition'!L44</f>
        <v/>
      </c>
    </row>
    <row r="42" ht="15.75" customHeight="1">
      <c r="A42" s="96" t="str">
        <f>'2. Dimension Definition'!D45</f>
        <v/>
      </c>
      <c r="B42" s="96" t="str">
        <f>'2. Dimension Definition'!A45</f>
        <v/>
      </c>
      <c r="C42" s="96" t="str">
        <f>'2. Dimension Definition'!B45</f>
        <v/>
      </c>
      <c r="D42" s="96" t="str">
        <f>'2. Dimension Definition'!C45</f>
        <v/>
      </c>
      <c r="F42" s="96" t="str">
        <f>if(len('2. Dimension Definition'!G45)&gt;0,'2. Dimension Definition'!G45,'2. Dimension Definition'!F45)</f>
        <v/>
      </c>
      <c r="G42" s="96" t="str">
        <f>if(len('2. Dimension Definition'!I45)&gt;0,'2. Dimension Definition'!I45,'2. Dimension Definition'!H45)</f>
        <v/>
      </c>
      <c r="H42" s="96" t="str">
        <f>if(len('2. Dimension Definition'!K45)&gt;0,'2. Dimension Definition'!K45,'2. Dimension Definition'!J45)</f>
        <v/>
      </c>
      <c r="I42" s="146" t="str">
        <f>'2. Dimension Definition'!L45</f>
        <v/>
      </c>
    </row>
    <row r="43" ht="15.75" customHeight="1">
      <c r="A43" s="96" t="str">
        <f>'2. Dimension Definition'!D46</f>
        <v/>
      </c>
      <c r="B43" s="96" t="str">
        <f>'2. Dimension Definition'!A46</f>
        <v/>
      </c>
      <c r="C43" s="96" t="str">
        <f>'2. Dimension Definition'!B46</f>
        <v/>
      </c>
      <c r="D43" s="96" t="str">
        <f>'2. Dimension Definition'!C46</f>
        <v/>
      </c>
      <c r="F43" s="96" t="str">
        <f>if(len('2. Dimension Definition'!G46)&gt;0,'2. Dimension Definition'!G46,'2. Dimension Definition'!F46)</f>
        <v/>
      </c>
      <c r="G43" s="96" t="str">
        <f>if(len('2. Dimension Definition'!I46)&gt;0,'2. Dimension Definition'!I46,'2. Dimension Definition'!H46)</f>
        <v/>
      </c>
      <c r="H43" s="96" t="str">
        <f>if(len('2. Dimension Definition'!K46)&gt;0,'2. Dimension Definition'!K46,'2. Dimension Definition'!J46)</f>
        <v/>
      </c>
      <c r="I43" s="146" t="str">
        <f>'2. Dimension Definition'!L46</f>
        <v/>
      </c>
    </row>
    <row r="44" ht="15.75" customHeight="1">
      <c r="A44" s="96" t="str">
        <f>'2. Dimension Definition'!D47</f>
        <v/>
      </c>
      <c r="B44" s="96" t="str">
        <f>'2. Dimension Definition'!A47</f>
        <v/>
      </c>
      <c r="C44" s="96" t="str">
        <f>'2. Dimension Definition'!B47</f>
        <v/>
      </c>
      <c r="D44" s="96" t="str">
        <f>'2. Dimension Definition'!C47</f>
        <v/>
      </c>
      <c r="F44" s="96" t="str">
        <f>if(len('2. Dimension Definition'!G47)&gt;0,'2. Dimension Definition'!G47,'2. Dimension Definition'!F47)</f>
        <v/>
      </c>
      <c r="G44" s="96" t="str">
        <f>if(len('2. Dimension Definition'!I47)&gt;0,'2. Dimension Definition'!I47,'2. Dimension Definition'!H47)</f>
        <v/>
      </c>
      <c r="H44" s="96" t="str">
        <f>if(len('2. Dimension Definition'!K47)&gt;0,'2. Dimension Definition'!K47,'2. Dimension Definition'!J47)</f>
        <v/>
      </c>
      <c r="I44" s="146" t="str">
        <f>'2. Dimension Definition'!L47</f>
        <v/>
      </c>
    </row>
    <row r="45" ht="15.75" customHeight="1">
      <c r="A45" s="96" t="str">
        <f>'2. Dimension Definition'!D48</f>
        <v/>
      </c>
      <c r="B45" s="96" t="str">
        <f>'2. Dimension Definition'!A48</f>
        <v/>
      </c>
      <c r="C45" s="96" t="str">
        <f>'2. Dimension Definition'!B48</f>
        <v/>
      </c>
      <c r="D45" s="96" t="str">
        <f>'2. Dimension Definition'!C48</f>
        <v/>
      </c>
      <c r="F45" s="96" t="str">
        <f>if(len('2. Dimension Definition'!G48)&gt;0,'2. Dimension Definition'!G48,'2. Dimension Definition'!F48)</f>
        <v/>
      </c>
      <c r="G45" s="96" t="str">
        <f>if(len('2. Dimension Definition'!I48)&gt;0,'2. Dimension Definition'!I48,'2. Dimension Definition'!H48)</f>
        <v/>
      </c>
      <c r="H45" s="96" t="str">
        <f>if(len('2. Dimension Definition'!K48)&gt;0,'2. Dimension Definition'!K48,'2. Dimension Definition'!J48)</f>
        <v/>
      </c>
      <c r="I45" s="146" t="str">
        <f>'2. Dimension Definition'!L48</f>
        <v/>
      </c>
    </row>
    <row r="46" ht="15.75" customHeight="1">
      <c r="A46" s="96" t="str">
        <f>'2. Dimension Definition'!D49</f>
        <v/>
      </c>
      <c r="B46" s="96" t="str">
        <f>'2. Dimension Definition'!A49</f>
        <v/>
      </c>
      <c r="C46" s="96" t="str">
        <f>'2. Dimension Definition'!B49</f>
        <v/>
      </c>
      <c r="D46" s="96" t="str">
        <f>'2. Dimension Definition'!C49</f>
        <v/>
      </c>
      <c r="F46" s="96" t="str">
        <f>if(len('2. Dimension Definition'!G49)&gt;0,'2. Dimension Definition'!G49,'2. Dimension Definition'!F49)</f>
        <v/>
      </c>
      <c r="G46" s="96" t="str">
        <f>if(len('2. Dimension Definition'!I49)&gt;0,'2. Dimension Definition'!I49,'2. Dimension Definition'!H49)</f>
        <v/>
      </c>
      <c r="H46" s="96" t="str">
        <f>if(len('2. Dimension Definition'!K49)&gt;0,'2. Dimension Definition'!K49,'2. Dimension Definition'!J49)</f>
        <v/>
      </c>
      <c r="I46" s="146" t="str">
        <f>'2. Dimension Definition'!L52</f>
        <v>Complete</v>
      </c>
    </row>
    <row r="47">
      <c r="A47" s="96">
        <f>'2. Dimension Definition'!D53</f>
        <v>1</v>
      </c>
      <c r="B47" s="96" t="str">
        <f>'2. Dimension Definition'!A53</f>
        <v>RL</v>
      </c>
      <c r="C47" s="96" t="str">
        <f>'2. Dimension Definition'!B53</f>
        <v>Prompt</v>
      </c>
      <c r="D47" s="96" t="str">
        <f>'2. Dimension Definition'!C53</f>
        <v>Feasibility</v>
      </c>
      <c r="E47" s="96" t="str">
        <f>if(len('2. Dimension Definition'!E53)&gt;0,'2. Dimension Definition'!E53,'2. Dimension Definition'!E25)</f>
        <v/>
      </c>
      <c r="F47" s="96" t="str">
        <f>'2. Dimension Definition'!F53</f>
        <v>[Fail - Prompt Impractical Request]
- Prompt contains an impractical request that can't be answered by an LLM in a single response
[Fail - Prompt Impossible Request]
- Prompt has at least one request that can't be fulfilled at all
[Fail - Prompt Conflicting Instructions]
- Prompt gives instructions that conflict/contradict with itself that can't be fulfilled simultaneously
[Fail - Prompt Feasibility with Tools]
- Prompt contains an impractical or impossible request that can't be answered by the tools available or enabled for the task</v>
      </c>
      <c r="G47" s="96" t="str">
        <f>'2. Dimension Definition'!H53</f>
        <v>Non-Fail - Prompt Impractical Secondary Request]
- There are multiple requests in the prompt and it's verging on being impractical for a model to answer it in a single response, but the core request of the prompt can be fulfilled with minor concessions on the secondary requests</v>
      </c>
      <c r="H47" s="96" t="str">
        <f>'2. Dimension Definition'!J53</f>
        <v>- The prompt is completely actionable by an LLM agent.
- The prompt contains no conflicting instructions/statements</v>
      </c>
      <c r="I47" s="146" t="b">
        <f>'2. Dimension Definition'!L53</f>
        <v>1</v>
      </c>
    </row>
    <row r="48">
      <c r="A48" s="96">
        <f>'2. Dimension Definition'!D54</f>
        <v>2</v>
      </c>
      <c r="B48" s="96" t="str">
        <f>'2. Dimension Definition'!A54</f>
        <v>RL</v>
      </c>
      <c r="C48" s="96" t="str">
        <f>'2. Dimension Definition'!B54</f>
        <v>Prompt</v>
      </c>
      <c r="D48" s="96" t="str">
        <f>'2. Dimension Definition'!C54</f>
        <v>Tool use and Cross-service requirement</v>
      </c>
      <c r="E48" s="96" t="str">
        <f>if(len('2. Dimension Definition'!E54)&gt;0,'2. Dimension Definition'!E54,'2. Dimension Definition'!E26)</f>
        <v/>
      </c>
      <c r="F48" s="96" t="str">
        <f>'2. Dimension Definition'!F54</f>
        <v>[Fail - Tool Dependence]
- The prompt can be answered without having to make any tool calls (either through basic reasoning or general knowledge)
[Fail - Cross-service Requirement]
- Prompt can be fully resolved within a single service (e.g., just email or just CRM), or only trivially touches a second service.</v>
      </c>
      <c r="G48" s="96" t="str">
        <f>'2. Dimension Definition'!H54</f>
        <v>N/A</v>
      </c>
      <c r="H48" s="96" t="str">
        <f>'2. Dimension Definition'!J54</f>
        <v>- Prompt requires investigation across 2+ services to answer correctly (e.g., facts needed are scattered and must be reconciled).</v>
      </c>
      <c r="I48" s="146" t="b">
        <f>'2. Dimension Definition'!L54</f>
        <v>1</v>
      </c>
    </row>
    <row r="49">
      <c r="A49" s="96">
        <f>'2. Dimension Definition'!D55</f>
        <v>1</v>
      </c>
      <c r="B49" s="96" t="str">
        <f>'2. Dimension Definition'!A55</f>
        <v>RL</v>
      </c>
      <c r="C49" s="96" t="str">
        <f>'2. Dimension Definition'!B55</f>
        <v>Prompt</v>
      </c>
      <c r="D49" s="96" t="str">
        <f>'2. Dimension Definition'!C55</f>
        <v>Explicit Tool Mention</v>
      </c>
      <c r="E49" s="96" t="str">
        <f>if(len('2. Dimension Definition'!E55)&gt;0,'2. Dimension Definition'!E55,'2. Dimension Definition'!E27)</f>
        <v/>
      </c>
      <c r="F49" s="96" t="str">
        <f>'2. Dimension Definition'!F55</f>
        <v>[Fail - Explicit Tool Mention]
The prompt explicitly mentions a specific tool name
The prompt unnaturally refers to an MCP server in an inorganic, technical manner
“Use the Airbnb tool to…” (technical, unnatural)
“I want to use Airbnb to find…” (general, natural)</v>
      </c>
      <c r="G49" s="96" t="str">
        <f>'2. Dimension Definition'!H55</f>
        <v>N/A</v>
      </c>
      <c r="H49" s="96" t="str">
        <f>'2. Dimension Definition'!J55</f>
        <v>- The prompt does not explicitly state the use of tools
</v>
      </c>
      <c r="I49" s="146" t="b">
        <f>'2. Dimension Definition'!L55</f>
        <v>1</v>
      </c>
    </row>
    <row r="50">
      <c r="A50" s="96">
        <f>'2. Dimension Definition'!D56</f>
        <v>2</v>
      </c>
      <c r="B50" s="96" t="str">
        <f>'2. Dimension Definition'!A56</f>
        <v>RL</v>
      </c>
      <c r="C50" s="96" t="str">
        <f>'2. Dimension Definition'!B56</f>
        <v>Prompt</v>
      </c>
      <c r="D50" s="96" t="str">
        <f>'2. Dimension Definition'!C56</f>
        <v>Investigation + Action</v>
      </c>
      <c r="E50" s="96" t="str">
        <f>if(len('2. Dimension Definition'!E56)&gt;0,'2. Dimension Definition'!E56,'2. Dimension Definition'!E28)</f>
        <v/>
      </c>
      <c r="F50" s="96" t="str">
        <f>'2. Dimension Definition'!F56</f>
        <v>[Fail - Action Missing]
- Prompt only asks for a summary/report/research with no required action.
[Fail - Pre-solved]
- Prompt tells agent the root cause and no investigation is needed.</v>
      </c>
      <c r="G50" s="96" t="str">
        <f>'2. Dimension Definition'!H56</f>
        <v>N/A</v>
      </c>
      <c r="H50" s="96" t="str">
        <f>'2. Dimension Definition'!J56</f>
        <v>Prompt clearly requires investigtion and at least one concrete action (email, ticket creation/update, booking, calendar scheduling, CRM update, etc.), and it logically follows from investigation.</v>
      </c>
      <c r="I50" s="146" t="b">
        <f>'2. Dimension Definition'!L56</f>
        <v>1</v>
      </c>
    </row>
    <row r="51">
      <c r="A51" s="96">
        <f>'2. Dimension Definition'!D56</f>
        <v>2</v>
      </c>
      <c r="B51" s="96" t="str">
        <f>'2. Dimension Definition'!A56</f>
        <v>RL</v>
      </c>
      <c r="C51" s="96" t="str">
        <f>'2. Dimension Definition'!B56</f>
        <v>Prompt</v>
      </c>
      <c r="D51" s="96" t="str">
        <f>'2. Dimension Definition'!C56</f>
        <v>Investigation + Action</v>
      </c>
      <c r="E51" s="96" t="str">
        <f>if(len('2. Dimension Definition'!E56)&gt;0,'2. Dimension Definition'!E56,'2. Dimension Definition'!E29)</f>
        <v/>
      </c>
      <c r="F51" s="96" t="str">
        <f>'2. Dimension Definition'!F56</f>
        <v>[Fail - Action Missing]
- Prompt only asks for a summary/report/research with no required action.
[Fail - Pre-solved]
- Prompt tells agent the root cause and no investigation is needed.</v>
      </c>
      <c r="G51" s="96" t="str">
        <f>'2. Dimension Definition'!H56</f>
        <v>N/A</v>
      </c>
      <c r="H51" s="96" t="str">
        <f>'2. Dimension Definition'!J56</f>
        <v>Prompt clearly requires investigtion and at least one concrete action (email, ticket creation/update, booking, calendar scheduling, CRM update, etc.), and it logically follows from investigation.</v>
      </c>
      <c r="I51" s="146" t="b">
        <f>'2. Dimension Definition'!L56</f>
        <v>1</v>
      </c>
    </row>
    <row r="52">
      <c r="A52" s="96">
        <f>'2. Dimension Definition'!D57</f>
        <v>2</v>
      </c>
      <c r="B52" s="96" t="str">
        <f>'2. Dimension Definition'!A57</f>
        <v>RL</v>
      </c>
      <c r="C52" s="96" t="str">
        <f>'2. Dimension Definition'!B57</f>
        <v>Prompt</v>
      </c>
      <c r="D52" s="96" t="str">
        <f>'2. Dimension Definition'!C57</f>
        <v>Coherence</v>
      </c>
      <c r="E52" s="96" t="str">
        <f>if(len('2. Dimension Definition'!E57)&gt;0,'2. Dimension Definition'!E57,'2. Dimension Definition'!E30)</f>
        <v>An example of failing bolt-on requests:
"Check weather in Miami, update my calendar for next week, email Marcus about Q3, and look up Seattle flights."
Why it fails: Four unrelated requests stapled together. Each sub-request should causally flow from the same situation. How to tell if your prompt is "bolted": Remove any one sentence. If the rest still makes perfect sense without it, that sentence is a bolt-on</v>
      </c>
      <c r="F52" s="96" t="str">
        <f>'2. Dimension Definition'!F57</f>
        <v>[Fail - Bolt-on requests]
- Contains unrelated bolt-on requests; removing a sentence doesn’t change the rest.</v>
      </c>
      <c r="G52" s="96" t="str">
        <f>'2. Dimension Definition'!H57</f>
        <v>N/A</v>
      </c>
      <c r="H52" s="96" t="str">
        <f>'2. Dimension Definition'!J57</f>
        <v>One cohesive situation; stacked asks all tie back to the same purpose.</v>
      </c>
      <c r="I52" s="146" t="b">
        <f>'2. Dimension Definition'!L57</f>
        <v>1</v>
      </c>
    </row>
    <row r="53">
      <c r="A53" s="96">
        <f>'2. Dimension Definition'!D58</f>
        <v>3</v>
      </c>
      <c r="B53" s="96" t="str">
        <f>'2. Dimension Definition'!A58</f>
        <v>RL</v>
      </c>
      <c r="C53" s="96" t="str">
        <f>'2. Dimension Definition'!B58</f>
        <v>Universe</v>
      </c>
      <c r="D53" s="96" t="str">
        <f>'2. Dimension Definition'!C58</f>
        <v>Universe Feasibility (Data Exists)</v>
      </c>
      <c r="E53" s="96" t="str">
        <f>if(len('2. Dimension Definition'!E58)&gt;0,'2. Dimension Definition'!E58,'2. Dimension Definition'!E31)</f>
        <v>Auditors should check the Universe Explorer or Sandbox to verify that key data needed for the prompt exists. </v>
      </c>
      <c r="F53" s="96" t="str">
        <f>'2. Dimension Definition'!F58</f>
        <v>[Fail - Missing Universe Data]
- Task depends on key facts/entities/events that do not exist in the universe (or cannot be retrieved with available tools), making the task unsolvable.</v>
      </c>
      <c r="G53" s="96" t="str">
        <f>'2. Dimension Definition'!H58</f>
        <v>N/A</v>
      </c>
      <c r="H53" s="96" t="str">
        <f>'2. Dimension Definition'!J58</f>
        <v>All core facts required to solve the task exist in the universe and are retrievable via tools.</v>
      </c>
      <c r="I53" s="146" t="b">
        <f>'2. Dimension Definition'!L58</f>
        <v>1</v>
      </c>
    </row>
    <row r="54">
      <c r="A54" s="96">
        <f>'2. Dimension Definition'!D59</f>
        <v>3</v>
      </c>
      <c r="B54" s="96" t="str">
        <f>'2. Dimension Definition'!A59</f>
        <v>RL</v>
      </c>
      <c r="C54" s="96" t="str">
        <f>'2. Dimension Definition'!B59</f>
        <v>Universe</v>
      </c>
      <c r="D54" s="96" t="str">
        <f>'2. Dimension Definition'!C59</f>
        <v>Cross-service Coherence</v>
      </c>
      <c r="E54" s="96" t="str">
        <f>if(len('2. Dimension Definition'!E59)&gt;0,'2. Dimension Definition'!E59,'2. Dimension Definition'!E32)</f>
        <v>Auditors should refer to the changelog table in the sandbox to check changes that were made to the universe (if edits were made).</v>
      </c>
      <c r="F54" s="96" t="str">
        <f>'2. Dimension Definition'!F59</f>
        <v>[Fail - Incoherent Universe Changes]
- Universe edits create contradictions that break solvability or realism (e.g., mismatched names across email vs CRM, impossible dates, entities referenced in one service but not elsewhere when required).
Note: When evaluating a contradiction, if there is sufficient supporting evidence to support one piece of information against a contradicting low-supported piece of information, do not count that as a contradiction.</v>
      </c>
      <c r="G54" s="96" t="str">
        <f>'2. Dimension Definition'!H59</f>
        <v/>
      </c>
      <c r="H54" s="96" t="str">
        <f>'2. Dimension Definition'!J59</f>
        <v>Universe edits (if any) are internally consistent and coherent across services, including dates, names, and storyline continuity.</v>
      </c>
      <c r="I54" s="146" t="b">
        <f>'2. Dimension Definition'!L59</f>
        <v>1</v>
      </c>
    </row>
    <row r="55">
      <c r="A55" s="96">
        <f>'2. Dimension Definition'!D60</f>
        <v>4</v>
      </c>
      <c r="B55" s="96" t="str">
        <f>'2. Dimension Definition'!A60</f>
        <v>RL</v>
      </c>
      <c r="C55" s="96" t="str">
        <f>'2. Dimension Definition'!B60</f>
        <v>Oracle Events (OEs)</v>
      </c>
      <c r="D55" s="96" t="str">
        <f>'2. Dimension Definition'!C60</f>
        <v>OE Accuracy</v>
      </c>
      <c r="E55" s="96" t="str">
        <f>if(len('2. Dimension Definition'!E60)&gt;0,'2. Dimension Definition'!E60,'2. Dimension Definition'!E33)</f>
        <v>Auditors should verify OEs against the universe data using the Explorer or Sandbox. Each OE should reference the correct tool, correct service, correct parameters, and correct expected data. An OE that describes "look up Fatimah's relocations in Linear" when relocation records are actually in the CRM is inaccurate — the data exists but the OE points to the wrong place. OE Accuracy is distinct from OE Completeness: completeness checks whether steps are missing; accuracy checks whether the steps that exist are correct.</v>
      </c>
      <c r="F55" s="96" t="str">
        <f>'2. Dimension Definition'!F60</f>
        <v>N/A</v>
      </c>
      <c r="G55" s="96" t="str">
        <f>'2. Dimension Definition'!H60</f>
        <v>[Non-Fail - Minor OE Inaccuracies] OEs are substantively correct but contain minor imprecisions (e.g., slightly wrong parameter name that doesn't change the outcome, approximate rather than exact expected values for freetext fields).
[Non-Fail - Inaccurate Oracle Events] One or more OEs reference the wrong tool, wrong service, wrong parameters, or wrong expected data. The described steps would not produce the correct results if followed literally (e.g., searching the wrong service for data that lives elsewhere, expecting data that doesn't match the universe, specifying incorrect entity names or identifiers).</v>
      </c>
      <c r="H55" s="96" t="str">
        <f>'2. Dimension Definition'!J60</f>
        <v>All OEs are factually accurate. Tools, services, parameters, and expected data match the universe. Following the OEs literally would produce a correct trajectory.</v>
      </c>
      <c r="I55" s="146" t="b">
        <f>'2. Dimension Definition'!L60</f>
        <v>1</v>
      </c>
    </row>
    <row r="56">
      <c r="A56" s="96">
        <f>'2. Dimension Definition'!D61</f>
        <v>4</v>
      </c>
      <c r="B56" s="96" t="str">
        <f>'2. Dimension Definition'!A61</f>
        <v>RL</v>
      </c>
      <c r="C56" s="96" t="str">
        <f>'2. Dimension Definition'!B61</f>
        <v>Oracle Events (OEs)</v>
      </c>
      <c r="D56" s="96" t="str">
        <f>'2. Dimension Definition'!C61</f>
        <v>OE Completeness</v>
      </c>
      <c r="E56" s="96" t="str">
        <f>if(len('2. Dimension Definition'!E61)&gt;0,'2. Dimension Definition'!E61,'2. Dimension Definition'!E33)</f>
        <v>Additional Notes: OEs are the key steps a correct agent would take. 
They serve two purposes: (1) prove solvability, and (2) generate TS and QC rubrics. 
Each OE should note: what action happens, what info is discovered, what tool is used, 
and what parameters matter. OEs describe tool-use steps — not what the final response should say.</v>
      </c>
      <c r="F56" s="96" t="str">
        <f>'2. Dimension Definition'!F61</f>
        <v>N/A</v>
      </c>
      <c r="G56" s="96" t="str">
        <f>'2. Dimension Definition'!H61</f>
        <v>[Non-Fail - Incomplete Oracle Events]
- OEs are missing critical steps needed to solve the task (e.g., no step describing how key info is retrieved, or how required action is executed).</v>
      </c>
      <c r="H56" s="96" t="str">
        <f>'2. Dimension Definition'!J61</f>
        <v>OEs describe the full critical path: key discovery steps + dependency chain(s) + required write action(s).</v>
      </c>
      <c r="I56" s="146" t="b">
        <f>'2. Dimension Definition'!L61</f>
        <v>1</v>
      </c>
    </row>
    <row r="57">
      <c r="A57" s="96">
        <f>'2. Dimension Definition'!D62</f>
        <v>5</v>
      </c>
      <c r="B57" s="96" t="str">
        <f>'2. Dimension Definition'!A62</f>
        <v>RL</v>
      </c>
      <c r="C57" s="96" t="str">
        <f>'2. Dimension Definition'!B62</f>
        <v>Rubrics</v>
      </c>
      <c r="D57" s="96" t="str">
        <f>'2. Dimension Definition'!C62</f>
        <v>Overall Rubric Quality</v>
      </c>
      <c r="E57" s="96" t="str">
        <f>if(len('2. Dimension Definition'!E62)&gt;0,'2. Dimension Definition'!E62,'2. Dimension Definition'!E34)</f>
        <v/>
      </c>
      <c r="F57" s="96" t="str">
        <f>'2. Dimension Definition'!F62</f>
        <v>Use the number of criteria that the CB wrote as the denominator while calculating % values. See the additional notes section for the numerator. Do NOT double count criteria while tallying even if it has multiple issues.
[Fail - 10%+ Major Rubric Errors]
More than 10% (&gt;10%) of the criteria contain major issues
[Fail - 15%+ Moderate Rubric Errors]
More than 15% (&gt;15%) of the criteria contain moderate or major issues
[Fail - 20%+ Minor Rubric Errors]
More than 20% (&gt;20%) of the criteria contain minor or moderate or major issues</v>
      </c>
      <c r="G57" s="96" t="str">
        <f>'2. Dimension Definition'!H62</f>
        <v>[Non-Fail - Up to 10% Major Errors]
Up to 10% (&lt;=10%) of the criteria contain major issues
[Non-Fail - Up to 15% Moderate Errors]
Up to 15% (&lt;=15%) of criteria contain moderate or major issues (with major issues contributing lower than 5%)
[Non-Fail - 5-20% Minor Errors]
Between 5 and 20% (&gt;=5% and &lt;=20%) of criteria contain minor or moderate or major issues (with major issues contributing lower than 5% and moderate issues contributing lower than 15%)
</v>
      </c>
      <c r="H57" s="96" t="str">
        <f>'2. Dimension Definition'!J62</f>
        <v>- Less than 5% (&lt;5%) of the rubrics have minor issues
- No major or moderate issues
</v>
      </c>
      <c r="I57" s="146" t="b">
        <f>'2. Dimension Definition'!L62</f>
        <v>1</v>
      </c>
    </row>
    <row r="58">
      <c r="A58" s="96">
        <f>'2. Dimension Definition'!D63</f>
        <v>5</v>
      </c>
      <c r="B58" s="96" t="str">
        <f>'2. Dimension Definition'!A63</f>
        <v>RL</v>
      </c>
      <c r="C58" s="96" t="str">
        <f>'2. Dimension Definition'!B63</f>
        <v>Rubrics</v>
      </c>
      <c r="D58" s="96" t="str">
        <f>'2. Dimension Definition'!C63</f>
        <v>Rubric Category Balance</v>
      </c>
      <c r="E58" s="96" t="str">
        <f>if(len('2. Dimension Definition'!E63)&gt;0,'2. Dimension Definition'!E63,'2. Dimension Definition'!E35)</f>
        <v>Outcome rubrics check final correctness (was the result right?). 
Process rubrics = Tool Selection + Query Construction (did the agent use the right tools 
with the right parameters?). Target ratio is approximately 
80% Outcome, 20% Process. </v>
      </c>
      <c r="F58" s="96" t="str">
        <f>'2. Dimension Definition'!F63</f>
        <v>[Fail - No Outcome Rubrics] - The rubric set contains zero Outcome rubrics. 
[Fail - Process-Heavy] - More than 50% of rubrics are Process (Tool Selection + Query Construction), with Outcome rubrics underrepresented.
[Fail - Missing Grounding Check] Investigation-heavy task has no grounding-check rubric verifying the agent retrieved data before reporting it.</v>
      </c>
      <c r="G58" s="96" t="str">
        <f>'2. Dimension Definition'!H63</f>
        <v/>
      </c>
      <c r="H58" s="96" t="str">
        <f>'2. Dimension Definition'!J63</f>
        <v>Approximately 80% or more of rubrics are Outcome. Process rubrics (TS + QC) are present but limited to critical oracle-event steps.</v>
      </c>
      <c r="I58" s="146" t="b">
        <f>'2. Dimension Definition'!L63</f>
        <v>1</v>
      </c>
    </row>
    <row r="59">
      <c r="A59" s="96">
        <f>'2. Dimension Definition'!D64</f>
        <v>6</v>
      </c>
      <c r="B59" s="96" t="str">
        <f>'2. Dimension Definition'!A64</f>
        <v>RL</v>
      </c>
      <c r="C59" s="96" t="str">
        <f>'2. Dimension Definition'!B64</f>
        <v>Trajectory</v>
      </c>
      <c r="D59" s="96" t="str">
        <f>'2. Dimension Definition'!C64</f>
        <v>Tool Call Count</v>
      </c>
      <c r="E59" s="96" t="str">
        <f>if(len('2. Dimension Definition'!E64)&gt;0,'2. Dimension Definition'!E64,'2. Dimension Definition'!E35)</f>
        <v>
Important note for auditors:
During the QH audits, this criterion should not be evaluated.</v>
      </c>
      <c r="F59" s="96" t="str">
        <f>'2. Dimension Definition'!F64</f>
        <v>[Fail - Insufficient Tool Calls] - All trajectories contains fewer than 30 tool calls</v>
      </c>
      <c r="G59" s="96" t="str">
        <f>'2. Dimension Definition'!H64</f>
        <v>[Non-Fail - Below Target Tool Calls] - At least one trajectory contains 30–39 tool calls. The task elicits broad exploration but falls slightly short of the 40-call complexity target.</v>
      </c>
      <c r="H59" s="96" t="str">
        <f>'2. Dimension Definition'!J64</f>
        <v>At least one trajectory contains 40+ tool calls, reflecting genuine cross-service investigation and action complexity.</v>
      </c>
      <c r="I59" s="146" t="b">
        <f>'2. Dimension Definition'!L64</f>
        <v>1</v>
      </c>
    </row>
    <row r="60">
      <c r="A60" s="96">
        <f>'2. Dimension Definition'!D65</f>
        <v>6</v>
      </c>
      <c r="B60" s="96" t="str">
        <f>'2. Dimension Definition'!A65</f>
        <v>RL</v>
      </c>
      <c r="C60" s="96" t="str">
        <f>'2. Dimension Definition'!B65</f>
        <v>Trajectory</v>
      </c>
      <c r="D60" s="96" t="str">
        <f>'2. Dimension Definition'!C65</f>
        <v>Agent Failure Rate</v>
      </c>
      <c r="E60" s="96" t="str">
        <f>if(len('2. Dimension Definition'!E65)&gt;0,'2. Dimension Definition'!E65,'2. Dimension Definition'!E36)</f>
        <v>At least 4 of the agent runs need to fail the prompt.
A failure is defined as the model failing at least one valid outcome rubric. Process rubric failures are not model failures.</v>
      </c>
      <c r="F60" s="96" t="str">
        <f>'2. Dimension Definition'!F65</f>
        <v>[Fail - Too Easy]
- More than 2 of 6 runs pass all valid outcome rubrics (i.e., pass@1 &gt; 40%)
</v>
      </c>
      <c r="G60" s="96" t="str">
        <f>'2. Dimension Definition'!H65</f>
        <v/>
      </c>
      <c r="H60" s="96" t="str">
        <f>'2. Dimension Definition'!J65</f>
        <v>0–2 of 6 runs pass all outcome rubrics (pass@1 ≤ 40%), proving the task is sufficiently difficult</v>
      </c>
      <c r="I60" s="146" t="b">
        <f>'2. Dimension Definition'!L65</f>
        <v>1</v>
      </c>
    </row>
    <row r="61">
      <c r="A61" s="96">
        <f>'2. Dimension Definition'!D66</f>
        <v>2</v>
      </c>
      <c r="B61" s="96" t="str">
        <f>'2. Dimension Definition'!A66</f>
        <v>RL</v>
      </c>
      <c r="C61" s="96" t="str">
        <f>'2. Dimension Definition'!B66</f>
        <v>Prompt</v>
      </c>
      <c r="D61" s="96" t="str">
        <f>'2. Dimension Definition'!C66</f>
        <v>Persona</v>
      </c>
      <c r="E61" s="96" t="str">
        <f>if(len('2. Dimension Definition'!E66)&gt;0,'2. Dimension Definition'!E66,'2. Dimension Definition'!E37)</f>
        <v>See the list of personas in the instructions doc or in the summary doc</v>
      </c>
      <c r="F61" s="96" t="str">
        <f>'2. Dimension Definition'!F66</f>
        <v>[Fail - Persona Mismatch] The prompt written by the CB does not read like it could have been written by the persona selected.
Note: Do not flag if you think the prompt suits a different persona, but rather only fail the task if the prompt cannot plausibly be written by the persona selected.</v>
      </c>
      <c r="G61" s="96" t="str">
        <f>'2. Dimension Definition'!H66</f>
        <v>[Non-Fail - Persona Mismatch] The prompt written by the CB is plausible for the persona selected, but fits a different persona better</v>
      </c>
      <c r="H61" s="96" t="str">
        <f>'2. Dimension Definition'!J66</f>
        <v>The prompt written by the CB aligns with the persona selected</v>
      </c>
      <c r="I61" s="146" t="b">
        <f>'2. Dimension Definition'!L66</f>
        <v>1</v>
      </c>
    </row>
    <row r="62">
      <c r="A62" s="96" t="str">
        <f>'2. Dimension Definition'!D67</f>
        <v/>
      </c>
      <c r="B62" s="96" t="str">
        <f>'2. Dimension Definition'!A67</f>
        <v/>
      </c>
      <c r="C62" s="96" t="str">
        <f>'2. Dimension Definition'!B67</f>
        <v/>
      </c>
      <c r="D62" s="96" t="str">
        <f>'2. Dimension Definition'!C67</f>
        <v/>
      </c>
      <c r="E62" s="96" t="str">
        <f>if(len('2. Dimension Definition'!E67)&gt;0,'2. Dimension Definition'!E67,'2. Dimension Definition'!E38)</f>
        <v/>
      </c>
      <c r="F62" s="96" t="str">
        <f>'2. Dimension Definition'!F67</f>
        <v/>
      </c>
      <c r="G62" s="96" t="str">
        <f>'2. Dimension Definition'!H67</f>
        <v/>
      </c>
      <c r="H62" s="96" t="str">
        <f>'2. Dimension Definition'!J67</f>
        <v/>
      </c>
      <c r="I62" s="146" t="str">
        <f>'2. Dimension Definition'!L67</f>
        <v/>
      </c>
    </row>
    <row r="63">
      <c r="A63" s="96" t="str">
        <f>'2. Dimension Definition'!D68</f>
        <v/>
      </c>
      <c r="B63" s="96" t="str">
        <f>'2. Dimension Definition'!A68</f>
        <v/>
      </c>
      <c r="C63" s="96" t="str">
        <f>'2. Dimension Definition'!B68</f>
        <v/>
      </c>
      <c r="D63" s="96" t="str">
        <f>'2. Dimension Definition'!C68</f>
        <v/>
      </c>
      <c r="E63" s="96" t="str">
        <f>if(len('2. Dimension Definition'!E68)&gt;0,'2. Dimension Definition'!E68,'2. Dimension Definition'!E39)</f>
        <v/>
      </c>
      <c r="F63" s="96" t="str">
        <f>'2. Dimension Definition'!F68</f>
        <v/>
      </c>
      <c r="G63" s="96" t="str">
        <f>'2. Dimension Definition'!H68</f>
        <v/>
      </c>
      <c r="H63" s="96" t="str">
        <f>'2. Dimension Definition'!J68</f>
        <v/>
      </c>
      <c r="I63" s="146" t="str">
        <f>'2. Dimension Definition'!L68</f>
        <v/>
      </c>
    </row>
    <row r="64">
      <c r="A64" s="96" t="str">
        <f>'2. Dimension Definition'!D69</f>
        <v/>
      </c>
      <c r="B64" s="96" t="str">
        <f>'2. Dimension Definition'!A69</f>
        <v/>
      </c>
      <c r="C64" s="96" t="str">
        <f>'2. Dimension Definition'!B69</f>
        <v/>
      </c>
      <c r="D64" s="96" t="str">
        <f>'2. Dimension Definition'!C69</f>
        <v/>
      </c>
      <c r="E64" s="96" t="str">
        <f>if(len('2. Dimension Definition'!E69)&gt;0,'2. Dimension Definition'!E69,'2. Dimension Definition'!E40)</f>
        <v/>
      </c>
      <c r="F64" s="96" t="str">
        <f>'2. Dimension Definition'!F69</f>
        <v/>
      </c>
      <c r="G64" s="96" t="str">
        <f>'2. Dimension Definition'!H69</f>
        <v/>
      </c>
      <c r="H64" s="96" t="str">
        <f>'2. Dimension Definition'!J69</f>
        <v/>
      </c>
      <c r="I64" s="146" t="str">
        <f>'2. Dimension Definition'!L69</f>
        <v/>
      </c>
    </row>
    <row r="65">
      <c r="A65" s="96" t="str">
        <f>'2. Dimension Definition'!D70</f>
        <v/>
      </c>
      <c r="B65" s="96" t="str">
        <f>'2. Dimension Definition'!A70</f>
        <v/>
      </c>
      <c r="C65" s="96" t="str">
        <f>'2. Dimension Definition'!B70</f>
        <v/>
      </c>
      <c r="D65" s="96" t="str">
        <f>'2. Dimension Definition'!C70</f>
        <v/>
      </c>
      <c r="E65" s="96" t="str">
        <f>if(len('2. Dimension Definition'!E70)&gt;0,'2. Dimension Definition'!E70,'2. Dimension Definition'!E41)</f>
        <v/>
      </c>
      <c r="F65" s="96" t="str">
        <f>'2. Dimension Definition'!F70</f>
        <v/>
      </c>
      <c r="G65" s="96" t="str">
        <f>'2. Dimension Definition'!H70</f>
        <v/>
      </c>
      <c r="H65" s="96" t="str">
        <f>'2. Dimension Definition'!J70</f>
        <v/>
      </c>
      <c r="I65" s="146" t="str">
        <f>'2. Dimension Definition'!L70</f>
        <v/>
      </c>
    </row>
    <row r="66">
      <c r="A66" s="96" t="str">
        <f>'2. Dimension Definition'!D71</f>
        <v/>
      </c>
      <c r="B66" s="96" t="str">
        <f>'2. Dimension Definition'!A71</f>
        <v/>
      </c>
      <c r="C66" s="96" t="str">
        <f>'2. Dimension Definition'!B71</f>
        <v/>
      </c>
      <c r="D66" s="96" t="str">
        <f>'2. Dimension Definition'!C71</f>
        <v/>
      </c>
      <c r="E66" s="96" t="str">
        <f>if(len('2. Dimension Definition'!E71)&gt;0,'2. Dimension Definition'!E71,'2. Dimension Definition'!E42)</f>
        <v/>
      </c>
      <c r="F66" s="96" t="str">
        <f>'2. Dimension Definition'!F71</f>
        <v/>
      </c>
      <c r="G66" s="96" t="str">
        <f>'2. Dimension Definition'!H71</f>
        <v/>
      </c>
      <c r="H66" s="96" t="str">
        <f>'2. Dimension Definition'!J71</f>
        <v/>
      </c>
      <c r="I66" s="146" t="str">
        <f>'2. Dimension Definition'!L71</f>
        <v/>
      </c>
    </row>
    <row r="67">
      <c r="A67" s="96" t="str">
        <f>'2. Dimension Definition'!D72</f>
        <v/>
      </c>
      <c r="B67" s="96" t="str">
        <f>'2. Dimension Definition'!A72</f>
        <v/>
      </c>
      <c r="C67" s="96" t="str">
        <f>'2. Dimension Definition'!B72</f>
        <v/>
      </c>
      <c r="D67" s="96" t="str">
        <f>'2. Dimension Definition'!C72</f>
        <v/>
      </c>
      <c r="E67" s="96" t="str">
        <f>if(len('2. Dimension Definition'!E72)&gt;0,'2. Dimension Definition'!E72,'2. Dimension Definition'!E43)</f>
        <v/>
      </c>
      <c r="F67" s="96" t="str">
        <f>'2. Dimension Definition'!F72</f>
        <v/>
      </c>
      <c r="G67" s="96" t="str">
        <f>'2. Dimension Definition'!H72</f>
        <v/>
      </c>
      <c r="H67" s="96" t="str">
        <f>'2. Dimension Definition'!J72</f>
        <v/>
      </c>
      <c r="I67" s="146" t="str">
        <f>'2. Dimension Definition'!L72</f>
        <v/>
      </c>
    </row>
    <row r="68">
      <c r="A68" s="96" t="str">
        <f>'2. Dimension Definition'!D73</f>
        <v/>
      </c>
      <c r="B68" s="96" t="str">
        <f>'2. Dimension Definition'!A73</f>
        <v/>
      </c>
      <c r="C68" s="96" t="str">
        <f>'2. Dimension Definition'!B73</f>
        <v/>
      </c>
      <c r="D68" s="96" t="str">
        <f>'2. Dimension Definition'!C73</f>
        <v/>
      </c>
      <c r="E68" s="96" t="str">
        <f>if(len('2. Dimension Definition'!E73)&gt;0,'2. Dimension Definition'!E73,'2. Dimension Definition'!E44)</f>
        <v/>
      </c>
      <c r="F68" s="96" t="str">
        <f>'2. Dimension Definition'!F73</f>
        <v/>
      </c>
      <c r="G68" s="96" t="str">
        <f>'2. Dimension Definition'!H73</f>
        <v/>
      </c>
      <c r="H68" s="96" t="str">
        <f>'2. Dimension Definition'!J73</f>
        <v/>
      </c>
      <c r="I68" s="146" t="str">
        <f>'2. Dimension Definition'!L73</f>
        <v/>
      </c>
    </row>
    <row r="69">
      <c r="A69" s="96" t="str">
        <f>'2. Dimension Definition'!D74</f>
        <v/>
      </c>
      <c r="B69" s="96" t="str">
        <f>'2. Dimension Definition'!A74</f>
        <v/>
      </c>
      <c r="C69" s="96" t="str">
        <f>'2. Dimension Definition'!B74</f>
        <v/>
      </c>
      <c r="D69" s="96" t="str">
        <f>'2. Dimension Definition'!C74</f>
        <v/>
      </c>
      <c r="E69" s="96" t="str">
        <f>if(len('2. Dimension Definition'!E74)&gt;0,'2. Dimension Definition'!E74,'2. Dimension Definition'!E45)</f>
        <v/>
      </c>
      <c r="F69" s="96" t="str">
        <f>'2. Dimension Definition'!F74</f>
        <v/>
      </c>
      <c r="G69" s="96" t="str">
        <f>'2. Dimension Definition'!H74</f>
        <v/>
      </c>
      <c r="H69" s="96" t="str">
        <f>'2. Dimension Definition'!J74</f>
        <v/>
      </c>
      <c r="I69" s="146" t="str">
        <f>'2. Dimension Definition'!L74</f>
        <v/>
      </c>
    </row>
    <row r="70">
      <c r="A70" s="96" t="str">
        <f>'2. Dimension Definition'!D75</f>
        <v/>
      </c>
      <c r="B70" s="96" t="str">
        <f>'2. Dimension Definition'!A75</f>
        <v/>
      </c>
      <c r="C70" s="96" t="str">
        <f>'2. Dimension Definition'!B75</f>
        <v/>
      </c>
      <c r="D70" s="96" t="str">
        <f>'2. Dimension Definition'!C75</f>
        <v/>
      </c>
      <c r="E70" s="96" t="str">
        <f>if(len('2. Dimension Definition'!E75)&gt;0,'2. Dimension Definition'!E75,'2. Dimension Definition'!E46)</f>
        <v/>
      </c>
      <c r="F70" s="96" t="str">
        <f>'2. Dimension Definition'!F75</f>
        <v/>
      </c>
      <c r="G70" s="96" t="str">
        <f>'2. Dimension Definition'!H75</f>
        <v/>
      </c>
      <c r="H70" s="96" t="str">
        <f>'2. Dimension Definition'!J75</f>
        <v/>
      </c>
      <c r="I70" s="146" t="str">
        <f>'2. Dimension Definition'!L75</f>
        <v/>
      </c>
    </row>
    <row r="71">
      <c r="A71" s="96" t="str">
        <f>'2. Dimension Definition'!D76</f>
        <v/>
      </c>
      <c r="B71" s="96" t="str">
        <f>'2. Dimension Definition'!A76</f>
        <v/>
      </c>
      <c r="C71" s="96" t="str">
        <f>'2. Dimension Definition'!B76</f>
        <v/>
      </c>
      <c r="D71" s="96" t="str">
        <f>'2. Dimension Definition'!C76</f>
        <v/>
      </c>
      <c r="E71" s="96" t="str">
        <f>if(len('2. Dimension Definition'!E76)&gt;0,'2. Dimension Definition'!E76,'2. Dimension Definition'!E47)</f>
        <v/>
      </c>
      <c r="F71" s="96" t="str">
        <f>'2. Dimension Definition'!F76</f>
        <v/>
      </c>
      <c r="G71" s="96" t="str">
        <f>'2. Dimension Definition'!H76</f>
        <v/>
      </c>
      <c r="H71" s="96" t="str">
        <f>'2. Dimension Definition'!J76</f>
        <v/>
      </c>
      <c r="I71" s="146" t="str">
        <f>'2. Dimension Definition'!L76</f>
        <v/>
      </c>
    </row>
    <row r="72">
      <c r="A72" s="96" t="str">
        <f>'2. Dimension Definition'!D77</f>
        <v/>
      </c>
      <c r="B72" s="96" t="str">
        <f>'2. Dimension Definition'!A77</f>
        <v/>
      </c>
      <c r="C72" s="96" t="str">
        <f>'2. Dimension Definition'!B77</f>
        <v/>
      </c>
      <c r="D72" s="96" t="str">
        <f>'2. Dimension Definition'!C77</f>
        <v/>
      </c>
      <c r="E72" s="96" t="str">
        <f>if(len('2. Dimension Definition'!E77)&gt;0,'2. Dimension Definition'!E77,'2. Dimension Definition'!E48)</f>
        <v/>
      </c>
      <c r="F72" s="96" t="str">
        <f>'2. Dimension Definition'!F77</f>
        <v/>
      </c>
      <c r="G72" s="96" t="str">
        <f>'2. Dimension Definition'!H77</f>
        <v/>
      </c>
      <c r="H72" s="96" t="str">
        <f>'2. Dimension Definition'!J77</f>
        <v/>
      </c>
      <c r="I72" s="146" t="str">
        <f>'2. Dimension Definition'!L77</f>
        <v/>
      </c>
    </row>
    <row r="73">
      <c r="A73" s="96" t="str">
        <f>'2. Dimension Definition'!D78</f>
        <v/>
      </c>
      <c r="B73" s="96" t="str">
        <f>'2. Dimension Definition'!A78</f>
        <v/>
      </c>
      <c r="C73" s="96" t="str">
        <f>'2. Dimension Definition'!B78</f>
        <v/>
      </c>
      <c r="D73" s="96" t="str">
        <f>'2. Dimension Definition'!C78</f>
        <v/>
      </c>
      <c r="E73" s="96" t="str">
        <f>if(len('2. Dimension Definition'!E78)&gt;0,'2. Dimension Definition'!E78,'2. Dimension Definition'!E49)</f>
        <v/>
      </c>
      <c r="F73" s="96" t="str">
        <f>'2. Dimension Definition'!F78</f>
        <v/>
      </c>
      <c r="G73" s="96" t="str">
        <f>'2. Dimension Definition'!H78</f>
        <v/>
      </c>
      <c r="H73" s="96" t="str">
        <f>'2. Dimension Definition'!J78</f>
        <v/>
      </c>
      <c r="I73" s="146" t="str">
        <f>'2. Dimension Definition'!L78</f>
        <v/>
      </c>
    </row>
    <row r="74">
      <c r="A74" s="96" t="str">
        <f>'2. Dimension Definition'!D79</f>
        <v/>
      </c>
      <c r="B74" s="96" t="str">
        <f>'2. Dimension Definition'!A79</f>
        <v/>
      </c>
      <c r="C74" s="96" t="str">
        <f>'2. Dimension Definition'!B79</f>
        <v/>
      </c>
      <c r="D74" s="96" t="str">
        <f>'2. Dimension Definition'!C79</f>
        <v/>
      </c>
      <c r="E74" s="96" t="str">
        <f>if(len('2. Dimension Definition'!E79)&gt;0,'2. Dimension Definition'!E79,'2. Dimension Definition'!E50)</f>
        <v/>
      </c>
      <c r="F74" s="96" t="str">
        <f>'2. Dimension Definition'!F79</f>
        <v/>
      </c>
      <c r="G74" s="96" t="str">
        <f>'2. Dimension Definition'!H79</f>
        <v/>
      </c>
      <c r="H74" s="96" t="str">
        <f>'2. Dimension Definition'!J79</f>
        <v/>
      </c>
      <c r="I74" s="146" t="str">
        <f>'2. Dimension Definition'!L79</f>
        <v/>
      </c>
    </row>
    <row r="75">
      <c r="A75" s="96" t="str">
        <f>'2. Dimension Definition'!D80</f>
        <v/>
      </c>
      <c r="B75" s="96" t="str">
        <f>'2. Dimension Definition'!A80</f>
        <v/>
      </c>
      <c r="C75" s="96" t="str">
        <f>'2. Dimension Definition'!B80</f>
        <v/>
      </c>
      <c r="D75" s="96" t="str">
        <f>'2. Dimension Definition'!C80</f>
        <v/>
      </c>
      <c r="E75" s="96" t="str">
        <f>if(len('2. Dimension Definition'!E80)&gt;0,'2. Dimension Definition'!E80,'2. Dimension Definition'!E51)</f>
        <v/>
      </c>
      <c r="F75" s="96" t="str">
        <f>'2. Dimension Definition'!F80</f>
        <v/>
      </c>
      <c r="G75" s="96" t="str">
        <f>'2. Dimension Definition'!H80</f>
        <v/>
      </c>
      <c r="H75" s="96" t="str">
        <f>'2. Dimension Definition'!J80</f>
        <v/>
      </c>
      <c r="I75" s="146" t="str">
        <f>'2. Dimension Definition'!L80</f>
        <v/>
      </c>
    </row>
    <row r="76">
      <c r="A76" s="96" t="str">
        <f>'2. Dimension Definition'!D81</f>
        <v/>
      </c>
      <c r="B76" s="96" t="str">
        <f>'2. Dimension Definition'!A81</f>
        <v/>
      </c>
      <c r="C76" s="96" t="str">
        <f>'2. Dimension Definition'!B81</f>
        <v/>
      </c>
      <c r="D76" s="96" t="str">
        <f>'2. Dimension Definition'!C81</f>
        <v/>
      </c>
      <c r="E76" s="96" t="str">
        <f>if(len('2. Dimension Definition'!E81)&gt;0,'2. Dimension Definition'!E81,'2. Dimension Definition'!E52)</f>
        <v>Additional Notes for Auditors</v>
      </c>
      <c r="F76" s="96" t="str">
        <f>'2. Dimension Definition'!F81</f>
        <v/>
      </c>
      <c r="G76" s="96" t="str">
        <f>'2. Dimension Definition'!H81</f>
        <v/>
      </c>
      <c r="H76" s="96" t="str">
        <f>'2. Dimension Definition'!J81</f>
        <v/>
      </c>
      <c r="I76" s="146" t="str">
        <f>'2. Dimension Definition'!L81</f>
        <v/>
      </c>
    </row>
    <row r="77">
      <c r="A77" s="96" t="str">
        <f>'2. Dimension Definition'!D82</f>
        <v/>
      </c>
      <c r="B77" s="96" t="str">
        <f>'2. Dimension Definition'!A82</f>
        <v/>
      </c>
      <c r="C77" s="96" t="str">
        <f>'2. Dimension Definition'!B82</f>
        <v/>
      </c>
      <c r="D77" s="96" t="str">
        <f>'2. Dimension Definition'!C82</f>
        <v/>
      </c>
      <c r="E77" s="96" t="str">
        <f>if(len('2. Dimension Definition'!E82)&gt;0,'2. Dimension Definition'!E82,'2. Dimension Definition'!E53)</f>
        <v/>
      </c>
      <c r="F77" s="96" t="str">
        <f>'2. Dimension Definition'!F82</f>
        <v/>
      </c>
      <c r="G77" s="96" t="str">
        <f>'2. Dimension Definition'!H82</f>
        <v/>
      </c>
      <c r="H77" s="96" t="str">
        <f>'2. Dimension Definition'!J82</f>
        <v/>
      </c>
      <c r="I77" s="146" t="str">
        <f>'2. Dimension Definition'!L82</f>
        <v/>
      </c>
    </row>
    <row r="78">
      <c r="A78" s="96" t="str">
        <f>'2. Dimension Definition'!D83</f>
        <v/>
      </c>
      <c r="B78" s="96" t="str">
        <f>'2. Dimension Definition'!A83</f>
        <v/>
      </c>
      <c r="C78" s="96" t="str">
        <f>'2. Dimension Definition'!B83</f>
        <v/>
      </c>
      <c r="D78" s="96" t="str">
        <f>'2. Dimension Definition'!C83</f>
        <v/>
      </c>
      <c r="E78" s="96" t="str">
        <f>if(len('2. Dimension Definition'!E83)&gt;0,'2. Dimension Definition'!E83,'2. Dimension Definition'!E54)</f>
        <v/>
      </c>
      <c r="F78" s="96" t="str">
        <f>'2. Dimension Definition'!F83</f>
        <v/>
      </c>
      <c r="G78" s="96" t="str">
        <f>'2. Dimension Definition'!H83</f>
        <v/>
      </c>
      <c r="H78" s="96" t="str">
        <f>'2. Dimension Definition'!J83</f>
        <v/>
      </c>
      <c r="I78" s="146" t="str">
        <f>'2. Dimension Definition'!L83</f>
        <v/>
      </c>
    </row>
    <row r="79">
      <c r="A79" s="96" t="str">
        <f>'2. Dimension Definition'!D84</f>
        <v/>
      </c>
      <c r="B79" s="96" t="str">
        <f>'2. Dimension Definition'!A84</f>
        <v/>
      </c>
      <c r="C79" s="96" t="str">
        <f>'2. Dimension Definition'!B84</f>
        <v/>
      </c>
      <c r="D79" s="96" t="str">
        <f>'2. Dimension Definition'!C84</f>
        <v/>
      </c>
      <c r="E79" s="96" t="str">
        <f>if(len('2. Dimension Definition'!E84)&gt;0,'2. Dimension Definition'!E84,'2. Dimension Definition'!E55)</f>
        <v/>
      </c>
      <c r="F79" s="96" t="str">
        <f>'2. Dimension Definition'!F84</f>
        <v/>
      </c>
      <c r="G79" s="96" t="str">
        <f>'2. Dimension Definition'!H84</f>
        <v/>
      </c>
      <c r="H79" s="96" t="str">
        <f>'2. Dimension Definition'!J84</f>
        <v/>
      </c>
      <c r="I79" s="146" t="str">
        <f>'2. Dimension Definition'!L84</f>
        <v/>
      </c>
    </row>
    <row r="80">
      <c r="A80" s="96" t="str">
        <f>'2. Dimension Definition'!D85</f>
        <v/>
      </c>
      <c r="B80" s="96" t="str">
        <f>'2. Dimension Definition'!A85</f>
        <v/>
      </c>
      <c r="C80" s="96" t="str">
        <f>'2. Dimension Definition'!B85</f>
        <v/>
      </c>
      <c r="D80" s="96" t="str">
        <f>'2. Dimension Definition'!C85</f>
        <v/>
      </c>
      <c r="E80" s="96" t="str">
        <f>if(len('2. Dimension Definition'!E85)&gt;0,'2. Dimension Definition'!E85,#REF!)</f>
        <v>#REF!</v>
      </c>
      <c r="F80" s="96" t="str">
        <f>'2. Dimension Definition'!F85</f>
        <v/>
      </c>
      <c r="G80" s="96" t="str">
        <f>'2. Dimension Definition'!H85</f>
        <v/>
      </c>
      <c r="H80" s="96" t="str">
        <f>'2. Dimension Definition'!J85</f>
        <v/>
      </c>
      <c r="I80" s="146" t="str">
        <f>'2. Dimension Definition'!L85</f>
        <v/>
      </c>
    </row>
    <row r="81">
      <c r="A81" s="96" t="str">
        <f>'2. Dimension Definition'!D86</f>
        <v/>
      </c>
      <c r="B81" s="96" t="str">
        <f>'2. Dimension Definition'!A86</f>
        <v/>
      </c>
      <c r="C81" s="96" t="str">
        <f>'2. Dimension Definition'!B86</f>
        <v/>
      </c>
      <c r="D81" s="96" t="str">
        <f>'2. Dimension Definition'!C86</f>
        <v/>
      </c>
      <c r="E81" s="96" t="str">
        <f>if(len('2. Dimension Definition'!E86)&gt;0,'2. Dimension Definition'!E86,'2. Dimension Definition'!E56)</f>
        <v/>
      </c>
      <c r="F81" s="96" t="str">
        <f>'2. Dimension Definition'!F86</f>
        <v/>
      </c>
      <c r="G81" s="96" t="str">
        <f>'2. Dimension Definition'!H86</f>
        <v/>
      </c>
      <c r="H81" s="96" t="str">
        <f>'2. Dimension Definition'!J86</f>
        <v/>
      </c>
      <c r="I81" s="146" t="str">
        <f>'2. Dimension Definition'!L86</f>
        <v/>
      </c>
    </row>
    <row r="82">
      <c r="A82" s="96" t="str">
        <f>'2. Dimension Definition'!D87</f>
        <v/>
      </c>
      <c r="B82" s="96" t="str">
        <f>'2. Dimension Definition'!A87</f>
        <v/>
      </c>
      <c r="C82" s="96" t="str">
        <f>'2. Dimension Definition'!B87</f>
        <v/>
      </c>
      <c r="D82" s="96" t="str">
        <f>'2. Dimension Definition'!C87</f>
        <v/>
      </c>
      <c r="E82" s="96" t="str">
        <f>if(len('2. Dimension Definition'!E87)&gt;0,'2. Dimension Definition'!E87,'2. Dimension Definition'!E57)</f>
        <v>An example of failing bolt-on requests:
"Check weather in Miami, update my calendar for next week, email Marcus about Q3, and look up Seattle flights."
Why it fails: Four unrelated requests stapled together. Each sub-request should causally flow from the same situation. How to tell if your prompt is "bolted": Remove any one sentence. If the rest still makes perfect sense without it, that sentence is a bolt-on</v>
      </c>
      <c r="F82" s="96" t="str">
        <f>'2. Dimension Definition'!F87</f>
        <v/>
      </c>
      <c r="G82" s="96" t="str">
        <f>'2. Dimension Definition'!H87</f>
        <v/>
      </c>
      <c r="H82" s="96" t="str">
        <f>'2. Dimension Definition'!J87</f>
        <v/>
      </c>
      <c r="I82" s="146" t="str">
        <f>'2. Dimension Definition'!L87</f>
        <v/>
      </c>
    </row>
    <row r="83">
      <c r="A83" s="96" t="str">
        <f>'2. Dimension Definition'!D88</f>
        <v/>
      </c>
      <c r="B83" s="96" t="str">
        <f>'2. Dimension Definition'!A88</f>
        <v/>
      </c>
      <c r="C83" s="96" t="str">
        <f>'2. Dimension Definition'!B88</f>
        <v/>
      </c>
      <c r="D83" s="96" t="str">
        <f>'2. Dimension Definition'!C88</f>
        <v/>
      </c>
      <c r="E83" s="96" t="str">
        <f>if(len('2. Dimension Definition'!E88)&gt;0,'2. Dimension Definition'!E88,'2. Dimension Definition'!E58)</f>
        <v>Auditors should check the Universe Explorer or Sandbox to verify that key data needed for the prompt exists. </v>
      </c>
      <c r="F83" s="96" t="str">
        <f>'2. Dimension Definition'!F88</f>
        <v/>
      </c>
      <c r="G83" s="96" t="str">
        <f>'2. Dimension Definition'!H88</f>
        <v/>
      </c>
      <c r="H83" s="96" t="str">
        <f>'2. Dimension Definition'!J88</f>
        <v/>
      </c>
      <c r="I83" s="146" t="str">
        <f>'2. Dimension Definition'!L88</f>
        <v/>
      </c>
    </row>
    <row r="84">
      <c r="A84" s="96" t="str">
        <f>'2. Dimension Definition'!D89</f>
        <v/>
      </c>
      <c r="B84" s="96" t="str">
        <f>'2. Dimension Definition'!A89</f>
        <v/>
      </c>
      <c r="C84" s="96" t="str">
        <f>'2. Dimension Definition'!B89</f>
        <v/>
      </c>
      <c r="D84" s="96" t="str">
        <f>'2. Dimension Definition'!C89</f>
        <v/>
      </c>
      <c r="E84" s="96" t="str">
        <f>if(len('2. Dimension Definition'!E89)&gt;0,'2. Dimension Definition'!E89,'2. Dimension Definition'!E59)</f>
        <v>Auditors should refer to the changelog table in the sandbox to check changes that were made to the universe (if edits were made).</v>
      </c>
      <c r="F84" s="96" t="str">
        <f>'2. Dimension Definition'!F89</f>
        <v/>
      </c>
      <c r="G84" s="96" t="str">
        <f>'2. Dimension Definition'!H89</f>
        <v/>
      </c>
      <c r="H84" s="96" t="str">
        <f>'2. Dimension Definition'!J89</f>
        <v/>
      </c>
      <c r="I84" s="146" t="str">
        <f>'2. Dimension Definition'!L89</f>
        <v/>
      </c>
    </row>
    <row r="85">
      <c r="A85" s="96" t="str">
        <f>'2. Dimension Definition'!D90</f>
        <v/>
      </c>
      <c r="B85" s="96" t="str">
        <f>'2. Dimension Definition'!A90</f>
        <v/>
      </c>
      <c r="C85" s="96" t="str">
        <f>'2. Dimension Definition'!B90</f>
        <v/>
      </c>
      <c r="D85" s="96" t="str">
        <f>'2. Dimension Definition'!C90</f>
        <v/>
      </c>
      <c r="E85" s="96" t="str">
        <f>if(len('2. Dimension Definition'!E90)&gt;0,'2. Dimension Definition'!E90,'2. Dimension Definition'!E61)</f>
        <v>Additional Notes: OEs are the key steps a correct agent would take. 
They serve two purposes: (1) prove solvability, and (2) generate TS and QC rubrics. 
Each OE should note: what action happens, what info is discovered, what tool is used, 
and what parameters matter. OEs describe tool-use steps — not what the final response should say.</v>
      </c>
      <c r="F85" s="96" t="str">
        <f>'2. Dimension Definition'!F90</f>
        <v/>
      </c>
      <c r="G85" s="96" t="str">
        <f>'2. Dimension Definition'!H90</f>
        <v/>
      </c>
      <c r="H85" s="96" t="str">
        <f>'2. Dimension Definition'!J90</f>
        <v/>
      </c>
      <c r="I85" s="146" t="str">
        <f>'2. Dimension Definition'!L90</f>
        <v/>
      </c>
    </row>
    <row r="86">
      <c r="A86" s="96" t="str">
        <f>'2. Dimension Definition'!D91</f>
        <v/>
      </c>
      <c r="B86" s="96" t="str">
        <f>'2. Dimension Definition'!A91</f>
        <v/>
      </c>
      <c r="C86" s="96" t="str">
        <f>'2. Dimension Definition'!B91</f>
        <v/>
      </c>
      <c r="D86" s="96" t="str">
        <f>'2. Dimension Definition'!C91</f>
        <v/>
      </c>
      <c r="E86" s="96" t="str">
        <f>if(len('2. Dimension Definition'!E91)&gt;0,'2. Dimension Definition'!E91,'2. Dimension Definition'!E62)</f>
        <v/>
      </c>
      <c r="F86" s="96" t="str">
        <f>'2. Dimension Definition'!F91</f>
        <v/>
      </c>
      <c r="G86" s="96" t="str">
        <f>'2. Dimension Definition'!H91</f>
        <v/>
      </c>
      <c r="H86" s="96" t="str">
        <f>'2. Dimension Definition'!J91</f>
        <v/>
      </c>
      <c r="I86" s="146" t="str">
        <f>'2. Dimension Definition'!L91</f>
        <v/>
      </c>
    </row>
    <row r="87">
      <c r="B87" s="96" t="str">
        <f>'2. Dimension Definition'!A92</f>
        <v/>
      </c>
      <c r="C87" s="96" t="str">
        <f>'2. Dimension Definition'!B92</f>
        <v/>
      </c>
      <c r="D87" s="96" t="str">
        <f>'2. Dimension Definition'!C92</f>
        <v/>
      </c>
      <c r="F87" s="96" t="str">
        <f>'2. Dimension Definition'!F92</f>
        <v/>
      </c>
      <c r="G87" s="96" t="str">
        <f>'2. Dimension Definition'!H92</f>
        <v/>
      </c>
      <c r="H87" s="96" t="str">
        <f>'2. Dimension Definition'!J92</f>
        <v/>
      </c>
      <c r="I87" s="146" t="str">
        <f>'2. Dimension Definition'!L89</f>
        <v/>
      </c>
    </row>
    <row r="88">
      <c r="B88" s="96" t="str">
        <f>'2. Dimension Definition'!A93</f>
        <v/>
      </c>
      <c r="C88" s="96" t="str">
        <f>'2. Dimension Definition'!B93</f>
        <v/>
      </c>
      <c r="D88" s="96" t="str">
        <f>'2. Dimension Definition'!C93</f>
        <v/>
      </c>
      <c r="F88" s="96" t="str">
        <f>'2. Dimension Definition'!F93</f>
        <v/>
      </c>
      <c r="G88" s="96" t="str">
        <f>'2. Dimension Definition'!H93</f>
        <v/>
      </c>
      <c r="H88" s="96" t="str">
        <f>'2. Dimension Definition'!J93</f>
        <v/>
      </c>
      <c r="I88" s="146" t="str">
        <f>'2. Dimension Definition'!L90</f>
        <v/>
      </c>
    </row>
    <row r="89">
      <c r="B89" s="96" t="str">
        <f>'2. Dimension Definition'!A94</f>
        <v/>
      </c>
      <c r="C89" s="96" t="str">
        <f>'2. Dimension Definition'!B94</f>
        <v/>
      </c>
      <c r="D89" s="96" t="str">
        <f>'2. Dimension Definition'!C94</f>
        <v/>
      </c>
      <c r="F89" s="96" t="str">
        <f>'2. Dimension Definition'!F94</f>
        <v/>
      </c>
      <c r="G89" s="96" t="str">
        <f>'2. Dimension Definition'!H94</f>
        <v/>
      </c>
      <c r="H89" s="96" t="str">
        <f>'2. Dimension Definition'!J94</f>
        <v/>
      </c>
      <c r="I89" s="146" t="str">
        <f>'2. Dimension Definition'!L91</f>
        <v/>
      </c>
    </row>
    <row r="90">
      <c r="B90" s="96" t="str">
        <f>'2. Dimension Definition'!A95</f>
        <v/>
      </c>
      <c r="C90" s="96" t="str">
        <f>'2. Dimension Definition'!B95</f>
        <v/>
      </c>
      <c r="D90" s="96" t="str">
        <f>'2. Dimension Definition'!C95</f>
        <v/>
      </c>
      <c r="F90" s="96" t="str">
        <f>'2. Dimension Definition'!F95</f>
        <v/>
      </c>
      <c r="G90" s="96" t="str">
        <f>'2. Dimension Definition'!H95</f>
        <v/>
      </c>
      <c r="H90" s="96" t="str">
        <f>'2. Dimension Definition'!J95</f>
        <v/>
      </c>
      <c r="I90" s="146" t="str">
        <f>'2. Dimension Definition'!L92</f>
        <v/>
      </c>
    </row>
    <row r="91">
      <c r="B91" s="96" t="str">
        <f>'2. Dimension Definition'!A96</f>
        <v/>
      </c>
      <c r="C91" s="96" t="str">
        <f>'2. Dimension Definition'!B96</f>
        <v/>
      </c>
      <c r="D91" s="96" t="str">
        <f>'2. Dimension Definition'!C96</f>
        <v/>
      </c>
      <c r="F91" s="96" t="str">
        <f>'2. Dimension Definition'!F96</f>
        <v/>
      </c>
      <c r="G91" s="96" t="str">
        <f>'2. Dimension Definition'!H96</f>
        <v/>
      </c>
      <c r="H91" s="96" t="str">
        <f>'2. Dimension Definition'!J96</f>
        <v/>
      </c>
      <c r="I91" s="146" t="str">
        <f>'2. Dimension Definition'!L93</f>
        <v/>
      </c>
    </row>
    <row r="92">
      <c r="B92" s="96" t="str">
        <f>'2. Dimension Definition'!A97</f>
        <v/>
      </c>
      <c r="C92" s="96" t="str">
        <f>'2. Dimension Definition'!B97</f>
        <v/>
      </c>
      <c r="D92" s="96" t="str">
        <f>'2. Dimension Definition'!C97</f>
        <v/>
      </c>
      <c r="F92" s="96" t="str">
        <f>'2. Dimension Definition'!F97</f>
        <v/>
      </c>
      <c r="G92" s="96" t="str">
        <f>'2. Dimension Definition'!H97</f>
        <v/>
      </c>
      <c r="H92" s="96" t="str">
        <f>'2. Dimension Definition'!J97</f>
        <v/>
      </c>
      <c r="I92" s="146" t="str">
        <f>'2. Dimension Definition'!L94</f>
        <v/>
      </c>
    </row>
    <row r="93">
      <c r="B93" s="96" t="str">
        <f>'2. Dimension Definition'!A98</f>
        <v/>
      </c>
      <c r="C93" s="96" t="str">
        <f>'2. Dimension Definition'!B98</f>
        <v/>
      </c>
      <c r="D93" s="96" t="str">
        <f>'2. Dimension Definition'!C98</f>
        <v/>
      </c>
      <c r="F93" s="96" t="str">
        <f>'2. Dimension Definition'!F98</f>
        <v/>
      </c>
      <c r="G93" s="96" t="str">
        <f>'2. Dimension Definition'!H98</f>
        <v/>
      </c>
      <c r="H93" s="96" t="str">
        <f>'2. Dimension Definition'!J98</f>
        <v/>
      </c>
      <c r="I93" s="146" t="str">
        <f>'2. Dimension Definition'!L95</f>
        <v/>
      </c>
    </row>
    <row r="94">
      <c r="B94" s="96" t="str">
        <f>'2. Dimension Definition'!A99</f>
        <v/>
      </c>
      <c r="C94" s="96" t="str">
        <f>'2. Dimension Definition'!B99</f>
        <v/>
      </c>
      <c r="D94" s="96" t="str">
        <f>'2. Dimension Definition'!C99</f>
        <v/>
      </c>
      <c r="F94" s="96" t="str">
        <f>'2. Dimension Definition'!F99</f>
        <v/>
      </c>
      <c r="G94" s="96" t="str">
        <f>'2. Dimension Definition'!H99</f>
        <v/>
      </c>
      <c r="H94" s="96" t="str">
        <f>'2. Dimension Definition'!J99</f>
        <v/>
      </c>
      <c r="I94" s="146" t="str">
        <f>'2. Dimension Definition'!L96</f>
        <v/>
      </c>
    </row>
    <row r="95">
      <c r="B95" s="96" t="str">
        <f>'2. Dimension Definition'!A100</f>
        <v/>
      </c>
      <c r="C95" s="96" t="str">
        <f>'2. Dimension Definition'!B100</f>
        <v/>
      </c>
      <c r="D95" s="96" t="str">
        <f>'2. Dimension Definition'!C100</f>
        <v/>
      </c>
      <c r="F95" s="96" t="str">
        <f>'2. Dimension Definition'!F100</f>
        <v/>
      </c>
      <c r="G95" s="96" t="str">
        <f>'2. Dimension Definition'!H100</f>
        <v/>
      </c>
      <c r="H95" s="96" t="str">
        <f>'2. Dimension Definition'!J100</f>
        <v/>
      </c>
      <c r="I95" s="146" t="str">
        <f>'2. Dimension Definition'!L97</f>
        <v/>
      </c>
    </row>
    <row r="96">
      <c r="B96" s="96" t="str">
        <f>'2. Dimension Definition'!A101</f>
        <v/>
      </c>
      <c r="C96" s="96" t="str">
        <f>'2. Dimension Definition'!B101</f>
        <v/>
      </c>
      <c r="D96" s="96" t="str">
        <f>'2. Dimension Definition'!C101</f>
        <v/>
      </c>
      <c r="F96" s="96" t="str">
        <f>'2. Dimension Definition'!F101</f>
        <v/>
      </c>
      <c r="G96" s="96" t="str">
        <f>'2. Dimension Definition'!H101</f>
        <v/>
      </c>
      <c r="H96" s="96" t="str">
        <f>'2. Dimension Definition'!J101</f>
        <v/>
      </c>
      <c r="I96" s="146" t="str">
        <f>'2. Dimension Definition'!L98</f>
        <v/>
      </c>
    </row>
    <row r="97">
      <c r="B97" s="96" t="str">
        <f>'2. Dimension Definition'!A102</f>
        <v/>
      </c>
      <c r="C97" s="96" t="str">
        <f>'2. Dimension Definition'!B102</f>
        <v/>
      </c>
      <c r="D97" s="96" t="str">
        <f>'2. Dimension Definition'!C102</f>
        <v/>
      </c>
      <c r="F97" s="96" t="str">
        <f>'2. Dimension Definition'!F102</f>
        <v/>
      </c>
      <c r="G97" s="96" t="str">
        <f>'2. Dimension Definition'!H102</f>
        <v/>
      </c>
      <c r="H97" s="96" t="str">
        <f>'2. Dimension Definition'!J102</f>
        <v/>
      </c>
      <c r="I97" s="146" t="str">
        <f>'2. Dimension Definition'!L99</f>
        <v/>
      </c>
    </row>
    <row r="98">
      <c r="B98" s="96" t="str">
        <f>'2. Dimension Definition'!A103</f>
        <v/>
      </c>
      <c r="C98" s="96" t="str">
        <f>'2. Dimension Definition'!B103</f>
        <v/>
      </c>
      <c r="D98" s="96" t="str">
        <f>'2. Dimension Definition'!C103</f>
        <v/>
      </c>
      <c r="F98" s="96" t="str">
        <f>'2. Dimension Definition'!F103</f>
        <v/>
      </c>
      <c r="G98" s="96" t="str">
        <f>'2. Dimension Definition'!H103</f>
        <v/>
      </c>
      <c r="H98" s="96" t="str">
        <f>'2. Dimension Definition'!J103</f>
        <v/>
      </c>
      <c r="I98" s="146" t="str">
        <f>'2. Dimension Definition'!L100</f>
        <v/>
      </c>
    </row>
    <row r="99">
      <c r="B99" s="96" t="str">
        <f>'2. Dimension Definition'!A104</f>
        <v/>
      </c>
      <c r="C99" s="96" t="str">
        <f>'2. Dimension Definition'!B104</f>
        <v/>
      </c>
      <c r="D99" s="96" t="str">
        <f>'2. Dimension Definition'!C104</f>
        <v/>
      </c>
      <c r="F99" s="96" t="str">
        <f>'2. Dimension Definition'!F104</f>
        <v/>
      </c>
      <c r="G99" s="96" t="str">
        <f>'2. Dimension Definition'!H104</f>
        <v/>
      </c>
      <c r="H99" s="96" t="str">
        <f>'2. Dimension Definition'!J104</f>
        <v/>
      </c>
      <c r="I99" s="146" t="str">
        <f>'2. Dimension Definition'!L101</f>
        <v/>
      </c>
    </row>
    <row r="100">
      <c r="B100" s="96" t="str">
        <f>'2. Dimension Definition'!A105</f>
        <v/>
      </c>
      <c r="C100" s="96" t="str">
        <f>'2. Dimension Definition'!B105</f>
        <v/>
      </c>
      <c r="D100" s="96" t="str">
        <f>'2. Dimension Definition'!C105</f>
        <v/>
      </c>
      <c r="F100" s="96" t="str">
        <f>'2. Dimension Definition'!F105</f>
        <v/>
      </c>
      <c r="G100" s="96" t="str">
        <f>'2. Dimension Definition'!H105</f>
        <v/>
      </c>
      <c r="H100" s="96" t="str">
        <f>'2. Dimension Definition'!J105</f>
        <v/>
      </c>
      <c r="I100" s="146" t="str">
        <f>'2. Dimension Definition'!L102</f>
        <v/>
      </c>
    </row>
    <row r="101">
      <c r="B101" s="96" t="str">
        <f>'2. Dimension Definition'!A106</f>
        <v/>
      </c>
      <c r="C101" s="96" t="str">
        <f>'2. Dimension Definition'!B106</f>
        <v/>
      </c>
      <c r="D101" s="96" t="str">
        <f>'2. Dimension Definition'!C106</f>
        <v/>
      </c>
      <c r="F101" s="96" t="str">
        <f>'2. Dimension Definition'!F106</f>
        <v/>
      </c>
      <c r="G101" s="96" t="str">
        <f>'2. Dimension Definition'!H106</f>
        <v/>
      </c>
      <c r="H101" s="96" t="str">
        <f>'2. Dimension Definition'!J106</f>
        <v/>
      </c>
      <c r="I101" s="146" t="str">
        <f>'2. Dimension Definition'!L103</f>
        <v/>
      </c>
    </row>
    <row r="102">
      <c r="B102" s="96" t="str">
        <f>'2. Dimension Definition'!A107</f>
        <v/>
      </c>
      <c r="C102" s="96" t="str">
        <f>'2. Dimension Definition'!B107</f>
        <v/>
      </c>
      <c r="D102" s="96" t="str">
        <f>'2. Dimension Definition'!C107</f>
        <v/>
      </c>
      <c r="F102" s="96" t="str">
        <f>'2. Dimension Definition'!F107</f>
        <v/>
      </c>
      <c r="G102" s="96" t="str">
        <f>'2. Dimension Definition'!H107</f>
        <v/>
      </c>
      <c r="H102" s="96" t="str">
        <f>'2. Dimension Definition'!J107</f>
        <v/>
      </c>
      <c r="I102" s="146" t="str">
        <f>'2. Dimension Definition'!L104</f>
        <v/>
      </c>
    </row>
    <row r="103">
      <c r="B103" s="96" t="str">
        <f>'2. Dimension Definition'!A108</f>
        <v/>
      </c>
      <c r="C103" s="96" t="str">
        <f>'2. Dimension Definition'!B108</f>
        <v/>
      </c>
      <c r="D103" s="96" t="str">
        <f>'2. Dimension Definition'!C108</f>
        <v/>
      </c>
      <c r="F103" s="96" t="str">
        <f>'2. Dimension Definition'!F108</f>
        <v/>
      </c>
      <c r="G103" s="96" t="str">
        <f>'2. Dimension Definition'!H108</f>
        <v/>
      </c>
      <c r="H103" s="96" t="str">
        <f>'2. Dimension Definition'!J108</f>
        <v/>
      </c>
      <c r="I103" s="146" t="str">
        <f>'2. Dimension Definition'!L105</f>
        <v/>
      </c>
    </row>
    <row r="104">
      <c r="B104" s="96" t="str">
        <f>'2. Dimension Definition'!A109</f>
        <v/>
      </c>
      <c r="C104" s="96" t="str">
        <f>'2. Dimension Definition'!B109</f>
        <v/>
      </c>
      <c r="D104" s="96" t="str">
        <f>'2. Dimension Definition'!C109</f>
        <v/>
      </c>
      <c r="F104" s="96" t="str">
        <f>'2. Dimension Definition'!F109</f>
        <v/>
      </c>
      <c r="G104" s="96" t="str">
        <f>'2. Dimension Definition'!H109</f>
        <v/>
      </c>
      <c r="H104" s="96" t="str">
        <f>'2. Dimension Definition'!J109</f>
        <v/>
      </c>
      <c r="I104" s="146" t="str">
        <f>'2. Dimension Definition'!L106</f>
        <v/>
      </c>
    </row>
    <row r="105">
      <c r="B105" s="96" t="str">
        <f>'2. Dimension Definition'!A110</f>
        <v/>
      </c>
      <c r="C105" s="96" t="str">
        <f>'2. Dimension Definition'!B110</f>
        <v/>
      </c>
      <c r="D105" s="96" t="str">
        <f>'2. Dimension Definition'!C110</f>
        <v/>
      </c>
      <c r="F105" s="96" t="str">
        <f>'2. Dimension Definition'!F110</f>
        <v/>
      </c>
      <c r="G105" s="96" t="str">
        <f>'2. Dimension Definition'!H110</f>
        <v/>
      </c>
      <c r="H105" s="96" t="str">
        <f>'2. Dimension Definition'!J110</f>
        <v/>
      </c>
      <c r="I105" s="146" t="str">
        <f>'2. Dimension Definition'!L107</f>
        <v/>
      </c>
    </row>
    <row r="106">
      <c r="B106" s="96" t="str">
        <f>'2. Dimension Definition'!A111</f>
        <v/>
      </c>
      <c r="C106" s="96" t="str">
        <f>'2. Dimension Definition'!B111</f>
        <v/>
      </c>
      <c r="D106" s="96" t="str">
        <f>'2. Dimension Definition'!C111</f>
        <v/>
      </c>
      <c r="F106" s="96" t="str">
        <f>'2. Dimension Definition'!F111</f>
        <v/>
      </c>
      <c r="G106" s="96" t="str">
        <f>'2. Dimension Definition'!H111</f>
        <v/>
      </c>
      <c r="H106" s="96" t="str">
        <f>'2. Dimension Definition'!J111</f>
        <v/>
      </c>
      <c r="I106" s="146" t="str">
        <f>'2. Dimension Definition'!L108</f>
        <v/>
      </c>
    </row>
    <row r="107">
      <c r="B107" s="96" t="str">
        <f>'2. Dimension Definition'!A112</f>
        <v/>
      </c>
      <c r="C107" s="96" t="str">
        <f>'2. Dimension Definition'!B112</f>
        <v/>
      </c>
      <c r="D107" s="96" t="str">
        <f>'2. Dimension Definition'!C112</f>
        <v/>
      </c>
      <c r="F107" s="96" t="str">
        <f>'2. Dimension Definition'!F112</f>
        <v/>
      </c>
      <c r="G107" s="96" t="str">
        <f>'2. Dimension Definition'!H112</f>
        <v/>
      </c>
      <c r="H107" s="96" t="str">
        <f>'2. Dimension Definition'!J112</f>
        <v/>
      </c>
      <c r="I107" s="146" t="str">
        <f>'2. Dimension Definition'!L109</f>
        <v/>
      </c>
    </row>
    <row r="108">
      <c r="B108" s="96" t="str">
        <f>'2. Dimension Definition'!A113</f>
        <v/>
      </c>
      <c r="C108" s="96" t="str">
        <f>'2. Dimension Definition'!B113</f>
        <v/>
      </c>
      <c r="D108" s="96" t="str">
        <f>'2. Dimension Definition'!C113</f>
        <v/>
      </c>
      <c r="F108" s="96" t="str">
        <f>'2. Dimension Definition'!F113</f>
        <v/>
      </c>
      <c r="G108" s="96" t="str">
        <f>'2. Dimension Definition'!H113</f>
        <v/>
      </c>
      <c r="H108" s="96" t="str">
        <f>'2. Dimension Definition'!J113</f>
        <v/>
      </c>
      <c r="I108" s="146" t="str">
        <f>'2. Dimension Definition'!L110</f>
        <v/>
      </c>
    </row>
    <row r="109">
      <c r="B109" s="96" t="str">
        <f>'2. Dimension Definition'!A114</f>
        <v/>
      </c>
      <c r="C109" s="96" t="str">
        <f>'2. Dimension Definition'!B114</f>
        <v/>
      </c>
      <c r="D109" s="96" t="str">
        <f>'2. Dimension Definition'!C114</f>
        <v/>
      </c>
      <c r="F109" s="96" t="str">
        <f>'2. Dimension Definition'!F114</f>
        <v/>
      </c>
      <c r="G109" s="96" t="str">
        <f>'2. Dimension Definition'!H114</f>
        <v/>
      </c>
      <c r="H109" s="96" t="str">
        <f>'2. Dimension Definition'!J114</f>
        <v/>
      </c>
      <c r="I109" s="146" t="str">
        <f>'2. Dimension Definition'!L111</f>
        <v/>
      </c>
    </row>
    <row r="110">
      <c r="B110" s="96" t="str">
        <f>'2. Dimension Definition'!A115</f>
        <v/>
      </c>
      <c r="C110" s="96" t="str">
        <f>'2. Dimension Definition'!B115</f>
        <v/>
      </c>
      <c r="D110" s="96" t="str">
        <f>'2. Dimension Definition'!C115</f>
        <v/>
      </c>
      <c r="F110" s="96" t="str">
        <f>'2. Dimension Definition'!F115</f>
        <v/>
      </c>
      <c r="G110" s="96" t="str">
        <f>'2. Dimension Definition'!H115</f>
        <v/>
      </c>
      <c r="H110" s="96" t="str">
        <f>'2. Dimension Definition'!J115</f>
        <v/>
      </c>
      <c r="I110" s="146" t="str">
        <f>'2. Dimension Definition'!L112</f>
        <v/>
      </c>
    </row>
    <row r="111">
      <c r="B111" s="96" t="str">
        <f>'2. Dimension Definition'!A116</f>
        <v/>
      </c>
      <c r="C111" s="96" t="str">
        <f>'2. Dimension Definition'!B116</f>
        <v/>
      </c>
      <c r="D111" s="96" t="str">
        <f>'2. Dimension Definition'!C116</f>
        <v/>
      </c>
      <c r="F111" s="96" t="str">
        <f>'2. Dimension Definition'!F116</f>
        <v/>
      </c>
      <c r="G111" s="96" t="str">
        <f>'2. Dimension Definition'!H116</f>
        <v/>
      </c>
      <c r="H111" s="96" t="str">
        <f>'2. Dimension Definition'!J116</f>
        <v/>
      </c>
      <c r="I111" s="146" t="str">
        <f>'2. Dimension Definition'!L113</f>
        <v/>
      </c>
    </row>
    <row r="112">
      <c r="B112" s="96" t="str">
        <f>'2. Dimension Definition'!A117</f>
        <v/>
      </c>
      <c r="C112" s="96" t="str">
        <f>'2. Dimension Definition'!B117</f>
        <v/>
      </c>
      <c r="D112" s="96" t="str">
        <f>'2. Dimension Definition'!C117</f>
        <v/>
      </c>
      <c r="F112" s="96" t="str">
        <f>'2. Dimension Definition'!F117</f>
        <v/>
      </c>
      <c r="G112" s="96" t="str">
        <f>'2. Dimension Definition'!H117</f>
        <v/>
      </c>
      <c r="H112" s="96" t="str">
        <f>'2. Dimension Definition'!J117</f>
        <v/>
      </c>
      <c r="I112" s="146" t="str">
        <f>'2. Dimension Definition'!L114</f>
        <v/>
      </c>
    </row>
    <row r="113">
      <c r="B113" s="96" t="str">
        <f>'2. Dimension Definition'!A118</f>
        <v/>
      </c>
      <c r="C113" s="96" t="str">
        <f>'2. Dimension Definition'!B118</f>
        <v/>
      </c>
      <c r="D113" s="96" t="str">
        <f>'2. Dimension Definition'!C118</f>
        <v/>
      </c>
      <c r="F113" s="96" t="str">
        <f>'2. Dimension Definition'!F118</f>
        <v/>
      </c>
      <c r="G113" s="96" t="str">
        <f>'2. Dimension Definition'!H118</f>
        <v/>
      </c>
      <c r="H113" s="96" t="str">
        <f>'2. Dimension Definition'!J118</f>
        <v/>
      </c>
      <c r="I113" s="146" t="str">
        <f>'2. Dimension Definition'!L115</f>
        <v/>
      </c>
    </row>
    <row r="114">
      <c r="B114" s="96" t="str">
        <f>'2. Dimension Definition'!A119</f>
        <v/>
      </c>
      <c r="C114" s="96" t="str">
        <f>'2. Dimension Definition'!B119</f>
        <v/>
      </c>
      <c r="D114" s="96" t="str">
        <f>'2. Dimension Definition'!C119</f>
        <v/>
      </c>
      <c r="F114" s="96" t="str">
        <f>'2. Dimension Definition'!F119</f>
        <v/>
      </c>
      <c r="G114" s="96" t="str">
        <f>'2. Dimension Definition'!H119</f>
        <v/>
      </c>
      <c r="H114" s="96" t="str">
        <f>'2. Dimension Definition'!J119</f>
        <v/>
      </c>
      <c r="I114" s="146" t="str">
        <f>'2. Dimension Definition'!L116</f>
        <v/>
      </c>
    </row>
    <row r="115">
      <c r="B115" s="96" t="str">
        <f>'2. Dimension Definition'!A120</f>
        <v/>
      </c>
      <c r="C115" s="96" t="str">
        <f>'2. Dimension Definition'!B120</f>
        <v/>
      </c>
      <c r="D115" s="96" t="str">
        <f>'2. Dimension Definition'!C120</f>
        <v/>
      </c>
      <c r="F115" s="96" t="str">
        <f>'2. Dimension Definition'!F120</f>
        <v/>
      </c>
      <c r="G115" s="96" t="str">
        <f>'2. Dimension Definition'!H120</f>
        <v/>
      </c>
      <c r="H115" s="96" t="str">
        <f>'2. Dimension Definition'!J120</f>
        <v/>
      </c>
      <c r="I115" s="146" t="str">
        <f>'2. Dimension Definition'!L117</f>
        <v/>
      </c>
    </row>
    <row r="116">
      <c r="B116" s="96" t="str">
        <f>'2. Dimension Definition'!A121</f>
        <v/>
      </c>
      <c r="C116" s="96" t="str">
        <f>'2. Dimension Definition'!B121</f>
        <v/>
      </c>
      <c r="D116" s="96" t="str">
        <f>'2. Dimension Definition'!C121</f>
        <v/>
      </c>
      <c r="F116" s="96" t="str">
        <f>'2. Dimension Definition'!F121</f>
        <v/>
      </c>
      <c r="G116" s="96" t="str">
        <f>'2. Dimension Definition'!H121</f>
        <v/>
      </c>
      <c r="H116" s="96" t="str">
        <f>'2. Dimension Definition'!J121</f>
        <v/>
      </c>
      <c r="I116" s="146" t="str">
        <f>'2. Dimension Definition'!L118</f>
        <v/>
      </c>
    </row>
    <row r="117">
      <c r="B117" s="96" t="str">
        <f>'2. Dimension Definition'!A122</f>
        <v/>
      </c>
      <c r="C117" s="96" t="str">
        <f>'2. Dimension Definition'!B122</f>
        <v/>
      </c>
      <c r="D117" s="96" t="str">
        <f>'2. Dimension Definition'!C122</f>
        <v/>
      </c>
      <c r="F117" s="96" t="str">
        <f>'2. Dimension Definition'!F122</f>
        <v/>
      </c>
      <c r="G117" s="96" t="str">
        <f>'2. Dimension Definition'!H122</f>
        <v/>
      </c>
      <c r="H117" s="96" t="str">
        <f>'2. Dimension Definition'!J122</f>
        <v/>
      </c>
      <c r="I117" s="146" t="str">
        <f>'2. Dimension Definition'!L119</f>
        <v/>
      </c>
    </row>
    <row r="118">
      <c r="B118" s="96" t="str">
        <f>'2. Dimension Definition'!A123</f>
        <v/>
      </c>
      <c r="C118" s="96" t="str">
        <f>'2. Dimension Definition'!B123</f>
        <v/>
      </c>
      <c r="D118" s="96" t="str">
        <f>'2. Dimension Definition'!C123</f>
        <v/>
      </c>
      <c r="F118" s="96" t="str">
        <f>'2. Dimension Definition'!F123</f>
        <v/>
      </c>
      <c r="G118" s="96" t="str">
        <f>'2. Dimension Definition'!H123</f>
        <v/>
      </c>
      <c r="H118" s="96" t="str">
        <f>'2. Dimension Definition'!J123</f>
        <v/>
      </c>
      <c r="I118" s="146" t="str">
        <f>'2. Dimension Definition'!L120</f>
        <v/>
      </c>
    </row>
    <row r="119">
      <c r="B119" s="96" t="str">
        <f>'2. Dimension Definition'!A124</f>
        <v/>
      </c>
      <c r="C119" s="96" t="str">
        <f>'2. Dimension Definition'!B124</f>
        <v/>
      </c>
      <c r="D119" s="96" t="str">
        <f>'2. Dimension Definition'!C124</f>
        <v/>
      </c>
      <c r="F119" s="96" t="str">
        <f>'2. Dimension Definition'!F124</f>
        <v/>
      </c>
      <c r="G119" s="96" t="str">
        <f>'2. Dimension Definition'!H124</f>
        <v/>
      </c>
      <c r="H119" s="96" t="str">
        <f>'2. Dimension Definition'!J124</f>
        <v/>
      </c>
      <c r="I119" s="146" t="str">
        <f>'2. Dimension Definition'!L121</f>
        <v/>
      </c>
    </row>
    <row r="120">
      <c r="B120" s="96" t="str">
        <f>'2. Dimension Definition'!A125</f>
        <v/>
      </c>
      <c r="C120" s="96" t="str">
        <f>'2. Dimension Definition'!B125</f>
        <v/>
      </c>
      <c r="D120" s="96" t="str">
        <f>'2. Dimension Definition'!C125</f>
        <v/>
      </c>
      <c r="F120" s="96" t="str">
        <f>'2. Dimension Definition'!F125</f>
        <v/>
      </c>
      <c r="G120" s="96" t="str">
        <f>'2. Dimension Definition'!H125</f>
        <v/>
      </c>
      <c r="H120" s="96" t="str">
        <f>'2. Dimension Definition'!J125</f>
        <v/>
      </c>
      <c r="I120" s="146" t="str">
        <f>'2. Dimension Definition'!L122</f>
        <v/>
      </c>
    </row>
    <row r="121">
      <c r="B121" s="96" t="str">
        <f>'2. Dimension Definition'!A126</f>
        <v/>
      </c>
      <c r="C121" s="96" t="str">
        <f>'2. Dimension Definition'!B126</f>
        <v/>
      </c>
      <c r="D121" s="96" t="str">
        <f>'2. Dimension Definition'!C126</f>
        <v/>
      </c>
      <c r="F121" s="96" t="str">
        <f>'2. Dimension Definition'!F126</f>
        <v/>
      </c>
      <c r="G121" s="96" t="str">
        <f>'2. Dimension Definition'!H126</f>
        <v/>
      </c>
      <c r="H121" s="96" t="str">
        <f>'2. Dimension Definition'!J126</f>
        <v/>
      </c>
      <c r="I121" s="146" t="str">
        <f>'2. Dimension Definition'!L123</f>
        <v/>
      </c>
    </row>
    <row r="122">
      <c r="B122" s="96" t="str">
        <f>'2. Dimension Definition'!A127</f>
        <v/>
      </c>
      <c r="C122" s="96" t="str">
        <f>'2. Dimension Definition'!B127</f>
        <v/>
      </c>
      <c r="D122" s="96" t="str">
        <f>'2. Dimension Definition'!C127</f>
        <v/>
      </c>
      <c r="F122" s="96" t="str">
        <f>'2. Dimension Definition'!F127</f>
        <v/>
      </c>
      <c r="G122" s="96" t="str">
        <f>'2. Dimension Definition'!H127</f>
        <v/>
      </c>
      <c r="H122" s="96" t="str">
        <f>'2. Dimension Definition'!J127</f>
        <v/>
      </c>
      <c r="I122" s="146" t="str">
        <f>'2. Dimension Definition'!L124</f>
        <v/>
      </c>
    </row>
    <row r="123">
      <c r="B123" s="96" t="str">
        <f>'2. Dimension Definition'!A128</f>
        <v/>
      </c>
      <c r="C123" s="96" t="str">
        <f>'2. Dimension Definition'!B128</f>
        <v/>
      </c>
      <c r="D123" s="96" t="str">
        <f>'2. Dimension Definition'!C128</f>
        <v/>
      </c>
      <c r="F123" s="96" t="str">
        <f>'2. Dimension Definition'!F128</f>
        <v/>
      </c>
      <c r="G123" s="96" t="str">
        <f>'2. Dimension Definition'!H128</f>
        <v/>
      </c>
      <c r="H123" s="96" t="str">
        <f>'2. Dimension Definition'!J128</f>
        <v/>
      </c>
      <c r="I123" s="146" t="str">
        <f>'2. Dimension Definition'!L125</f>
        <v/>
      </c>
    </row>
    <row r="124">
      <c r="B124" s="96" t="str">
        <f>'2. Dimension Definition'!A129</f>
        <v/>
      </c>
      <c r="C124" s="96" t="str">
        <f>'2. Dimension Definition'!B129</f>
        <v/>
      </c>
      <c r="D124" s="96" t="str">
        <f>'2. Dimension Definition'!C129</f>
        <v/>
      </c>
      <c r="F124" s="96" t="str">
        <f>'2. Dimension Definition'!F129</f>
        <v/>
      </c>
      <c r="G124" s="96" t="str">
        <f>'2. Dimension Definition'!H129</f>
        <v/>
      </c>
      <c r="H124" s="96" t="str">
        <f>'2. Dimension Definition'!J129</f>
        <v/>
      </c>
      <c r="I124" s="146" t="str">
        <f>'2. Dimension Definition'!L126</f>
        <v/>
      </c>
    </row>
    <row r="125">
      <c r="B125" s="96" t="str">
        <f>'2. Dimension Definition'!A130</f>
        <v/>
      </c>
      <c r="C125" s="96" t="str">
        <f>'2. Dimension Definition'!B130</f>
        <v/>
      </c>
      <c r="D125" s="96" t="str">
        <f>'2. Dimension Definition'!C130</f>
        <v/>
      </c>
      <c r="F125" s="96" t="str">
        <f>'2. Dimension Definition'!F130</f>
        <v/>
      </c>
      <c r="G125" s="96" t="str">
        <f>'2. Dimension Definition'!H130</f>
        <v/>
      </c>
      <c r="H125" s="96" t="str">
        <f>'2. Dimension Definition'!J130</f>
        <v/>
      </c>
      <c r="I125" s="146" t="str">
        <f>'2. Dimension Definition'!L127</f>
        <v/>
      </c>
    </row>
    <row r="126">
      <c r="B126" s="96" t="str">
        <f>'2. Dimension Definition'!A131</f>
        <v/>
      </c>
      <c r="C126" s="96" t="str">
        <f>'2. Dimension Definition'!B131</f>
        <v/>
      </c>
      <c r="D126" s="96" t="str">
        <f>'2. Dimension Definition'!C131</f>
        <v/>
      </c>
      <c r="F126" s="96" t="str">
        <f>'2. Dimension Definition'!F131</f>
        <v/>
      </c>
      <c r="G126" s="96" t="str">
        <f>'2. Dimension Definition'!H131</f>
        <v/>
      </c>
      <c r="H126" s="96" t="str">
        <f>'2. Dimension Definition'!J131</f>
        <v/>
      </c>
      <c r="I126" s="146" t="str">
        <f>'2. Dimension Definition'!L128</f>
        <v/>
      </c>
    </row>
    <row r="127">
      <c r="B127" s="96" t="str">
        <f>'2. Dimension Definition'!A132</f>
        <v/>
      </c>
      <c r="C127" s="96" t="str">
        <f>'2. Dimension Definition'!B132</f>
        <v/>
      </c>
      <c r="D127" s="96" t="str">
        <f>'2. Dimension Definition'!C132</f>
        <v/>
      </c>
      <c r="F127" s="96" t="str">
        <f>'2. Dimension Definition'!F132</f>
        <v/>
      </c>
      <c r="G127" s="96" t="str">
        <f>'2. Dimension Definition'!H132</f>
        <v/>
      </c>
      <c r="H127" s="96" t="str">
        <f>'2. Dimension Definition'!J132</f>
        <v/>
      </c>
      <c r="I127" s="146" t="str">
        <f>'2. Dimension Definition'!L129</f>
        <v/>
      </c>
    </row>
    <row r="128">
      <c r="B128" s="96" t="str">
        <f>'2. Dimension Definition'!A133</f>
        <v/>
      </c>
      <c r="C128" s="96" t="str">
        <f>'2. Dimension Definition'!B133</f>
        <v/>
      </c>
      <c r="D128" s="96" t="str">
        <f>'2. Dimension Definition'!C133</f>
        <v/>
      </c>
      <c r="F128" s="96" t="str">
        <f>'2. Dimension Definition'!F133</f>
        <v/>
      </c>
      <c r="G128" s="96" t="str">
        <f>'2. Dimension Definition'!H133</f>
        <v/>
      </c>
      <c r="H128" s="96" t="str">
        <f>'2. Dimension Definition'!J133</f>
        <v/>
      </c>
      <c r="I128" s="146" t="str">
        <f>'2. Dimension Definition'!L130</f>
        <v/>
      </c>
    </row>
    <row r="129">
      <c r="B129" s="96" t="str">
        <f>'2. Dimension Definition'!A134</f>
        <v/>
      </c>
      <c r="C129" s="96" t="str">
        <f>'2. Dimension Definition'!B134</f>
        <v/>
      </c>
      <c r="D129" s="96" t="str">
        <f>'2. Dimension Definition'!C134</f>
        <v/>
      </c>
      <c r="F129" s="96" t="str">
        <f>'2. Dimension Definition'!F134</f>
        <v/>
      </c>
      <c r="G129" s="96" t="str">
        <f>'2. Dimension Definition'!H134</f>
        <v/>
      </c>
      <c r="H129" s="96" t="str">
        <f>'2. Dimension Definition'!J134</f>
        <v/>
      </c>
      <c r="I129" s="146" t="str">
        <f>'2. Dimension Definition'!L131</f>
        <v/>
      </c>
    </row>
    <row r="130">
      <c r="B130" s="96" t="str">
        <f>'2. Dimension Definition'!A135</f>
        <v/>
      </c>
      <c r="C130" s="96" t="str">
        <f>'2. Dimension Definition'!B135</f>
        <v/>
      </c>
      <c r="D130" s="96" t="str">
        <f>'2. Dimension Definition'!C135</f>
        <v/>
      </c>
      <c r="F130" s="96" t="str">
        <f>'2. Dimension Definition'!F135</f>
        <v/>
      </c>
      <c r="G130" s="96" t="str">
        <f>'2. Dimension Definition'!H135</f>
        <v/>
      </c>
      <c r="H130" s="96" t="str">
        <f>'2. Dimension Definition'!J135</f>
        <v/>
      </c>
      <c r="I130" s="146" t="str">
        <f>'2. Dimension Definition'!L132</f>
        <v/>
      </c>
    </row>
    <row r="131">
      <c r="B131" s="96" t="str">
        <f>'2. Dimension Definition'!A136</f>
        <v/>
      </c>
      <c r="C131" s="96" t="str">
        <f>'2. Dimension Definition'!B136</f>
        <v/>
      </c>
      <c r="D131" s="96" t="str">
        <f>'2. Dimension Definition'!C136</f>
        <v/>
      </c>
      <c r="F131" s="96" t="str">
        <f>'2. Dimension Definition'!F136</f>
        <v/>
      </c>
      <c r="G131" s="96" t="str">
        <f>'2. Dimension Definition'!H136</f>
        <v/>
      </c>
      <c r="H131" s="96" t="str">
        <f>'2. Dimension Definition'!J136</f>
        <v/>
      </c>
      <c r="I131" s="146" t="str">
        <f>'2. Dimension Definition'!L133</f>
        <v/>
      </c>
    </row>
    <row r="132">
      <c r="B132" s="96" t="str">
        <f>'2. Dimension Definition'!A137</f>
        <v/>
      </c>
      <c r="C132" s="96" t="str">
        <f>'2. Dimension Definition'!B137</f>
        <v/>
      </c>
      <c r="D132" s="96" t="str">
        <f>'2. Dimension Definition'!C137</f>
        <v/>
      </c>
      <c r="F132" s="96" t="str">
        <f>'2. Dimension Definition'!F137</f>
        <v/>
      </c>
      <c r="G132" s="96" t="str">
        <f>'2. Dimension Definition'!H137</f>
        <v/>
      </c>
      <c r="H132" s="96" t="str">
        <f>'2. Dimension Definition'!J137</f>
        <v/>
      </c>
      <c r="I132" s="146" t="str">
        <f>'2. Dimension Definition'!L134</f>
        <v/>
      </c>
    </row>
    <row r="133">
      <c r="B133" s="96" t="str">
        <f>'2. Dimension Definition'!A138</f>
        <v/>
      </c>
      <c r="C133" s="96" t="str">
        <f>'2. Dimension Definition'!B138</f>
        <v/>
      </c>
      <c r="D133" s="96" t="str">
        <f>'2. Dimension Definition'!C138</f>
        <v/>
      </c>
      <c r="F133" s="96" t="str">
        <f>'2. Dimension Definition'!F138</f>
        <v/>
      </c>
      <c r="G133" s="96" t="str">
        <f>'2. Dimension Definition'!H138</f>
        <v/>
      </c>
      <c r="H133" s="96" t="str">
        <f>'2. Dimension Definition'!J138</f>
        <v/>
      </c>
      <c r="I133" s="146" t="str">
        <f>'2. Dimension Definition'!L135</f>
        <v/>
      </c>
    </row>
    <row r="134">
      <c r="B134" s="96" t="str">
        <f>'2. Dimension Definition'!A139</f>
        <v/>
      </c>
      <c r="C134" s="96" t="str">
        <f>'2. Dimension Definition'!B139</f>
        <v/>
      </c>
      <c r="D134" s="96" t="str">
        <f>'2. Dimension Definition'!C139</f>
        <v/>
      </c>
      <c r="F134" s="96" t="str">
        <f>'2. Dimension Definition'!F139</f>
        <v/>
      </c>
      <c r="G134" s="96" t="str">
        <f>'2. Dimension Definition'!H139</f>
        <v/>
      </c>
      <c r="H134" s="96" t="str">
        <f>'2. Dimension Definition'!J139</f>
        <v/>
      </c>
      <c r="I134" s="146" t="str">
        <f>'2. Dimension Definition'!L136</f>
        <v/>
      </c>
    </row>
    <row r="135">
      <c r="B135" s="96" t="str">
        <f>'2. Dimension Definition'!A140</f>
        <v/>
      </c>
      <c r="C135" s="96" t="str">
        <f>'2. Dimension Definition'!B140</f>
        <v/>
      </c>
      <c r="D135" s="96" t="str">
        <f>'2. Dimension Definition'!C140</f>
        <v/>
      </c>
      <c r="F135" s="96" t="str">
        <f>'2. Dimension Definition'!F140</f>
        <v/>
      </c>
      <c r="G135" s="96" t="str">
        <f>'2. Dimension Definition'!H140</f>
        <v/>
      </c>
      <c r="H135" s="96" t="str">
        <f>'2. Dimension Definition'!J140</f>
        <v/>
      </c>
      <c r="I135" s="146" t="str">
        <f>'2. Dimension Definition'!L137</f>
        <v/>
      </c>
    </row>
    <row r="136">
      <c r="B136" s="96" t="str">
        <f>'2. Dimension Definition'!A141</f>
        <v/>
      </c>
      <c r="C136" s="96" t="str">
        <f>'2. Dimension Definition'!B141</f>
        <v/>
      </c>
      <c r="D136" s="96" t="str">
        <f>'2. Dimension Definition'!C141</f>
        <v/>
      </c>
      <c r="F136" s="96" t="str">
        <f>'2. Dimension Definition'!F141</f>
        <v/>
      </c>
      <c r="G136" s="96" t="str">
        <f>'2. Dimension Definition'!H141</f>
        <v/>
      </c>
      <c r="H136" s="96" t="str">
        <f>'2. Dimension Definition'!J141</f>
        <v/>
      </c>
      <c r="I136" s="146" t="str">
        <f>'2. Dimension Definition'!L138</f>
        <v/>
      </c>
    </row>
    <row r="137">
      <c r="B137" s="96" t="str">
        <f>'2. Dimension Definition'!A142</f>
        <v/>
      </c>
      <c r="C137" s="96" t="str">
        <f>'2. Dimension Definition'!B142</f>
        <v/>
      </c>
      <c r="D137" s="96" t="str">
        <f>'2. Dimension Definition'!C142</f>
        <v/>
      </c>
      <c r="F137" s="96" t="str">
        <f>'2. Dimension Definition'!F142</f>
        <v/>
      </c>
      <c r="G137" s="96" t="str">
        <f>'2. Dimension Definition'!H142</f>
        <v/>
      </c>
      <c r="H137" s="96" t="str">
        <f>'2. Dimension Definition'!J142</f>
        <v/>
      </c>
      <c r="I137" s="146" t="str">
        <f>'2. Dimension Definition'!L139</f>
        <v/>
      </c>
    </row>
    <row r="138">
      <c r="B138" s="96" t="str">
        <f>'2. Dimension Definition'!A143</f>
        <v/>
      </c>
      <c r="C138" s="96" t="str">
        <f>'2. Dimension Definition'!B143</f>
        <v/>
      </c>
      <c r="D138" s="96" t="str">
        <f>'2. Dimension Definition'!C143</f>
        <v/>
      </c>
      <c r="F138" s="96" t="str">
        <f>'2. Dimension Definition'!F143</f>
        <v/>
      </c>
      <c r="G138" s="96" t="str">
        <f>'2. Dimension Definition'!H143</f>
        <v/>
      </c>
      <c r="H138" s="96" t="str">
        <f>'2. Dimension Definition'!J143</f>
        <v/>
      </c>
      <c r="I138" s="146" t="str">
        <f>'2. Dimension Definition'!L140</f>
        <v/>
      </c>
    </row>
    <row r="139">
      <c r="B139" s="96" t="str">
        <f>'2. Dimension Definition'!A144</f>
        <v/>
      </c>
      <c r="C139" s="96" t="str">
        <f>'2. Dimension Definition'!B144</f>
        <v/>
      </c>
      <c r="D139" s="96" t="str">
        <f>'2. Dimension Definition'!C144</f>
        <v/>
      </c>
      <c r="F139" s="96" t="str">
        <f>'2. Dimension Definition'!F144</f>
        <v/>
      </c>
      <c r="G139" s="96" t="str">
        <f>'2. Dimension Definition'!H144</f>
        <v/>
      </c>
      <c r="H139" s="96" t="str">
        <f>'2. Dimension Definition'!J144</f>
        <v/>
      </c>
      <c r="I139" s="146" t="str">
        <f>'2. Dimension Definition'!L141</f>
        <v/>
      </c>
    </row>
    <row r="140">
      <c r="B140" s="96" t="str">
        <f>'2. Dimension Definition'!A145</f>
        <v/>
      </c>
      <c r="C140" s="96" t="str">
        <f>'2. Dimension Definition'!B145</f>
        <v/>
      </c>
      <c r="D140" s="96" t="str">
        <f>'2. Dimension Definition'!C145</f>
        <v/>
      </c>
      <c r="F140" s="96" t="str">
        <f>'2. Dimension Definition'!F145</f>
        <v/>
      </c>
      <c r="G140" s="96" t="str">
        <f>'2. Dimension Definition'!H145</f>
        <v/>
      </c>
      <c r="H140" s="96" t="str">
        <f>'2. Dimension Definition'!J145</f>
        <v/>
      </c>
      <c r="I140" s="146" t="str">
        <f>'2. Dimension Definition'!L142</f>
        <v/>
      </c>
    </row>
    <row r="141">
      <c r="B141" s="96" t="str">
        <f>'2. Dimension Definition'!A146</f>
        <v/>
      </c>
      <c r="C141" s="96" t="str">
        <f>'2. Dimension Definition'!B146</f>
        <v/>
      </c>
      <c r="D141" s="96" t="str">
        <f>'2. Dimension Definition'!C146</f>
        <v/>
      </c>
      <c r="F141" s="96" t="str">
        <f>'2. Dimension Definition'!F146</f>
        <v/>
      </c>
      <c r="G141" s="96" t="str">
        <f>'2. Dimension Definition'!H146</f>
        <v/>
      </c>
      <c r="H141" s="96" t="str">
        <f>'2. Dimension Definition'!J146</f>
        <v/>
      </c>
      <c r="I141" s="146" t="str">
        <f>'2. Dimension Definition'!L143</f>
        <v/>
      </c>
    </row>
    <row r="142">
      <c r="B142" s="96" t="str">
        <f>'2. Dimension Definition'!A147</f>
        <v/>
      </c>
      <c r="C142" s="96" t="str">
        <f>'2. Dimension Definition'!B147</f>
        <v/>
      </c>
      <c r="D142" s="96" t="str">
        <f>'2. Dimension Definition'!C147</f>
        <v/>
      </c>
      <c r="F142" s="96" t="str">
        <f>'2. Dimension Definition'!F147</f>
        <v/>
      </c>
      <c r="G142" s="96" t="str">
        <f>'2. Dimension Definition'!H147</f>
        <v/>
      </c>
      <c r="H142" s="96" t="str">
        <f>'2. Dimension Definition'!J147</f>
        <v/>
      </c>
      <c r="I142" s="146" t="str">
        <f>'2. Dimension Definition'!L144</f>
        <v/>
      </c>
    </row>
    <row r="143">
      <c r="B143" s="96" t="str">
        <f>'2. Dimension Definition'!A148</f>
        <v/>
      </c>
      <c r="C143" s="96" t="str">
        <f>'2. Dimension Definition'!B148</f>
        <v/>
      </c>
      <c r="D143" s="96" t="str">
        <f>'2. Dimension Definition'!C148</f>
        <v/>
      </c>
      <c r="F143" s="96" t="str">
        <f>'2. Dimension Definition'!F148</f>
        <v/>
      </c>
      <c r="G143" s="96" t="str">
        <f>'2. Dimension Definition'!H148</f>
        <v/>
      </c>
      <c r="H143" s="96" t="str">
        <f>'2. Dimension Definition'!J148</f>
        <v/>
      </c>
      <c r="I143" s="146" t="str">
        <f>'2. Dimension Definition'!L145</f>
        <v/>
      </c>
    </row>
    <row r="144">
      <c r="B144" s="96" t="str">
        <f>'2. Dimension Definition'!A149</f>
        <v/>
      </c>
      <c r="C144" s="96" t="str">
        <f>'2. Dimension Definition'!B149</f>
        <v/>
      </c>
      <c r="D144" s="96" t="str">
        <f>'2. Dimension Definition'!C149</f>
        <v/>
      </c>
      <c r="F144" s="96" t="str">
        <f>'2. Dimension Definition'!F149</f>
        <v/>
      </c>
      <c r="G144" s="96" t="str">
        <f>'2. Dimension Definition'!H149</f>
        <v/>
      </c>
      <c r="H144" s="96" t="str">
        <f>'2. Dimension Definition'!J149</f>
        <v/>
      </c>
      <c r="I144" s="146" t="str">
        <f>'2. Dimension Definition'!L146</f>
        <v/>
      </c>
    </row>
    <row r="145">
      <c r="B145" s="96" t="str">
        <f>'2. Dimension Definition'!A150</f>
        <v/>
      </c>
      <c r="C145" s="96" t="str">
        <f>'2. Dimension Definition'!B150</f>
        <v/>
      </c>
      <c r="D145" s="96" t="str">
        <f>'2. Dimension Definition'!C150</f>
        <v/>
      </c>
      <c r="F145" s="96" t="str">
        <f>'2. Dimension Definition'!F150</f>
        <v/>
      </c>
      <c r="G145" s="96" t="str">
        <f>'2. Dimension Definition'!H150</f>
        <v/>
      </c>
      <c r="H145" s="96" t="str">
        <f>'2. Dimension Definition'!J150</f>
        <v/>
      </c>
      <c r="I145" s="146" t="str">
        <f>'2. Dimension Definition'!L147</f>
        <v/>
      </c>
    </row>
    <row r="146">
      <c r="B146" s="96" t="str">
        <f>'2. Dimension Definition'!A151</f>
        <v/>
      </c>
      <c r="C146" s="96" t="str">
        <f>'2. Dimension Definition'!B151</f>
        <v/>
      </c>
      <c r="D146" s="96" t="str">
        <f>'2. Dimension Definition'!C151</f>
        <v/>
      </c>
      <c r="F146" s="96" t="str">
        <f>'2. Dimension Definition'!F151</f>
        <v/>
      </c>
      <c r="G146" s="96" t="str">
        <f>'2. Dimension Definition'!H151</f>
        <v/>
      </c>
      <c r="H146" s="96" t="str">
        <f>'2. Dimension Definition'!J151</f>
        <v/>
      </c>
      <c r="I146" s="146" t="str">
        <f>'2. Dimension Definition'!L148</f>
        <v/>
      </c>
    </row>
    <row r="147">
      <c r="B147" s="96" t="str">
        <f>'2. Dimension Definition'!A152</f>
        <v/>
      </c>
      <c r="C147" s="96" t="str">
        <f>'2. Dimension Definition'!B152</f>
        <v/>
      </c>
      <c r="D147" s="96" t="str">
        <f>'2. Dimension Definition'!C152</f>
        <v/>
      </c>
      <c r="F147" s="96" t="str">
        <f>'2. Dimension Definition'!F152</f>
        <v/>
      </c>
      <c r="G147" s="96" t="str">
        <f>'2. Dimension Definition'!H152</f>
        <v/>
      </c>
      <c r="H147" s="96" t="str">
        <f>'2. Dimension Definition'!J152</f>
        <v/>
      </c>
      <c r="I147" s="146" t="str">
        <f>'2. Dimension Definition'!L149</f>
        <v/>
      </c>
    </row>
    <row r="148">
      <c r="B148" s="96" t="str">
        <f>'2. Dimension Definition'!A153</f>
        <v/>
      </c>
      <c r="C148" s="96" t="str">
        <f>'2. Dimension Definition'!B153</f>
        <v/>
      </c>
      <c r="D148" s="96" t="str">
        <f>'2. Dimension Definition'!C153</f>
        <v/>
      </c>
      <c r="F148" s="96" t="str">
        <f>'2. Dimension Definition'!F153</f>
        <v/>
      </c>
      <c r="G148" s="96" t="str">
        <f>'2. Dimension Definition'!H153</f>
        <v/>
      </c>
      <c r="H148" s="96" t="str">
        <f>'2. Dimension Definition'!J153</f>
        <v/>
      </c>
      <c r="I148" s="146" t="str">
        <f>'2. Dimension Definition'!L150</f>
        <v/>
      </c>
    </row>
    <row r="149">
      <c r="B149" s="96" t="str">
        <f>'2. Dimension Definition'!A154</f>
        <v/>
      </c>
      <c r="C149" s="96" t="str">
        <f>'2. Dimension Definition'!B154</f>
        <v/>
      </c>
      <c r="D149" s="96" t="str">
        <f>'2. Dimension Definition'!C154</f>
        <v/>
      </c>
      <c r="F149" s="96" t="str">
        <f>'2. Dimension Definition'!F154</f>
        <v/>
      </c>
      <c r="G149" s="96" t="str">
        <f>'2. Dimension Definition'!H154</f>
        <v/>
      </c>
      <c r="H149" s="96" t="str">
        <f>'2. Dimension Definition'!J154</f>
        <v/>
      </c>
      <c r="I149" s="146" t="str">
        <f>'2. Dimension Definition'!L151</f>
        <v/>
      </c>
    </row>
    <row r="150">
      <c r="B150" s="96" t="str">
        <f>'2. Dimension Definition'!A155</f>
        <v/>
      </c>
      <c r="C150" s="96" t="str">
        <f>'2. Dimension Definition'!B155</f>
        <v/>
      </c>
      <c r="D150" s="96" t="str">
        <f>'2. Dimension Definition'!C155</f>
        <v/>
      </c>
      <c r="F150" s="96" t="str">
        <f>'2. Dimension Definition'!F155</f>
        <v/>
      </c>
      <c r="G150" s="96" t="str">
        <f>'2. Dimension Definition'!H155</f>
        <v/>
      </c>
      <c r="H150" s="96" t="str">
        <f>'2. Dimension Definition'!J155</f>
        <v/>
      </c>
      <c r="I150" s="146" t="str">
        <f>'2. Dimension Definition'!L152</f>
        <v/>
      </c>
    </row>
    <row r="151">
      <c r="B151" s="96" t="str">
        <f>'2. Dimension Definition'!A156</f>
        <v/>
      </c>
      <c r="C151" s="96" t="str">
        <f>'2. Dimension Definition'!B156</f>
        <v/>
      </c>
      <c r="D151" s="96" t="str">
        <f>'2. Dimension Definition'!C156</f>
        <v/>
      </c>
      <c r="F151" s="96" t="str">
        <f>'2. Dimension Definition'!F156</f>
        <v/>
      </c>
      <c r="G151" s="96" t="str">
        <f>'2. Dimension Definition'!H156</f>
        <v/>
      </c>
      <c r="H151" s="96" t="str">
        <f>'2. Dimension Definition'!J156</f>
        <v/>
      </c>
      <c r="I151" s="146" t="str">
        <f>'2. Dimension Definition'!L153</f>
        <v/>
      </c>
    </row>
    <row r="152">
      <c r="B152" s="96" t="str">
        <f>'2. Dimension Definition'!A157</f>
        <v/>
      </c>
      <c r="C152" s="96" t="str">
        <f>'2. Dimension Definition'!B157</f>
        <v/>
      </c>
      <c r="D152" s="96" t="str">
        <f>'2. Dimension Definition'!C157</f>
        <v/>
      </c>
      <c r="F152" s="96" t="str">
        <f>'2. Dimension Definition'!F157</f>
        <v/>
      </c>
      <c r="G152" s="96" t="str">
        <f>'2. Dimension Definition'!H157</f>
        <v/>
      </c>
      <c r="H152" s="96" t="str">
        <f>'2. Dimension Definition'!J157</f>
        <v/>
      </c>
      <c r="I152" s="146" t="str">
        <f>'2. Dimension Definition'!L154</f>
        <v/>
      </c>
    </row>
    <row r="153">
      <c r="B153" s="96" t="str">
        <f>'2. Dimension Definition'!A158</f>
        <v/>
      </c>
      <c r="C153" s="96" t="str">
        <f>'2. Dimension Definition'!B158</f>
        <v/>
      </c>
      <c r="D153" s="96" t="str">
        <f>'2. Dimension Definition'!C158</f>
        <v/>
      </c>
      <c r="F153" s="96" t="str">
        <f>'2. Dimension Definition'!F158</f>
        <v/>
      </c>
      <c r="G153" s="96" t="str">
        <f>'2. Dimension Definition'!H158</f>
        <v/>
      </c>
      <c r="H153" s="96" t="str">
        <f>'2. Dimension Definition'!J158</f>
        <v/>
      </c>
      <c r="I153" s="146" t="str">
        <f>'2. Dimension Definition'!L155</f>
        <v/>
      </c>
    </row>
    <row r="154">
      <c r="B154" s="96" t="str">
        <f>'2. Dimension Definition'!A159</f>
        <v/>
      </c>
      <c r="C154" s="96" t="str">
        <f>'2. Dimension Definition'!B159</f>
        <v/>
      </c>
      <c r="D154" s="96" t="str">
        <f>'2. Dimension Definition'!C159</f>
        <v/>
      </c>
      <c r="F154" s="96" t="str">
        <f>'2. Dimension Definition'!F159</f>
        <v/>
      </c>
      <c r="G154" s="96" t="str">
        <f>'2. Dimension Definition'!H159</f>
        <v/>
      </c>
      <c r="H154" s="96" t="str">
        <f>'2. Dimension Definition'!J159</f>
        <v/>
      </c>
      <c r="I154" s="146" t="str">
        <f>'2. Dimension Definition'!L156</f>
        <v/>
      </c>
    </row>
    <row r="155">
      <c r="B155" s="96" t="str">
        <f>'2. Dimension Definition'!A160</f>
        <v/>
      </c>
      <c r="C155" s="96" t="str">
        <f>'2. Dimension Definition'!B160</f>
        <v/>
      </c>
      <c r="D155" s="96" t="str">
        <f>'2. Dimension Definition'!C160</f>
        <v/>
      </c>
      <c r="F155" s="96" t="str">
        <f>'2. Dimension Definition'!F160</f>
        <v/>
      </c>
      <c r="G155" s="96" t="str">
        <f>'2. Dimension Definition'!H160</f>
        <v/>
      </c>
      <c r="H155" s="96" t="str">
        <f>'2. Dimension Definition'!J160</f>
        <v/>
      </c>
      <c r="I155" s="146" t="str">
        <f>'2. Dimension Definition'!L157</f>
        <v/>
      </c>
    </row>
    <row r="156">
      <c r="B156" s="96" t="str">
        <f>'2. Dimension Definition'!A161</f>
        <v/>
      </c>
      <c r="C156" s="96" t="str">
        <f>'2. Dimension Definition'!B161</f>
        <v/>
      </c>
      <c r="D156" s="96" t="str">
        <f>'2. Dimension Definition'!C161</f>
        <v/>
      </c>
      <c r="F156" s="96" t="str">
        <f>'2. Dimension Definition'!F161</f>
        <v/>
      </c>
      <c r="G156" s="96" t="str">
        <f>'2. Dimension Definition'!H161</f>
        <v/>
      </c>
      <c r="H156" s="96" t="str">
        <f>'2. Dimension Definition'!J161</f>
        <v/>
      </c>
      <c r="I156" s="146" t="str">
        <f>'2. Dimension Definition'!L158</f>
        <v/>
      </c>
    </row>
    <row r="157">
      <c r="B157" s="96" t="str">
        <f>'2. Dimension Definition'!A162</f>
        <v/>
      </c>
      <c r="C157" s="96" t="str">
        <f>'2. Dimension Definition'!B162</f>
        <v/>
      </c>
      <c r="D157" s="96" t="str">
        <f>'2. Dimension Definition'!C162</f>
        <v/>
      </c>
      <c r="F157" s="96" t="str">
        <f>'2. Dimension Definition'!F162</f>
        <v/>
      </c>
      <c r="G157" s="96" t="str">
        <f>'2. Dimension Definition'!H162</f>
        <v/>
      </c>
      <c r="H157" s="96" t="str">
        <f>'2. Dimension Definition'!J162</f>
        <v/>
      </c>
      <c r="I157" s="146" t="str">
        <f>'2. Dimension Definition'!L159</f>
        <v/>
      </c>
    </row>
    <row r="158">
      <c r="B158" s="96" t="str">
        <f>'2. Dimension Definition'!A163</f>
        <v/>
      </c>
      <c r="C158" s="96" t="str">
        <f>'2. Dimension Definition'!B163</f>
        <v/>
      </c>
      <c r="D158" s="96" t="str">
        <f>'2. Dimension Definition'!C163</f>
        <v/>
      </c>
      <c r="F158" s="96" t="str">
        <f>'2. Dimension Definition'!F163</f>
        <v/>
      </c>
      <c r="G158" s="96" t="str">
        <f>'2. Dimension Definition'!H163</f>
        <v/>
      </c>
      <c r="H158" s="96" t="str">
        <f>'2. Dimension Definition'!J163</f>
        <v/>
      </c>
      <c r="I158" s="146" t="str">
        <f>'2. Dimension Definition'!L160</f>
        <v/>
      </c>
    </row>
    <row r="159">
      <c r="B159" s="96" t="str">
        <f>'2. Dimension Definition'!A164</f>
        <v/>
      </c>
      <c r="C159" s="96" t="str">
        <f>'2. Dimension Definition'!B164</f>
        <v/>
      </c>
      <c r="D159" s="96" t="str">
        <f>'2. Dimension Definition'!C164</f>
        <v/>
      </c>
      <c r="F159" s="96" t="str">
        <f>'2. Dimension Definition'!F164</f>
        <v/>
      </c>
      <c r="G159" s="96" t="str">
        <f>'2. Dimension Definition'!H164</f>
        <v/>
      </c>
      <c r="H159" s="96" t="str">
        <f>'2. Dimension Definition'!J164</f>
        <v/>
      </c>
      <c r="I159" s="146" t="str">
        <f>'2. Dimension Definition'!L161</f>
        <v/>
      </c>
    </row>
    <row r="160">
      <c r="B160" s="96" t="str">
        <f>'2. Dimension Definition'!A165</f>
        <v/>
      </c>
      <c r="C160" s="96" t="str">
        <f>'2. Dimension Definition'!B165</f>
        <v/>
      </c>
      <c r="D160" s="96" t="str">
        <f>'2. Dimension Definition'!C165</f>
        <v/>
      </c>
      <c r="F160" s="96" t="str">
        <f>'2. Dimension Definition'!F165</f>
        <v/>
      </c>
      <c r="G160" s="96" t="str">
        <f>'2. Dimension Definition'!H165</f>
        <v/>
      </c>
      <c r="H160" s="96" t="str">
        <f>'2. Dimension Definition'!J165</f>
        <v/>
      </c>
      <c r="I160" s="146" t="str">
        <f>'2. Dimension Definition'!L162</f>
        <v/>
      </c>
    </row>
    <row r="161">
      <c r="B161" s="96" t="str">
        <f>'2. Dimension Definition'!A166</f>
        <v/>
      </c>
      <c r="C161" s="96" t="str">
        <f>'2. Dimension Definition'!B166</f>
        <v/>
      </c>
      <c r="D161" s="96" t="str">
        <f>'2. Dimension Definition'!C166</f>
        <v/>
      </c>
      <c r="F161" s="96" t="str">
        <f>'2. Dimension Definition'!F166</f>
        <v/>
      </c>
      <c r="G161" s="96" t="str">
        <f>'2. Dimension Definition'!H166</f>
        <v/>
      </c>
      <c r="H161" s="96" t="str">
        <f>'2. Dimension Definition'!J166</f>
        <v/>
      </c>
      <c r="I161" s="146" t="str">
        <f>'2. Dimension Definition'!L163</f>
        <v/>
      </c>
    </row>
    <row r="162">
      <c r="B162" s="96" t="str">
        <f>'2. Dimension Definition'!A167</f>
        <v/>
      </c>
      <c r="C162" s="96" t="str">
        <f>'2. Dimension Definition'!B167</f>
        <v/>
      </c>
      <c r="D162" s="96" t="str">
        <f>'2. Dimension Definition'!C167</f>
        <v/>
      </c>
      <c r="F162" s="96" t="str">
        <f>'2. Dimension Definition'!F167</f>
        <v/>
      </c>
      <c r="G162" s="96" t="str">
        <f>'2. Dimension Definition'!H167</f>
        <v/>
      </c>
      <c r="H162" s="96" t="str">
        <f>'2. Dimension Definition'!J167</f>
        <v/>
      </c>
      <c r="I162" s="146" t="str">
        <f>'2. Dimension Definition'!L164</f>
        <v/>
      </c>
    </row>
    <row r="163">
      <c r="B163" s="96" t="str">
        <f>'2. Dimension Definition'!A168</f>
        <v/>
      </c>
      <c r="C163" s="96" t="str">
        <f>'2. Dimension Definition'!B168</f>
        <v/>
      </c>
      <c r="D163" s="96" t="str">
        <f>'2. Dimension Definition'!C168</f>
        <v/>
      </c>
      <c r="F163" s="96" t="str">
        <f>'2. Dimension Definition'!F168</f>
        <v/>
      </c>
      <c r="G163" s="96" t="str">
        <f>'2. Dimension Definition'!H168</f>
        <v/>
      </c>
      <c r="H163" s="96" t="str">
        <f>'2. Dimension Definition'!J168</f>
        <v/>
      </c>
      <c r="I163" s="146" t="str">
        <f>'2. Dimension Definition'!L165</f>
        <v/>
      </c>
    </row>
    <row r="164">
      <c r="B164" s="96" t="str">
        <f>'2. Dimension Definition'!A169</f>
        <v/>
      </c>
      <c r="C164" s="96" t="str">
        <f>'2. Dimension Definition'!B169</f>
        <v/>
      </c>
      <c r="D164" s="96" t="str">
        <f>'2. Dimension Definition'!C169</f>
        <v/>
      </c>
      <c r="F164" s="96" t="str">
        <f>'2. Dimension Definition'!F169</f>
        <v/>
      </c>
      <c r="G164" s="96" t="str">
        <f>'2. Dimension Definition'!H169</f>
        <v/>
      </c>
      <c r="H164" s="96" t="str">
        <f>'2. Dimension Definition'!J169</f>
        <v/>
      </c>
      <c r="I164" s="146" t="str">
        <f>'2. Dimension Definition'!L166</f>
        <v/>
      </c>
    </row>
    <row r="165">
      <c r="B165" s="96" t="str">
        <f>'2. Dimension Definition'!A170</f>
        <v/>
      </c>
      <c r="C165" s="96" t="str">
        <f>'2. Dimension Definition'!B170</f>
        <v/>
      </c>
      <c r="D165" s="96" t="str">
        <f>'2. Dimension Definition'!C170</f>
        <v/>
      </c>
      <c r="F165" s="96" t="str">
        <f>'2. Dimension Definition'!F170</f>
        <v/>
      </c>
      <c r="G165" s="96" t="str">
        <f>'2. Dimension Definition'!H170</f>
        <v/>
      </c>
      <c r="H165" s="96" t="str">
        <f>'2. Dimension Definition'!J170</f>
        <v/>
      </c>
      <c r="I165" s="146" t="str">
        <f>'2. Dimension Definition'!L167</f>
        <v/>
      </c>
    </row>
    <row r="166">
      <c r="B166" s="96" t="str">
        <f>'2. Dimension Definition'!A171</f>
        <v/>
      </c>
      <c r="C166" s="96" t="str">
        <f>'2. Dimension Definition'!B171</f>
        <v/>
      </c>
      <c r="D166" s="96" t="str">
        <f>'2. Dimension Definition'!C171</f>
        <v/>
      </c>
      <c r="F166" s="96" t="str">
        <f>'2. Dimension Definition'!F171</f>
        <v/>
      </c>
      <c r="G166" s="96" t="str">
        <f>'2. Dimension Definition'!H171</f>
        <v/>
      </c>
      <c r="H166" s="96" t="str">
        <f>'2. Dimension Definition'!J171</f>
        <v/>
      </c>
      <c r="I166" s="146" t="str">
        <f>'2. Dimension Definition'!L168</f>
        <v/>
      </c>
    </row>
    <row r="167">
      <c r="B167" s="96" t="str">
        <f>'2. Dimension Definition'!A172</f>
        <v/>
      </c>
      <c r="C167" s="96" t="str">
        <f>'2. Dimension Definition'!B172</f>
        <v/>
      </c>
      <c r="D167" s="96" t="str">
        <f>'2. Dimension Definition'!C172</f>
        <v/>
      </c>
      <c r="F167" s="96" t="str">
        <f>'2. Dimension Definition'!F172</f>
        <v/>
      </c>
      <c r="G167" s="96" t="str">
        <f>'2. Dimension Definition'!H172</f>
        <v/>
      </c>
      <c r="H167" s="96" t="str">
        <f>'2. Dimension Definition'!J172</f>
        <v/>
      </c>
      <c r="I167" s="146" t="str">
        <f>'2. Dimension Definition'!L169</f>
        <v/>
      </c>
    </row>
    <row r="168">
      <c r="B168" s="96" t="str">
        <f>'2. Dimension Definition'!A173</f>
        <v/>
      </c>
      <c r="C168" s="96" t="str">
        <f>'2. Dimension Definition'!B173</f>
        <v/>
      </c>
      <c r="D168" s="96" t="str">
        <f>'2. Dimension Definition'!C173</f>
        <v/>
      </c>
      <c r="F168" s="96" t="str">
        <f>'2. Dimension Definition'!F173</f>
        <v/>
      </c>
      <c r="G168" s="96" t="str">
        <f>'2. Dimension Definition'!H173</f>
        <v/>
      </c>
      <c r="H168" s="96" t="str">
        <f>'2. Dimension Definition'!J173</f>
        <v/>
      </c>
      <c r="I168" s="146" t="str">
        <f>'2. Dimension Definition'!L170</f>
        <v/>
      </c>
    </row>
    <row r="169">
      <c r="B169" s="96" t="str">
        <f>'2. Dimension Definition'!A174</f>
        <v/>
      </c>
      <c r="C169" s="96" t="str">
        <f>'2. Dimension Definition'!B174</f>
        <v/>
      </c>
      <c r="D169" s="96" t="str">
        <f>'2. Dimension Definition'!C174</f>
        <v/>
      </c>
      <c r="F169" s="96" t="str">
        <f>'2. Dimension Definition'!F174</f>
        <v/>
      </c>
      <c r="G169" s="96" t="str">
        <f>'2. Dimension Definition'!H174</f>
        <v/>
      </c>
      <c r="H169" s="96" t="str">
        <f>'2. Dimension Definition'!J174</f>
        <v/>
      </c>
      <c r="I169" s="146" t="str">
        <f>'2. Dimension Definition'!L171</f>
        <v/>
      </c>
    </row>
    <row r="170">
      <c r="B170" s="96" t="str">
        <f>'2. Dimension Definition'!A175</f>
        <v/>
      </c>
      <c r="C170" s="96" t="str">
        <f>'2. Dimension Definition'!B175</f>
        <v/>
      </c>
      <c r="D170" s="96" t="str">
        <f>'2. Dimension Definition'!C175</f>
        <v/>
      </c>
      <c r="F170" s="96" t="str">
        <f>'2. Dimension Definition'!F175</f>
        <v/>
      </c>
      <c r="G170" s="96" t="str">
        <f>'2. Dimension Definition'!H175</f>
        <v/>
      </c>
      <c r="H170" s="96" t="str">
        <f>'2. Dimension Definition'!J175</f>
        <v/>
      </c>
      <c r="I170" s="146" t="str">
        <f>'2. Dimension Definition'!L172</f>
        <v/>
      </c>
    </row>
    <row r="171">
      <c r="B171" s="96" t="str">
        <f>'2. Dimension Definition'!A176</f>
        <v/>
      </c>
      <c r="C171" s="96" t="str">
        <f>'2. Dimension Definition'!B176</f>
        <v/>
      </c>
      <c r="D171" s="96" t="str">
        <f>'2. Dimension Definition'!C176</f>
        <v/>
      </c>
      <c r="F171" s="96" t="str">
        <f>'2. Dimension Definition'!F176</f>
        <v/>
      </c>
      <c r="G171" s="96" t="str">
        <f>'2. Dimension Definition'!H176</f>
        <v/>
      </c>
      <c r="H171" s="96" t="str">
        <f>'2. Dimension Definition'!J176</f>
        <v/>
      </c>
      <c r="I171" s="146" t="str">
        <f>'2. Dimension Definition'!L173</f>
        <v/>
      </c>
    </row>
    <row r="172">
      <c r="B172" s="96" t="str">
        <f>'2. Dimension Definition'!A177</f>
        <v/>
      </c>
      <c r="C172" s="96" t="str">
        <f>'2. Dimension Definition'!B177</f>
        <v/>
      </c>
      <c r="D172" s="96" t="str">
        <f>'2. Dimension Definition'!C177</f>
        <v/>
      </c>
      <c r="F172" s="96" t="str">
        <f>'2. Dimension Definition'!F177</f>
        <v/>
      </c>
      <c r="G172" s="96" t="str">
        <f>'2. Dimension Definition'!H177</f>
        <v/>
      </c>
      <c r="H172" s="96" t="str">
        <f>'2. Dimension Definition'!J177</f>
        <v/>
      </c>
      <c r="I172" s="146" t="str">
        <f>'2. Dimension Definition'!L174</f>
        <v/>
      </c>
    </row>
    <row r="173">
      <c r="B173" s="96" t="str">
        <f>'2. Dimension Definition'!A178</f>
        <v/>
      </c>
      <c r="C173" s="96" t="str">
        <f>'2. Dimension Definition'!B178</f>
        <v/>
      </c>
      <c r="D173" s="96" t="str">
        <f>'2. Dimension Definition'!C178</f>
        <v/>
      </c>
      <c r="F173" s="96" t="str">
        <f>'2. Dimension Definition'!F178</f>
        <v/>
      </c>
      <c r="G173" s="96" t="str">
        <f>'2. Dimension Definition'!H178</f>
        <v/>
      </c>
      <c r="H173" s="96" t="str">
        <f>'2. Dimension Definition'!J178</f>
        <v/>
      </c>
      <c r="I173" s="146" t="str">
        <f>'2. Dimension Definition'!L175</f>
        <v/>
      </c>
    </row>
    <row r="174">
      <c r="B174" s="96" t="str">
        <f>'2. Dimension Definition'!A179</f>
        <v/>
      </c>
      <c r="C174" s="96" t="str">
        <f>'2. Dimension Definition'!B179</f>
        <v/>
      </c>
      <c r="D174" s="96" t="str">
        <f>'2. Dimension Definition'!C179</f>
        <v/>
      </c>
      <c r="F174" s="96" t="str">
        <f>'2. Dimension Definition'!F179</f>
        <v/>
      </c>
      <c r="G174" s="96" t="str">
        <f>'2. Dimension Definition'!H179</f>
        <v/>
      </c>
      <c r="H174" s="96" t="str">
        <f>'2. Dimension Definition'!J179</f>
        <v/>
      </c>
      <c r="I174" s="146" t="str">
        <f>'2. Dimension Definition'!L176</f>
        <v/>
      </c>
    </row>
    <row r="175">
      <c r="B175" s="96" t="str">
        <f>'2. Dimension Definition'!A180</f>
        <v/>
      </c>
      <c r="C175" s="96" t="str">
        <f>'2. Dimension Definition'!B180</f>
        <v/>
      </c>
      <c r="D175" s="96" t="str">
        <f>'2. Dimension Definition'!C180</f>
        <v/>
      </c>
      <c r="F175" s="96" t="str">
        <f>'2. Dimension Definition'!F180</f>
        <v/>
      </c>
      <c r="G175" s="96" t="str">
        <f>'2. Dimension Definition'!H180</f>
        <v/>
      </c>
      <c r="H175" s="96" t="str">
        <f>'2. Dimension Definition'!J180</f>
        <v/>
      </c>
      <c r="I175" s="146" t="str">
        <f>'2. Dimension Definition'!L177</f>
        <v/>
      </c>
    </row>
    <row r="176">
      <c r="B176" s="96" t="str">
        <f>'2. Dimension Definition'!A181</f>
        <v/>
      </c>
      <c r="C176" s="96" t="str">
        <f>'2. Dimension Definition'!B181</f>
        <v/>
      </c>
      <c r="D176" s="96" t="str">
        <f>'2. Dimension Definition'!C181</f>
        <v/>
      </c>
      <c r="F176" s="96" t="str">
        <f>'2. Dimension Definition'!F181</f>
        <v/>
      </c>
      <c r="G176" s="96" t="str">
        <f>'2. Dimension Definition'!H181</f>
        <v/>
      </c>
      <c r="H176" s="96" t="str">
        <f>'2. Dimension Definition'!J181</f>
        <v/>
      </c>
      <c r="I176" s="146" t="str">
        <f>'2. Dimension Definition'!L178</f>
        <v/>
      </c>
    </row>
    <row r="177">
      <c r="B177" s="96" t="str">
        <f>'2. Dimension Definition'!A182</f>
        <v/>
      </c>
      <c r="C177" s="96" t="str">
        <f>'2. Dimension Definition'!B182</f>
        <v/>
      </c>
      <c r="D177" s="96" t="str">
        <f>'2. Dimension Definition'!C182</f>
        <v/>
      </c>
      <c r="F177" s="96" t="str">
        <f>'2. Dimension Definition'!F182</f>
        <v/>
      </c>
      <c r="G177" s="96" t="str">
        <f>'2. Dimension Definition'!H182</f>
        <v/>
      </c>
      <c r="H177" s="96" t="str">
        <f>'2. Dimension Definition'!J182</f>
        <v/>
      </c>
      <c r="I177" s="146" t="str">
        <f>'2. Dimension Definition'!L179</f>
        <v/>
      </c>
    </row>
    <row r="178">
      <c r="B178" s="96" t="str">
        <f>'2. Dimension Definition'!A183</f>
        <v/>
      </c>
      <c r="C178" s="96" t="str">
        <f>'2. Dimension Definition'!B183</f>
        <v/>
      </c>
      <c r="D178" s="96" t="str">
        <f>'2. Dimension Definition'!C183</f>
        <v/>
      </c>
      <c r="F178" s="96" t="str">
        <f>'2. Dimension Definition'!F183</f>
        <v/>
      </c>
      <c r="G178" s="96" t="str">
        <f>'2. Dimension Definition'!H183</f>
        <v/>
      </c>
      <c r="H178" s="96" t="str">
        <f>'2. Dimension Definition'!J183</f>
        <v/>
      </c>
      <c r="I178" s="146" t="str">
        <f>'2. Dimension Definition'!L180</f>
        <v/>
      </c>
    </row>
    <row r="179">
      <c r="B179" s="96" t="str">
        <f>'2. Dimension Definition'!A184</f>
        <v/>
      </c>
      <c r="C179" s="96" t="str">
        <f>'2. Dimension Definition'!B184</f>
        <v/>
      </c>
      <c r="D179" s="96" t="str">
        <f>'2. Dimension Definition'!C184</f>
        <v/>
      </c>
      <c r="F179" s="96" t="str">
        <f>'2. Dimension Definition'!F184</f>
        <v/>
      </c>
      <c r="G179" s="96" t="str">
        <f>'2. Dimension Definition'!H184</f>
        <v/>
      </c>
      <c r="H179" s="96" t="str">
        <f>'2. Dimension Definition'!J184</f>
        <v/>
      </c>
      <c r="I179" s="146" t="str">
        <f>'2. Dimension Definition'!L181</f>
        <v/>
      </c>
    </row>
    <row r="180">
      <c r="B180" s="96" t="str">
        <f>'2. Dimension Definition'!A185</f>
        <v/>
      </c>
      <c r="C180" s="96" t="str">
        <f>'2. Dimension Definition'!B185</f>
        <v/>
      </c>
      <c r="D180" s="96" t="str">
        <f>'2. Dimension Definition'!C185</f>
        <v/>
      </c>
      <c r="F180" s="96" t="str">
        <f>'2. Dimension Definition'!F185</f>
        <v/>
      </c>
      <c r="G180" s="96" t="str">
        <f>'2. Dimension Definition'!H185</f>
        <v/>
      </c>
      <c r="H180" s="96" t="str">
        <f>'2. Dimension Definition'!J185</f>
        <v/>
      </c>
      <c r="I180" s="146" t="str">
        <f>'2. Dimension Definition'!L182</f>
        <v/>
      </c>
    </row>
    <row r="181">
      <c r="B181" s="96" t="str">
        <f>'2. Dimension Definition'!A186</f>
        <v/>
      </c>
      <c r="C181" s="96" t="str">
        <f>'2. Dimension Definition'!B186</f>
        <v/>
      </c>
      <c r="D181" s="96" t="str">
        <f>'2. Dimension Definition'!C186</f>
        <v/>
      </c>
      <c r="F181" s="96" t="str">
        <f>'2. Dimension Definition'!F186</f>
        <v/>
      </c>
      <c r="G181" s="96" t="str">
        <f>'2. Dimension Definition'!H186</f>
        <v/>
      </c>
      <c r="H181" s="96" t="str">
        <f>'2. Dimension Definition'!J186</f>
        <v/>
      </c>
      <c r="I181" s="146" t="str">
        <f>'2. Dimension Definition'!L183</f>
        <v/>
      </c>
    </row>
    <row r="182">
      <c r="B182" s="96" t="str">
        <f>'2. Dimension Definition'!A187</f>
        <v/>
      </c>
      <c r="C182" s="96" t="str">
        <f>'2. Dimension Definition'!B187</f>
        <v/>
      </c>
      <c r="D182" s="96" t="str">
        <f>'2. Dimension Definition'!C187</f>
        <v/>
      </c>
      <c r="F182" s="96" t="str">
        <f>'2. Dimension Definition'!F187</f>
        <v/>
      </c>
      <c r="G182" s="96" t="str">
        <f>'2. Dimension Definition'!H187</f>
        <v/>
      </c>
      <c r="H182" s="96" t="str">
        <f>'2. Dimension Definition'!J187</f>
        <v/>
      </c>
      <c r="I182" s="146" t="str">
        <f>'2. Dimension Definition'!L184</f>
        <v/>
      </c>
    </row>
    <row r="183">
      <c r="B183" s="96" t="str">
        <f>'2. Dimension Definition'!A188</f>
        <v/>
      </c>
      <c r="C183" s="96" t="str">
        <f>'2. Dimension Definition'!B188</f>
        <v/>
      </c>
      <c r="D183" s="96" t="str">
        <f>'2. Dimension Definition'!C188</f>
        <v/>
      </c>
      <c r="F183" s="96" t="str">
        <f>'2. Dimension Definition'!F188</f>
        <v/>
      </c>
      <c r="G183" s="96" t="str">
        <f>'2. Dimension Definition'!H188</f>
        <v/>
      </c>
      <c r="H183" s="96" t="str">
        <f>'2. Dimension Definition'!J188</f>
        <v/>
      </c>
      <c r="I183" s="146" t="str">
        <f>'2. Dimension Definition'!L185</f>
        <v/>
      </c>
    </row>
    <row r="184">
      <c r="B184" s="96" t="str">
        <f>'2. Dimension Definition'!A189</f>
        <v/>
      </c>
      <c r="C184" s="96" t="str">
        <f>'2. Dimension Definition'!B189</f>
        <v/>
      </c>
      <c r="D184" s="96" t="str">
        <f>'2. Dimension Definition'!C189</f>
        <v/>
      </c>
      <c r="F184" s="96" t="str">
        <f>'2. Dimension Definition'!F189</f>
        <v/>
      </c>
      <c r="G184" s="96" t="str">
        <f>'2. Dimension Definition'!H189</f>
        <v/>
      </c>
      <c r="H184" s="96" t="str">
        <f>'2. Dimension Definition'!J189</f>
        <v/>
      </c>
      <c r="I184" s="146" t="str">
        <f>'2. Dimension Definition'!L186</f>
        <v/>
      </c>
    </row>
    <row r="185">
      <c r="B185" s="96" t="str">
        <f>'2. Dimension Definition'!A190</f>
        <v/>
      </c>
      <c r="C185" s="96" t="str">
        <f>'2. Dimension Definition'!B190</f>
        <v/>
      </c>
      <c r="D185" s="96" t="str">
        <f>'2. Dimension Definition'!C190</f>
        <v/>
      </c>
      <c r="F185" s="96" t="str">
        <f>'2. Dimension Definition'!F190</f>
        <v/>
      </c>
      <c r="G185" s="96" t="str">
        <f>'2. Dimension Definition'!H190</f>
        <v/>
      </c>
      <c r="H185" s="96" t="str">
        <f>'2. Dimension Definition'!J190</f>
        <v/>
      </c>
      <c r="I185" s="146" t="str">
        <f>'2. Dimension Definition'!L187</f>
        <v/>
      </c>
    </row>
    <row r="186">
      <c r="B186" s="96" t="str">
        <f>'2. Dimension Definition'!A191</f>
        <v/>
      </c>
      <c r="C186" s="96" t="str">
        <f>'2. Dimension Definition'!B191</f>
        <v/>
      </c>
      <c r="D186" s="96" t="str">
        <f>'2. Dimension Definition'!C191</f>
        <v/>
      </c>
      <c r="F186" s="96" t="str">
        <f>'2. Dimension Definition'!F191</f>
        <v/>
      </c>
      <c r="G186" s="96" t="str">
        <f>'2. Dimension Definition'!H191</f>
        <v/>
      </c>
      <c r="H186" s="96" t="str">
        <f>'2. Dimension Definition'!J191</f>
        <v/>
      </c>
      <c r="I186" s="146" t="str">
        <f>'2. Dimension Definition'!L188</f>
        <v/>
      </c>
    </row>
    <row r="187">
      <c r="B187" s="96" t="str">
        <f>'2. Dimension Definition'!A192</f>
        <v/>
      </c>
      <c r="C187" s="96" t="str">
        <f>'2. Dimension Definition'!B192</f>
        <v/>
      </c>
      <c r="D187" s="96" t="str">
        <f>'2. Dimension Definition'!C192</f>
        <v/>
      </c>
      <c r="F187" s="96" t="str">
        <f>'2. Dimension Definition'!F192</f>
        <v/>
      </c>
      <c r="G187" s="96" t="str">
        <f>'2. Dimension Definition'!H192</f>
        <v/>
      </c>
      <c r="H187" s="96" t="str">
        <f>'2. Dimension Definition'!J192</f>
        <v/>
      </c>
      <c r="I187" s="146" t="str">
        <f>'2. Dimension Definition'!L189</f>
        <v/>
      </c>
    </row>
    <row r="188">
      <c r="B188" s="96" t="str">
        <f>'2. Dimension Definition'!A193</f>
        <v/>
      </c>
      <c r="C188" s="96" t="str">
        <f>'2. Dimension Definition'!B193</f>
        <v/>
      </c>
      <c r="D188" s="96" t="str">
        <f>'2. Dimension Definition'!C193</f>
        <v/>
      </c>
      <c r="F188" s="96" t="str">
        <f>'2. Dimension Definition'!F193</f>
        <v/>
      </c>
      <c r="G188" s="96" t="str">
        <f>'2. Dimension Definition'!H193</f>
        <v/>
      </c>
      <c r="H188" s="96" t="str">
        <f>'2. Dimension Definition'!J193</f>
        <v/>
      </c>
      <c r="I188" s="146" t="str">
        <f>'2. Dimension Definition'!L190</f>
        <v/>
      </c>
    </row>
    <row r="189">
      <c r="B189" s="96" t="str">
        <f>'2. Dimension Definition'!A194</f>
        <v/>
      </c>
      <c r="C189" s="96" t="str">
        <f>'2. Dimension Definition'!B194</f>
        <v/>
      </c>
      <c r="D189" s="96" t="str">
        <f>'2. Dimension Definition'!C194</f>
        <v/>
      </c>
      <c r="F189" s="96" t="str">
        <f>'2. Dimension Definition'!F194</f>
        <v/>
      </c>
      <c r="G189" s="96" t="str">
        <f>'2. Dimension Definition'!H194</f>
        <v/>
      </c>
      <c r="H189" s="96" t="str">
        <f>'2. Dimension Definition'!J194</f>
        <v/>
      </c>
      <c r="I189" s="146" t="str">
        <f>'2. Dimension Definition'!L191</f>
        <v/>
      </c>
    </row>
    <row r="190">
      <c r="B190" s="96" t="str">
        <f>'2. Dimension Definition'!A195</f>
        <v/>
      </c>
      <c r="C190" s="96" t="str">
        <f>'2. Dimension Definition'!B195</f>
        <v/>
      </c>
      <c r="D190" s="96" t="str">
        <f>'2. Dimension Definition'!C195</f>
        <v/>
      </c>
      <c r="F190" s="96" t="str">
        <f>'2. Dimension Definition'!F195</f>
        <v/>
      </c>
      <c r="G190" s="96" t="str">
        <f>'2. Dimension Definition'!H195</f>
        <v/>
      </c>
      <c r="H190" s="96" t="str">
        <f>'2. Dimension Definition'!J195</f>
        <v/>
      </c>
      <c r="I190" s="146" t="str">
        <f>'2. Dimension Definition'!L192</f>
        <v/>
      </c>
    </row>
    <row r="191">
      <c r="B191" s="96" t="str">
        <f>'2. Dimension Definition'!A196</f>
        <v/>
      </c>
      <c r="C191" s="96" t="str">
        <f>'2. Dimension Definition'!B196</f>
        <v/>
      </c>
      <c r="D191" s="96" t="str">
        <f>'2. Dimension Definition'!C196</f>
        <v/>
      </c>
      <c r="F191" s="96" t="str">
        <f>'2. Dimension Definition'!F196</f>
        <v/>
      </c>
      <c r="G191" s="96" t="str">
        <f>'2. Dimension Definition'!H196</f>
        <v/>
      </c>
      <c r="H191" s="96" t="str">
        <f>'2. Dimension Definition'!J196</f>
        <v/>
      </c>
      <c r="I191" s="146" t="str">
        <f>'2. Dimension Definition'!L193</f>
        <v/>
      </c>
    </row>
    <row r="192">
      <c r="B192" s="96" t="str">
        <f>'2. Dimension Definition'!A197</f>
        <v/>
      </c>
      <c r="C192" s="96" t="str">
        <f>'2. Dimension Definition'!B197</f>
        <v/>
      </c>
      <c r="D192" s="96" t="str">
        <f>'2. Dimension Definition'!C197</f>
        <v/>
      </c>
      <c r="F192" s="96" t="str">
        <f>'2. Dimension Definition'!F197</f>
        <v/>
      </c>
      <c r="G192" s="96" t="str">
        <f>'2. Dimension Definition'!H197</f>
        <v/>
      </c>
      <c r="H192" s="96" t="str">
        <f>'2. Dimension Definition'!J197</f>
        <v/>
      </c>
      <c r="I192" s="146" t="str">
        <f>'2. Dimension Definition'!L194</f>
        <v/>
      </c>
    </row>
    <row r="193">
      <c r="B193" s="96" t="str">
        <f>'2. Dimension Definition'!A198</f>
        <v/>
      </c>
      <c r="C193" s="96" t="str">
        <f>'2. Dimension Definition'!B198</f>
        <v/>
      </c>
      <c r="D193" s="96" t="str">
        <f>'2. Dimension Definition'!C198</f>
        <v/>
      </c>
      <c r="F193" s="96" t="str">
        <f>'2. Dimension Definition'!F198</f>
        <v/>
      </c>
      <c r="G193" s="96" t="str">
        <f>'2. Dimension Definition'!H198</f>
        <v/>
      </c>
      <c r="H193" s="96" t="str">
        <f>'2. Dimension Definition'!J198</f>
        <v/>
      </c>
      <c r="I193" s="146" t="str">
        <f>'2. Dimension Definition'!L195</f>
        <v/>
      </c>
    </row>
    <row r="194">
      <c r="B194" s="96" t="str">
        <f>'2. Dimension Definition'!A199</f>
        <v/>
      </c>
      <c r="C194" s="96" t="str">
        <f>'2. Dimension Definition'!B199</f>
        <v/>
      </c>
      <c r="D194" s="96" t="str">
        <f>'2. Dimension Definition'!C199</f>
        <v/>
      </c>
      <c r="F194" s="96" t="str">
        <f>'2. Dimension Definition'!F199</f>
        <v/>
      </c>
      <c r="G194" s="96" t="str">
        <f>'2. Dimension Definition'!H199</f>
        <v/>
      </c>
      <c r="H194" s="96" t="str">
        <f>'2. Dimension Definition'!J199</f>
        <v/>
      </c>
      <c r="I194" s="146" t="str">
        <f>'2. Dimension Definition'!L196</f>
        <v/>
      </c>
    </row>
    <row r="195">
      <c r="B195" s="96" t="str">
        <f>'2. Dimension Definition'!A200</f>
        <v/>
      </c>
      <c r="C195" s="96" t="str">
        <f>'2. Dimension Definition'!B200</f>
        <v/>
      </c>
      <c r="D195" s="96" t="str">
        <f>'2. Dimension Definition'!C200</f>
        <v/>
      </c>
      <c r="F195" s="96" t="str">
        <f>'2. Dimension Definition'!F200</f>
        <v/>
      </c>
      <c r="G195" s="96" t="str">
        <f>'2. Dimension Definition'!H200</f>
        <v/>
      </c>
      <c r="H195" s="96" t="str">
        <f>'2. Dimension Definition'!J200</f>
        <v/>
      </c>
      <c r="I195" s="146" t="str">
        <f>'2. Dimension Definition'!L197</f>
        <v/>
      </c>
    </row>
    <row r="196">
      <c r="B196" s="96" t="str">
        <f>'2. Dimension Definition'!A201</f>
        <v/>
      </c>
      <c r="C196" s="96" t="str">
        <f>'2. Dimension Definition'!B201</f>
        <v/>
      </c>
      <c r="D196" s="96" t="str">
        <f>'2. Dimension Definition'!C201</f>
        <v/>
      </c>
      <c r="F196" s="96" t="str">
        <f>'2. Dimension Definition'!F201</f>
        <v/>
      </c>
      <c r="G196" s="96" t="str">
        <f>'2. Dimension Definition'!H201</f>
        <v/>
      </c>
      <c r="H196" s="96" t="str">
        <f>'2. Dimension Definition'!J201</f>
        <v/>
      </c>
      <c r="I196" s="146" t="str">
        <f>'2. Dimension Definition'!L198</f>
        <v/>
      </c>
    </row>
    <row r="197">
      <c r="B197" s="96" t="str">
        <f>'2. Dimension Definition'!A202</f>
        <v/>
      </c>
      <c r="C197" s="96" t="str">
        <f>'2. Dimension Definition'!B202</f>
        <v/>
      </c>
      <c r="D197" s="96" t="str">
        <f>'2. Dimension Definition'!C202</f>
        <v/>
      </c>
      <c r="F197" s="96" t="str">
        <f>'2. Dimension Definition'!F202</f>
        <v/>
      </c>
      <c r="G197" s="96" t="str">
        <f>'2. Dimension Definition'!H202</f>
        <v/>
      </c>
      <c r="H197" s="96" t="str">
        <f>'2. Dimension Definition'!J202</f>
        <v/>
      </c>
      <c r="I197" s="146" t="str">
        <f>'2. Dimension Definition'!L199</f>
        <v/>
      </c>
    </row>
    <row r="198">
      <c r="B198" s="96" t="str">
        <f>'2. Dimension Definition'!A203</f>
        <v/>
      </c>
      <c r="C198" s="96" t="str">
        <f>'2. Dimension Definition'!B203</f>
        <v/>
      </c>
      <c r="D198" s="96" t="str">
        <f>'2. Dimension Definition'!C203</f>
        <v/>
      </c>
      <c r="F198" s="96" t="str">
        <f>'2. Dimension Definition'!F203</f>
        <v/>
      </c>
      <c r="G198" s="96" t="str">
        <f>'2. Dimension Definition'!H203</f>
        <v/>
      </c>
      <c r="H198" s="96" t="str">
        <f>'2. Dimension Definition'!J203</f>
        <v/>
      </c>
      <c r="I198" s="146" t="str">
        <f>'2. Dimension Definition'!L200</f>
        <v/>
      </c>
    </row>
    <row r="199">
      <c r="B199" s="96" t="str">
        <f>'2. Dimension Definition'!A204</f>
        <v/>
      </c>
      <c r="C199" s="96" t="str">
        <f>'2. Dimension Definition'!B204</f>
        <v/>
      </c>
      <c r="D199" s="96" t="str">
        <f>'2. Dimension Definition'!C204</f>
        <v/>
      </c>
      <c r="F199" s="96" t="str">
        <f>'2. Dimension Definition'!F204</f>
        <v/>
      </c>
      <c r="G199" s="96" t="str">
        <f>'2. Dimension Definition'!H204</f>
        <v/>
      </c>
      <c r="H199" s="96" t="str">
        <f>'2. Dimension Definition'!J204</f>
        <v/>
      </c>
      <c r="I199" s="146" t="str">
        <f>'2. Dimension Definition'!L201</f>
        <v/>
      </c>
    </row>
    <row r="200">
      <c r="B200" s="96" t="str">
        <f>'2. Dimension Definition'!A205</f>
        <v/>
      </c>
      <c r="C200" s="96" t="str">
        <f>'2. Dimension Definition'!B205</f>
        <v/>
      </c>
      <c r="D200" s="96" t="str">
        <f>'2. Dimension Definition'!C205</f>
        <v/>
      </c>
      <c r="F200" s="96" t="str">
        <f>'2. Dimension Definition'!F205</f>
        <v/>
      </c>
      <c r="G200" s="96" t="str">
        <f>'2. Dimension Definition'!H205</f>
        <v/>
      </c>
      <c r="H200" s="96" t="str">
        <f>'2. Dimension Definition'!J205</f>
        <v/>
      </c>
      <c r="I200" s="146" t="str">
        <f>'2. Dimension Definition'!L202</f>
        <v/>
      </c>
    </row>
    <row r="201">
      <c r="B201" s="96" t="str">
        <f>'2. Dimension Definition'!A206</f>
        <v/>
      </c>
      <c r="C201" s="96" t="str">
        <f>'2. Dimension Definition'!B206</f>
        <v/>
      </c>
      <c r="D201" s="96" t="str">
        <f>'2. Dimension Definition'!C206</f>
        <v/>
      </c>
      <c r="F201" s="96" t="str">
        <f>'2. Dimension Definition'!F206</f>
        <v/>
      </c>
      <c r="G201" s="96" t="str">
        <f>'2. Dimension Definition'!H206</f>
        <v/>
      </c>
      <c r="H201" s="96" t="str">
        <f>'2. Dimension Definition'!J206</f>
        <v/>
      </c>
      <c r="I201" s="146" t="str">
        <f>'2. Dimension Definition'!L203</f>
        <v/>
      </c>
    </row>
    <row r="202">
      <c r="B202" s="96" t="str">
        <f>'2. Dimension Definition'!A207</f>
        <v/>
      </c>
      <c r="C202" s="96" t="str">
        <f>'2. Dimension Definition'!B207</f>
        <v/>
      </c>
      <c r="D202" s="96" t="str">
        <f>'2. Dimension Definition'!C207</f>
        <v/>
      </c>
      <c r="F202" s="96" t="str">
        <f>'2. Dimension Definition'!F207</f>
        <v/>
      </c>
      <c r="G202" s="96" t="str">
        <f>'2. Dimension Definition'!H207</f>
        <v/>
      </c>
      <c r="H202" s="96" t="str">
        <f>'2. Dimension Definition'!J207</f>
        <v/>
      </c>
      <c r="I202" s="146" t="str">
        <f>'2. Dimension Definition'!L204</f>
        <v/>
      </c>
    </row>
    <row r="203">
      <c r="B203" s="96" t="str">
        <f>'2. Dimension Definition'!A208</f>
        <v/>
      </c>
      <c r="C203" s="96" t="str">
        <f>'2. Dimension Definition'!B208</f>
        <v/>
      </c>
      <c r="D203" s="96" t="str">
        <f>'2. Dimension Definition'!C208</f>
        <v/>
      </c>
      <c r="F203" s="96" t="str">
        <f>'2. Dimension Definition'!F208</f>
        <v/>
      </c>
      <c r="G203" s="96" t="str">
        <f>'2. Dimension Definition'!H208</f>
        <v/>
      </c>
      <c r="H203" s="96" t="str">
        <f>'2. Dimension Definition'!J208</f>
        <v/>
      </c>
      <c r="I203" s="146" t="str">
        <f>'2. Dimension Definition'!L205</f>
        <v/>
      </c>
    </row>
    <row r="204">
      <c r="B204" s="96" t="str">
        <f>'2. Dimension Definition'!A209</f>
        <v/>
      </c>
      <c r="C204" s="96" t="str">
        <f>'2. Dimension Definition'!B209</f>
        <v/>
      </c>
      <c r="D204" s="96" t="str">
        <f>'2. Dimension Definition'!C209</f>
        <v/>
      </c>
      <c r="F204" s="96" t="str">
        <f>'2. Dimension Definition'!F209</f>
        <v/>
      </c>
      <c r="G204" s="96" t="str">
        <f>'2. Dimension Definition'!H209</f>
        <v/>
      </c>
      <c r="H204" s="96" t="str">
        <f>'2. Dimension Definition'!J209</f>
        <v/>
      </c>
      <c r="I204" s="146" t="str">
        <f>'2. Dimension Definition'!L206</f>
        <v/>
      </c>
    </row>
    <row r="205">
      <c r="B205" s="96" t="str">
        <f>'2. Dimension Definition'!A210</f>
        <v/>
      </c>
      <c r="C205" s="96" t="str">
        <f>'2. Dimension Definition'!B210</f>
        <v/>
      </c>
      <c r="D205" s="96" t="str">
        <f>'2. Dimension Definition'!C210</f>
        <v/>
      </c>
      <c r="F205" s="96" t="str">
        <f>'2. Dimension Definition'!F210</f>
        <v/>
      </c>
      <c r="G205" s="96" t="str">
        <f>'2. Dimension Definition'!H210</f>
        <v/>
      </c>
      <c r="H205" s="96" t="str">
        <f>'2. Dimension Definition'!J210</f>
        <v/>
      </c>
      <c r="I205" s="146" t="str">
        <f>'2. Dimension Definition'!L207</f>
        <v/>
      </c>
    </row>
    <row r="206">
      <c r="B206" s="96" t="str">
        <f>'2. Dimension Definition'!A211</f>
        <v/>
      </c>
      <c r="C206" s="96" t="str">
        <f>'2. Dimension Definition'!B211</f>
        <v/>
      </c>
      <c r="D206" s="96" t="str">
        <f>'2. Dimension Definition'!C211</f>
        <v/>
      </c>
      <c r="F206" s="96" t="str">
        <f>'2. Dimension Definition'!F211</f>
        <v/>
      </c>
      <c r="G206" s="96" t="str">
        <f>'2. Dimension Definition'!H211</f>
        <v/>
      </c>
      <c r="H206" s="96" t="str">
        <f>'2. Dimension Definition'!J211</f>
        <v/>
      </c>
      <c r="I206" s="146" t="str">
        <f>'2. Dimension Definition'!L208</f>
        <v/>
      </c>
    </row>
    <row r="207">
      <c r="B207" s="96" t="str">
        <f>'2. Dimension Definition'!A212</f>
        <v/>
      </c>
      <c r="C207" s="96" t="str">
        <f>'2. Dimension Definition'!B212</f>
        <v/>
      </c>
      <c r="D207" s="96" t="str">
        <f>'2. Dimension Definition'!C212</f>
        <v/>
      </c>
      <c r="F207" s="96" t="str">
        <f>'2. Dimension Definition'!F212</f>
        <v/>
      </c>
      <c r="G207" s="96" t="str">
        <f>'2. Dimension Definition'!H212</f>
        <v/>
      </c>
      <c r="H207" s="96" t="str">
        <f>'2. Dimension Definition'!J212</f>
        <v/>
      </c>
      <c r="I207" s="146" t="str">
        <f>'2. Dimension Definition'!L209</f>
        <v/>
      </c>
    </row>
    <row r="208">
      <c r="B208" s="96" t="str">
        <f>'2. Dimension Definition'!A213</f>
        <v/>
      </c>
      <c r="C208" s="96" t="str">
        <f>'2. Dimension Definition'!B213</f>
        <v/>
      </c>
      <c r="D208" s="96" t="str">
        <f>'2. Dimension Definition'!C213</f>
        <v/>
      </c>
      <c r="F208" s="96" t="str">
        <f>'2. Dimension Definition'!F213</f>
        <v/>
      </c>
      <c r="G208" s="96" t="str">
        <f>'2. Dimension Definition'!H213</f>
        <v/>
      </c>
      <c r="H208" s="96" t="str">
        <f>'2. Dimension Definition'!J213</f>
        <v/>
      </c>
      <c r="I208" s="146" t="str">
        <f>'2. Dimension Definition'!L210</f>
        <v/>
      </c>
    </row>
    <row r="209">
      <c r="B209" s="96" t="str">
        <f>'2. Dimension Definition'!A214</f>
        <v/>
      </c>
      <c r="C209" s="96" t="str">
        <f>'2. Dimension Definition'!B214</f>
        <v/>
      </c>
      <c r="D209" s="96" t="str">
        <f>'2. Dimension Definition'!C214</f>
        <v/>
      </c>
      <c r="F209" s="96" t="str">
        <f>'2. Dimension Definition'!F214</f>
        <v/>
      </c>
      <c r="G209" s="96" t="str">
        <f>'2. Dimension Definition'!H214</f>
        <v/>
      </c>
      <c r="H209" s="96" t="str">
        <f>'2. Dimension Definition'!J214</f>
        <v/>
      </c>
      <c r="I209" s="146" t="str">
        <f>'2. Dimension Definition'!L211</f>
        <v/>
      </c>
    </row>
    <row r="210">
      <c r="B210" s="96" t="str">
        <f>'2. Dimension Definition'!A215</f>
        <v/>
      </c>
      <c r="C210" s="96" t="str">
        <f>'2. Dimension Definition'!B215</f>
        <v/>
      </c>
      <c r="D210" s="96" t="str">
        <f>'2. Dimension Definition'!C215</f>
        <v/>
      </c>
      <c r="F210" s="96" t="str">
        <f>'2. Dimension Definition'!F215</f>
        <v/>
      </c>
      <c r="G210" s="96" t="str">
        <f>'2. Dimension Definition'!H215</f>
        <v/>
      </c>
      <c r="H210" s="96" t="str">
        <f>'2. Dimension Definition'!J215</f>
        <v/>
      </c>
      <c r="I210" s="146" t="str">
        <f>'2. Dimension Definition'!L212</f>
        <v/>
      </c>
    </row>
    <row r="211">
      <c r="B211" s="96" t="str">
        <f>'2. Dimension Definition'!A216</f>
        <v/>
      </c>
      <c r="C211" s="96" t="str">
        <f>'2. Dimension Definition'!B216</f>
        <v/>
      </c>
      <c r="D211" s="96" t="str">
        <f>'2. Dimension Definition'!C216</f>
        <v/>
      </c>
      <c r="F211" s="96" t="str">
        <f>'2. Dimension Definition'!F216</f>
        <v/>
      </c>
      <c r="G211" s="96" t="str">
        <f>'2. Dimension Definition'!H216</f>
        <v/>
      </c>
      <c r="H211" s="96" t="str">
        <f>'2. Dimension Definition'!J216</f>
        <v/>
      </c>
      <c r="I211" s="146" t="str">
        <f>'2. Dimension Definition'!L213</f>
        <v/>
      </c>
    </row>
    <row r="212">
      <c r="B212" s="96" t="str">
        <f>'2. Dimension Definition'!A217</f>
        <v/>
      </c>
      <c r="C212" s="96" t="str">
        <f>'2. Dimension Definition'!B217</f>
        <v/>
      </c>
      <c r="D212" s="96" t="str">
        <f>'2. Dimension Definition'!C217</f>
        <v/>
      </c>
      <c r="F212" s="96" t="str">
        <f>'2. Dimension Definition'!F217</f>
        <v/>
      </c>
      <c r="G212" s="96" t="str">
        <f>'2. Dimension Definition'!H217</f>
        <v/>
      </c>
      <c r="H212" s="96" t="str">
        <f>'2. Dimension Definition'!J217</f>
        <v/>
      </c>
      <c r="I212" s="146" t="str">
        <f>'2. Dimension Definition'!L214</f>
        <v/>
      </c>
    </row>
    <row r="213">
      <c r="B213" s="96" t="str">
        <f>'2. Dimension Definition'!A218</f>
        <v/>
      </c>
      <c r="C213" s="96" t="str">
        <f>'2. Dimension Definition'!B218</f>
        <v/>
      </c>
      <c r="D213" s="96" t="str">
        <f>'2. Dimension Definition'!C218</f>
        <v/>
      </c>
      <c r="F213" s="96" t="str">
        <f>'2. Dimension Definition'!F218</f>
        <v/>
      </c>
      <c r="G213" s="96" t="str">
        <f>'2. Dimension Definition'!H218</f>
        <v/>
      </c>
      <c r="H213" s="96" t="str">
        <f>'2. Dimension Definition'!J218</f>
        <v/>
      </c>
      <c r="I213" s="146" t="str">
        <f>'2. Dimension Definition'!L215</f>
        <v/>
      </c>
    </row>
    <row r="214">
      <c r="B214" s="96" t="str">
        <f>'2. Dimension Definition'!A219</f>
        <v/>
      </c>
      <c r="C214" s="96" t="str">
        <f>'2. Dimension Definition'!B219</f>
        <v/>
      </c>
      <c r="D214" s="96" t="str">
        <f>'2. Dimension Definition'!C219</f>
        <v/>
      </c>
      <c r="F214" s="96" t="str">
        <f>'2. Dimension Definition'!F219</f>
        <v/>
      </c>
      <c r="G214" s="96" t="str">
        <f>'2. Dimension Definition'!H219</f>
        <v/>
      </c>
      <c r="H214" s="96" t="str">
        <f>'2. Dimension Definition'!J219</f>
        <v/>
      </c>
      <c r="I214" s="146" t="str">
        <f>'2. Dimension Definition'!L216</f>
        <v/>
      </c>
    </row>
    <row r="215">
      <c r="B215" s="96" t="str">
        <f>'2. Dimension Definition'!A220</f>
        <v/>
      </c>
      <c r="C215" s="96" t="str">
        <f>'2. Dimension Definition'!B220</f>
        <v/>
      </c>
      <c r="D215" s="96" t="str">
        <f>'2. Dimension Definition'!C220</f>
        <v/>
      </c>
      <c r="F215" s="96" t="str">
        <f>'2. Dimension Definition'!F220</f>
        <v/>
      </c>
      <c r="G215" s="96" t="str">
        <f>'2. Dimension Definition'!H220</f>
        <v/>
      </c>
      <c r="H215" s="96" t="str">
        <f>'2. Dimension Definition'!J220</f>
        <v/>
      </c>
      <c r="I215" s="146" t="str">
        <f>'2. Dimension Definition'!L217</f>
        <v/>
      </c>
    </row>
    <row r="216">
      <c r="B216" s="96" t="str">
        <f>'2. Dimension Definition'!A221</f>
        <v/>
      </c>
      <c r="C216" s="96" t="str">
        <f>'2. Dimension Definition'!B221</f>
        <v/>
      </c>
      <c r="D216" s="96" t="str">
        <f>'2. Dimension Definition'!C221</f>
        <v/>
      </c>
      <c r="F216" s="96" t="str">
        <f>'2. Dimension Definition'!F221</f>
        <v/>
      </c>
      <c r="G216" s="96" t="str">
        <f>'2. Dimension Definition'!H221</f>
        <v/>
      </c>
      <c r="H216" s="96" t="str">
        <f>'2. Dimension Definition'!J221</f>
        <v/>
      </c>
      <c r="I216" s="146" t="str">
        <f>'2. Dimension Definition'!L218</f>
        <v/>
      </c>
    </row>
    <row r="217">
      <c r="B217" s="96" t="str">
        <f>'2. Dimension Definition'!A222</f>
        <v/>
      </c>
      <c r="C217" s="96" t="str">
        <f>'2. Dimension Definition'!B222</f>
        <v/>
      </c>
      <c r="D217" s="96" t="str">
        <f>'2. Dimension Definition'!C222</f>
        <v/>
      </c>
      <c r="F217" s="96" t="str">
        <f>'2. Dimension Definition'!F222</f>
        <v/>
      </c>
      <c r="G217" s="96" t="str">
        <f>'2. Dimension Definition'!H222</f>
        <v/>
      </c>
      <c r="H217" s="96" t="str">
        <f>'2. Dimension Definition'!J222</f>
        <v/>
      </c>
      <c r="I217" s="146" t="str">
        <f>'2. Dimension Definition'!L219</f>
        <v/>
      </c>
    </row>
    <row r="218">
      <c r="B218" s="96" t="str">
        <f>'2. Dimension Definition'!A223</f>
        <v/>
      </c>
      <c r="C218" s="96" t="str">
        <f>'2. Dimension Definition'!B223</f>
        <v/>
      </c>
      <c r="D218" s="96" t="str">
        <f>'2. Dimension Definition'!C223</f>
        <v/>
      </c>
      <c r="F218" s="96" t="str">
        <f>'2. Dimension Definition'!F223</f>
        <v/>
      </c>
      <c r="G218" s="96" t="str">
        <f>'2. Dimension Definition'!H223</f>
        <v/>
      </c>
      <c r="H218" s="96" t="str">
        <f>'2. Dimension Definition'!J223</f>
        <v/>
      </c>
      <c r="I218" s="146" t="str">
        <f>'2. Dimension Definition'!L220</f>
        <v/>
      </c>
    </row>
    <row r="219">
      <c r="B219" s="96" t="str">
        <f>'2. Dimension Definition'!A224</f>
        <v/>
      </c>
      <c r="C219" s="96" t="str">
        <f>'2. Dimension Definition'!B224</f>
        <v/>
      </c>
      <c r="D219" s="96" t="str">
        <f>'2. Dimension Definition'!C224</f>
        <v/>
      </c>
      <c r="F219" s="96" t="str">
        <f>'2. Dimension Definition'!F224</f>
        <v/>
      </c>
      <c r="G219" s="96" t="str">
        <f>'2. Dimension Definition'!H224</f>
        <v/>
      </c>
      <c r="H219" s="96" t="str">
        <f>'2. Dimension Definition'!J224</f>
        <v/>
      </c>
      <c r="I219" s="146" t="str">
        <f>'2. Dimension Definition'!L221</f>
        <v/>
      </c>
    </row>
    <row r="220">
      <c r="B220" s="96" t="str">
        <f>'2. Dimension Definition'!A225</f>
        <v/>
      </c>
      <c r="C220" s="96" t="str">
        <f>'2. Dimension Definition'!B225</f>
        <v/>
      </c>
      <c r="D220" s="96" t="str">
        <f>'2. Dimension Definition'!C225</f>
        <v/>
      </c>
      <c r="F220" s="96" t="str">
        <f>'2. Dimension Definition'!F225</f>
        <v/>
      </c>
      <c r="G220" s="96" t="str">
        <f>'2. Dimension Definition'!H225</f>
        <v/>
      </c>
      <c r="H220" s="96" t="str">
        <f>'2. Dimension Definition'!J225</f>
        <v/>
      </c>
      <c r="I220" s="146" t="str">
        <f>'2. Dimension Definition'!L222</f>
        <v/>
      </c>
    </row>
    <row r="221">
      <c r="B221" s="96" t="str">
        <f>'2. Dimension Definition'!A226</f>
        <v/>
      </c>
      <c r="C221" s="96" t="str">
        <f>'2. Dimension Definition'!B226</f>
        <v/>
      </c>
      <c r="D221" s="96" t="str">
        <f>'2. Dimension Definition'!C226</f>
        <v/>
      </c>
      <c r="F221" s="96" t="str">
        <f>'2. Dimension Definition'!F226</f>
        <v/>
      </c>
      <c r="G221" s="96" t="str">
        <f>'2. Dimension Definition'!H226</f>
        <v/>
      </c>
      <c r="H221" s="96" t="str">
        <f>'2. Dimension Definition'!J226</f>
        <v/>
      </c>
      <c r="I221" s="146" t="str">
        <f>'2. Dimension Definition'!L223</f>
        <v/>
      </c>
    </row>
    <row r="222">
      <c r="B222" s="96" t="str">
        <f>'2. Dimension Definition'!A227</f>
        <v/>
      </c>
      <c r="C222" s="96" t="str">
        <f>'2. Dimension Definition'!B227</f>
        <v/>
      </c>
      <c r="D222" s="96" t="str">
        <f>'2. Dimension Definition'!C227</f>
        <v/>
      </c>
      <c r="F222" s="96" t="str">
        <f>'2. Dimension Definition'!F227</f>
        <v/>
      </c>
      <c r="G222" s="96" t="str">
        <f>'2. Dimension Definition'!H227</f>
        <v/>
      </c>
      <c r="H222" s="96" t="str">
        <f>'2. Dimension Definition'!J227</f>
        <v/>
      </c>
      <c r="I222" s="146" t="str">
        <f>'2. Dimension Definition'!L224</f>
        <v/>
      </c>
    </row>
    <row r="223">
      <c r="B223" s="96" t="str">
        <f>'2. Dimension Definition'!A228</f>
        <v/>
      </c>
      <c r="C223" s="96" t="str">
        <f>'2. Dimension Definition'!B228</f>
        <v/>
      </c>
      <c r="D223" s="96" t="str">
        <f>'2. Dimension Definition'!C228</f>
        <v/>
      </c>
      <c r="F223" s="96" t="str">
        <f>'2. Dimension Definition'!F228</f>
        <v/>
      </c>
      <c r="G223" s="96" t="str">
        <f>'2. Dimension Definition'!H228</f>
        <v/>
      </c>
      <c r="H223" s="96" t="str">
        <f>'2. Dimension Definition'!J228</f>
        <v/>
      </c>
      <c r="I223" s="146" t="str">
        <f>'2. Dimension Definition'!L225</f>
        <v/>
      </c>
    </row>
    <row r="224">
      <c r="B224" s="96" t="str">
        <f>'2. Dimension Definition'!A229</f>
        <v/>
      </c>
      <c r="C224" s="96" t="str">
        <f>'2. Dimension Definition'!B229</f>
        <v/>
      </c>
      <c r="D224" s="96" t="str">
        <f>'2. Dimension Definition'!C229</f>
        <v/>
      </c>
      <c r="F224" s="96" t="str">
        <f>'2. Dimension Definition'!F229</f>
        <v/>
      </c>
      <c r="G224" s="96" t="str">
        <f>'2. Dimension Definition'!H229</f>
        <v/>
      </c>
      <c r="H224" s="96" t="str">
        <f>'2. Dimension Definition'!J229</f>
        <v/>
      </c>
      <c r="I224" s="146" t="str">
        <f>'2. Dimension Definition'!L226</f>
        <v/>
      </c>
    </row>
    <row r="225">
      <c r="B225" s="96" t="str">
        <f>'2. Dimension Definition'!A230</f>
        <v/>
      </c>
      <c r="C225" s="96" t="str">
        <f>'2. Dimension Definition'!B230</f>
        <v/>
      </c>
      <c r="D225" s="96" t="str">
        <f>'2. Dimension Definition'!C230</f>
        <v/>
      </c>
      <c r="F225" s="96" t="str">
        <f>'2. Dimension Definition'!F230</f>
        <v/>
      </c>
      <c r="G225" s="96" t="str">
        <f>'2. Dimension Definition'!H230</f>
        <v/>
      </c>
      <c r="H225" s="96" t="str">
        <f>'2. Dimension Definition'!J230</f>
        <v/>
      </c>
      <c r="I225" s="146" t="str">
        <f>'2. Dimension Definition'!L227</f>
        <v/>
      </c>
    </row>
    <row r="226">
      <c r="B226" s="96" t="str">
        <f>'2. Dimension Definition'!A231</f>
        <v/>
      </c>
      <c r="C226" s="96" t="str">
        <f>'2. Dimension Definition'!B231</f>
        <v/>
      </c>
      <c r="D226" s="96" t="str">
        <f>'2. Dimension Definition'!C231</f>
        <v/>
      </c>
      <c r="F226" s="96" t="str">
        <f>'2. Dimension Definition'!F231</f>
        <v/>
      </c>
      <c r="G226" s="96" t="str">
        <f>'2. Dimension Definition'!H231</f>
        <v/>
      </c>
      <c r="H226" s="96" t="str">
        <f>'2. Dimension Definition'!J231</f>
        <v/>
      </c>
      <c r="I226" s="146" t="str">
        <f>'2. Dimension Definition'!L228</f>
        <v/>
      </c>
    </row>
    <row r="227">
      <c r="B227" s="96" t="str">
        <f>'2. Dimension Definition'!A232</f>
        <v/>
      </c>
      <c r="C227" s="96" t="str">
        <f>'2. Dimension Definition'!B232</f>
        <v/>
      </c>
      <c r="D227" s="96" t="str">
        <f>'2. Dimension Definition'!C232</f>
        <v/>
      </c>
      <c r="F227" s="96" t="str">
        <f>'2. Dimension Definition'!F232</f>
        <v/>
      </c>
      <c r="G227" s="96" t="str">
        <f>'2. Dimension Definition'!H232</f>
        <v/>
      </c>
      <c r="H227" s="96" t="str">
        <f>'2. Dimension Definition'!J232</f>
        <v/>
      </c>
      <c r="I227" s="146" t="str">
        <f>'2. Dimension Definition'!L229</f>
        <v/>
      </c>
    </row>
    <row r="228">
      <c r="B228" s="96" t="str">
        <f>'2. Dimension Definition'!A233</f>
        <v/>
      </c>
      <c r="C228" s="96" t="str">
        <f>'2. Dimension Definition'!B233</f>
        <v/>
      </c>
      <c r="D228" s="96" t="str">
        <f>'2. Dimension Definition'!C233</f>
        <v/>
      </c>
      <c r="F228" s="96" t="str">
        <f>'2. Dimension Definition'!F233</f>
        <v/>
      </c>
      <c r="G228" s="96" t="str">
        <f>'2. Dimension Definition'!H233</f>
        <v/>
      </c>
      <c r="H228" s="96" t="str">
        <f>'2. Dimension Definition'!J233</f>
        <v/>
      </c>
      <c r="I228" s="146" t="str">
        <f>'2. Dimension Definition'!L230</f>
        <v/>
      </c>
    </row>
    <row r="229">
      <c r="B229" s="96" t="str">
        <f>'2. Dimension Definition'!A234</f>
        <v/>
      </c>
      <c r="C229" s="96" t="str">
        <f>'2. Dimension Definition'!B234</f>
        <v/>
      </c>
      <c r="D229" s="96" t="str">
        <f>'2. Dimension Definition'!C234</f>
        <v/>
      </c>
      <c r="F229" s="96" t="str">
        <f>'2. Dimension Definition'!F234</f>
        <v/>
      </c>
      <c r="G229" s="96" t="str">
        <f>'2. Dimension Definition'!H234</f>
        <v/>
      </c>
      <c r="H229" s="96" t="str">
        <f>'2. Dimension Definition'!J234</f>
        <v/>
      </c>
      <c r="I229" s="146" t="str">
        <f>'2. Dimension Definition'!L231</f>
        <v/>
      </c>
    </row>
    <row r="230">
      <c r="B230" s="96" t="str">
        <f>'2. Dimension Definition'!A235</f>
        <v/>
      </c>
      <c r="C230" s="96" t="str">
        <f>'2. Dimension Definition'!B235</f>
        <v/>
      </c>
      <c r="D230" s="96" t="str">
        <f>'2. Dimension Definition'!C235</f>
        <v/>
      </c>
      <c r="F230" s="96" t="str">
        <f>'2. Dimension Definition'!F235</f>
        <v/>
      </c>
      <c r="G230" s="96" t="str">
        <f>'2. Dimension Definition'!H235</f>
        <v/>
      </c>
      <c r="H230" s="96" t="str">
        <f>'2. Dimension Definition'!J235</f>
        <v/>
      </c>
      <c r="I230" s="146" t="str">
        <f>'2. Dimension Definition'!L232</f>
        <v/>
      </c>
    </row>
    <row r="231">
      <c r="B231" s="96" t="str">
        <f>'2. Dimension Definition'!A236</f>
        <v/>
      </c>
      <c r="C231" s="96" t="str">
        <f>'2. Dimension Definition'!B236</f>
        <v/>
      </c>
      <c r="D231" s="96" t="str">
        <f>'2. Dimension Definition'!C236</f>
        <v/>
      </c>
      <c r="F231" s="96" t="str">
        <f>'2. Dimension Definition'!F236</f>
        <v/>
      </c>
      <c r="G231" s="96" t="str">
        <f>'2. Dimension Definition'!H236</f>
        <v/>
      </c>
      <c r="H231" s="96" t="str">
        <f>'2. Dimension Definition'!J236</f>
        <v/>
      </c>
      <c r="I231" s="146" t="str">
        <f>'2. Dimension Definition'!L233</f>
        <v/>
      </c>
    </row>
    <row r="232">
      <c r="B232" s="96" t="str">
        <f>'2. Dimension Definition'!A237</f>
        <v/>
      </c>
      <c r="C232" s="96" t="str">
        <f>'2. Dimension Definition'!B237</f>
        <v/>
      </c>
      <c r="D232" s="96" t="str">
        <f>'2. Dimension Definition'!C237</f>
        <v/>
      </c>
      <c r="F232" s="96" t="str">
        <f>'2. Dimension Definition'!F237</f>
        <v/>
      </c>
      <c r="G232" s="96" t="str">
        <f>'2. Dimension Definition'!H237</f>
        <v/>
      </c>
      <c r="H232" s="96" t="str">
        <f>'2. Dimension Definition'!J237</f>
        <v/>
      </c>
      <c r="I232" s="146" t="str">
        <f>'2. Dimension Definition'!L234</f>
        <v/>
      </c>
    </row>
    <row r="233">
      <c r="B233" s="96" t="str">
        <f>'2. Dimension Definition'!A238</f>
        <v/>
      </c>
      <c r="C233" s="96" t="str">
        <f>'2. Dimension Definition'!B238</f>
        <v/>
      </c>
      <c r="D233" s="96" t="str">
        <f>'2. Dimension Definition'!C238</f>
        <v/>
      </c>
      <c r="F233" s="96" t="str">
        <f>'2. Dimension Definition'!F238</f>
        <v/>
      </c>
      <c r="G233" s="96" t="str">
        <f>'2. Dimension Definition'!H238</f>
        <v/>
      </c>
      <c r="H233" s="96" t="str">
        <f>'2. Dimension Definition'!J238</f>
        <v/>
      </c>
      <c r="I233" s="146" t="str">
        <f>'2. Dimension Definition'!L235</f>
        <v/>
      </c>
    </row>
    <row r="234">
      <c r="B234" s="96" t="str">
        <f>'2. Dimension Definition'!A239</f>
        <v/>
      </c>
      <c r="C234" s="96" t="str">
        <f>'2. Dimension Definition'!B239</f>
        <v/>
      </c>
      <c r="D234" s="96" t="str">
        <f>'2. Dimension Definition'!C239</f>
        <v/>
      </c>
      <c r="F234" s="96" t="str">
        <f>'2. Dimension Definition'!F239</f>
        <v/>
      </c>
      <c r="G234" s="96" t="str">
        <f>'2. Dimension Definition'!H239</f>
        <v/>
      </c>
      <c r="H234" s="96" t="str">
        <f>'2. Dimension Definition'!J239</f>
        <v/>
      </c>
      <c r="I234" s="146" t="str">
        <f>'2. Dimension Definition'!L236</f>
        <v/>
      </c>
    </row>
    <row r="235">
      <c r="B235" s="96" t="str">
        <f>'2. Dimension Definition'!A240</f>
        <v/>
      </c>
      <c r="C235" s="96" t="str">
        <f>'2. Dimension Definition'!B240</f>
        <v/>
      </c>
      <c r="D235" s="96" t="str">
        <f>'2. Dimension Definition'!C240</f>
        <v/>
      </c>
      <c r="F235" s="96" t="str">
        <f>'2. Dimension Definition'!F240</f>
        <v/>
      </c>
      <c r="G235" s="96" t="str">
        <f>'2. Dimension Definition'!H240</f>
        <v/>
      </c>
      <c r="H235" s="96" t="str">
        <f>'2. Dimension Definition'!J240</f>
        <v/>
      </c>
      <c r="I235" s="146" t="str">
        <f>'2. Dimension Definition'!L237</f>
        <v/>
      </c>
    </row>
    <row r="236">
      <c r="B236" s="96" t="str">
        <f>'2. Dimension Definition'!A241</f>
        <v/>
      </c>
      <c r="C236" s="96" t="str">
        <f>'2. Dimension Definition'!B241</f>
        <v/>
      </c>
      <c r="D236" s="96" t="str">
        <f>'2. Dimension Definition'!C241</f>
        <v/>
      </c>
      <c r="F236" s="96" t="str">
        <f>'2. Dimension Definition'!F241</f>
        <v/>
      </c>
      <c r="G236" s="96" t="str">
        <f>'2. Dimension Definition'!H241</f>
        <v/>
      </c>
      <c r="H236" s="96" t="str">
        <f>'2. Dimension Definition'!J241</f>
        <v/>
      </c>
      <c r="I236" s="146" t="str">
        <f>'2. Dimension Definition'!L238</f>
        <v/>
      </c>
    </row>
    <row r="237">
      <c r="B237" s="96" t="str">
        <f>'2. Dimension Definition'!A242</f>
        <v/>
      </c>
      <c r="C237" s="96" t="str">
        <f>'2. Dimension Definition'!B242</f>
        <v/>
      </c>
      <c r="D237" s="96" t="str">
        <f>'2. Dimension Definition'!C242</f>
        <v/>
      </c>
      <c r="F237" s="96" t="str">
        <f>'2. Dimension Definition'!F242</f>
        <v/>
      </c>
      <c r="G237" s="96" t="str">
        <f>'2. Dimension Definition'!H242</f>
        <v/>
      </c>
      <c r="H237" s="96" t="str">
        <f>'2. Dimension Definition'!J242</f>
        <v/>
      </c>
      <c r="I237" s="146" t="str">
        <f>'2. Dimension Definition'!L239</f>
        <v/>
      </c>
    </row>
    <row r="238">
      <c r="B238" s="96" t="str">
        <f>'2. Dimension Definition'!A243</f>
        <v/>
      </c>
      <c r="C238" s="96" t="str">
        <f>'2. Dimension Definition'!B243</f>
        <v/>
      </c>
      <c r="D238" s="96" t="str">
        <f>'2. Dimension Definition'!C243</f>
        <v/>
      </c>
      <c r="F238" s="96" t="str">
        <f>'2. Dimension Definition'!F243</f>
        <v/>
      </c>
      <c r="G238" s="96" t="str">
        <f>'2. Dimension Definition'!H243</f>
        <v/>
      </c>
      <c r="H238" s="96" t="str">
        <f>'2. Dimension Definition'!J243</f>
        <v/>
      </c>
      <c r="I238" s="146" t="str">
        <f>'2. Dimension Definition'!L240</f>
        <v/>
      </c>
    </row>
    <row r="239">
      <c r="B239" s="96" t="str">
        <f>'2. Dimension Definition'!A244</f>
        <v/>
      </c>
      <c r="C239" s="96" t="str">
        <f>'2. Dimension Definition'!B244</f>
        <v/>
      </c>
      <c r="D239" s="96" t="str">
        <f>'2. Dimension Definition'!C244</f>
        <v/>
      </c>
      <c r="F239" s="96" t="str">
        <f>'2. Dimension Definition'!F244</f>
        <v/>
      </c>
      <c r="G239" s="96" t="str">
        <f>'2. Dimension Definition'!H244</f>
        <v/>
      </c>
      <c r="H239" s="96" t="str">
        <f>'2. Dimension Definition'!J244</f>
        <v/>
      </c>
      <c r="I239" s="146" t="str">
        <f>'2. Dimension Definition'!L241</f>
        <v/>
      </c>
    </row>
    <row r="240">
      <c r="B240" s="96" t="str">
        <f>'2. Dimension Definition'!A245</f>
        <v/>
      </c>
      <c r="C240" s="96" t="str">
        <f>'2. Dimension Definition'!B245</f>
        <v/>
      </c>
      <c r="D240" s="96" t="str">
        <f>'2. Dimension Definition'!C245</f>
        <v/>
      </c>
      <c r="F240" s="96" t="str">
        <f>'2. Dimension Definition'!F245</f>
        <v/>
      </c>
      <c r="G240" s="96" t="str">
        <f>'2. Dimension Definition'!H245</f>
        <v/>
      </c>
      <c r="H240" s="96" t="str">
        <f>'2. Dimension Definition'!J245</f>
        <v/>
      </c>
      <c r="I240" s="146" t="str">
        <f>'2. Dimension Definition'!L242</f>
        <v/>
      </c>
    </row>
    <row r="241">
      <c r="B241" s="96" t="str">
        <f>'2. Dimension Definition'!A246</f>
        <v/>
      </c>
      <c r="C241" s="96" t="str">
        <f>'2. Dimension Definition'!B246</f>
        <v/>
      </c>
      <c r="D241" s="96" t="str">
        <f>'2. Dimension Definition'!C246</f>
        <v/>
      </c>
      <c r="F241" s="96" t="str">
        <f>'2. Dimension Definition'!F246</f>
        <v/>
      </c>
      <c r="G241" s="96" t="str">
        <f>'2. Dimension Definition'!H246</f>
        <v/>
      </c>
      <c r="H241" s="96" t="str">
        <f>'2. Dimension Definition'!J246</f>
        <v/>
      </c>
      <c r="I241" s="146" t="str">
        <f>'2. Dimension Definition'!L243</f>
        <v/>
      </c>
    </row>
    <row r="242">
      <c r="B242" s="96" t="str">
        <f>'2. Dimension Definition'!A247</f>
        <v/>
      </c>
      <c r="C242" s="96" t="str">
        <f>'2. Dimension Definition'!B247</f>
        <v/>
      </c>
      <c r="D242" s="96" t="str">
        <f>'2. Dimension Definition'!C247</f>
        <v/>
      </c>
      <c r="F242" s="96" t="str">
        <f>'2. Dimension Definition'!F247</f>
        <v/>
      </c>
      <c r="G242" s="96" t="str">
        <f>'2. Dimension Definition'!H247</f>
        <v/>
      </c>
      <c r="H242" s="96" t="str">
        <f>'2. Dimension Definition'!J247</f>
        <v/>
      </c>
      <c r="I242" s="146" t="str">
        <f>'2. Dimension Definition'!L244</f>
        <v/>
      </c>
    </row>
    <row r="243">
      <c r="B243" s="96" t="str">
        <f>'2. Dimension Definition'!A248</f>
        <v/>
      </c>
      <c r="C243" s="96" t="str">
        <f>'2. Dimension Definition'!B248</f>
        <v/>
      </c>
      <c r="D243" s="96" t="str">
        <f>'2. Dimension Definition'!C248</f>
        <v/>
      </c>
      <c r="F243" s="96" t="str">
        <f>'2. Dimension Definition'!F248</f>
        <v/>
      </c>
      <c r="G243" s="96" t="str">
        <f>'2. Dimension Definition'!H248</f>
        <v/>
      </c>
      <c r="H243" s="96" t="str">
        <f>'2. Dimension Definition'!J248</f>
        <v/>
      </c>
      <c r="I243" s="146" t="str">
        <f>'2. Dimension Definition'!L245</f>
        <v/>
      </c>
    </row>
    <row r="244">
      <c r="B244" s="96" t="str">
        <f>'2. Dimension Definition'!A249</f>
        <v/>
      </c>
      <c r="C244" s="96" t="str">
        <f>'2. Dimension Definition'!B249</f>
        <v/>
      </c>
      <c r="D244" s="96" t="str">
        <f>'2. Dimension Definition'!C249</f>
        <v/>
      </c>
      <c r="F244" s="96" t="str">
        <f>'2. Dimension Definition'!F249</f>
        <v/>
      </c>
      <c r="G244" s="96" t="str">
        <f>'2. Dimension Definition'!H249</f>
        <v/>
      </c>
      <c r="H244" s="96" t="str">
        <f>'2. Dimension Definition'!J249</f>
        <v/>
      </c>
      <c r="I244" s="146" t="str">
        <f>'2. Dimension Definition'!L246</f>
        <v/>
      </c>
    </row>
    <row r="245">
      <c r="B245" s="96" t="str">
        <f>'2. Dimension Definition'!A250</f>
        <v/>
      </c>
      <c r="C245" s="96" t="str">
        <f>'2. Dimension Definition'!B250</f>
        <v/>
      </c>
      <c r="D245" s="96" t="str">
        <f>'2. Dimension Definition'!C250</f>
        <v/>
      </c>
      <c r="F245" s="96" t="str">
        <f>'2. Dimension Definition'!F250</f>
        <v/>
      </c>
      <c r="G245" s="96" t="str">
        <f>'2. Dimension Definition'!H250</f>
        <v/>
      </c>
      <c r="H245" s="96" t="str">
        <f>'2. Dimension Definition'!J250</f>
        <v/>
      </c>
      <c r="I245" s="146" t="str">
        <f>'2. Dimension Definition'!L247</f>
        <v/>
      </c>
    </row>
    <row r="246">
      <c r="B246" s="96" t="str">
        <f>'2. Dimension Definition'!A251</f>
        <v/>
      </c>
      <c r="C246" s="96" t="str">
        <f>'2. Dimension Definition'!B251</f>
        <v/>
      </c>
      <c r="D246" s="96" t="str">
        <f>'2. Dimension Definition'!C251</f>
        <v/>
      </c>
      <c r="F246" s="96" t="str">
        <f>'2. Dimension Definition'!F251</f>
        <v/>
      </c>
      <c r="G246" s="96" t="str">
        <f>'2. Dimension Definition'!H251</f>
        <v/>
      </c>
      <c r="H246" s="96" t="str">
        <f>'2. Dimension Definition'!J251</f>
        <v/>
      </c>
      <c r="I246" s="146" t="str">
        <f>'2. Dimension Definition'!L248</f>
        <v/>
      </c>
    </row>
    <row r="247">
      <c r="B247" s="96" t="str">
        <f>'2. Dimension Definition'!A252</f>
        <v/>
      </c>
      <c r="C247" s="96" t="str">
        <f>'2. Dimension Definition'!B252</f>
        <v/>
      </c>
      <c r="D247" s="96" t="str">
        <f>'2. Dimension Definition'!C252</f>
        <v/>
      </c>
      <c r="F247" s="96" t="str">
        <f>'2. Dimension Definition'!F252</f>
        <v/>
      </c>
      <c r="G247" s="96" t="str">
        <f>'2. Dimension Definition'!H252</f>
        <v/>
      </c>
      <c r="H247" s="96" t="str">
        <f>'2. Dimension Definition'!J252</f>
        <v/>
      </c>
      <c r="I247" s="146" t="str">
        <f>'2. Dimension Definition'!L249</f>
        <v/>
      </c>
    </row>
    <row r="248">
      <c r="B248" s="96" t="str">
        <f>'2. Dimension Definition'!A253</f>
        <v/>
      </c>
      <c r="C248" s="96" t="str">
        <f>'2. Dimension Definition'!B253</f>
        <v/>
      </c>
      <c r="D248" s="96" t="str">
        <f>'2. Dimension Definition'!C253</f>
        <v/>
      </c>
      <c r="F248" s="96" t="str">
        <f>'2. Dimension Definition'!F253</f>
        <v/>
      </c>
      <c r="G248" s="96" t="str">
        <f>'2. Dimension Definition'!H253</f>
        <v/>
      </c>
      <c r="H248" s="96" t="str">
        <f>'2. Dimension Definition'!J253</f>
        <v/>
      </c>
      <c r="I248" s="146" t="str">
        <f>'2. Dimension Definition'!L250</f>
        <v/>
      </c>
    </row>
    <row r="249">
      <c r="B249" s="96" t="str">
        <f>'2. Dimension Definition'!A254</f>
        <v/>
      </c>
      <c r="C249" s="96" t="str">
        <f>'2. Dimension Definition'!B254</f>
        <v/>
      </c>
      <c r="D249" s="96" t="str">
        <f>'2. Dimension Definition'!C254</f>
        <v/>
      </c>
      <c r="F249" s="96" t="str">
        <f>'2. Dimension Definition'!F254</f>
        <v/>
      </c>
      <c r="G249" s="96" t="str">
        <f>'2. Dimension Definition'!H254</f>
        <v/>
      </c>
      <c r="H249" s="96" t="str">
        <f>'2. Dimension Definition'!J254</f>
        <v/>
      </c>
      <c r="I249" s="146" t="str">
        <f>'2. Dimension Definition'!L251</f>
        <v/>
      </c>
    </row>
    <row r="250">
      <c r="B250" s="96" t="str">
        <f>'2. Dimension Definition'!A255</f>
        <v/>
      </c>
      <c r="C250" s="96" t="str">
        <f>'2. Dimension Definition'!B255</f>
        <v/>
      </c>
      <c r="D250" s="96" t="str">
        <f>'2. Dimension Definition'!C255</f>
        <v/>
      </c>
      <c r="F250" s="96" t="str">
        <f>'2. Dimension Definition'!F255</f>
        <v/>
      </c>
      <c r="G250" s="96" t="str">
        <f>'2. Dimension Definition'!H255</f>
        <v/>
      </c>
      <c r="H250" s="96" t="str">
        <f>'2. Dimension Definition'!J255</f>
        <v/>
      </c>
      <c r="I250" s="146" t="str">
        <f>'2. Dimension Definition'!L252</f>
        <v/>
      </c>
    </row>
    <row r="251">
      <c r="B251" s="96" t="str">
        <f>'2. Dimension Definition'!A256</f>
        <v/>
      </c>
      <c r="C251" s="96" t="str">
        <f>'2. Dimension Definition'!B256</f>
        <v/>
      </c>
      <c r="D251" s="96" t="str">
        <f>'2. Dimension Definition'!C256</f>
        <v/>
      </c>
      <c r="F251" s="96" t="str">
        <f>'2. Dimension Definition'!F256</f>
        <v/>
      </c>
      <c r="G251" s="96" t="str">
        <f>'2. Dimension Definition'!H256</f>
        <v/>
      </c>
      <c r="H251" s="96" t="str">
        <f>'2. Dimension Definition'!J256</f>
        <v/>
      </c>
      <c r="I251" s="146" t="str">
        <f>'2. Dimension Definition'!L253</f>
        <v/>
      </c>
    </row>
    <row r="252">
      <c r="B252" s="96" t="str">
        <f>'2. Dimension Definition'!A257</f>
        <v/>
      </c>
      <c r="C252" s="96" t="str">
        <f>'2. Dimension Definition'!B257</f>
        <v/>
      </c>
      <c r="D252" s="96" t="str">
        <f>'2. Dimension Definition'!C257</f>
        <v/>
      </c>
      <c r="F252" s="96" t="str">
        <f>'2. Dimension Definition'!F257</f>
        <v/>
      </c>
      <c r="G252" s="96" t="str">
        <f>'2. Dimension Definition'!H257</f>
        <v/>
      </c>
      <c r="H252" s="96" t="str">
        <f>'2. Dimension Definition'!J257</f>
        <v/>
      </c>
      <c r="I252" s="146" t="str">
        <f>'2. Dimension Definition'!L254</f>
        <v/>
      </c>
    </row>
    <row r="253">
      <c r="B253" s="96" t="str">
        <f>'2. Dimension Definition'!A258</f>
        <v/>
      </c>
      <c r="C253" s="96" t="str">
        <f>'2. Dimension Definition'!B258</f>
        <v/>
      </c>
      <c r="D253" s="96" t="str">
        <f>'2. Dimension Definition'!C258</f>
        <v/>
      </c>
      <c r="F253" s="96" t="str">
        <f>'2. Dimension Definition'!F258</f>
        <v/>
      </c>
      <c r="G253" s="96" t="str">
        <f>'2. Dimension Definition'!H258</f>
        <v/>
      </c>
      <c r="H253" s="96" t="str">
        <f>'2. Dimension Definition'!J258</f>
        <v/>
      </c>
      <c r="I253" s="146" t="str">
        <f>'2. Dimension Definition'!L255</f>
        <v/>
      </c>
    </row>
    <row r="254">
      <c r="B254" s="96" t="str">
        <f>'2. Dimension Definition'!A259</f>
        <v/>
      </c>
      <c r="C254" s="96" t="str">
        <f>'2. Dimension Definition'!B259</f>
        <v/>
      </c>
      <c r="D254" s="96" t="str">
        <f>'2. Dimension Definition'!C259</f>
        <v/>
      </c>
      <c r="F254" s="96" t="str">
        <f>'2. Dimension Definition'!F259</f>
        <v/>
      </c>
      <c r="G254" s="96" t="str">
        <f>'2. Dimension Definition'!H259</f>
        <v/>
      </c>
      <c r="H254" s="96" t="str">
        <f>'2. Dimension Definition'!J259</f>
        <v/>
      </c>
      <c r="I254" s="146" t="str">
        <f>'2. Dimension Definition'!L256</f>
        <v/>
      </c>
    </row>
    <row r="255">
      <c r="B255" s="96" t="str">
        <f>'2. Dimension Definition'!A260</f>
        <v/>
      </c>
      <c r="C255" s="96" t="str">
        <f>'2. Dimension Definition'!B260</f>
        <v/>
      </c>
      <c r="D255" s="96" t="str">
        <f>'2. Dimension Definition'!C260</f>
        <v/>
      </c>
      <c r="F255" s="96" t="str">
        <f>'2. Dimension Definition'!F260</f>
        <v/>
      </c>
      <c r="G255" s="96" t="str">
        <f>'2. Dimension Definition'!H260</f>
        <v/>
      </c>
      <c r="H255" s="96" t="str">
        <f>'2. Dimension Definition'!J260</f>
        <v/>
      </c>
      <c r="I255" s="146" t="str">
        <f>'2. Dimension Definition'!L257</f>
        <v/>
      </c>
    </row>
    <row r="256">
      <c r="B256" s="96" t="str">
        <f>'2. Dimension Definition'!A261</f>
        <v/>
      </c>
      <c r="C256" s="96" t="str">
        <f>'2. Dimension Definition'!B261</f>
        <v/>
      </c>
      <c r="D256" s="96" t="str">
        <f>'2. Dimension Definition'!C261</f>
        <v/>
      </c>
      <c r="F256" s="96" t="str">
        <f>'2. Dimension Definition'!F261</f>
        <v/>
      </c>
      <c r="G256" s="96" t="str">
        <f>'2. Dimension Definition'!H261</f>
        <v/>
      </c>
      <c r="H256" s="96" t="str">
        <f>'2. Dimension Definition'!J261</f>
        <v/>
      </c>
      <c r="I256" s="146" t="str">
        <f>'2. Dimension Definition'!L258</f>
        <v/>
      </c>
    </row>
    <row r="257">
      <c r="B257" s="96" t="str">
        <f>'2. Dimension Definition'!A262</f>
        <v/>
      </c>
      <c r="C257" s="96" t="str">
        <f>'2. Dimension Definition'!B262</f>
        <v/>
      </c>
      <c r="D257" s="96" t="str">
        <f>'2. Dimension Definition'!C262</f>
        <v/>
      </c>
      <c r="F257" s="96" t="str">
        <f>'2. Dimension Definition'!F262</f>
        <v/>
      </c>
      <c r="G257" s="96" t="str">
        <f>'2. Dimension Definition'!H262</f>
        <v/>
      </c>
      <c r="H257" s="96" t="str">
        <f>'2. Dimension Definition'!J262</f>
        <v/>
      </c>
      <c r="I257" s="146" t="str">
        <f>'2. Dimension Definition'!L259</f>
        <v/>
      </c>
    </row>
    <row r="258">
      <c r="B258" s="96" t="str">
        <f>'2. Dimension Definition'!A263</f>
        <v/>
      </c>
      <c r="C258" s="96" t="str">
        <f>'2. Dimension Definition'!B263</f>
        <v/>
      </c>
      <c r="D258" s="96" t="str">
        <f>'2. Dimension Definition'!C263</f>
        <v/>
      </c>
      <c r="F258" s="96" t="str">
        <f>'2. Dimension Definition'!F263</f>
        <v/>
      </c>
      <c r="G258" s="96" t="str">
        <f>'2. Dimension Definition'!H263</f>
        <v/>
      </c>
      <c r="H258" s="96" t="str">
        <f>'2. Dimension Definition'!J263</f>
        <v/>
      </c>
      <c r="I258" s="146" t="str">
        <f>'2. Dimension Definition'!L260</f>
        <v/>
      </c>
    </row>
    <row r="259">
      <c r="B259" s="96" t="str">
        <f>'2. Dimension Definition'!A264</f>
        <v/>
      </c>
      <c r="C259" s="96" t="str">
        <f>'2. Dimension Definition'!B264</f>
        <v/>
      </c>
      <c r="D259" s="96" t="str">
        <f>'2. Dimension Definition'!C264</f>
        <v/>
      </c>
      <c r="F259" s="96" t="str">
        <f>'2. Dimension Definition'!F264</f>
        <v/>
      </c>
      <c r="G259" s="96" t="str">
        <f>'2. Dimension Definition'!H264</f>
        <v/>
      </c>
      <c r="H259" s="96" t="str">
        <f>'2. Dimension Definition'!J264</f>
        <v/>
      </c>
      <c r="I259" s="146" t="str">
        <f>'2. Dimension Definition'!L261</f>
        <v/>
      </c>
    </row>
    <row r="260">
      <c r="B260" s="96" t="str">
        <f>'2. Dimension Definition'!A265</f>
        <v/>
      </c>
      <c r="C260" s="96" t="str">
        <f>'2. Dimension Definition'!B265</f>
        <v/>
      </c>
      <c r="D260" s="96" t="str">
        <f>'2. Dimension Definition'!C265</f>
        <v/>
      </c>
      <c r="F260" s="96" t="str">
        <f>'2. Dimension Definition'!F265</f>
        <v/>
      </c>
      <c r="G260" s="96" t="str">
        <f>'2. Dimension Definition'!H265</f>
        <v/>
      </c>
      <c r="H260" s="96" t="str">
        <f>'2. Dimension Definition'!J265</f>
        <v/>
      </c>
      <c r="I260" s="146" t="str">
        <f>'2. Dimension Definition'!L262</f>
        <v/>
      </c>
    </row>
    <row r="261">
      <c r="B261" s="96" t="str">
        <f>'2. Dimension Definition'!A266</f>
        <v/>
      </c>
      <c r="C261" s="96" t="str">
        <f>'2. Dimension Definition'!B266</f>
        <v/>
      </c>
      <c r="D261" s="96" t="str">
        <f>'2. Dimension Definition'!C266</f>
        <v/>
      </c>
      <c r="F261" s="96" t="str">
        <f>'2. Dimension Definition'!F266</f>
        <v/>
      </c>
      <c r="G261" s="96" t="str">
        <f>'2. Dimension Definition'!H266</f>
        <v/>
      </c>
      <c r="H261" s="96" t="str">
        <f>'2. Dimension Definition'!J266</f>
        <v/>
      </c>
      <c r="I261" s="146" t="str">
        <f>'2. Dimension Definition'!L263</f>
        <v/>
      </c>
    </row>
    <row r="262">
      <c r="B262" s="96" t="str">
        <f>'2. Dimension Definition'!A267</f>
        <v/>
      </c>
      <c r="C262" s="96" t="str">
        <f>'2. Dimension Definition'!B267</f>
        <v/>
      </c>
      <c r="D262" s="96" t="str">
        <f>'2. Dimension Definition'!C267</f>
        <v/>
      </c>
      <c r="F262" s="96" t="str">
        <f>'2. Dimension Definition'!F267</f>
        <v/>
      </c>
      <c r="G262" s="96" t="str">
        <f>'2. Dimension Definition'!H267</f>
        <v/>
      </c>
      <c r="H262" s="96" t="str">
        <f>'2. Dimension Definition'!J267</f>
        <v/>
      </c>
      <c r="I262" s="146" t="str">
        <f>'2. Dimension Definition'!L264</f>
        <v/>
      </c>
    </row>
    <row r="263">
      <c r="B263" s="96" t="str">
        <f>'2. Dimension Definition'!A268</f>
        <v/>
      </c>
      <c r="C263" s="96" t="str">
        <f>'2. Dimension Definition'!B268</f>
        <v/>
      </c>
      <c r="D263" s="96" t="str">
        <f>'2. Dimension Definition'!C268</f>
        <v/>
      </c>
      <c r="F263" s="96" t="str">
        <f>'2. Dimension Definition'!F268</f>
        <v/>
      </c>
      <c r="G263" s="96" t="str">
        <f>'2. Dimension Definition'!H268</f>
        <v/>
      </c>
      <c r="H263" s="96" t="str">
        <f>'2. Dimension Definition'!J268</f>
        <v/>
      </c>
      <c r="I263" s="146" t="str">
        <f>'2. Dimension Definition'!L265</f>
        <v/>
      </c>
    </row>
    <row r="264">
      <c r="B264" s="96" t="str">
        <f>'2. Dimension Definition'!A269</f>
        <v/>
      </c>
      <c r="C264" s="96" t="str">
        <f>'2. Dimension Definition'!B269</f>
        <v/>
      </c>
      <c r="D264" s="96" t="str">
        <f>'2. Dimension Definition'!C269</f>
        <v/>
      </c>
      <c r="F264" s="96" t="str">
        <f>'2. Dimension Definition'!F269</f>
        <v/>
      </c>
      <c r="G264" s="96" t="str">
        <f>'2. Dimension Definition'!H269</f>
        <v/>
      </c>
      <c r="H264" s="96" t="str">
        <f>'2. Dimension Definition'!J269</f>
        <v/>
      </c>
      <c r="I264" s="146" t="str">
        <f>'2. Dimension Definition'!L266</f>
        <v/>
      </c>
    </row>
    <row r="265">
      <c r="B265" s="96" t="str">
        <f>'2. Dimension Definition'!A270</f>
        <v/>
      </c>
      <c r="C265" s="96" t="str">
        <f>'2. Dimension Definition'!B270</f>
        <v/>
      </c>
      <c r="D265" s="96" t="str">
        <f>'2. Dimension Definition'!C270</f>
        <v/>
      </c>
      <c r="F265" s="96" t="str">
        <f>'2. Dimension Definition'!F270</f>
        <v/>
      </c>
      <c r="G265" s="96" t="str">
        <f>'2. Dimension Definition'!H270</f>
        <v/>
      </c>
      <c r="H265" s="96" t="str">
        <f>'2. Dimension Definition'!J270</f>
        <v/>
      </c>
      <c r="I265" s="146" t="str">
        <f>'2. Dimension Definition'!L267</f>
        <v/>
      </c>
    </row>
    <row r="266">
      <c r="B266" s="96" t="str">
        <f>'2. Dimension Definition'!A271</f>
        <v/>
      </c>
      <c r="C266" s="96" t="str">
        <f>'2. Dimension Definition'!B271</f>
        <v/>
      </c>
      <c r="D266" s="96" t="str">
        <f>'2. Dimension Definition'!C271</f>
        <v/>
      </c>
      <c r="F266" s="96" t="str">
        <f>'2. Dimension Definition'!F271</f>
        <v/>
      </c>
      <c r="G266" s="96" t="str">
        <f>'2. Dimension Definition'!H271</f>
        <v/>
      </c>
      <c r="H266" s="96" t="str">
        <f>'2. Dimension Definition'!J271</f>
        <v/>
      </c>
      <c r="I266" s="146" t="str">
        <f>'2. Dimension Definition'!L268</f>
        <v/>
      </c>
    </row>
    <row r="267">
      <c r="B267" s="96" t="str">
        <f>'2. Dimension Definition'!A272</f>
        <v/>
      </c>
      <c r="C267" s="96" t="str">
        <f>'2. Dimension Definition'!B272</f>
        <v/>
      </c>
      <c r="D267" s="96" t="str">
        <f>'2. Dimension Definition'!C272</f>
        <v/>
      </c>
      <c r="F267" s="96" t="str">
        <f>'2. Dimension Definition'!F272</f>
        <v/>
      </c>
      <c r="G267" s="96" t="str">
        <f>'2. Dimension Definition'!H272</f>
        <v/>
      </c>
      <c r="H267" s="96" t="str">
        <f>'2. Dimension Definition'!J272</f>
        <v/>
      </c>
      <c r="I267" s="146" t="str">
        <f>'2. Dimension Definition'!L269</f>
        <v/>
      </c>
    </row>
    <row r="268">
      <c r="B268" s="96" t="str">
        <f>'2. Dimension Definition'!A273</f>
        <v/>
      </c>
      <c r="C268" s="96" t="str">
        <f>'2. Dimension Definition'!B273</f>
        <v/>
      </c>
      <c r="D268" s="96" t="str">
        <f>'2. Dimension Definition'!C273</f>
        <v/>
      </c>
      <c r="F268" s="96" t="str">
        <f>'2. Dimension Definition'!F273</f>
        <v/>
      </c>
      <c r="G268" s="96" t="str">
        <f>'2. Dimension Definition'!H273</f>
        <v/>
      </c>
      <c r="H268" s="96" t="str">
        <f>'2. Dimension Definition'!J273</f>
        <v/>
      </c>
      <c r="I268" s="146" t="str">
        <f>'2. Dimension Definition'!L270</f>
        <v/>
      </c>
    </row>
    <row r="269">
      <c r="B269" s="96" t="str">
        <f>'2. Dimension Definition'!A274</f>
        <v/>
      </c>
      <c r="C269" s="96" t="str">
        <f>'2. Dimension Definition'!B274</f>
        <v/>
      </c>
      <c r="D269" s="96" t="str">
        <f>'2. Dimension Definition'!C274</f>
        <v/>
      </c>
      <c r="F269" s="96" t="str">
        <f>'2. Dimension Definition'!F274</f>
        <v/>
      </c>
      <c r="G269" s="96" t="str">
        <f>'2. Dimension Definition'!H274</f>
        <v/>
      </c>
      <c r="H269" s="96" t="str">
        <f>'2. Dimension Definition'!J274</f>
        <v/>
      </c>
      <c r="I269" s="146" t="str">
        <f>'2. Dimension Definition'!L271</f>
        <v/>
      </c>
    </row>
    <row r="270">
      <c r="B270" s="96" t="str">
        <f>'2. Dimension Definition'!A275</f>
        <v/>
      </c>
      <c r="C270" s="96" t="str">
        <f>'2. Dimension Definition'!B275</f>
        <v/>
      </c>
      <c r="D270" s="96" t="str">
        <f>'2. Dimension Definition'!C275</f>
        <v/>
      </c>
      <c r="F270" s="96" t="str">
        <f>'2. Dimension Definition'!F275</f>
        <v/>
      </c>
      <c r="G270" s="96" t="str">
        <f>'2. Dimension Definition'!H275</f>
        <v/>
      </c>
      <c r="H270" s="96" t="str">
        <f>'2. Dimension Definition'!J275</f>
        <v/>
      </c>
      <c r="I270" s="146" t="str">
        <f>'2. Dimension Definition'!L272</f>
        <v/>
      </c>
    </row>
    <row r="271">
      <c r="B271" s="96" t="str">
        <f>'2. Dimension Definition'!A276</f>
        <v/>
      </c>
      <c r="C271" s="96" t="str">
        <f>'2. Dimension Definition'!B276</f>
        <v/>
      </c>
      <c r="D271" s="96" t="str">
        <f>'2. Dimension Definition'!C276</f>
        <v/>
      </c>
      <c r="F271" s="96" t="str">
        <f>'2. Dimension Definition'!F276</f>
        <v/>
      </c>
      <c r="G271" s="96" t="str">
        <f>'2. Dimension Definition'!H276</f>
        <v/>
      </c>
      <c r="H271" s="96" t="str">
        <f>'2. Dimension Definition'!J276</f>
        <v/>
      </c>
      <c r="I271" s="146" t="str">
        <f>'2. Dimension Definition'!L273</f>
        <v/>
      </c>
    </row>
    <row r="272">
      <c r="B272" s="96" t="str">
        <f>'2. Dimension Definition'!A277</f>
        <v/>
      </c>
      <c r="C272" s="96" t="str">
        <f>'2. Dimension Definition'!B277</f>
        <v/>
      </c>
      <c r="D272" s="96" t="str">
        <f>'2. Dimension Definition'!C277</f>
        <v/>
      </c>
      <c r="F272" s="96" t="str">
        <f>'2. Dimension Definition'!F277</f>
        <v/>
      </c>
      <c r="G272" s="96" t="str">
        <f>'2. Dimension Definition'!H277</f>
        <v/>
      </c>
      <c r="H272" s="96" t="str">
        <f>'2. Dimension Definition'!J277</f>
        <v/>
      </c>
      <c r="I272" s="146" t="str">
        <f>'2. Dimension Definition'!L274</f>
        <v/>
      </c>
    </row>
    <row r="273">
      <c r="B273" s="96" t="str">
        <f>'2. Dimension Definition'!A278</f>
        <v/>
      </c>
      <c r="C273" s="96" t="str">
        <f>'2. Dimension Definition'!B278</f>
        <v/>
      </c>
      <c r="D273" s="96" t="str">
        <f>'2. Dimension Definition'!C278</f>
        <v/>
      </c>
      <c r="F273" s="96" t="str">
        <f>'2. Dimension Definition'!F278</f>
        <v/>
      </c>
      <c r="G273" s="96" t="str">
        <f>'2. Dimension Definition'!H278</f>
        <v/>
      </c>
      <c r="H273" s="96" t="str">
        <f>'2. Dimension Definition'!J278</f>
        <v/>
      </c>
      <c r="I273" s="146" t="str">
        <f>'2. Dimension Definition'!L275</f>
        <v/>
      </c>
    </row>
    <row r="274">
      <c r="B274" s="96" t="str">
        <f>'2. Dimension Definition'!A279</f>
        <v/>
      </c>
      <c r="C274" s="96" t="str">
        <f>'2. Dimension Definition'!B279</f>
        <v/>
      </c>
      <c r="D274" s="96" t="str">
        <f>'2. Dimension Definition'!C279</f>
        <v/>
      </c>
      <c r="F274" s="96" t="str">
        <f>'2. Dimension Definition'!F279</f>
        <v/>
      </c>
      <c r="G274" s="96" t="str">
        <f>'2. Dimension Definition'!H279</f>
        <v/>
      </c>
      <c r="H274" s="96" t="str">
        <f>'2. Dimension Definition'!J279</f>
        <v/>
      </c>
      <c r="I274" s="146" t="str">
        <f>'2. Dimension Definition'!L276</f>
        <v/>
      </c>
    </row>
    <row r="275">
      <c r="B275" s="96" t="str">
        <f>'2. Dimension Definition'!A280</f>
        <v/>
      </c>
      <c r="C275" s="96" t="str">
        <f>'2. Dimension Definition'!B280</f>
        <v/>
      </c>
      <c r="D275" s="96" t="str">
        <f>'2. Dimension Definition'!C280</f>
        <v/>
      </c>
      <c r="F275" s="96" t="str">
        <f>'2. Dimension Definition'!F280</f>
        <v/>
      </c>
      <c r="G275" s="96" t="str">
        <f>'2. Dimension Definition'!H280</f>
        <v/>
      </c>
      <c r="H275" s="96" t="str">
        <f>'2. Dimension Definition'!J280</f>
        <v/>
      </c>
      <c r="I275" s="146" t="str">
        <f>'2. Dimension Definition'!L277</f>
        <v/>
      </c>
    </row>
    <row r="276">
      <c r="B276" s="96" t="str">
        <f>'2. Dimension Definition'!A281</f>
        <v/>
      </c>
      <c r="C276" s="96" t="str">
        <f>'2. Dimension Definition'!B281</f>
        <v/>
      </c>
      <c r="D276" s="96" t="str">
        <f>'2. Dimension Definition'!C281</f>
        <v/>
      </c>
      <c r="F276" s="96" t="str">
        <f>'2. Dimension Definition'!F281</f>
        <v/>
      </c>
      <c r="G276" s="96" t="str">
        <f>'2. Dimension Definition'!H281</f>
        <v/>
      </c>
      <c r="H276" s="96" t="str">
        <f>'2. Dimension Definition'!J281</f>
        <v/>
      </c>
      <c r="I276" s="146" t="str">
        <f>'2. Dimension Definition'!L278</f>
        <v/>
      </c>
    </row>
    <row r="277">
      <c r="B277" s="96" t="str">
        <f>'2. Dimension Definition'!A282</f>
        <v/>
      </c>
      <c r="C277" s="96" t="str">
        <f>'2. Dimension Definition'!B282</f>
        <v/>
      </c>
      <c r="D277" s="96" t="str">
        <f>'2. Dimension Definition'!C282</f>
        <v/>
      </c>
      <c r="F277" s="96" t="str">
        <f>'2. Dimension Definition'!F282</f>
        <v/>
      </c>
      <c r="G277" s="96" t="str">
        <f>'2. Dimension Definition'!H282</f>
        <v/>
      </c>
      <c r="H277" s="96" t="str">
        <f>'2. Dimension Definition'!J282</f>
        <v/>
      </c>
      <c r="I277" s="146" t="str">
        <f>'2. Dimension Definition'!L279</f>
        <v/>
      </c>
    </row>
    <row r="278">
      <c r="B278" s="96" t="str">
        <f>'2. Dimension Definition'!A283</f>
        <v/>
      </c>
      <c r="C278" s="96" t="str">
        <f>'2. Dimension Definition'!B283</f>
        <v/>
      </c>
      <c r="D278" s="96" t="str">
        <f>'2. Dimension Definition'!C283</f>
        <v/>
      </c>
      <c r="F278" s="96" t="str">
        <f>'2. Dimension Definition'!F283</f>
        <v/>
      </c>
      <c r="G278" s="96" t="str">
        <f>'2. Dimension Definition'!H283</f>
        <v/>
      </c>
      <c r="H278" s="96" t="str">
        <f>'2. Dimension Definition'!J283</f>
        <v/>
      </c>
      <c r="I278" s="146" t="str">
        <f>'2. Dimension Definition'!L280</f>
        <v/>
      </c>
    </row>
    <row r="279">
      <c r="B279" s="96" t="str">
        <f>'2. Dimension Definition'!A284</f>
        <v/>
      </c>
      <c r="C279" s="96" t="str">
        <f>'2. Dimension Definition'!B284</f>
        <v/>
      </c>
      <c r="D279" s="96" t="str">
        <f>'2. Dimension Definition'!C284</f>
        <v/>
      </c>
      <c r="F279" s="96" t="str">
        <f>'2. Dimension Definition'!F284</f>
        <v/>
      </c>
      <c r="G279" s="96" t="str">
        <f>'2. Dimension Definition'!H284</f>
        <v/>
      </c>
      <c r="H279" s="96" t="str">
        <f>'2. Dimension Definition'!J284</f>
        <v/>
      </c>
      <c r="I279" s="146" t="str">
        <f>'2. Dimension Definition'!L281</f>
        <v/>
      </c>
    </row>
    <row r="280">
      <c r="B280" s="96" t="str">
        <f>'2. Dimension Definition'!A285</f>
        <v/>
      </c>
      <c r="C280" s="96" t="str">
        <f>'2. Dimension Definition'!B285</f>
        <v/>
      </c>
      <c r="D280" s="96" t="str">
        <f>'2. Dimension Definition'!C285</f>
        <v/>
      </c>
      <c r="F280" s="96" t="str">
        <f>'2. Dimension Definition'!F285</f>
        <v/>
      </c>
      <c r="G280" s="96" t="str">
        <f>'2. Dimension Definition'!H285</f>
        <v/>
      </c>
      <c r="H280" s="96" t="str">
        <f>'2. Dimension Definition'!J285</f>
        <v/>
      </c>
      <c r="I280" s="146" t="str">
        <f>'2. Dimension Definition'!L282</f>
        <v/>
      </c>
    </row>
    <row r="281">
      <c r="B281" s="96" t="str">
        <f>'2. Dimension Definition'!A286</f>
        <v/>
      </c>
      <c r="C281" s="96" t="str">
        <f>'2. Dimension Definition'!B286</f>
        <v/>
      </c>
      <c r="D281" s="96" t="str">
        <f>'2. Dimension Definition'!C286</f>
        <v/>
      </c>
      <c r="F281" s="96" t="str">
        <f>'2. Dimension Definition'!F286</f>
        <v/>
      </c>
      <c r="G281" s="96" t="str">
        <f>'2. Dimension Definition'!H286</f>
        <v/>
      </c>
      <c r="H281" s="96" t="str">
        <f>'2. Dimension Definition'!J286</f>
        <v/>
      </c>
      <c r="I281" s="146" t="str">
        <f>'2. Dimension Definition'!L283</f>
        <v/>
      </c>
    </row>
    <row r="282">
      <c r="B282" s="96" t="str">
        <f>'2. Dimension Definition'!A287</f>
        <v/>
      </c>
      <c r="C282" s="96" t="str">
        <f>'2. Dimension Definition'!B287</f>
        <v/>
      </c>
      <c r="D282" s="96" t="str">
        <f>'2. Dimension Definition'!C287</f>
        <v/>
      </c>
      <c r="F282" s="96" t="str">
        <f>'2. Dimension Definition'!F287</f>
        <v/>
      </c>
      <c r="G282" s="96" t="str">
        <f>'2. Dimension Definition'!H287</f>
        <v/>
      </c>
      <c r="H282" s="96" t="str">
        <f>'2. Dimension Definition'!J287</f>
        <v/>
      </c>
      <c r="I282" s="146" t="str">
        <f>'2. Dimension Definition'!L284</f>
        <v/>
      </c>
    </row>
    <row r="283">
      <c r="B283" s="96" t="str">
        <f>'2. Dimension Definition'!A288</f>
        <v/>
      </c>
      <c r="C283" s="96" t="str">
        <f>'2. Dimension Definition'!B288</f>
        <v/>
      </c>
      <c r="D283" s="96" t="str">
        <f>'2. Dimension Definition'!C288</f>
        <v/>
      </c>
      <c r="F283" s="96" t="str">
        <f>'2. Dimension Definition'!F288</f>
        <v/>
      </c>
      <c r="G283" s="96" t="str">
        <f>'2. Dimension Definition'!H288</f>
        <v/>
      </c>
      <c r="H283" s="96" t="str">
        <f>'2. Dimension Definition'!J288</f>
        <v/>
      </c>
      <c r="I283" s="146" t="str">
        <f>'2. Dimension Definition'!L285</f>
        <v/>
      </c>
    </row>
    <row r="284">
      <c r="B284" s="96" t="str">
        <f>'2. Dimension Definition'!A289</f>
        <v/>
      </c>
      <c r="C284" s="96" t="str">
        <f>'2. Dimension Definition'!B289</f>
        <v/>
      </c>
      <c r="D284" s="96" t="str">
        <f>'2. Dimension Definition'!C289</f>
        <v/>
      </c>
      <c r="F284" s="96" t="str">
        <f>'2. Dimension Definition'!F289</f>
        <v/>
      </c>
      <c r="G284" s="96" t="str">
        <f>'2. Dimension Definition'!H289</f>
        <v/>
      </c>
      <c r="H284" s="96" t="str">
        <f>'2. Dimension Definition'!J289</f>
        <v/>
      </c>
      <c r="I284" s="146" t="str">
        <f>'2. Dimension Definition'!L286</f>
        <v/>
      </c>
    </row>
    <row r="285">
      <c r="B285" s="96" t="str">
        <f>'2. Dimension Definition'!A290</f>
        <v/>
      </c>
      <c r="C285" s="96" t="str">
        <f>'2. Dimension Definition'!B290</f>
        <v/>
      </c>
      <c r="D285" s="96" t="str">
        <f>'2. Dimension Definition'!C290</f>
        <v/>
      </c>
      <c r="F285" s="96" t="str">
        <f>'2. Dimension Definition'!F290</f>
        <v/>
      </c>
      <c r="G285" s="96" t="str">
        <f>'2. Dimension Definition'!H290</f>
        <v/>
      </c>
      <c r="H285" s="96" t="str">
        <f>'2. Dimension Definition'!J290</f>
        <v/>
      </c>
      <c r="I285" s="146" t="str">
        <f>'2. Dimension Definition'!L287</f>
        <v/>
      </c>
    </row>
    <row r="286">
      <c r="B286" s="96" t="str">
        <f>'2. Dimension Definition'!A291</f>
        <v/>
      </c>
      <c r="C286" s="96" t="str">
        <f>'2. Dimension Definition'!B291</f>
        <v/>
      </c>
      <c r="D286" s="96" t="str">
        <f>'2. Dimension Definition'!C291</f>
        <v/>
      </c>
      <c r="F286" s="96" t="str">
        <f>'2. Dimension Definition'!F291</f>
        <v/>
      </c>
      <c r="G286" s="96" t="str">
        <f>'2. Dimension Definition'!H291</f>
        <v/>
      </c>
      <c r="H286" s="96" t="str">
        <f>'2. Dimension Definition'!J291</f>
        <v/>
      </c>
      <c r="I286" s="146" t="str">
        <f>'2. Dimension Definition'!L288</f>
        <v/>
      </c>
    </row>
    <row r="287">
      <c r="B287" s="96" t="str">
        <f>'2. Dimension Definition'!A292</f>
        <v/>
      </c>
      <c r="C287" s="96" t="str">
        <f>'2. Dimension Definition'!B292</f>
        <v/>
      </c>
      <c r="D287" s="96" t="str">
        <f>'2. Dimension Definition'!C292</f>
        <v/>
      </c>
      <c r="F287" s="96" t="str">
        <f>'2. Dimension Definition'!F292</f>
        <v/>
      </c>
      <c r="G287" s="96" t="str">
        <f>'2. Dimension Definition'!H292</f>
        <v/>
      </c>
      <c r="H287" s="96" t="str">
        <f>'2. Dimension Definition'!J292</f>
        <v/>
      </c>
      <c r="I287" s="146" t="str">
        <f>'2. Dimension Definition'!L289</f>
        <v/>
      </c>
    </row>
    <row r="288">
      <c r="B288" s="96" t="str">
        <f>'2. Dimension Definition'!A293</f>
        <v/>
      </c>
      <c r="C288" s="96" t="str">
        <f>'2. Dimension Definition'!B293</f>
        <v/>
      </c>
      <c r="D288" s="96" t="str">
        <f>'2. Dimension Definition'!C293</f>
        <v/>
      </c>
      <c r="F288" s="96" t="str">
        <f>'2. Dimension Definition'!F293</f>
        <v/>
      </c>
      <c r="G288" s="96" t="str">
        <f>'2. Dimension Definition'!H293</f>
        <v/>
      </c>
      <c r="H288" s="96" t="str">
        <f>'2. Dimension Definition'!J293</f>
        <v/>
      </c>
      <c r="I288" s="146" t="str">
        <f>'2. Dimension Definition'!L290</f>
        <v/>
      </c>
    </row>
    <row r="289">
      <c r="B289" s="96" t="str">
        <f>'2. Dimension Definition'!A294</f>
        <v/>
      </c>
      <c r="C289" s="96" t="str">
        <f>'2. Dimension Definition'!B294</f>
        <v/>
      </c>
      <c r="D289" s="96" t="str">
        <f>'2. Dimension Definition'!C294</f>
        <v/>
      </c>
      <c r="F289" s="96" t="str">
        <f>'2. Dimension Definition'!F294</f>
        <v/>
      </c>
      <c r="G289" s="96" t="str">
        <f>'2. Dimension Definition'!H294</f>
        <v/>
      </c>
      <c r="H289" s="96" t="str">
        <f>'2. Dimension Definition'!J294</f>
        <v/>
      </c>
      <c r="I289" s="146" t="str">
        <f>'2. Dimension Definition'!L291</f>
        <v/>
      </c>
    </row>
    <row r="290">
      <c r="B290" s="96" t="str">
        <f>'2. Dimension Definition'!A295</f>
        <v/>
      </c>
      <c r="C290" s="96" t="str">
        <f>'2. Dimension Definition'!B295</f>
        <v/>
      </c>
      <c r="D290" s="96" t="str">
        <f>'2. Dimension Definition'!C295</f>
        <v/>
      </c>
      <c r="F290" s="96" t="str">
        <f>'2. Dimension Definition'!F295</f>
        <v/>
      </c>
      <c r="G290" s="96" t="str">
        <f>'2. Dimension Definition'!H295</f>
        <v/>
      </c>
      <c r="H290" s="96" t="str">
        <f>'2. Dimension Definition'!J295</f>
        <v/>
      </c>
      <c r="I290" s="146" t="str">
        <f>'2. Dimension Definition'!L292</f>
        <v/>
      </c>
    </row>
    <row r="291">
      <c r="B291" s="96" t="str">
        <f>'2. Dimension Definition'!A296</f>
        <v/>
      </c>
      <c r="C291" s="96" t="str">
        <f>'2. Dimension Definition'!B296</f>
        <v/>
      </c>
      <c r="D291" s="96" t="str">
        <f>'2. Dimension Definition'!C296</f>
        <v/>
      </c>
      <c r="F291" s="96" t="str">
        <f>'2. Dimension Definition'!F296</f>
        <v/>
      </c>
      <c r="G291" s="96" t="str">
        <f>'2. Dimension Definition'!H296</f>
        <v/>
      </c>
      <c r="H291" s="96" t="str">
        <f>'2. Dimension Definition'!J296</f>
        <v/>
      </c>
      <c r="I291" s="146" t="str">
        <f>'2. Dimension Definition'!L293</f>
        <v/>
      </c>
    </row>
    <row r="292">
      <c r="B292" s="96" t="str">
        <f>'2. Dimension Definition'!A297</f>
        <v/>
      </c>
      <c r="C292" s="96" t="str">
        <f>'2. Dimension Definition'!B297</f>
        <v/>
      </c>
      <c r="D292" s="96" t="str">
        <f>'2. Dimension Definition'!C297</f>
        <v/>
      </c>
      <c r="F292" s="96" t="str">
        <f>'2. Dimension Definition'!F297</f>
        <v/>
      </c>
      <c r="G292" s="96" t="str">
        <f>'2. Dimension Definition'!H297</f>
        <v/>
      </c>
      <c r="H292" s="96" t="str">
        <f>'2. Dimension Definition'!J297</f>
        <v/>
      </c>
      <c r="I292" s="146" t="str">
        <f>'2. Dimension Definition'!L294</f>
        <v/>
      </c>
    </row>
    <row r="293">
      <c r="B293" s="96" t="str">
        <f>'2. Dimension Definition'!A298</f>
        <v/>
      </c>
      <c r="C293" s="96" t="str">
        <f>'2. Dimension Definition'!B298</f>
        <v/>
      </c>
      <c r="D293" s="96" t="str">
        <f>'2. Dimension Definition'!C298</f>
        <v/>
      </c>
      <c r="F293" s="96" t="str">
        <f>'2. Dimension Definition'!F298</f>
        <v/>
      </c>
      <c r="G293" s="96" t="str">
        <f>'2. Dimension Definition'!H298</f>
        <v/>
      </c>
      <c r="H293" s="96" t="str">
        <f>'2. Dimension Definition'!J298</f>
        <v/>
      </c>
      <c r="I293" s="146" t="str">
        <f>'2. Dimension Definition'!L295</f>
        <v/>
      </c>
    </row>
    <row r="294">
      <c r="B294" s="96" t="str">
        <f>'2. Dimension Definition'!A299</f>
        <v/>
      </c>
      <c r="C294" s="96" t="str">
        <f>'2. Dimension Definition'!B299</f>
        <v/>
      </c>
      <c r="D294" s="96" t="str">
        <f>'2. Dimension Definition'!C299</f>
        <v/>
      </c>
      <c r="F294" s="96" t="str">
        <f>'2. Dimension Definition'!F299</f>
        <v/>
      </c>
      <c r="G294" s="96" t="str">
        <f>'2. Dimension Definition'!H299</f>
        <v/>
      </c>
      <c r="H294" s="96" t="str">
        <f>'2. Dimension Definition'!J299</f>
        <v/>
      </c>
      <c r="I294" s="146" t="str">
        <f>'2. Dimension Definition'!L296</f>
        <v/>
      </c>
    </row>
    <row r="295">
      <c r="B295" s="96" t="str">
        <f>'2. Dimension Definition'!A300</f>
        <v/>
      </c>
      <c r="C295" s="96" t="str">
        <f>'2. Dimension Definition'!B300</f>
        <v/>
      </c>
      <c r="D295" s="96" t="str">
        <f>'2. Dimension Definition'!C300</f>
        <v/>
      </c>
      <c r="F295" s="96" t="str">
        <f>'2. Dimension Definition'!F300</f>
        <v/>
      </c>
      <c r="G295" s="96" t="str">
        <f>'2. Dimension Definition'!H300</f>
        <v/>
      </c>
      <c r="H295" s="96" t="str">
        <f>'2. Dimension Definition'!J300</f>
        <v/>
      </c>
      <c r="I295" s="146" t="str">
        <f>'2. Dimension Definition'!L297</f>
        <v/>
      </c>
    </row>
    <row r="296">
      <c r="B296" s="96" t="str">
        <f>'2. Dimension Definition'!A301</f>
        <v/>
      </c>
      <c r="C296" s="96" t="str">
        <f>'2. Dimension Definition'!B301</f>
        <v/>
      </c>
      <c r="D296" s="96" t="str">
        <f>'2. Dimension Definition'!C301</f>
        <v/>
      </c>
      <c r="F296" s="96" t="str">
        <f>'2. Dimension Definition'!F301</f>
        <v/>
      </c>
      <c r="G296" s="96" t="str">
        <f>'2. Dimension Definition'!H301</f>
        <v/>
      </c>
      <c r="H296" s="96" t="str">
        <f>'2. Dimension Definition'!J301</f>
        <v/>
      </c>
      <c r="I296" s="146" t="str">
        <f>'2. Dimension Definition'!L298</f>
        <v/>
      </c>
    </row>
    <row r="297">
      <c r="B297" s="96" t="str">
        <f>'2. Dimension Definition'!A302</f>
        <v/>
      </c>
      <c r="C297" s="96" t="str">
        <f>'2. Dimension Definition'!B302</f>
        <v/>
      </c>
      <c r="D297" s="96" t="str">
        <f>'2. Dimension Definition'!C302</f>
        <v/>
      </c>
      <c r="F297" s="96" t="str">
        <f>'2. Dimension Definition'!F302</f>
        <v/>
      </c>
      <c r="G297" s="96" t="str">
        <f>'2. Dimension Definition'!H302</f>
        <v/>
      </c>
      <c r="H297" s="96" t="str">
        <f>'2. Dimension Definition'!J302</f>
        <v/>
      </c>
      <c r="I297" s="146" t="str">
        <f>'2. Dimension Definition'!L299</f>
        <v/>
      </c>
    </row>
    <row r="298">
      <c r="B298" s="96" t="str">
        <f>'2. Dimension Definition'!A303</f>
        <v/>
      </c>
      <c r="C298" s="96" t="str">
        <f>'2. Dimension Definition'!B303</f>
        <v/>
      </c>
      <c r="D298" s="96" t="str">
        <f>'2. Dimension Definition'!C303</f>
        <v/>
      </c>
      <c r="F298" s="96" t="str">
        <f>'2. Dimension Definition'!F303</f>
        <v/>
      </c>
      <c r="G298" s="96" t="str">
        <f>'2. Dimension Definition'!H303</f>
        <v/>
      </c>
      <c r="H298" s="96" t="str">
        <f>'2. Dimension Definition'!J303</f>
        <v/>
      </c>
      <c r="I298" s="146" t="str">
        <f>'2. Dimension Definition'!L300</f>
        <v/>
      </c>
    </row>
    <row r="299">
      <c r="B299" s="96" t="str">
        <f>'2. Dimension Definition'!A304</f>
        <v/>
      </c>
      <c r="C299" s="96" t="str">
        <f>'2. Dimension Definition'!B304</f>
        <v/>
      </c>
      <c r="D299" s="96" t="str">
        <f>'2. Dimension Definition'!C304</f>
        <v/>
      </c>
      <c r="F299" s="96" t="str">
        <f>'2. Dimension Definition'!F304</f>
        <v/>
      </c>
      <c r="G299" s="96" t="str">
        <f>'2. Dimension Definition'!H304</f>
        <v/>
      </c>
      <c r="H299" s="96" t="str">
        <f>'2. Dimension Definition'!J304</f>
        <v/>
      </c>
      <c r="I299" s="146" t="str">
        <f>'2. Dimension Definition'!L301</f>
        <v/>
      </c>
    </row>
    <row r="300">
      <c r="B300" s="96" t="str">
        <f>'2. Dimension Definition'!A305</f>
        <v/>
      </c>
      <c r="C300" s="96" t="str">
        <f>'2. Dimension Definition'!B305</f>
        <v/>
      </c>
      <c r="D300" s="96" t="str">
        <f>'2. Dimension Definition'!C305</f>
        <v/>
      </c>
      <c r="F300" s="96" t="str">
        <f>'2. Dimension Definition'!F305</f>
        <v/>
      </c>
      <c r="G300" s="96" t="str">
        <f>'2. Dimension Definition'!H305</f>
        <v/>
      </c>
      <c r="H300" s="96" t="str">
        <f>'2. Dimension Definition'!J305</f>
        <v/>
      </c>
      <c r="I300" s="146" t="str">
        <f>'2. Dimension Definition'!L302</f>
        <v/>
      </c>
    </row>
    <row r="301">
      <c r="B301" s="96" t="str">
        <f>'2. Dimension Definition'!A306</f>
        <v/>
      </c>
      <c r="C301" s="96" t="str">
        <f>'2. Dimension Definition'!B306</f>
        <v/>
      </c>
      <c r="D301" s="96" t="str">
        <f>'2. Dimension Definition'!C306</f>
        <v/>
      </c>
      <c r="F301" s="96" t="str">
        <f>'2. Dimension Definition'!F306</f>
        <v/>
      </c>
      <c r="G301" s="96" t="str">
        <f>'2. Dimension Definition'!H306</f>
        <v/>
      </c>
      <c r="H301" s="96" t="str">
        <f>'2. Dimension Definition'!J306</f>
        <v/>
      </c>
      <c r="I301" s="146" t="str">
        <f>'2. Dimension Definition'!L303</f>
        <v/>
      </c>
    </row>
    <row r="302">
      <c r="B302" s="96" t="str">
        <f>'2. Dimension Definition'!A307</f>
        <v/>
      </c>
      <c r="C302" s="96" t="str">
        <f>'2. Dimension Definition'!B307</f>
        <v/>
      </c>
      <c r="D302" s="96" t="str">
        <f>'2. Dimension Definition'!C307</f>
        <v/>
      </c>
      <c r="F302" s="96" t="str">
        <f>'2. Dimension Definition'!F307</f>
        <v/>
      </c>
      <c r="G302" s="96" t="str">
        <f>'2. Dimension Definition'!H307</f>
        <v/>
      </c>
      <c r="H302" s="96" t="str">
        <f>'2. Dimension Definition'!J307</f>
        <v/>
      </c>
      <c r="I302" s="146" t="str">
        <f>'2. Dimension Definition'!L304</f>
        <v/>
      </c>
    </row>
    <row r="303">
      <c r="B303" s="96" t="str">
        <f>'2. Dimension Definition'!A308</f>
        <v/>
      </c>
      <c r="C303" s="96" t="str">
        <f>'2. Dimension Definition'!B308</f>
        <v/>
      </c>
      <c r="D303" s="96" t="str">
        <f>'2. Dimension Definition'!C308</f>
        <v/>
      </c>
      <c r="F303" s="96" t="str">
        <f>'2. Dimension Definition'!F308</f>
        <v/>
      </c>
      <c r="G303" s="96" t="str">
        <f>'2. Dimension Definition'!H308</f>
        <v/>
      </c>
      <c r="H303" s="96" t="str">
        <f>'2. Dimension Definition'!J308</f>
        <v/>
      </c>
      <c r="I303" s="146" t="str">
        <f>'2. Dimension Definition'!L305</f>
        <v/>
      </c>
    </row>
    <row r="304">
      <c r="B304" s="96" t="str">
        <f>'2. Dimension Definition'!A309</f>
        <v/>
      </c>
      <c r="C304" s="96" t="str">
        <f>'2. Dimension Definition'!B309</f>
        <v/>
      </c>
      <c r="D304" s="96" t="str">
        <f>'2. Dimension Definition'!C309</f>
        <v/>
      </c>
      <c r="F304" s="96" t="str">
        <f>'2. Dimension Definition'!F309</f>
        <v/>
      </c>
      <c r="G304" s="96" t="str">
        <f>'2. Dimension Definition'!H309</f>
        <v/>
      </c>
      <c r="H304" s="96" t="str">
        <f>'2. Dimension Definition'!J309</f>
        <v/>
      </c>
      <c r="I304" s="146" t="str">
        <f>'2. Dimension Definition'!L306</f>
        <v/>
      </c>
    </row>
    <row r="305">
      <c r="B305" s="96" t="str">
        <f>'2. Dimension Definition'!A310</f>
        <v/>
      </c>
      <c r="C305" s="96" t="str">
        <f>'2. Dimension Definition'!B310</f>
        <v/>
      </c>
      <c r="D305" s="96" t="str">
        <f>'2. Dimension Definition'!C310</f>
        <v/>
      </c>
      <c r="F305" s="96" t="str">
        <f>'2. Dimension Definition'!F310</f>
        <v/>
      </c>
      <c r="G305" s="96" t="str">
        <f>'2. Dimension Definition'!H310</f>
        <v/>
      </c>
      <c r="H305" s="96" t="str">
        <f>'2. Dimension Definition'!J310</f>
        <v/>
      </c>
      <c r="I305" s="146" t="str">
        <f>'2. Dimension Definition'!L307</f>
        <v/>
      </c>
    </row>
    <row r="306">
      <c r="B306" s="96" t="str">
        <f>'2. Dimension Definition'!A311</f>
        <v/>
      </c>
      <c r="C306" s="96" t="str">
        <f>'2. Dimension Definition'!B311</f>
        <v/>
      </c>
      <c r="D306" s="96" t="str">
        <f>'2. Dimension Definition'!C311</f>
        <v/>
      </c>
      <c r="F306" s="96" t="str">
        <f>'2. Dimension Definition'!F311</f>
        <v/>
      </c>
      <c r="G306" s="96" t="str">
        <f>'2. Dimension Definition'!H311</f>
        <v/>
      </c>
      <c r="H306" s="96" t="str">
        <f>'2. Dimension Definition'!J311</f>
        <v/>
      </c>
      <c r="I306" s="146" t="str">
        <f>'2. Dimension Definition'!L308</f>
        <v/>
      </c>
    </row>
    <row r="307">
      <c r="B307" s="96" t="str">
        <f>'2. Dimension Definition'!A312</f>
        <v/>
      </c>
      <c r="C307" s="96" t="str">
        <f>'2. Dimension Definition'!B312</f>
        <v/>
      </c>
      <c r="D307" s="96" t="str">
        <f>'2. Dimension Definition'!C312</f>
        <v/>
      </c>
      <c r="F307" s="96" t="str">
        <f>'2. Dimension Definition'!F312</f>
        <v/>
      </c>
      <c r="G307" s="96" t="str">
        <f>'2. Dimension Definition'!H312</f>
        <v/>
      </c>
      <c r="H307" s="96" t="str">
        <f>'2. Dimension Definition'!J312</f>
        <v/>
      </c>
      <c r="I307" s="146" t="str">
        <f>'2. Dimension Definition'!L309</f>
        <v/>
      </c>
    </row>
    <row r="308">
      <c r="B308" s="96" t="str">
        <f>'2. Dimension Definition'!A313</f>
        <v/>
      </c>
      <c r="C308" s="96" t="str">
        <f>'2. Dimension Definition'!B313</f>
        <v/>
      </c>
      <c r="D308" s="96" t="str">
        <f>'2. Dimension Definition'!C313</f>
        <v/>
      </c>
      <c r="F308" s="96" t="str">
        <f>'2. Dimension Definition'!F313</f>
        <v/>
      </c>
      <c r="G308" s="96" t="str">
        <f>'2. Dimension Definition'!H313</f>
        <v/>
      </c>
      <c r="H308" s="96" t="str">
        <f>'2. Dimension Definition'!J313</f>
        <v/>
      </c>
      <c r="I308" s="146" t="str">
        <f>'2. Dimension Definition'!L310</f>
        <v/>
      </c>
    </row>
    <row r="309">
      <c r="B309" s="96" t="str">
        <f>'2. Dimension Definition'!A314</f>
        <v/>
      </c>
      <c r="C309" s="96" t="str">
        <f>'2. Dimension Definition'!B314</f>
        <v/>
      </c>
      <c r="D309" s="96" t="str">
        <f>'2. Dimension Definition'!C314</f>
        <v/>
      </c>
      <c r="F309" s="96" t="str">
        <f>'2. Dimension Definition'!F314</f>
        <v/>
      </c>
      <c r="G309" s="96" t="str">
        <f>'2. Dimension Definition'!H314</f>
        <v/>
      </c>
      <c r="H309" s="96" t="str">
        <f>'2. Dimension Definition'!J314</f>
        <v/>
      </c>
      <c r="I309" s="146" t="str">
        <f>'2. Dimension Definition'!L311</f>
        <v/>
      </c>
    </row>
    <row r="310">
      <c r="B310" s="96" t="str">
        <f>'2. Dimension Definition'!A315</f>
        <v/>
      </c>
      <c r="C310" s="96" t="str">
        <f>'2. Dimension Definition'!B315</f>
        <v/>
      </c>
      <c r="D310" s="96" t="str">
        <f>'2. Dimension Definition'!C315</f>
        <v/>
      </c>
      <c r="F310" s="96" t="str">
        <f>'2. Dimension Definition'!F315</f>
        <v/>
      </c>
      <c r="G310" s="96" t="str">
        <f>'2. Dimension Definition'!H315</f>
        <v/>
      </c>
      <c r="H310" s="96" t="str">
        <f>'2. Dimension Definition'!J315</f>
        <v/>
      </c>
      <c r="I310" s="146" t="str">
        <f>'2. Dimension Definition'!L312</f>
        <v/>
      </c>
    </row>
    <row r="311">
      <c r="B311" s="96" t="str">
        <f>'2. Dimension Definition'!A316</f>
        <v/>
      </c>
      <c r="C311" s="96" t="str">
        <f>'2. Dimension Definition'!B316</f>
        <v/>
      </c>
      <c r="D311" s="96" t="str">
        <f>'2. Dimension Definition'!C316</f>
        <v/>
      </c>
      <c r="F311" s="96" t="str">
        <f>'2. Dimension Definition'!F316</f>
        <v/>
      </c>
      <c r="G311" s="96" t="str">
        <f>'2. Dimension Definition'!H316</f>
        <v/>
      </c>
      <c r="H311" s="96" t="str">
        <f>'2. Dimension Definition'!J316</f>
        <v/>
      </c>
      <c r="I311" s="146" t="str">
        <f>'2. Dimension Definition'!L313</f>
        <v/>
      </c>
    </row>
    <row r="312">
      <c r="B312" s="96" t="str">
        <f>'2. Dimension Definition'!A317</f>
        <v/>
      </c>
      <c r="C312" s="96" t="str">
        <f>'2. Dimension Definition'!B317</f>
        <v/>
      </c>
      <c r="D312" s="96" t="str">
        <f>'2. Dimension Definition'!C317</f>
        <v/>
      </c>
      <c r="F312" s="96" t="str">
        <f>'2. Dimension Definition'!F317</f>
        <v/>
      </c>
      <c r="G312" s="96" t="str">
        <f>'2. Dimension Definition'!H317</f>
        <v/>
      </c>
      <c r="H312" s="96" t="str">
        <f>'2. Dimension Definition'!J317</f>
        <v/>
      </c>
      <c r="I312" s="146" t="str">
        <f>'2. Dimension Definition'!L314</f>
        <v/>
      </c>
    </row>
    <row r="313">
      <c r="B313" s="96" t="str">
        <f>'2. Dimension Definition'!A318</f>
        <v/>
      </c>
      <c r="C313" s="96" t="str">
        <f>'2. Dimension Definition'!B318</f>
        <v/>
      </c>
      <c r="D313" s="96" t="str">
        <f>'2. Dimension Definition'!C318</f>
        <v/>
      </c>
      <c r="F313" s="96" t="str">
        <f>'2. Dimension Definition'!F318</f>
        <v/>
      </c>
      <c r="G313" s="96" t="str">
        <f>'2. Dimension Definition'!H318</f>
        <v/>
      </c>
      <c r="H313" s="96" t="str">
        <f>'2. Dimension Definition'!J318</f>
        <v/>
      </c>
      <c r="I313" s="146" t="str">
        <f>'2. Dimension Definition'!L315</f>
        <v/>
      </c>
    </row>
    <row r="314">
      <c r="B314" s="96" t="str">
        <f>'2. Dimension Definition'!A319</f>
        <v/>
      </c>
      <c r="C314" s="96" t="str">
        <f>'2. Dimension Definition'!B319</f>
        <v/>
      </c>
      <c r="D314" s="96" t="str">
        <f>'2. Dimension Definition'!C319</f>
        <v/>
      </c>
      <c r="F314" s="96" t="str">
        <f>'2. Dimension Definition'!F319</f>
        <v/>
      </c>
      <c r="G314" s="96" t="str">
        <f>'2. Dimension Definition'!H319</f>
        <v/>
      </c>
      <c r="H314" s="96" t="str">
        <f>'2. Dimension Definition'!J319</f>
        <v/>
      </c>
      <c r="I314" s="146" t="str">
        <f>'2. Dimension Definition'!L316</f>
        <v/>
      </c>
    </row>
    <row r="315">
      <c r="B315" s="96" t="str">
        <f>'2. Dimension Definition'!A320</f>
        <v/>
      </c>
      <c r="C315" s="96" t="str">
        <f>'2. Dimension Definition'!B320</f>
        <v/>
      </c>
      <c r="D315" s="96" t="str">
        <f>'2. Dimension Definition'!C320</f>
        <v/>
      </c>
      <c r="F315" s="96" t="str">
        <f>'2. Dimension Definition'!F320</f>
        <v/>
      </c>
      <c r="G315" s="96" t="str">
        <f>'2. Dimension Definition'!H320</f>
        <v/>
      </c>
      <c r="H315" s="96" t="str">
        <f>'2. Dimension Definition'!J320</f>
        <v/>
      </c>
      <c r="I315" s="146" t="str">
        <f>'2. Dimension Definition'!L317</f>
        <v/>
      </c>
    </row>
    <row r="316">
      <c r="B316" s="96" t="str">
        <f>'2. Dimension Definition'!A321</f>
        <v/>
      </c>
      <c r="C316" s="96" t="str">
        <f>'2. Dimension Definition'!B321</f>
        <v/>
      </c>
      <c r="D316" s="96" t="str">
        <f>'2. Dimension Definition'!C321</f>
        <v/>
      </c>
      <c r="F316" s="96" t="str">
        <f>'2. Dimension Definition'!F321</f>
        <v/>
      </c>
      <c r="G316" s="96" t="str">
        <f>'2. Dimension Definition'!H321</f>
        <v/>
      </c>
      <c r="H316" s="96" t="str">
        <f>'2. Dimension Definition'!J321</f>
        <v/>
      </c>
      <c r="I316" s="146" t="str">
        <f>'2. Dimension Definition'!L318</f>
        <v/>
      </c>
    </row>
    <row r="317">
      <c r="B317" s="96" t="str">
        <f>'2. Dimension Definition'!A322</f>
        <v/>
      </c>
      <c r="C317" s="96" t="str">
        <f>'2. Dimension Definition'!B322</f>
        <v/>
      </c>
      <c r="D317" s="96" t="str">
        <f>'2. Dimension Definition'!C322</f>
        <v/>
      </c>
      <c r="F317" s="96" t="str">
        <f>'2. Dimension Definition'!F322</f>
        <v/>
      </c>
      <c r="G317" s="96" t="str">
        <f>'2. Dimension Definition'!H322</f>
        <v/>
      </c>
      <c r="H317" s="96" t="str">
        <f>'2. Dimension Definition'!J322</f>
        <v/>
      </c>
      <c r="I317" s="146" t="str">
        <f>'2. Dimension Definition'!L319</f>
        <v/>
      </c>
    </row>
    <row r="318">
      <c r="B318" s="96" t="str">
        <f>'2. Dimension Definition'!A323</f>
        <v/>
      </c>
      <c r="C318" s="96" t="str">
        <f>'2. Dimension Definition'!B323</f>
        <v/>
      </c>
      <c r="D318" s="96" t="str">
        <f>'2. Dimension Definition'!C323</f>
        <v/>
      </c>
      <c r="F318" s="96" t="str">
        <f>'2. Dimension Definition'!F323</f>
        <v/>
      </c>
      <c r="G318" s="96" t="str">
        <f>'2. Dimension Definition'!H323</f>
        <v/>
      </c>
      <c r="H318" s="96" t="str">
        <f>'2. Dimension Definition'!J323</f>
        <v/>
      </c>
      <c r="I318" s="146" t="str">
        <f>'2. Dimension Definition'!L320</f>
        <v/>
      </c>
    </row>
    <row r="319">
      <c r="B319" s="96" t="str">
        <f>'2. Dimension Definition'!A324</f>
        <v/>
      </c>
      <c r="C319" s="96" t="str">
        <f>'2. Dimension Definition'!B324</f>
        <v/>
      </c>
      <c r="D319" s="96" t="str">
        <f>'2. Dimension Definition'!C324</f>
        <v/>
      </c>
      <c r="F319" s="96" t="str">
        <f>'2. Dimension Definition'!F324</f>
        <v/>
      </c>
      <c r="G319" s="96" t="str">
        <f>'2. Dimension Definition'!H324</f>
        <v/>
      </c>
      <c r="H319" s="96" t="str">
        <f>'2. Dimension Definition'!J324</f>
        <v/>
      </c>
      <c r="I319" s="146" t="str">
        <f>'2. Dimension Definition'!L321</f>
        <v/>
      </c>
    </row>
    <row r="320">
      <c r="B320" s="96" t="str">
        <f>'2. Dimension Definition'!A325</f>
        <v/>
      </c>
      <c r="C320" s="96" t="str">
        <f>'2. Dimension Definition'!B325</f>
        <v/>
      </c>
      <c r="D320" s="96" t="str">
        <f>'2. Dimension Definition'!C325</f>
        <v/>
      </c>
      <c r="F320" s="96" t="str">
        <f>'2. Dimension Definition'!F325</f>
        <v/>
      </c>
      <c r="G320" s="96" t="str">
        <f>'2. Dimension Definition'!H325</f>
        <v/>
      </c>
      <c r="H320" s="96" t="str">
        <f>'2. Dimension Definition'!J325</f>
        <v/>
      </c>
      <c r="I320" s="146" t="str">
        <f>'2. Dimension Definition'!L322</f>
        <v/>
      </c>
    </row>
    <row r="321">
      <c r="B321" s="96" t="str">
        <f>'2. Dimension Definition'!A326</f>
        <v/>
      </c>
      <c r="C321" s="96" t="str">
        <f>'2. Dimension Definition'!B326</f>
        <v/>
      </c>
      <c r="D321" s="96" t="str">
        <f>'2. Dimension Definition'!C326</f>
        <v/>
      </c>
      <c r="F321" s="96" t="str">
        <f>'2. Dimension Definition'!F326</f>
        <v/>
      </c>
      <c r="G321" s="96" t="str">
        <f>'2. Dimension Definition'!H326</f>
        <v/>
      </c>
      <c r="H321" s="96" t="str">
        <f>'2. Dimension Definition'!J326</f>
        <v/>
      </c>
      <c r="I321" s="146" t="str">
        <f>'2. Dimension Definition'!L323</f>
        <v/>
      </c>
    </row>
    <row r="322">
      <c r="B322" s="96" t="str">
        <f>'2. Dimension Definition'!A327</f>
        <v/>
      </c>
      <c r="C322" s="96" t="str">
        <f>'2. Dimension Definition'!B327</f>
        <v/>
      </c>
      <c r="D322" s="96" t="str">
        <f>'2. Dimension Definition'!C327</f>
        <v/>
      </c>
      <c r="F322" s="96" t="str">
        <f>'2. Dimension Definition'!F327</f>
        <v/>
      </c>
      <c r="G322" s="96" t="str">
        <f>'2. Dimension Definition'!H327</f>
        <v/>
      </c>
      <c r="H322" s="96" t="str">
        <f>'2. Dimension Definition'!J327</f>
        <v/>
      </c>
      <c r="I322" s="146" t="str">
        <f>'2. Dimension Definition'!L324</f>
        <v/>
      </c>
    </row>
    <row r="323">
      <c r="B323" s="96" t="str">
        <f>'2. Dimension Definition'!A328</f>
        <v/>
      </c>
      <c r="C323" s="96" t="str">
        <f>'2. Dimension Definition'!B328</f>
        <v/>
      </c>
      <c r="D323" s="96" t="str">
        <f>'2. Dimension Definition'!C328</f>
        <v/>
      </c>
      <c r="F323" s="96" t="str">
        <f>'2. Dimension Definition'!F328</f>
        <v/>
      </c>
      <c r="G323" s="96" t="str">
        <f>'2. Dimension Definition'!H328</f>
        <v/>
      </c>
      <c r="H323" s="96" t="str">
        <f>'2. Dimension Definition'!J328</f>
        <v/>
      </c>
      <c r="I323" s="146" t="str">
        <f>'2. Dimension Definition'!L325</f>
        <v/>
      </c>
    </row>
    <row r="324">
      <c r="B324" s="96" t="str">
        <f>'2. Dimension Definition'!A329</f>
        <v/>
      </c>
      <c r="C324" s="96" t="str">
        <f>'2. Dimension Definition'!B329</f>
        <v/>
      </c>
      <c r="D324" s="96" t="str">
        <f>'2. Dimension Definition'!C329</f>
        <v/>
      </c>
      <c r="F324" s="96" t="str">
        <f>'2. Dimension Definition'!F329</f>
        <v/>
      </c>
      <c r="G324" s="96" t="str">
        <f>'2. Dimension Definition'!H329</f>
        <v/>
      </c>
      <c r="H324" s="96" t="str">
        <f>'2. Dimension Definition'!J329</f>
        <v/>
      </c>
      <c r="I324" s="146" t="str">
        <f>'2. Dimension Definition'!L326</f>
        <v/>
      </c>
    </row>
    <row r="325">
      <c r="B325" s="96" t="str">
        <f>'2. Dimension Definition'!A330</f>
        <v/>
      </c>
      <c r="C325" s="96" t="str">
        <f>'2. Dimension Definition'!B330</f>
        <v/>
      </c>
      <c r="D325" s="96" t="str">
        <f>'2. Dimension Definition'!C330</f>
        <v/>
      </c>
      <c r="F325" s="96" t="str">
        <f>'2. Dimension Definition'!F330</f>
        <v/>
      </c>
      <c r="G325" s="96" t="str">
        <f>'2. Dimension Definition'!H330</f>
        <v/>
      </c>
      <c r="H325" s="96" t="str">
        <f>'2. Dimension Definition'!J330</f>
        <v/>
      </c>
      <c r="I325" s="146" t="str">
        <f>'2. Dimension Definition'!L327</f>
        <v/>
      </c>
    </row>
    <row r="326">
      <c r="B326" s="96" t="str">
        <f>'2. Dimension Definition'!A331</f>
        <v/>
      </c>
      <c r="C326" s="96" t="str">
        <f>'2. Dimension Definition'!B331</f>
        <v/>
      </c>
      <c r="D326" s="96" t="str">
        <f>'2. Dimension Definition'!C331</f>
        <v/>
      </c>
      <c r="F326" s="96" t="str">
        <f>'2. Dimension Definition'!F331</f>
        <v/>
      </c>
      <c r="G326" s="96" t="str">
        <f>'2. Dimension Definition'!H331</f>
        <v/>
      </c>
      <c r="H326" s="96" t="str">
        <f>'2. Dimension Definition'!J331</f>
        <v/>
      </c>
      <c r="I326" s="146" t="str">
        <f>'2. Dimension Definition'!L328</f>
        <v/>
      </c>
    </row>
    <row r="327">
      <c r="B327" s="96" t="str">
        <f>'2. Dimension Definition'!A332</f>
        <v/>
      </c>
      <c r="C327" s="96" t="str">
        <f>'2. Dimension Definition'!B332</f>
        <v/>
      </c>
      <c r="D327" s="96" t="str">
        <f>'2. Dimension Definition'!C332</f>
        <v/>
      </c>
      <c r="F327" s="96" t="str">
        <f>'2. Dimension Definition'!F332</f>
        <v/>
      </c>
      <c r="G327" s="96" t="str">
        <f>'2. Dimension Definition'!H332</f>
        <v/>
      </c>
      <c r="H327" s="96" t="str">
        <f>'2. Dimension Definition'!J332</f>
        <v/>
      </c>
      <c r="I327" s="146" t="str">
        <f>'2. Dimension Definition'!L329</f>
        <v/>
      </c>
    </row>
    <row r="328">
      <c r="B328" s="96" t="str">
        <f>'2. Dimension Definition'!A333</f>
        <v/>
      </c>
      <c r="C328" s="96" t="str">
        <f>'2. Dimension Definition'!B333</f>
        <v/>
      </c>
      <c r="D328" s="96" t="str">
        <f>'2. Dimension Definition'!C333</f>
        <v/>
      </c>
      <c r="F328" s="96" t="str">
        <f>'2. Dimension Definition'!F333</f>
        <v/>
      </c>
      <c r="G328" s="96" t="str">
        <f>'2. Dimension Definition'!H333</f>
        <v/>
      </c>
      <c r="H328" s="96" t="str">
        <f>'2. Dimension Definition'!J333</f>
        <v/>
      </c>
      <c r="I328" s="146" t="str">
        <f>'2. Dimension Definition'!L330</f>
        <v/>
      </c>
    </row>
    <row r="329">
      <c r="B329" s="96" t="str">
        <f>'2. Dimension Definition'!A334</f>
        <v/>
      </c>
      <c r="C329" s="96" t="str">
        <f>'2. Dimension Definition'!B334</f>
        <v/>
      </c>
      <c r="D329" s="96" t="str">
        <f>'2. Dimension Definition'!C334</f>
        <v/>
      </c>
      <c r="F329" s="96" t="str">
        <f>'2. Dimension Definition'!F334</f>
        <v/>
      </c>
      <c r="G329" s="96" t="str">
        <f>'2. Dimension Definition'!H334</f>
        <v/>
      </c>
      <c r="H329" s="96" t="str">
        <f>'2. Dimension Definition'!J334</f>
        <v/>
      </c>
      <c r="I329" s="146" t="str">
        <f>'2. Dimension Definition'!L331</f>
        <v/>
      </c>
    </row>
    <row r="330">
      <c r="B330" s="96" t="str">
        <f>'2. Dimension Definition'!A335</f>
        <v/>
      </c>
      <c r="C330" s="96" t="str">
        <f>'2. Dimension Definition'!B335</f>
        <v/>
      </c>
      <c r="D330" s="96" t="str">
        <f>'2. Dimension Definition'!C335</f>
        <v/>
      </c>
      <c r="F330" s="96" t="str">
        <f>'2. Dimension Definition'!F335</f>
        <v/>
      </c>
      <c r="G330" s="96" t="str">
        <f>'2. Dimension Definition'!H335</f>
        <v/>
      </c>
      <c r="H330" s="96" t="str">
        <f>'2. Dimension Definition'!J335</f>
        <v/>
      </c>
      <c r="I330" s="146" t="str">
        <f>'2. Dimension Definition'!L332</f>
        <v/>
      </c>
    </row>
    <row r="331">
      <c r="B331" s="96" t="str">
        <f>'2. Dimension Definition'!A336</f>
        <v/>
      </c>
      <c r="C331" s="96" t="str">
        <f>'2. Dimension Definition'!B336</f>
        <v/>
      </c>
      <c r="D331" s="96" t="str">
        <f>'2. Dimension Definition'!C336</f>
        <v/>
      </c>
      <c r="F331" s="96" t="str">
        <f>'2. Dimension Definition'!F336</f>
        <v/>
      </c>
      <c r="G331" s="96" t="str">
        <f>'2. Dimension Definition'!H336</f>
        <v/>
      </c>
      <c r="H331" s="96" t="str">
        <f>'2. Dimension Definition'!J336</f>
        <v/>
      </c>
      <c r="I331" s="146" t="str">
        <f>'2. Dimension Definition'!L333</f>
        <v/>
      </c>
    </row>
    <row r="332">
      <c r="B332" s="96" t="str">
        <f>'2. Dimension Definition'!A337</f>
        <v/>
      </c>
      <c r="C332" s="96" t="str">
        <f>'2. Dimension Definition'!B337</f>
        <v/>
      </c>
      <c r="D332" s="96" t="str">
        <f>'2. Dimension Definition'!C337</f>
        <v/>
      </c>
      <c r="F332" s="96" t="str">
        <f>'2. Dimension Definition'!F337</f>
        <v/>
      </c>
      <c r="G332" s="96" t="str">
        <f>'2. Dimension Definition'!H337</f>
        <v/>
      </c>
      <c r="H332" s="96" t="str">
        <f>'2. Dimension Definition'!J337</f>
        <v/>
      </c>
      <c r="I332" s="146" t="str">
        <f>'2. Dimension Definition'!L334</f>
        <v/>
      </c>
    </row>
    <row r="333">
      <c r="B333" s="96" t="str">
        <f>'2. Dimension Definition'!A338</f>
        <v/>
      </c>
      <c r="C333" s="96" t="str">
        <f>'2. Dimension Definition'!B338</f>
        <v/>
      </c>
      <c r="D333" s="96" t="str">
        <f>'2. Dimension Definition'!C338</f>
        <v/>
      </c>
      <c r="F333" s="96" t="str">
        <f>'2. Dimension Definition'!F338</f>
        <v/>
      </c>
      <c r="G333" s="96" t="str">
        <f>'2. Dimension Definition'!H338</f>
        <v/>
      </c>
      <c r="H333" s="96" t="str">
        <f>'2. Dimension Definition'!J338</f>
        <v/>
      </c>
      <c r="I333" s="146" t="str">
        <f>'2. Dimension Definition'!L335</f>
        <v/>
      </c>
    </row>
    <row r="334">
      <c r="B334" s="96" t="str">
        <f>'2. Dimension Definition'!A339</f>
        <v/>
      </c>
      <c r="C334" s="96" t="str">
        <f>'2. Dimension Definition'!B339</f>
        <v/>
      </c>
      <c r="D334" s="96" t="str">
        <f>'2. Dimension Definition'!C339</f>
        <v/>
      </c>
      <c r="F334" s="96" t="str">
        <f>'2. Dimension Definition'!F339</f>
        <v/>
      </c>
      <c r="G334" s="96" t="str">
        <f>'2. Dimension Definition'!H339</f>
        <v/>
      </c>
      <c r="H334" s="96" t="str">
        <f>'2. Dimension Definition'!J339</f>
        <v/>
      </c>
      <c r="I334" s="146" t="str">
        <f>'2. Dimension Definition'!L336</f>
        <v/>
      </c>
    </row>
    <row r="335">
      <c r="B335" s="96" t="str">
        <f>'2. Dimension Definition'!A340</f>
        <v/>
      </c>
      <c r="C335" s="96" t="str">
        <f>'2. Dimension Definition'!B340</f>
        <v/>
      </c>
      <c r="D335" s="96" t="str">
        <f>'2. Dimension Definition'!C340</f>
        <v/>
      </c>
      <c r="F335" s="96" t="str">
        <f>'2. Dimension Definition'!F340</f>
        <v/>
      </c>
      <c r="G335" s="96" t="str">
        <f>'2. Dimension Definition'!H340</f>
        <v/>
      </c>
      <c r="H335" s="96" t="str">
        <f>'2. Dimension Definition'!J340</f>
        <v/>
      </c>
      <c r="I335" s="146" t="str">
        <f>'2. Dimension Definition'!L337</f>
        <v/>
      </c>
    </row>
    <row r="336">
      <c r="B336" s="96" t="str">
        <f>'2. Dimension Definition'!A341</f>
        <v/>
      </c>
      <c r="C336" s="96" t="str">
        <f>'2. Dimension Definition'!B341</f>
        <v/>
      </c>
      <c r="D336" s="96" t="str">
        <f>'2. Dimension Definition'!C341</f>
        <v/>
      </c>
      <c r="F336" s="96" t="str">
        <f>'2. Dimension Definition'!F341</f>
        <v/>
      </c>
      <c r="G336" s="96" t="str">
        <f>'2. Dimension Definition'!H341</f>
        <v/>
      </c>
      <c r="H336" s="96" t="str">
        <f>'2. Dimension Definition'!J341</f>
        <v/>
      </c>
      <c r="I336" s="146" t="str">
        <f>'2. Dimension Definition'!L338</f>
        <v/>
      </c>
    </row>
    <row r="337">
      <c r="B337" s="96" t="str">
        <f>'2. Dimension Definition'!A342</f>
        <v/>
      </c>
      <c r="C337" s="96" t="str">
        <f>'2. Dimension Definition'!B342</f>
        <v/>
      </c>
      <c r="D337" s="96" t="str">
        <f>'2. Dimension Definition'!C342</f>
        <v/>
      </c>
      <c r="F337" s="96" t="str">
        <f>'2. Dimension Definition'!F342</f>
        <v/>
      </c>
      <c r="G337" s="96" t="str">
        <f>'2. Dimension Definition'!H342</f>
        <v/>
      </c>
      <c r="H337" s="96" t="str">
        <f>'2. Dimension Definition'!J342</f>
        <v/>
      </c>
      <c r="I337" s="146" t="str">
        <f>'2. Dimension Definition'!L339</f>
        <v/>
      </c>
    </row>
    <row r="338">
      <c r="B338" s="96" t="str">
        <f>'2. Dimension Definition'!A343</f>
        <v/>
      </c>
      <c r="C338" s="96" t="str">
        <f>'2. Dimension Definition'!B343</f>
        <v/>
      </c>
      <c r="D338" s="96" t="str">
        <f>'2. Dimension Definition'!C343</f>
        <v/>
      </c>
      <c r="F338" s="96" t="str">
        <f>'2. Dimension Definition'!F343</f>
        <v/>
      </c>
      <c r="G338" s="96" t="str">
        <f>'2. Dimension Definition'!H343</f>
        <v/>
      </c>
      <c r="H338" s="96" t="str">
        <f>'2. Dimension Definition'!J343</f>
        <v/>
      </c>
      <c r="I338" s="146" t="str">
        <f>'2. Dimension Definition'!L340</f>
        <v/>
      </c>
    </row>
    <row r="339">
      <c r="B339" s="96" t="str">
        <f>'2. Dimension Definition'!A344</f>
        <v/>
      </c>
      <c r="C339" s="96" t="str">
        <f>'2. Dimension Definition'!B344</f>
        <v/>
      </c>
      <c r="D339" s="96" t="str">
        <f>'2. Dimension Definition'!C344</f>
        <v/>
      </c>
      <c r="F339" s="96" t="str">
        <f>'2. Dimension Definition'!F344</f>
        <v/>
      </c>
      <c r="G339" s="96" t="str">
        <f>'2. Dimension Definition'!H344</f>
        <v/>
      </c>
      <c r="H339" s="96" t="str">
        <f>'2. Dimension Definition'!J344</f>
        <v/>
      </c>
      <c r="I339" s="146" t="str">
        <f>'2. Dimension Definition'!L341</f>
        <v/>
      </c>
    </row>
    <row r="340">
      <c r="B340" s="96" t="str">
        <f>'2. Dimension Definition'!A345</f>
        <v/>
      </c>
      <c r="C340" s="96" t="str">
        <f>'2. Dimension Definition'!B345</f>
        <v/>
      </c>
      <c r="D340" s="96" t="str">
        <f>'2. Dimension Definition'!C345</f>
        <v/>
      </c>
      <c r="F340" s="96" t="str">
        <f>'2. Dimension Definition'!F345</f>
        <v/>
      </c>
      <c r="G340" s="96" t="str">
        <f>'2. Dimension Definition'!H345</f>
        <v/>
      </c>
      <c r="H340" s="96" t="str">
        <f>'2. Dimension Definition'!J345</f>
        <v/>
      </c>
      <c r="I340" s="146" t="str">
        <f>'2. Dimension Definition'!L342</f>
        <v/>
      </c>
    </row>
    <row r="341">
      <c r="B341" s="96" t="str">
        <f>'2. Dimension Definition'!A346</f>
        <v/>
      </c>
      <c r="C341" s="96" t="str">
        <f>'2. Dimension Definition'!B346</f>
        <v/>
      </c>
      <c r="D341" s="96" t="str">
        <f>'2. Dimension Definition'!C346</f>
        <v/>
      </c>
      <c r="F341" s="96" t="str">
        <f>'2. Dimension Definition'!F346</f>
        <v/>
      </c>
      <c r="G341" s="96" t="str">
        <f>'2. Dimension Definition'!H346</f>
        <v/>
      </c>
      <c r="H341" s="96" t="str">
        <f>'2. Dimension Definition'!J346</f>
        <v/>
      </c>
      <c r="I341" s="146" t="str">
        <f>'2. Dimension Definition'!L343</f>
        <v/>
      </c>
    </row>
    <row r="342">
      <c r="B342" s="96" t="str">
        <f>'2. Dimension Definition'!A347</f>
        <v/>
      </c>
      <c r="C342" s="96" t="str">
        <f>'2. Dimension Definition'!B347</f>
        <v/>
      </c>
      <c r="D342" s="96" t="str">
        <f>'2. Dimension Definition'!C347</f>
        <v/>
      </c>
      <c r="F342" s="96" t="str">
        <f>'2. Dimension Definition'!F347</f>
        <v/>
      </c>
      <c r="G342" s="96" t="str">
        <f>'2. Dimension Definition'!H347</f>
        <v/>
      </c>
      <c r="H342" s="96" t="str">
        <f>'2. Dimension Definition'!J347</f>
        <v/>
      </c>
      <c r="I342" s="146" t="str">
        <f>'2. Dimension Definition'!L344</f>
        <v/>
      </c>
    </row>
    <row r="343">
      <c r="B343" s="96" t="str">
        <f>'2. Dimension Definition'!A348</f>
        <v/>
      </c>
      <c r="C343" s="96" t="str">
        <f>'2. Dimension Definition'!B348</f>
        <v/>
      </c>
      <c r="D343" s="96" t="str">
        <f>'2. Dimension Definition'!C348</f>
        <v/>
      </c>
      <c r="F343" s="96" t="str">
        <f>'2. Dimension Definition'!F348</f>
        <v/>
      </c>
      <c r="G343" s="96" t="str">
        <f>'2. Dimension Definition'!H348</f>
        <v/>
      </c>
      <c r="H343" s="96" t="str">
        <f>'2. Dimension Definition'!J348</f>
        <v/>
      </c>
      <c r="I343" s="146" t="str">
        <f>'2. Dimension Definition'!L345</f>
        <v/>
      </c>
    </row>
    <row r="344">
      <c r="B344" s="96" t="str">
        <f>'2. Dimension Definition'!A349</f>
        <v/>
      </c>
      <c r="C344" s="96" t="str">
        <f>'2. Dimension Definition'!B349</f>
        <v/>
      </c>
      <c r="D344" s="96" t="str">
        <f>'2. Dimension Definition'!C349</f>
        <v/>
      </c>
      <c r="F344" s="96" t="str">
        <f>'2. Dimension Definition'!F349</f>
        <v/>
      </c>
      <c r="G344" s="96" t="str">
        <f>'2. Dimension Definition'!H349</f>
        <v/>
      </c>
      <c r="H344" s="96" t="str">
        <f>'2. Dimension Definition'!J349</f>
        <v/>
      </c>
      <c r="I344" s="146" t="str">
        <f>'2. Dimension Definition'!L346</f>
        <v/>
      </c>
    </row>
    <row r="345">
      <c r="B345" s="96" t="str">
        <f>'2. Dimension Definition'!A350</f>
        <v/>
      </c>
      <c r="C345" s="96" t="str">
        <f>'2. Dimension Definition'!B350</f>
        <v/>
      </c>
      <c r="D345" s="96" t="str">
        <f>'2. Dimension Definition'!C350</f>
        <v/>
      </c>
      <c r="F345" s="96" t="str">
        <f>'2. Dimension Definition'!F350</f>
        <v/>
      </c>
      <c r="G345" s="96" t="str">
        <f>'2. Dimension Definition'!H350</f>
        <v/>
      </c>
      <c r="H345" s="96" t="str">
        <f>'2. Dimension Definition'!J350</f>
        <v/>
      </c>
      <c r="I345" s="146" t="str">
        <f>'2. Dimension Definition'!L347</f>
        <v/>
      </c>
    </row>
    <row r="346">
      <c r="B346" s="96" t="str">
        <f>'2. Dimension Definition'!A351</f>
        <v/>
      </c>
      <c r="C346" s="96" t="str">
        <f>'2. Dimension Definition'!B351</f>
        <v/>
      </c>
      <c r="D346" s="96" t="str">
        <f>'2. Dimension Definition'!C351</f>
        <v/>
      </c>
      <c r="F346" s="96" t="str">
        <f>'2. Dimension Definition'!F351</f>
        <v/>
      </c>
      <c r="G346" s="96" t="str">
        <f>'2. Dimension Definition'!H351</f>
        <v/>
      </c>
      <c r="H346" s="96" t="str">
        <f>'2. Dimension Definition'!J351</f>
        <v/>
      </c>
      <c r="I346" s="146" t="str">
        <f>'2. Dimension Definition'!L348</f>
        <v/>
      </c>
    </row>
    <row r="347">
      <c r="B347" s="96" t="str">
        <f>'2. Dimension Definition'!A352</f>
        <v/>
      </c>
      <c r="C347" s="96" t="str">
        <f>'2. Dimension Definition'!B352</f>
        <v/>
      </c>
      <c r="D347" s="96" t="str">
        <f>'2. Dimension Definition'!C352</f>
        <v/>
      </c>
      <c r="F347" s="96" t="str">
        <f>'2. Dimension Definition'!F352</f>
        <v/>
      </c>
      <c r="G347" s="96" t="str">
        <f>'2. Dimension Definition'!H352</f>
        <v/>
      </c>
      <c r="H347" s="96" t="str">
        <f>'2. Dimension Definition'!J352</f>
        <v/>
      </c>
      <c r="I347" s="146" t="str">
        <f>'2. Dimension Definition'!L349</f>
        <v/>
      </c>
    </row>
    <row r="348">
      <c r="B348" s="96" t="str">
        <f>'2. Dimension Definition'!A353</f>
        <v/>
      </c>
      <c r="C348" s="96" t="str">
        <f>'2. Dimension Definition'!B353</f>
        <v/>
      </c>
      <c r="D348" s="96" t="str">
        <f>'2. Dimension Definition'!C353</f>
        <v/>
      </c>
      <c r="F348" s="96" t="str">
        <f>'2. Dimension Definition'!F353</f>
        <v/>
      </c>
      <c r="G348" s="96" t="str">
        <f>'2. Dimension Definition'!H353</f>
        <v/>
      </c>
      <c r="H348" s="96" t="str">
        <f>'2. Dimension Definition'!J353</f>
        <v/>
      </c>
      <c r="I348" s="146" t="str">
        <f>'2. Dimension Definition'!L350</f>
        <v/>
      </c>
    </row>
    <row r="349">
      <c r="B349" s="96" t="str">
        <f>'2. Dimension Definition'!A354</f>
        <v/>
      </c>
      <c r="C349" s="96" t="str">
        <f>'2. Dimension Definition'!B354</f>
        <v/>
      </c>
      <c r="D349" s="96" t="str">
        <f>'2. Dimension Definition'!C354</f>
        <v/>
      </c>
      <c r="F349" s="96" t="str">
        <f>'2. Dimension Definition'!F354</f>
        <v/>
      </c>
      <c r="G349" s="96" t="str">
        <f>'2. Dimension Definition'!H354</f>
        <v/>
      </c>
      <c r="H349" s="96" t="str">
        <f>'2. Dimension Definition'!J354</f>
        <v/>
      </c>
      <c r="I349" s="146" t="str">
        <f>'2. Dimension Definition'!L351</f>
        <v/>
      </c>
    </row>
    <row r="350">
      <c r="B350" s="96" t="str">
        <f>'2. Dimension Definition'!A355</f>
        <v/>
      </c>
      <c r="C350" s="96" t="str">
        <f>'2. Dimension Definition'!B355</f>
        <v/>
      </c>
      <c r="D350" s="96" t="str">
        <f>'2. Dimension Definition'!C355</f>
        <v/>
      </c>
      <c r="F350" s="96" t="str">
        <f>'2. Dimension Definition'!F355</f>
        <v/>
      </c>
      <c r="G350" s="96" t="str">
        <f>'2. Dimension Definition'!H355</f>
        <v/>
      </c>
      <c r="H350" s="96" t="str">
        <f>'2. Dimension Definition'!J355</f>
        <v/>
      </c>
      <c r="I350" s="146" t="str">
        <f>'2. Dimension Definition'!L352</f>
        <v/>
      </c>
    </row>
    <row r="351">
      <c r="B351" s="96" t="str">
        <f>'2. Dimension Definition'!A356</f>
        <v/>
      </c>
      <c r="C351" s="96" t="str">
        <f>'2. Dimension Definition'!B356</f>
        <v/>
      </c>
      <c r="D351" s="96" t="str">
        <f>'2. Dimension Definition'!C356</f>
        <v/>
      </c>
      <c r="F351" s="96" t="str">
        <f>'2. Dimension Definition'!F356</f>
        <v/>
      </c>
      <c r="G351" s="96" t="str">
        <f>'2. Dimension Definition'!H356</f>
        <v/>
      </c>
      <c r="H351" s="96" t="str">
        <f>'2. Dimension Definition'!J356</f>
        <v/>
      </c>
      <c r="I351" s="146" t="str">
        <f>'2. Dimension Definition'!L353</f>
        <v/>
      </c>
    </row>
    <row r="352">
      <c r="B352" s="96" t="str">
        <f>'2. Dimension Definition'!A357</f>
        <v/>
      </c>
      <c r="C352" s="96" t="str">
        <f>'2. Dimension Definition'!B357</f>
        <v/>
      </c>
      <c r="D352" s="96" t="str">
        <f>'2. Dimension Definition'!C357</f>
        <v/>
      </c>
      <c r="F352" s="96" t="str">
        <f>'2. Dimension Definition'!F357</f>
        <v/>
      </c>
      <c r="G352" s="96" t="str">
        <f>'2. Dimension Definition'!H357</f>
        <v/>
      </c>
      <c r="H352" s="96" t="str">
        <f>'2. Dimension Definition'!J357</f>
        <v/>
      </c>
      <c r="I352" s="146" t="str">
        <f>'2. Dimension Definition'!L354</f>
        <v/>
      </c>
    </row>
    <row r="353">
      <c r="B353" s="96" t="str">
        <f>'2. Dimension Definition'!A358</f>
        <v/>
      </c>
      <c r="C353" s="96" t="str">
        <f>'2. Dimension Definition'!B358</f>
        <v/>
      </c>
      <c r="D353" s="96" t="str">
        <f>'2. Dimension Definition'!C358</f>
        <v/>
      </c>
      <c r="F353" s="96" t="str">
        <f>'2. Dimension Definition'!F358</f>
        <v/>
      </c>
      <c r="G353" s="96" t="str">
        <f>'2. Dimension Definition'!H358</f>
        <v/>
      </c>
      <c r="H353" s="96" t="str">
        <f>'2. Dimension Definition'!J358</f>
        <v/>
      </c>
      <c r="I353" s="146" t="str">
        <f>'2. Dimension Definition'!L355</f>
        <v/>
      </c>
    </row>
    <row r="354">
      <c r="B354" s="96" t="str">
        <f>'2. Dimension Definition'!A359</f>
        <v/>
      </c>
      <c r="C354" s="96" t="str">
        <f>'2. Dimension Definition'!B359</f>
        <v/>
      </c>
      <c r="D354" s="96" t="str">
        <f>'2. Dimension Definition'!C359</f>
        <v/>
      </c>
      <c r="F354" s="96" t="str">
        <f>'2. Dimension Definition'!F359</f>
        <v/>
      </c>
      <c r="G354" s="96" t="str">
        <f>'2. Dimension Definition'!H359</f>
        <v/>
      </c>
      <c r="H354" s="96" t="str">
        <f>'2. Dimension Definition'!J359</f>
        <v/>
      </c>
      <c r="I354" s="146" t="str">
        <f>'2. Dimension Definition'!L356</f>
        <v/>
      </c>
    </row>
    <row r="355">
      <c r="B355" s="96" t="str">
        <f>'2. Dimension Definition'!A360</f>
        <v/>
      </c>
      <c r="C355" s="96" t="str">
        <f>'2. Dimension Definition'!B360</f>
        <v/>
      </c>
      <c r="D355" s="96" t="str">
        <f>'2. Dimension Definition'!C360</f>
        <v/>
      </c>
      <c r="F355" s="96" t="str">
        <f>'2. Dimension Definition'!F360</f>
        <v/>
      </c>
      <c r="G355" s="96" t="str">
        <f>'2. Dimension Definition'!H360</f>
        <v/>
      </c>
      <c r="H355" s="96" t="str">
        <f>'2. Dimension Definition'!J360</f>
        <v/>
      </c>
      <c r="I355" s="146" t="str">
        <f>'2. Dimension Definition'!L357</f>
        <v/>
      </c>
    </row>
    <row r="356">
      <c r="B356" s="96" t="str">
        <f>'2. Dimension Definition'!A361</f>
        <v/>
      </c>
      <c r="C356" s="96" t="str">
        <f>'2. Dimension Definition'!B361</f>
        <v/>
      </c>
      <c r="D356" s="96" t="str">
        <f>'2. Dimension Definition'!C361</f>
        <v/>
      </c>
      <c r="F356" s="96" t="str">
        <f>'2. Dimension Definition'!F361</f>
        <v/>
      </c>
      <c r="G356" s="96" t="str">
        <f>'2. Dimension Definition'!H361</f>
        <v/>
      </c>
      <c r="H356" s="96" t="str">
        <f>'2. Dimension Definition'!J361</f>
        <v/>
      </c>
      <c r="I356" s="146" t="str">
        <f>'2. Dimension Definition'!L358</f>
        <v/>
      </c>
    </row>
    <row r="357">
      <c r="B357" s="96" t="str">
        <f>'2. Dimension Definition'!A362</f>
        <v/>
      </c>
      <c r="C357" s="96" t="str">
        <f>'2. Dimension Definition'!B362</f>
        <v/>
      </c>
      <c r="D357" s="96" t="str">
        <f>'2. Dimension Definition'!C362</f>
        <v/>
      </c>
      <c r="F357" s="96" t="str">
        <f>'2. Dimension Definition'!F362</f>
        <v/>
      </c>
      <c r="G357" s="96" t="str">
        <f>'2. Dimension Definition'!H362</f>
        <v/>
      </c>
      <c r="H357" s="96" t="str">
        <f>'2. Dimension Definition'!J362</f>
        <v/>
      </c>
      <c r="I357" s="146" t="str">
        <f>'2. Dimension Definition'!L359</f>
        <v/>
      </c>
    </row>
    <row r="358">
      <c r="B358" s="96" t="str">
        <f>'2. Dimension Definition'!A363</f>
        <v/>
      </c>
      <c r="C358" s="96" t="str">
        <f>'2. Dimension Definition'!B363</f>
        <v/>
      </c>
      <c r="D358" s="96" t="str">
        <f>'2. Dimension Definition'!C363</f>
        <v/>
      </c>
      <c r="F358" s="96" t="str">
        <f>'2. Dimension Definition'!F363</f>
        <v/>
      </c>
      <c r="G358" s="96" t="str">
        <f>'2. Dimension Definition'!H363</f>
        <v/>
      </c>
      <c r="H358" s="96" t="str">
        <f>'2. Dimension Definition'!J363</f>
        <v/>
      </c>
      <c r="I358" s="146" t="str">
        <f>'2. Dimension Definition'!L360</f>
        <v/>
      </c>
    </row>
    <row r="359">
      <c r="B359" s="96" t="str">
        <f>'2. Dimension Definition'!A364</f>
        <v/>
      </c>
      <c r="C359" s="96" t="str">
        <f>'2. Dimension Definition'!B364</f>
        <v/>
      </c>
      <c r="D359" s="96" t="str">
        <f>'2. Dimension Definition'!C364</f>
        <v/>
      </c>
      <c r="F359" s="96" t="str">
        <f>'2. Dimension Definition'!F364</f>
        <v/>
      </c>
      <c r="G359" s="96" t="str">
        <f>'2. Dimension Definition'!H364</f>
        <v/>
      </c>
      <c r="H359" s="96" t="str">
        <f>'2. Dimension Definition'!J364</f>
        <v/>
      </c>
      <c r="I359" s="146" t="str">
        <f>'2. Dimension Definition'!L361</f>
        <v/>
      </c>
    </row>
    <row r="360">
      <c r="B360" s="96" t="str">
        <f>'2. Dimension Definition'!A365</f>
        <v/>
      </c>
      <c r="C360" s="96" t="str">
        <f>'2. Dimension Definition'!B365</f>
        <v/>
      </c>
      <c r="D360" s="96" t="str">
        <f>'2. Dimension Definition'!C365</f>
        <v/>
      </c>
      <c r="F360" s="96" t="str">
        <f>'2. Dimension Definition'!F365</f>
        <v/>
      </c>
      <c r="G360" s="96" t="str">
        <f>'2. Dimension Definition'!H365</f>
        <v/>
      </c>
      <c r="H360" s="96" t="str">
        <f>'2. Dimension Definition'!J365</f>
        <v/>
      </c>
      <c r="I360" s="146" t="str">
        <f>'2. Dimension Definition'!L362</f>
        <v/>
      </c>
    </row>
    <row r="361">
      <c r="B361" s="96" t="str">
        <f>'2. Dimension Definition'!A366</f>
        <v/>
      </c>
      <c r="C361" s="96" t="str">
        <f>'2. Dimension Definition'!B366</f>
        <v/>
      </c>
      <c r="D361" s="96" t="str">
        <f>'2. Dimension Definition'!C366</f>
        <v/>
      </c>
      <c r="F361" s="96" t="str">
        <f>'2. Dimension Definition'!F366</f>
        <v/>
      </c>
      <c r="G361" s="96" t="str">
        <f>'2. Dimension Definition'!H366</f>
        <v/>
      </c>
      <c r="H361" s="96" t="str">
        <f>'2. Dimension Definition'!J366</f>
        <v/>
      </c>
      <c r="I361" s="146" t="str">
        <f>'2. Dimension Definition'!L363</f>
        <v/>
      </c>
    </row>
    <row r="362">
      <c r="B362" s="96" t="str">
        <f>'2. Dimension Definition'!A367</f>
        <v/>
      </c>
      <c r="C362" s="96" t="str">
        <f>'2. Dimension Definition'!B367</f>
        <v/>
      </c>
      <c r="D362" s="96" t="str">
        <f>'2. Dimension Definition'!C367</f>
        <v/>
      </c>
      <c r="F362" s="96" t="str">
        <f>'2. Dimension Definition'!F367</f>
        <v/>
      </c>
      <c r="G362" s="96" t="str">
        <f>'2. Dimension Definition'!H367</f>
        <v/>
      </c>
      <c r="H362" s="96" t="str">
        <f>'2. Dimension Definition'!J367</f>
        <v/>
      </c>
      <c r="I362" s="146" t="str">
        <f>'2. Dimension Definition'!L364</f>
        <v/>
      </c>
    </row>
    <row r="363">
      <c r="B363" s="96" t="str">
        <f>'2. Dimension Definition'!A368</f>
        <v/>
      </c>
      <c r="C363" s="96" t="str">
        <f>'2. Dimension Definition'!B368</f>
        <v/>
      </c>
      <c r="D363" s="96" t="str">
        <f>'2. Dimension Definition'!C368</f>
        <v/>
      </c>
      <c r="F363" s="96" t="str">
        <f>'2. Dimension Definition'!F368</f>
        <v/>
      </c>
      <c r="G363" s="96" t="str">
        <f>'2. Dimension Definition'!H368</f>
        <v/>
      </c>
      <c r="H363" s="96" t="str">
        <f>'2. Dimension Definition'!J368</f>
        <v/>
      </c>
      <c r="I363" s="146" t="str">
        <f>'2. Dimension Definition'!L365</f>
        <v/>
      </c>
    </row>
    <row r="364">
      <c r="B364" s="96" t="str">
        <f>'2. Dimension Definition'!A369</f>
        <v/>
      </c>
      <c r="C364" s="96" t="str">
        <f>'2. Dimension Definition'!B369</f>
        <v/>
      </c>
      <c r="D364" s="96" t="str">
        <f>'2. Dimension Definition'!C369</f>
        <v/>
      </c>
      <c r="F364" s="96" t="str">
        <f>'2. Dimension Definition'!F369</f>
        <v/>
      </c>
      <c r="G364" s="96" t="str">
        <f>'2. Dimension Definition'!H369</f>
        <v/>
      </c>
      <c r="H364" s="96" t="str">
        <f>'2. Dimension Definition'!J369</f>
        <v/>
      </c>
      <c r="I364" s="146" t="str">
        <f>'2. Dimension Definition'!L366</f>
        <v/>
      </c>
    </row>
    <row r="365">
      <c r="B365" s="96" t="str">
        <f>'2. Dimension Definition'!A370</f>
        <v/>
      </c>
      <c r="C365" s="96" t="str">
        <f>'2. Dimension Definition'!B370</f>
        <v/>
      </c>
      <c r="D365" s="96" t="str">
        <f>'2. Dimension Definition'!C370</f>
        <v/>
      </c>
      <c r="F365" s="96" t="str">
        <f>'2. Dimension Definition'!F370</f>
        <v/>
      </c>
      <c r="G365" s="96" t="str">
        <f>'2. Dimension Definition'!H370</f>
        <v/>
      </c>
      <c r="H365" s="96" t="str">
        <f>'2. Dimension Definition'!J370</f>
        <v/>
      </c>
      <c r="I365" s="146" t="str">
        <f>'2. Dimension Definition'!L367</f>
        <v/>
      </c>
    </row>
    <row r="366">
      <c r="B366" s="96" t="str">
        <f>'2. Dimension Definition'!A371</f>
        <v/>
      </c>
      <c r="C366" s="96" t="str">
        <f>'2. Dimension Definition'!B371</f>
        <v/>
      </c>
      <c r="D366" s="96" t="str">
        <f>'2. Dimension Definition'!C371</f>
        <v/>
      </c>
      <c r="F366" s="96" t="str">
        <f>'2. Dimension Definition'!F371</f>
        <v/>
      </c>
      <c r="G366" s="96" t="str">
        <f>'2. Dimension Definition'!H371</f>
        <v/>
      </c>
      <c r="H366" s="96" t="str">
        <f>'2. Dimension Definition'!J371</f>
        <v/>
      </c>
      <c r="I366" s="146" t="str">
        <f>'2. Dimension Definition'!L368</f>
        <v/>
      </c>
    </row>
    <row r="367">
      <c r="B367" s="96" t="str">
        <f>'2. Dimension Definition'!A372</f>
        <v/>
      </c>
      <c r="C367" s="96" t="str">
        <f>'2. Dimension Definition'!B372</f>
        <v/>
      </c>
      <c r="D367" s="96" t="str">
        <f>'2. Dimension Definition'!C372</f>
        <v/>
      </c>
      <c r="F367" s="96" t="str">
        <f>'2. Dimension Definition'!F372</f>
        <v/>
      </c>
      <c r="G367" s="96" t="str">
        <f>'2. Dimension Definition'!H372</f>
        <v/>
      </c>
      <c r="H367" s="96" t="str">
        <f>'2. Dimension Definition'!J372</f>
        <v/>
      </c>
      <c r="I367" s="146" t="str">
        <f>'2. Dimension Definition'!L369</f>
        <v/>
      </c>
    </row>
    <row r="368">
      <c r="B368" s="96" t="str">
        <f>'2. Dimension Definition'!A373</f>
        <v/>
      </c>
      <c r="C368" s="96" t="str">
        <f>'2. Dimension Definition'!B373</f>
        <v/>
      </c>
      <c r="D368" s="96" t="str">
        <f>'2. Dimension Definition'!C373</f>
        <v/>
      </c>
      <c r="F368" s="96" t="str">
        <f>'2. Dimension Definition'!F373</f>
        <v/>
      </c>
      <c r="G368" s="96" t="str">
        <f>'2. Dimension Definition'!H373</f>
        <v/>
      </c>
      <c r="H368" s="96" t="str">
        <f>'2. Dimension Definition'!J373</f>
        <v/>
      </c>
      <c r="I368" s="146" t="str">
        <f>'2. Dimension Definition'!L370</f>
        <v/>
      </c>
    </row>
    <row r="369">
      <c r="B369" s="96" t="str">
        <f>'2. Dimension Definition'!A374</f>
        <v/>
      </c>
      <c r="C369" s="96" t="str">
        <f>'2. Dimension Definition'!B374</f>
        <v/>
      </c>
      <c r="D369" s="96" t="str">
        <f>'2. Dimension Definition'!C374</f>
        <v/>
      </c>
      <c r="F369" s="96" t="str">
        <f>'2. Dimension Definition'!F374</f>
        <v/>
      </c>
      <c r="G369" s="96" t="str">
        <f>'2. Dimension Definition'!H374</f>
        <v/>
      </c>
      <c r="H369" s="96" t="str">
        <f>'2. Dimension Definition'!J374</f>
        <v/>
      </c>
      <c r="I369" s="146" t="str">
        <f>'2. Dimension Definition'!L371</f>
        <v/>
      </c>
    </row>
    <row r="370">
      <c r="B370" s="96" t="str">
        <f>'2. Dimension Definition'!A375</f>
        <v/>
      </c>
      <c r="C370" s="96" t="str">
        <f>'2. Dimension Definition'!B375</f>
        <v/>
      </c>
      <c r="D370" s="96" t="str">
        <f>'2. Dimension Definition'!C375</f>
        <v/>
      </c>
      <c r="F370" s="96" t="str">
        <f>'2. Dimension Definition'!F375</f>
        <v/>
      </c>
      <c r="G370" s="96" t="str">
        <f>'2. Dimension Definition'!H375</f>
        <v/>
      </c>
      <c r="H370" s="96" t="str">
        <f>'2. Dimension Definition'!J375</f>
        <v/>
      </c>
      <c r="I370" s="146" t="str">
        <f>'2. Dimension Definition'!L372</f>
        <v/>
      </c>
    </row>
    <row r="371">
      <c r="B371" s="96" t="str">
        <f>'2. Dimension Definition'!A376</f>
        <v/>
      </c>
      <c r="C371" s="96" t="str">
        <f>'2. Dimension Definition'!B376</f>
        <v/>
      </c>
      <c r="D371" s="96" t="str">
        <f>'2. Dimension Definition'!C376</f>
        <v/>
      </c>
      <c r="F371" s="96" t="str">
        <f>'2. Dimension Definition'!F376</f>
        <v/>
      </c>
      <c r="G371" s="96" t="str">
        <f>'2. Dimension Definition'!H376</f>
        <v/>
      </c>
      <c r="H371" s="96" t="str">
        <f>'2. Dimension Definition'!J376</f>
        <v/>
      </c>
      <c r="I371" s="146" t="str">
        <f>'2. Dimension Definition'!L373</f>
        <v/>
      </c>
    </row>
    <row r="372">
      <c r="B372" s="96" t="str">
        <f>'2. Dimension Definition'!A377</f>
        <v/>
      </c>
      <c r="C372" s="96" t="str">
        <f>'2. Dimension Definition'!B377</f>
        <v/>
      </c>
      <c r="D372" s="96" t="str">
        <f>'2. Dimension Definition'!C377</f>
        <v/>
      </c>
      <c r="F372" s="96" t="str">
        <f>'2. Dimension Definition'!F377</f>
        <v/>
      </c>
      <c r="G372" s="96" t="str">
        <f>'2. Dimension Definition'!H377</f>
        <v/>
      </c>
      <c r="H372" s="96" t="str">
        <f>'2. Dimension Definition'!J377</f>
        <v/>
      </c>
      <c r="I372" s="146" t="str">
        <f>'2. Dimension Definition'!L374</f>
        <v/>
      </c>
    </row>
    <row r="373">
      <c r="B373" s="96" t="str">
        <f>'2. Dimension Definition'!A378</f>
        <v/>
      </c>
      <c r="C373" s="96" t="str">
        <f>'2. Dimension Definition'!B378</f>
        <v/>
      </c>
      <c r="D373" s="96" t="str">
        <f>'2. Dimension Definition'!C378</f>
        <v/>
      </c>
      <c r="F373" s="96" t="str">
        <f>'2. Dimension Definition'!F378</f>
        <v/>
      </c>
      <c r="G373" s="96" t="str">
        <f>'2. Dimension Definition'!H378</f>
        <v/>
      </c>
      <c r="H373" s="96" t="str">
        <f>'2. Dimension Definition'!J378</f>
        <v/>
      </c>
      <c r="I373" s="146" t="str">
        <f>'2. Dimension Definition'!L375</f>
        <v/>
      </c>
    </row>
    <row r="374">
      <c r="B374" s="96" t="str">
        <f>'2. Dimension Definition'!A379</f>
        <v/>
      </c>
      <c r="C374" s="96" t="str">
        <f>'2. Dimension Definition'!B379</f>
        <v/>
      </c>
      <c r="D374" s="96" t="str">
        <f>'2. Dimension Definition'!C379</f>
        <v/>
      </c>
      <c r="F374" s="96" t="str">
        <f>'2. Dimension Definition'!F379</f>
        <v/>
      </c>
      <c r="G374" s="96" t="str">
        <f>'2. Dimension Definition'!H379</f>
        <v/>
      </c>
      <c r="H374" s="96" t="str">
        <f>'2. Dimension Definition'!J379</f>
        <v/>
      </c>
      <c r="I374" s="146" t="str">
        <f>'2. Dimension Definition'!L376</f>
        <v/>
      </c>
    </row>
    <row r="375">
      <c r="B375" s="96" t="str">
        <f>'2. Dimension Definition'!A380</f>
        <v/>
      </c>
      <c r="C375" s="96" t="str">
        <f>'2. Dimension Definition'!B380</f>
        <v/>
      </c>
      <c r="D375" s="96" t="str">
        <f>'2. Dimension Definition'!C380</f>
        <v/>
      </c>
      <c r="F375" s="96" t="str">
        <f>'2. Dimension Definition'!F380</f>
        <v/>
      </c>
      <c r="G375" s="96" t="str">
        <f>'2. Dimension Definition'!H380</f>
        <v/>
      </c>
      <c r="H375" s="96" t="str">
        <f>'2. Dimension Definition'!J380</f>
        <v/>
      </c>
      <c r="I375" s="146" t="str">
        <f>'2. Dimension Definition'!L377</f>
        <v/>
      </c>
    </row>
    <row r="376">
      <c r="B376" s="96" t="str">
        <f>'2. Dimension Definition'!A381</f>
        <v/>
      </c>
      <c r="C376" s="96" t="str">
        <f>'2. Dimension Definition'!B381</f>
        <v/>
      </c>
      <c r="D376" s="96" t="str">
        <f>'2. Dimension Definition'!C381</f>
        <v/>
      </c>
      <c r="F376" s="96" t="str">
        <f>'2. Dimension Definition'!F381</f>
        <v/>
      </c>
      <c r="G376" s="96" t="str">
        <f>'2. Dimension Definition'!H381</f>
        <v/>
      </c>
      <c r="H376" s="96" t="str">
        <f>'2. Dimension Definition'!J381</f>
        <v/>
      </c>
      <c r="I376" s="146" t="str">
        <f>'2. Dimension Definition'!L378</f>
        <v/>
      </c>
    </row>
    <row r="377">
      <c r="B377" s="96" t="str">
        <f>'2. Dimension Definition'!A382</f>
        <v/>
      </c>
      <c r="C377" s="96" t="str">
        <f>'2. Dimension Definition'!B382</f>
        <v/>
      </c>
      <c r="D377" s="96" t="str">
        <f>'2. Dimension Definition'!C382</f>
        <v/>
      </c>
      <c r="F377" s="96" t="str">
        <f>'2. Dimension Definition'!F382</f>
        <v/>
      </c>
      <c r="G377" s="96" t="str">
        <f>'2. Dimension Definition'!H382</f>
        <v/>
      </c>
      <c r="H377" s="96" t="str">
        <f>'2. Dimension Definition'!J382</f>
        <v/>
      </c>
      <c r="I377" s="146" t="str">
        <f>'2. Dimension Definition'!L379</f>
        <v/>
      </c>
    </row>
    <row r="378">
      <c r="B378" s="96" t="str">
        <f>'2. Dimension Definition'!A383</f>
        <v/>
      </c>
      <c r="C378" s="96" t="str">
        <f>'2. Dimension Definition'!B383</f>
        <v/>
      </c>
      <c r="D378" s="96" t="str">
        <f>'2. Dimension Definition'!C383</f>
        <v/>
      </c>
      <c r="F378" s="96" t="str">
        <f>'2. Dimension Definition'!F383</f>
        <v/>
      </c>
      <c r="G378" s="96" t="str">
        <f>'2. Dimension Definition'!H383</f>
        <v/>
      </c>
      <c r="H378" s="96" t="str">
        <f>'2. Dimension Definition'!J383</f>
        <v/>
      </c>
      <c r="I378" s="146" t="str">
        <f>'2. Dimension Definition'!L380</f>
        <v/>
      </c>
    </row>
    <row r="379">
      <c r="B379" s="96" t="str">
        <f>'2. Dimension Definition'!A384</f>
        <v/>
      </c>
      <c r="C379" s="96" t="str">
        <f>'2. Dimension Definition'!B384</f>
        <v/>
      </c>
      <c r="D379" s="96" t="str">
        <f>'2. Dimension Definition'!C384</f>
        <v/>
      </c>
      <c r="F379" s="96" t="str">
        <f>'2. Dimension Definition'!F384</f>
        <v/>
      </c>
      <c r="G379" s="96" t="str">
        <f>'2. Dimension Definition'!H384</f>
        <v/>
      </c>
      <c r="H379" s="96" t="str">
        <f>'2. Dimension Definition'!J384</f>
        <v/>
      </c>
      <c r="I379" s="146" t="str">
        <f>'2. Dimension Definition'!L381</f>
        <v/>
      </c>
    </row>
    <row r="380">
      <c r="B380" s="96" t="str">
        <f>'2. Dimension Definition'!A385</f>
        <v/>
      </c>
      <c r="C380" s="96" t="str">
        <f>'2. Dimension Definition'!B385</f>
        <v/>
      </c>
      <c r="D380" s="96" t="str">
        <f>'2. Dimension Definition'!C385</f>
        <v/>
      </c>
      <c r="F380" s="96" t="str">
        <f>'2. Dimension Definition'!F385</f>
        <v/>
      </c>
      <c r="G380" s="96" t="str">
        <f>'2. Dimension Definition'!H385</f>
        <v/>
      </c>
      <c r="H380" s="96" t="str">
        <f>'2. Dimension Definition'!J385</f>
        <v/>
      </c>
      <c r="I380" s="146" t="str">
        <f>'2. Dimension Definition'!L382</f>
        <v/>
      </c>
    </row>
    <row r="381">
      <c r="B381" s="96" t="str">
        <f>'2. Dimension Definition'!A386</f>
        <v/>
      </c>
      <c r="C381" s="96" t="str">
        <f>'2. Dimension Definition'!B386</f>
        <v/>
      </c>
      <c r="D381" s="96" t="str">
        <f>'2. Dimension Definition'!C386</f>
        <v/>
      </c>
      <c r="F381" s="96" t="str">
        <f>'2. Dimension Definition'!F386</f>
        <v/>
      </c>
      <c r="G381" s="96" t="str">
        <f>'2. Dimension Definition'!H386</f>
        <v/>
      </c>
      <c r="H381" s="96" t="str">
        <f>'2. Dimension Definition'!J386</f>
        <v/>
      </c>
      <c r="I381" s="146" t="str">
        <f>'2. Dimension Definition'!L383</f>
        <v/>
      </c>
    </row>
    <row r="382">
      <c r="B382" s="96" t="str">
        <f>'2. Dimension Definition'!A387</f>
        <v/>
      </c>
      <c r="C382" s="96" t="str">
        <f>'2. Dimension Definition'!B387</f>
        <v/>
      </c>
      <c r="D382" s="96" t="str">
        <f>'2. Dimension Definition'!C387</f>
        <v/>
      </c>
      <c r="F382" s="96" t="str">
        <f>'2. Dimension Definition'!F387</f>
        <v/>
      </c>
      <c r="G382" s="96" t="str">
        <f>'2. Dimension Definition'!H387</f>
        <v/>
      </c>
      <c r="H382" s="96" t="str">
        <f>'2. Dimension Definition'!J387</f>
        <v/>
      </c>
      <c r="I382" s="146" t="str">
        <f>'2. Dimension Definition'!L384</f>
        <v/>
      </c>
    </row>
    <row r="383">
      <c r="B383" s="96" t="str">
        <f>'2. Dimension Definition'!A388</f>
        <v/>
      </c>
      <c r="C383" s="96" t="str">
        <f>'2. Dimension Definition'!B388</f>
        <v/>
      </c>
      <c r="D383" s="96" t="str">
        <f>'2. Dimension Definition'!C388</f>
        <v/>
      </c>
      <c r="F383" s="96" t="str">
        <f>'2. Dimension Definition'!F388</f>
        <v/>
      </c>
      <c r="G383" s="96" t="str">
        <f>'2. Dimension Definition'!H388</f>
        <v/>
      </c>
      <c r="H383" s="96" t="str">
        <f>'2. Dimension Definition'!J388</f>
        <v/>
      </c>
      <c r="I383" s="146" t="str">
        <f>'2. Dimension Definition'!L385</f>
        <v/>
      </c>
    </row>
    <row r="384">
      <c r="B384" s="96" t="str">
        <f>'2. Dimension Definition'!A389</f>
        <v/>
      </c>
      <c r="C384" s="96" t="str">
        <f>'2. Dimension Definition'!B389</f>
        <v/>
      </c>
      <c r="D384" s="96" t="str">
        <f>'2. Dimension Definition'!C389</f>
        <v/>
      </c>
      <c r="F384" s="96" t="str">
        <f>'2. Dimension Definition'!F389</f>
        <v/>
      </c>
      <c r="G384" s="96" t="str">
        <f>'2. Dimension Definition'!H389</f>
        <v/>
      </c>
      <c r="H384" s="96" t="str">
        <f>'2. Dimension Definition'!J389</f>
        <v/>
      </c>
      <c r="I384" s="146" t="str">
        <f>'2. Dimension Definition'!L386</f>
        <v/>
      </c>
    </row>
    <row r="385">
      <c r="B385" s="96" t="str">
        <f>'2. Dimension Definition'!A390</f>
        <v/>
      </c>
      <c r="C385" s="96" t="str">
        <f>'2. Dimension Definition'!B390</f>
        <v/>
      </c>
      <c r="D385" s="96" t="str">
        <f>'2. Dimension Definition'!C390</f>
        <v/>
      </c>
      <c r="F385" s="96" t="str">
        <f>'2. Dimension Definition'!F390</f>
        <v/>
      </c>
      <c r="G385" s="96" t="str">
        <f>'2. Dimension Definition'!H390</f>
        <v/>
      </c>
      <c r="H385" s="96" t="str">
        <f>'2. Dimension Definition'!J390</f>
        <v/>
      </c>
      <c r="I385" s="146" t="str">
        <f>'2. Dimension Definition'!L387</f>
        <v/>
      </c>
    </row>
    <row r="386">
      <c r="B386" s="96" t="str">
        <f>'2. Dimension Definition'!A391</f>
        <v/>
      </c>
      <c r="C386" s="96" t="str">
        <f>'2. Dimension Definition'!B391</f>
        <v/>
      </c>
      <c r="D386" s="96" t="str">
        <f>'2. Dimension Definition'!C391</f>
        <v/>
      </c>
      <c r="F386" s="96" t="str">
        <f>'2. Dimension Definition'!F391</f>
        <v/>
      </c>
      <c r="G386" s="96" t="str">
        <f>'2. Dimension Definition'!H391</f>
        <v/>
      </c>
      <c r="H386" s="96" t="str">
        <f>'2. Dimension Definition'!J391</f>
        <v/>
      </c>
      <c r="I386" s="146" t="str">
        <f>'2. Dimension Definition'!L388</f>
        <v/>
      </c>
    </row>
    <row r="387">
      <c r="B387" s="96" t="str">
        <f>'2. Dimension Definition'!A392</f>
        <v/>
      </c>
      <c r="C387" s="96" t="str">
        <f>'2. Dimension Definition'!B392</f>
        <v/>
      </c>
      <c r="D387" s="96" t="str">
        <f>'2. Dimension Definition'!C392</f>
        <v/>
      </c>
      <c r="F387" s="96" t="str">
        <f>'2. Dimension Definition'!F392</f>
        <v/>
      </c>
      <c r="G387" s="96" t="str">
        <f>'2. Dimension Definition'!H392</f>
        <v/>
      </c>
      <c r="H387" s="96" t="str">
        <f>'2. Dimension Definition'!J392</f>
        <v/>
      </c>
      <c r="I387" s="146" t="str">
        <f>'2. Dimension Definition'!L389</f>
        <v/>
      </c>
    </row>
    <row r="388">
      <c r="B388" s="96" t="str">
        <f>'2. Dimension Definition'!A393</f>
        <v/>
      </c>
      <c r="C388" s="96" t="str">
        <f>'2. Dimension Definition'!B393</f>
        <v/>
      </c>
      <c r="D388" s="96" t="str">
        <f>'2. Dimension Definition'!C393</f>
        <v/>
      </c>
      <c r="F388" s="96" t="str">
        <f>'2. Dimension Definition'!F393</f>
        <v/>
      </c>
      <c r="G388" s="96" t="str">
        <f>'2. Dimension Definition'!H393</f>
        <v/>
      </c>
      <c r="H388" s="96" t="str">
        <f>'2. Dimension Definition'!J393</f>
        <v/>
      </c>
      <c r="I388" s="146" t="str">
        <f>'2. Dimension Definition'!L390</f>
        <v/>
      </c>
    </row>
    <row r="389">
      <c r="B389" s="96" t="str">
        <f>'2. Dimension Definition'!A394</f>
        <v/>
      </c>
      <c r="C389" s="96" t="str">
        <f>'2. Dimension Definition'!B394</f>
        <v/>
      </c>
      <c r="D389" s="96" t="str">
        <f>'2. Dimension Definition'!C394</f>
        <v/>
      </c>
      <c r="F389" s="96" t="str">
        <f>'2. Dimension Definition'!F394</f>
        <v/>
      </c>
      <c r="G389" s="96" t="str">
        <f>'2. Dimension Definition'!H394</f>
        <v/>
      </c>
      <c r="H389" s="96" t="str">
        <f>'2. Dimension Definition'!J394</f>
        <v/>
      </c>
      <c r="I389" s="146" t="str">
        <f>'2. Dimension Definition'!L391</f>
        <v/>
      </c>
    </row>
    <row r="390">
      <c r="B390" s="96" t="str">
        <f>'2. Dimension Definition'!A395</f>
        <v/>
      </c>
      <c r="C390" s="96" t="str">
        <f>'2. Dimension Definition'!B395</f>
        <v/>
      </c>
      <c r="D390" s="96" t="str">
        <f>'2. Dimension Definition'!C395</f>
        <v/>
      </c>
      <c r="F390" s="96" t="str">
        <f>'2. Dimension Definition'!F395</f>
        <v/>
      </c>
      <c r="G390" s="96" t="str">
        <f>'2. Dimension Definition'!H395</f>
        <v/>
      </c>
      <c r="H390" s="96" t="str">
        <f>'2. Dimension Definition'!J395</f>
        <v/>
      </c>
      <c r="I390" s="146" t="str">
        <f>'2. Dimension Definition'!L392</f>
        <v/>
      </c>
    </row>
    <row r="391">
      <c r="B391" s="96" t="str">
        <f>'2. Dimension Definition'!A396</f>
        <v/>
      </c>
      <c r="C391" s="96" t="str">
        <f>'2. Dimension Definition'!B396</f>
        <v/>
      </c>
      <c r="D391" s="96" t="str">
        <f>'2. Dimension Definition'!C396</f>
        <v/>
      </c>
      <c r="F391" s="96" t="str">
        <f>'2. Dimension Definition'!F396</f>
        <v/>
      </c>
      <c r="G391" s="96" t="str">
        <f>'2. Dimension Definition'!H396</f>
        <v/>
      </c>
      <c r="H391" s="96" t="str">
        <f>'2. Dimension Definition'!J396</f>
        <v/>
      </c>
      <c r="I391" s="146" t="str">
        <f>'2. Dimension Definition'!L393</f>
        <v/>
      </c>
    </row>
    <row r="392">
      <c r="B392" s="96" t="str">
        <f>'2. Dimension Definition'!A397</f>
        <v/>
      </c>
      <c r="C392" s="96" t="str">
        <f>'2. Dimension Definition'!B397</f>
        <v/>
      </c>
      <c r="D392" s="96" t="str">
        <f>'2. Dimension Definition'!C397</f>
        <v/>
      </c>
      <c r="F392" s="96" t="str">
        <f>'2. Dimension Definition'!F397</f>
        <v/>
      </c>
      <c r="G392" s="96" t="str">
        <f>'2. Dimension Definition'!H397</f>
        <v/>
      </c>
      <c r="H392" s="96" t="str">
        <f>'2. Dimension Definition'!J397</f>
        <v/>
      </c>
      <c r="I392" s="146" t="str">
        <f>'2. Dimension Definition'!L394</f>
        <v/>
      </c>
    </row>
    <row r="393">
      <c r="B393" s="96" t="str">
        <f>'2. Dimension Definition'!A398</f>
        <v/>
      </c>
      <c r="C393" s="96" t="str">
        <f>'2. Dimension Definition'!B398</f>
        <v/>
      </c>
      <c r="D393" s="96" t="str">
        <f>'2. Dimension Definition'!C398</f>
        <v/>
      </c>
      <c r="F393" s="96" t="str">
        <f>'2. Dimension Definition'!F398</f>
        <v/>
      </c>
      <c r="G393" s="96" t="str">
        <f>'2. Dimension Definition'!H398</f>
        <v/>
      </c>
      <c r="H393" s="96" t="str">
        <f>'2. Dimension Definition'!J398</f>
        <v/>
      </c>
      <c r="I393" s="146" t="str">
        <f>'2. Dimension Definition'!L395</f>
        <v/>
      </c>
    </row>
    <row r="394">
      <c r="B394" s="96" t="str">
        <f>'2. Dimension Definition'!A399</f>
        <v/>
      </c>
      <c r="C394" s="96" t="str">
        <f>'2. Dimension Definition'!B399</f>
        <v/>
      </c>
      <c r="D394" s="96" t="str">
        <f>'2. Dimension Definition'!C399</f>
        <v/>
      </c>
      <c r="F394" s="96" t="str">
        <f>'2. Dimension Definition'!F399</f>
        <v/>
      </c>
      <c r="G394" s="96" t="str">
        <f>'2. Dimension Definition'!H399</f>
        <v/>
      </c>
      <c r="H394" s="96" t="str">
        <f>'2. Dimension Definition'!J399</f>
        <v/>
      </c>
      <c r="I394" s="146" t="str">
        <f>'2. Dimension Definition'!L396</f>
        <v/>
      </c>
    </row>
    <row r="395">
      <c r="B395" s="96" t="str">
        <f>'2. Dimension Definition'!A400</f>
        <v/>
      </c>
      <c r="C395" s="96" t="str">
        <f>'2. Dimension Definition'!B400</f>
        <v/>
      </c>
      <c r="D395" s="96" t="str">
        <f>'2. Dimension Definition'!C400</f>
        <v/>
      </c>
      <c r="F395" s="96" t="str">
        <f>'2. Dimension Definition'!F400</f>
        <v/>
      </c>
      <c r="G395" s="96" t="str">
        <f>'2. Dimension Definition'!H400</f>
        <v/>
      </c>
      <c r="H395" s="96" t="str">
        <f>'2. Dimension Definition'!J400</f>
        <v/>
      </c>
      <c r="I395" s="146" t="str">
        <f>'2. Dimension Definition'!L397</f>
        <v/>
      </c>
    </row>
    <row r="396">
      <c r="B396" s="96" t="str">
        <f>'2. Dimension Definition'!A401</f>
        <v/>
      </c>
      <c r="C396" s="96" t="str">
        <f>'2. Dimension Definition'!B401</f>
        <v/>
      </c>
      <c r="D396" s="96" t="str">
        <f>'2. Dimension Definition'!C401</f>
        <v/>
      </c>
      <c r="F396" s="96" t="str">
        <f>'2. Dimension Definition'!F401</f>
        <v/>
      </c>
      <c r="G396" s="96" t="str">
        <f>'2. Dimension Definition'!H401</f>
        <v/>
      </c>
      <c r="H396" s="96" t="str">
        <f>'2. Dimension Definition'!J401</f>
        <v/>
      </c>
      <c r="I396" s="146" t="str">
        <f>'2. Dimension Definition'!L398</f>
        <v/>
      </c>
    </row>
    <row r="397">
      <c r="B397" s="96" t="str">
        <f>'2. Dimension Definition'!A402</f>
        <v/>
      </c>
      <c r="C397" s="96" t="str">
        <f>'2. Dimension Definition'!B402</f>
        <v/>
      </c>
      <c r="D397" s="96" t="str">
        <f>'2. Dimension Definition'!C402</f>
        <v/>
      </c>
      <c r="F397" s="96" t="str">
        <f>'2. Dimension Definition'!F402</f>
        <v/>
      </c>
      <c r="G397" s="96" t="str">
        <f>'2. Dimension Definition'!H402</f>
        <v/>
      </c>
      <c r="H397" s="96" t="str">
        <f>'2. Dimension Definition'!J402</f>
        <v/>
      </c>
      <c r="I397" s="146" t="str">
        <f>'2. Dimension Definition'!L399</f>
        <v/>
      </c>
    </row>
    <row r="398">
      <c r="B398" s="96" t="str">
        <f>'2. Dimension Definition'!A403</f>
        <v/>
      </c>
      <c r="C398" s="96" t="str">
        <f>'2. Dimension Definition'!B403</f>
        <v/>
      </c>
      <c r="D398" s="96" t="str">
        <f>'2. Dimension Definition'!C403</f>
        <v/>
      </c>
      <c r="F398" s="96" t="str">
        <f>'2. Dimension Definition'!F403</f>
        <v/>
      </c>
      <c r="G398" s="96" t="str">
        <f>'2. Dimension Definition'!H403</f>
        <v/>
      </c>
      <c r="H398" s="96" t="str">
        <f>'2. Dimension Definition'!J403</f>
        <v/>
      </c>
      <c r="I398" s="146" t="str">
        <f>'2. Dimension Definition'!L400</f>
        <v/>
      </c>
    </row>
    <row r="399">
      <c r="B399" s="96" t="str">
        <f>'2. Dimension Definition'!A404</f>
        <v/>
      </c>
      <c r="C399" s="96" t="str">
        <f>'2. Dimension Definition'!B404</f>
        <v/>
      </c>
      <c r="D399" s="96" t="str">
        <f>'2. Dimension Definition'!C404</f>
        <v/>
      </c>
      <c r="F399" s="96" t="str">
        <f>'2. Dimension Definition'!F404</f>
        <v/>
      </c>
      <c r="G399" s="96" t="str">
        <f>'2. Dimension Definition'!H404</f>
        <v/>
      </c>
      <c r="H399" s="96" t="str">
        <f>'2. Dimension Definition'!J404</f>
        <v/>
      </c>
      <c r="I399" s="146" t="str">
        <f>'2. Dimension Definition'!L401</f>
        <v/>
      </c>
    </row>
    <row r="400">
      <c r="B400" s="96" t="str">
        <f>'2. Dimension Definition'!A405</f>
        <v/>
      </c>
      <c r="C400" s="96" t="str">
        <f>'2. Dimension Definition'!B405</f>
        <v/>
      </c>
      <c r="D400" s="96" t="str">
        <f>'2. Dimension Definition'!C405</f>
        <v/>
      </c>
      <c r="F400" s="96" t="str">
        <f>'2. Dimension Definition'!F405</f>
        <v/>
      </c>
      <c r="G400" s="96" t="str">
        <f>'2. Dimension Definition'!H405</f>
        <v/>
      </c>
      <c r="H400" s="96" t="str">
        <f>'2. Dimension Definition'!J405</f>
        <v/>
      </c>
      <c r="I400" s="146" t="str">
        <f>'2. Dimension Definition'!L402</f>
        <v/>
      </c>
    </row>
    <row r="401">
      <c r="B401" s="96" t="str">
        <f>'2. Dimension Definition'!A406</f>
        <v/>
      </c>
      <c r="C401" s="96" t="str">
        <f>'2. Dimension Definition'!B406</f>
        <v/>
      </c>
      <c r="D401" s="96" t="str">
        <f>'2. Dimension Definition'!C406</f>
        <v/>
      </c>
      <c r="F401" s="96" t="str">
        <f>'2. Dimension Definition'!F406</f>
        <v/>
      </c>
      <c r="G401" s="96" t="str">
        <f>'2. Dimension Definition'!H406</f>
        <v/>
      </c>
      <c r="H401" s="96" t="str">
        <f>'2. Dimension Definition'!J406</f>
        <v/>
      </c>
      <c r="I401" s="146" t="str">
        <f>'2. Dimension Definition'!L403</f>
        <v/>
      </c>
    </row>
    <row r="402">
      <c r="B402" s="96" t="str">
        <f>'2. Dimension Definition'!A407</f>
        <v/>
      </c>
      <c r="C402" s="96" t="str">
        <f>'2. Dimension Definition'!B407</f>
        <v/>
      </c>
      <c r="D402" s="96" t="str">
        <f>'2. Dimension Definition'!C407</f>
        <v/>
      </c>
      <c r="F402" s="96" t="str">
        <f>'2. Dimension Definition'!F407</f>
        <v/>
      </c>
      <c r="G402" s="96" t="str">
        <f>'2. Dimension Definition'!H407</f>
        <v/>
      </c>
      <c r="H402" s="96" t="str">
        <f>'2. Dimension Definition'!J407</f>
        <v/>
      </c>
      <c r="I402" s="146" t="str">
        <f>'2. Dimension Definition'!L404</f>
        <v/>
      </c>
    </row>
    <row r="403">
      <c r="B403" s="96" t="str">
        <f>'2. Dimension Definition'!A408</f>
        <v/>
      </c>
      <c r="C403" s="96" t="str">
        <f>'2. Dimension Definition'!B408</f>
        <v/>
      </c>
      <c r="D403" s="96" t="str">
        <f>'2. Dimension Definition'!C408</f>
        <v/>
      </c>
      <c r="F403" s="96" t="str">
        <f>'2. Dimension Definition'!F408</f>
        <v/>
      </c>
      <c r="G403" s="96" t="str">
        <f>'2. Dimension Definition'!H408</f>
        <v/>
      </c>
      <c r="H403" s="96" t="str">
        <f>'2. Dimension Definition'!J408</f>
        <v/>
      </c>
      <c r="I403" s="146" t="str">
        <f>'2. Dimension Definition'!L405</f>
        <v/>
      </c>
    </row>
    <row r="404">
      <c r="B404" s="96" t="str">
        <f>'2. Dimension Definition'!A409</f>
        <v/>
      </c>
      <c r="C404" s="96" t="str">
        <f>'2. Dimension Definition'!B409</f>
        <v/>
      </c>
      <c r="D404" s="96" t="str">
        <f>'2. Dimension Definition'!C409</f>
        <v/>
      </c>
      <c r="F404" s="96" t="str">
        <f>'2. Dimension Definition'!F409</f>
        <v/>
      </c>
      <c r="G404" s="96" t="str">
        <f>'2. Dimension Definition'!H409</f>
        <v/>
      </c>
      <c r="H404" s="96" t="str">
        <f>'2. Dimension Definition'!J409</f>
        <v/>
      </c>
      <c r="I404" s="146" t="str">
        <f>'2. Dimension Definition'!L406</f>
        <v/>
      </c>
    </row>
    <row r="405">
      <c r="B405" s="96" t="str">
        <f>'2. Dimension Definition'!A410</f>
        <v/>
      </c>
      <c r="C405" s="96" t="str">
        <f>'2. Dimension Definition'!B410</f>
        <v/>
      </c>
      <c r="D405" s="96" t="str">
        <f>'2. Dimension Definition'!C410</f>
        <v/>
      </c>
      <c r="F405" s="96" t="str">
        <f>'2. Dimension Definition'!F410</f>
        <v/>
      </c>
      <c r="G405" s="96" t="str">
        <f>'2. Dimension Definition'!H410</f>
        <v/>
      </c>
      <c r="H405" s="96" t="str">
        <f>'2. Dimension Definition'!J410</f>
        <v/>
      </c>
      <c r="I405" s="146" t="str">
        <f>'2. Dimension Definition'!L407</f>
        <v/>
      </c>
    </row>
    <row r="406">
      <c r="B406" s="96" t="str">
        <f>'2. Dimension Definition'!A411</f>
        <v/>
      </c>
      <c r="C406" s="96" t="str">
        <f>'2. Dimension Definition'!B411</f>
        <v/>
      </c>
      <c r="D406" s="96" t="str">
        <f>'2. Dimension Definition'!C411</f>
        <v/>
      </c>
      <c r="F406" s="96" t="str">
        <f>'2. Dimension Definition'!F411</f>
        <v/>
      </c>
      <c r="G406" s="96" t="str">
        <f>'2. Dimension Definition'!H411</f>
        <v/>
      </c>
      <c r="H406" s="96" t="str">
        <f>'2. Dimension Definition'!J411</f>
        <v/>
      </c>
      <c r="I406" s="146" t="str">
        <f>'2. Dimension Definition'!L408</f>
        <v/>
      </c>
    </row>
    <row r="407">
      <c r="B407" s="96" t="str">
        <f>'2. Dimension Definition'!A412</f>
        <v/>
      </c>
      <c r="C407" s="96" t="str">
        <f>'2. Dimension Definition'!B412</f>
        <v/>
      </c>
      <c r="D407" s="96" t="str">
        <f>'2. Dimension Definition'!C412</f>
        <v/>
      </c>
      <c r="F407" s="96" t="str">
        <f>'2. Dimension Definition'!F412</f>
        <v/>
      </c>
      <c r="G407" s="96" t="str">
        <f>'2. Dimension Definition'!H412</f>
        <v/>
      </c>
      <c r="H407" s="96" t="str">
        <f>'2. Dimension Definition'!J412</f>
        <v/>
      </c>
      <c r="I407" s="146" t="str">
        <f>'2. Dimension Definition'!L409</f>
        <v/>
      </c>
    </row>
    <row r="408">
      <c r="B408" s="96" t="str">
        <f>'2. Dimension Definition'!A413</f>
        <v/>
      </c>
      <c r="C408" s="96" t="str">
        <f>'2. Dimension Definition'!B413</f>
        <v/>
      </c>
      <c r="D408" s="96" t="str">
        <f>'2. Dimension Definition'!C413</f>
        <v/>
      </c>
      <c r="F408" s="96" t="str">
        <f>'2. Dimension Definition'!F413</f>
        <v/>
      </c>
      <c r="G408" s="96" t="str">
        <f>'2. Dimension Definition'!H413</f>
        <v/>
      </c>
      <c r="H408" s="96" t="str">
        <f>'2. Dimension Definition'!J413</f>
        <v/>
      </c>
      <c r="I408" s="146" t="str">
        <f>'2. Dimension Definition'!L410</f>
        <v/>
      </c>
    </row>
    <row r="409">
      <c r="B409" s="96" t="str">
        <f>'2. Dimension Definition'!A414</f>
        <v/>
      </c>
      <c r="C409" s="96" t="str">
        <f>'2. Dimension Definition'!B414</f>
        <v/>
      </c>
      <c r="D409" s="96" t="str">
        <f>'2. Dimension Definition'!C414</f>
        <v/>
      </c>
      <c r="F409" s="96" t="str">
        <f>'2. Dimension Definition'!F414</f>
        <v/>
      </c>
      <c r="G409" s="96" t="str">
        <f>'2. Dimension Definition'!H414</f>
        <v/>
      </c>
      <c r="H409" s="96" t="str">
        <f>'2. Dimension Definition'!J414</f>
        <v/>
      </c>
      <c r="I409" s="146" t="str">
        <f>'2. Dimension Definition'!L411</f>
        <v/>
      </c>
    </row>
    <row r="410">
      <c r="B410" s="96" t="str">
        <f>'2. Dimension Definition'!A415</f>
        <v/>
      </c>
      <c r="C410" s="96" t="str">
        <f>'2. Dimension Definition'!B415</f>
        <v/>
      </c>
      <c r="D410" s="96" t="str">
        <f>'2. Dimension Definition'!C415</f>
        <v/>
      </c>
      <c r="F410" s="96" t="str">
        <f>'2. Dimension Definition'!F415</f>
        <v/>
      </c>
      <c r="G410" s="96" t="str">
        <f>'2. Dimension Definition'!H415</f>
        <v/>
      </c>
      <c r="H410" s="96" t="str">
        <f>'2. Dimension Definition'!J415</f>
        <v/>
      </c>
      <c r="I410" s="146" t="str">
        <f>'2. Dimension Definition'!L412</f>
        <v/>
      </c>
    </row>
    <row r="411">
      <c r="B411" s="96" t="str">
        <f>'2. Dimension Definition'!A416</f>
        <v/>
      </c>
      <c r="C411" s="96" t="str">
        <f>'2. Dimension Definition'!B416</f>
        <v/>
      </c>
      <c r="D411" s="96" t="str">
        <f>'2. Dimension Definition'!C416</f>
        <v/>
      </c>
      <c r="F411" s="96" t="str">
        <f>'2. Dimension Definition'!F416</f>
        <v/>
      </c>
      <c r="G411" s="96" t="str">
        <f>'2. Dimension Definition'!H416</f>
        <v/>
      </c>
      <c r="H411" s="96" t="str">
        <f>'2. Dimension Definition'!J416</f>
        <v/>
      </c>
      <c r="I411" s="146" t="str">
        <f>'2. Dimension Definition'!L413</f>
        <v/>
      </c>
    </row>
    <row r="412">
      <c r="B412" s="96" t="str">
        <f>'2. Dimension Definition'!A417</f>
        <v/>
      </c>
      <c r="C412" s="96" t="str">
        <f>'2. Dimension Definition'!B417</f>
        <v/>
      </c>
      <c r="D412" s="96" t="str">
        <f>'2. Dimension Definition'!C417</f>
        <v/>
      </c>
      <c r="F412" s="96" t="str">
        <f>'2. Dimension Definition'!F417</f>
        <v/>
      </c>
      <c r="G412" s="96" t="str">
        <f>'2. Dimension Definition'!H417</f>
        <v/>
      </c>
      <c r="H412" s="96" t="str">
        <f>'2. Dimension Definition'!J417</f>
        <v/>
      </c>
      <c r="I412" s="146" t="str">
        <f>'2. Dimension Definition'!L414</f>
        <v/>
      </c>
    </row>
    <row r="413">
      <c r="B413" s="96" t="str">
        <f>'2. Dimension Definition'!A418</f>
        <v/>
      </c>
      <c r="C413" s="96" t="str">
        <f>'2. Dimension Definition'!B418</f>
        <v/>
      </c>
      <c r="D413" s="96" t="str">
        <f>'2. Dimension Definition'!C418</f>
        <v/>
      </c>
      <c r="F413" s="96" t="str">
        <f>'2. Dimension Definition'!F418</f>
        <v/>
      </c>
      <c r="G413" s="96" t="str">
        <f>'2. Dimension Definition'!H418</f>
        <v/>
      </c>
      <c r="H413" s="96" t="str">
        <f>'2. Dimension Definition'!J418</f>
        <v/>
      </c>
      <c r="I413" s="146" t="str">
        <f>'2. Dimension Definition'!L415</f>
        <v/>
      </c>
    </row>
    <row r="414">
      <c r="B414" s="96" t="str">
        <f>'2. Dimension Definition'!A419</f>
        <v/>
      </c>
      <c r="C414" s="96" t="str">
        <f>'2. Dimension Definition'!B419</f>
        <v/>
      </c>
      <c r="D414" s="96" t="str">
        <f>'2. Dimension Definition'!C419</f>
        <v/>
      </c>
      <c r="F414" s="96" t="str">
        <f>'2. Dimension Definition'!F419</f>
        <v/>
      </c>
      <c r="G414" s="96" t="str">
        <f>'2. Dimension Definition'!H419</f>
        <v/>
      </c>
      <c r="H414" s="96" t="str">
        <f>'2. Dimension Definition'!J419</f>
        <v/>
      </c>
      <c r="I414" s="146" t="str">
        <f>'2. Dimension Definition'!L416</f>
        <v/>
      </c>
    </row>
    <row r="415">
      <c r="B415" s="96" t="str">
        <f>'2. Dimension Definition'!A420</f>
        <v/>
      </c>
      <c r="C415" s="96" t="str">
        <f>'2. Dimension Definition'!B420</f>
        <v/>
      </c>
      <c r="D415" s="96" t="str">
        <f>'2. Dimension Definition'!C420</f>
        <v/>
      </c>
      <c r="F415" s="96" t="str">
        <f>'2. Dimension Definition'!F420</f>
        <v/>
      </c>
      <c r="G415" s="96" t="str">
        <f>'2. Dimension Definition'!H420</f>
        <v/>
      </c>
      <c r="H415" s="96" t="str">
        <f>'2. Dimension Definition'!J420</f>
        <v/>
      </c>
      <c r="I415" s="146" t="str">
        <f>'2. Dimension Definition'!L417</f>
        <v/>
      </c>
    </row>
    <row r="416">
      <c r="B416" s="96" t="str">
        <f>'2. Dimension Definition'!A421</f>
        <v/>
      </c>
      <c r="C416" s="96" t="str">
        <f>'2. Dimension Definition'!B421</f>
        <v/>
      </c>
      <c r="D416" s="96" t="str">
        <f>'2. Dimension Definition'!C421</f>
        <v/>
      </c>
      <c r="F416" s="96" t="str">
        <f>'2. Dimension Definition'!F421</f>
        <v/>
      </c>
      <c r="G416" s="96" t="str">
        <f>'2. Dimension Definition'!H421</f>
        <v/>
      </c>
      <c r="H416" s="96" t="str">
        <f>'2. Dimension Definition'!J421</f>
        <v/>
      </c>
      <c r="I416" s="146" t="str">
        <f>'2. Dimension Definition'!L418</f>
        <v/>
      </c>
    </row>
    <row r="417">
      <c r="B417" s="96" t="str">
        <f>'2. Dimension Definition'!A422</f>
        <v/>
      </c>
      <c r="C417" s="96" t="str">
        <f>'2. Dimension Definition'!B422</f>
        <v/>
      </c>
      <c r="D417" s="96" t="str">
        <f>'2. Dimension Definition'!C422</f>
        <v/>
      </c>
      <c r="F417" s="96" t="str">
        <f>'2. Dimension Definition'!F422</f>
        <v/>
      </c>
      <c r="G417" s="96" t="str">
        <f>'2. Dimension Definition'!H422</f>
        <v/>
      </c>
      <c r="H417" s="96" t="str">
        <f>'2. Dimension Definition'!J422</f>
        <v/>
      </c>
      <c r="I417" s="146" t="str">
        <f>'2. Dimension Definition'!L419</f>
        <v/>
      </c>
    </row>
    <row r="418">
      <c r="B418" s="96" t="str">
        <f>'2. Dimension Definition'!A423</f>
        <v/>
      </c>
      <c r="C418" s="96" t="str">
        <f>'2. Dimension Definition'!B423</f>
        <v/>
      </c>
      <c r="D418" s="96" t="str">
        <f>'2. Dimension Definition'!C423</f>
        <v/>
      </c>
      <c r="F418" s="96" t="str">
        <f>'2. Dimension Definition'!F423</f>
        <v/>
      </c>
      <c r="G418" s="96" t="str">
        <f>'2. Dimension Definition'!H423</f>
        <v/>
      </c>
      <c r="H418" s="96" t="str">
        <f>'2. Dimension Definition'!J423</f>
        <v/>
      </c>
      <c r="I418" s="146" t="str">
        <f>'2. Dimension Definition'!L420</f>
        <v/>
      </c>
    </row>
    <row r="419">
      <c r="B419" s="96" t="str">
        <f>'2. Dimension Definition'!A424</f>
        <v/>
      </c>
      <c r="C419" s="96" t="str">
        <f>'2. Dimension Definition'!B424</f>
        <v/>
      </c>
      <c r="D419" s="96" t="str">
        <f>'2. Dimension Definition'!C424</f>
        <v/>
      </c>
      <c r="F419" s="96" t="str">
        <f>'2. Dimension Definition'!F424</f>
        <v/>
      </c>
      <c r="G419" s="96" t="str">
        <f>'2. Dimension Definition'!H424</f>
        <v/>
      </c>
      <c r="H419" s="96" t="str">
        <f>'2. Dimension Definition'!J424</f>
        <v/>
      </c>
      <c r="I419" s="146" t="str">
        <f>'2. Dimension Definition'!L421</f>
        <v/>
      </c>
    </row>
    <row r="420">
      <c r="B420" s="96" t="str">
        <f>'2. Dimension Definition'!A425</f>
        <v/>
      </c>
      <c r="C420" s="96" t="str">
        <f>'2. Dimension Definition'!B425</f>
        <v/>
      </c>
      <c r="D420" s="96" t="str">
        <f>'2. Dimension Definition'!C425</f>
        <v/>
      </c>
      <c r="F420" s="96" t="str">
        <f>'2. Dimension Definition'!F425</f>
        <v/>
      </c>
      <c r="G420" s="96" t="str">
        <f>'2. Dimension Definition'!H425</f>
        <v/>
      </c>
      <c r="H420" s="96" t="str">
        <f>'2. Dimension Definition'!J425</f>
        <v/>
      </c>
      <c r="I420" s="146" t="str">
        <f>'2. Dimension Definition'!L422</f>
        <v/>
      </c>
    </row>
    <row r="421">
      <c r="B421" s="96" t="str">
        <f>'2. Dimension Definition'!A426</f>
        <v/>
      </c>
      <c r="C421" s="96" t="str">
        <f>'2. Dimension Definition'!B426</f>
        <v/>
      </c>
      <c r="D421" s="96" t="str">
        <f>'2. Dimension Definition'!C426</f>
        <v/>
      </c>
      <c r="F421" s="96" t="str">
        <f>'2. Dimension Definition'!F426</f>
        <v/>
      </c>
      <c r="G421" s="96" t="str">
        <f>'2. Dimension Definition'!H426</f>
        <v/>
      </c>
      <c r="H421" s="96" t="str">
        <f>'2. Dimension Definition'!J426</f>
        <v/>
      </c>
      <c r="I421" s="146" t="str">
        <f>'2. Dimension Definition'!L423</f>
        <v/>
      </c>
    </row>
    <row r="422">
      <c r="B422" s="96" t="str">
        <f>'2. Dimension Definition'!A427</f>
        <v/>
      </c>
      <c r="C422" s="96" t="str">
        <f>'2. Dimension Definition'!B427</f>
        <v/>
      </c>
      <c r="D422" s="96" t="str">
        <f>'2. Dimension Definition'!C427</f>
        <v/>
      </c>
      <c r="F422" s="96" t="str">
        <f>'2. Dimension Definition'!F427</f>
        <v/>
      </c>
      <c r="G422" s="96" t="str">
        <f>'2. Dimension Definition'!H427</f>
        <v/>
      </c>
      <c r="H422" s="96" t="str">
        <f>'2. Dimension Definition'!J427</f>
        <v/>
      </c>
      <c r="I422" s="146" t="str">
        <f>'2. Dimension Definition'!L424</f>
        <v/>
      </c>
    </row>
    <row r="423">
      <c r="B423" s="96" t="str">
        <f>'2. Dimension Definition'!A428</f>
        <v/>
      </c>
      <c r="C423" s="96" t="str">
        <f>'2. Dimension Definition'!B428</f>
        <v/>
      </c>
      <c r="D423" s="96" t="str">
        <f>'2. Dimension Definition'!C428</f>
        <v/>
      </c>
      <c r="F423" s="96" t="str">
        <f>'2. Dimension Definition'!F428</f>
        <v/>
      </c>
      <c r="G423" s="96" t="str">
        <f>'2. Dimension Definition'!H428</f>
        <v/>
      </c>
      <c r="H423" s="96" t="str">
        <f>'2. Dimension Definition'!J428</f>
        <v/>
      </c>
      <c r="I423" s="146" t="str">
        <f>'2. Dimension Definition'!L425</f>
        <v/>
      </c>
    </row>
    <row r="424">
      <c r="B424" s="96" t="str">
        <f>'2. Dimension Definition'!A429</f>
        <v/>
      </c>
      <c r="C424" s="96" t="str">
        <f>'2. Dimension Definition'!B429</f>
        <v/>
      </c>
      <c r="D424" s="96" t="str">
        <f>'2. Dimension Definition'!C429</f>
        <v/>
      </c>
      <c r="F424" s="96" t="str">
        <f>'2. Dimension Definition'!F429</f>
        <v/>
      </c>
      <c r="G424" s="96" t="str">
        <f>'2. Dimension Definition'!H429</f>
        <v/>
      </c>
      <c r="H424" s="96" t="str">
        <f>'2. Dimension Definition'!J429</f>
        <v/>
      </c>
      <c r="I424" s="146" t="str">
        <f>'2. Dimension Definition'!L426</f>
        <v/>
      </c>
    </row>
    <row r="425">
      <c r="B425" s="96" t="str">
        <f>'2. Dimension Definition'!A430</f>
        <v/>
      </c>
      <c r="C425" s="96" t="str">
        <f>'2. Dimension Definition'!B430</f>
        <v/>
      </c>
      <c r="D425" s="96" t="str">
        <f>'2. Dimension Definition'!C430</f>
        <v/>
      </c>
      <c r="F425" s="96" t="str">
        <f>'2. Dimension Definition'!F430</f>
        <v/>
      </c>
      <c r="G425" s="96" t="str">
        <f>'2. Dimension Definition'!H430</f>
        <v/>
      </c>
      <c r="H425" s="96" t="str">
        <f>'2. Dimension Definition'!J430</f>
        <v/>
      </c>
      <c r="I425" s="146" t="str">
        <f>'2. Dimension Definition'!L427</f>
        <v/>
      </c>
    </row>
    <row r="426">
      <c r="B426" s="96" t="str">
        <f>'2. Dimension Definition'!A431</f>
        <v/>
      </c>
      <c r="C426" s="96" t="str">
        <f>'2. Dimension Definition'!B431</f>
        <v/>
      </c>
      <c r="D426" s="96" t="str">
        <f>'2. Dimension Definition'!C431</f>
        <v/>
      </c>
      <c r="F426" s="96" t="str">
        <f>'2. Dimension Definition'!F431</f>
        <v/>
      </c>
      <c r="G426" s="96" t="str">
        <f>'2. Dimension Definition'!H431</f>
        <v/>
      </c>
      <c r="H426" s="96" t="str">
        <f>'2. Dimension Definition'!J431</f>
        <v/>
      </c>
      <c r="I426" s="146" t="str">
        <f>'2. Dimension Definition'!L428</f>
        <v/>
      </c>
    </row>
    <row r="427">
      <c r="B427" s="96" t="str">
        <f>'2. Dimension Definition'!A432</f>
        <v/>
      </c>
      <c r="C427" s="96" t="str">
        <f>'2. Dimension Definition'!B432</f>
        <v/>
      </c>
      <c r="D427" s="96" t="str">
        <f>'2. Dimension Definition'!C432</f>
        <v/>
      </c>
      <c r="F427" s="96" t="str">
        <f>'2. Dimension Definition'!F432</f>
        <v/>
      </c>
      <c r="G427" s="96" t="str">
        <f>'2. Dimension Definition'!H432</f>
        <v/>
      </c>
      <c r="H427" s="96" t="str">
        <f>'2. Dimension Definition'!J432</f>
        <v/>
      </c>
      <c r="I427" s="146" t="str">
        <f>'2. Dimension Definition'!L429</f>
        <v/>
      </c>
    </row>
    <row r="428">
      <c r="B428" s="96" t="str">
        <f>'2. Dimension Definition'!A433</f>
        <v/>
      </c>
      <c r="C428" s="96" t="str">
        <f>'2. Dimension Definition'!B433</f>
        <v/>
      </c>
      <c r="D428" s="96" t="str">
        <f>'2. Dimension Definition'!C433</f>
        <v/>
      </c>
      <c r="F428" s="96" t="str">
        <f>'2. Dimension Definition'!F433</f>
        <v/>
      </c>
      <c r="G428" s="96" t="str">
        <f>'2. Dimension Definition'!H433</f>
        <v/>
      </c>
      <c r="H428" s="96" t="str">
        <f>'2. Dimension Definition'!J433</f>
        <v/>
      </c>
      <c r="I428" s="146" t="str">
        <f>'2. Dimension Definition'!L430</f>
        <v/>
      </c>
    </row>
    <row r="429">
      <c r="B429" s="96" t="str">
        <f>'2. Dimension Definition'!A434</f>
        <v/>
      </c>
      <c r="C429" s="96" t="str">
        <f>'2. Dimension Definition'!B434</f>
        <v/>
      </c>
      <c r="D429" s="96" t="str">
        <f>'2. Dimension Definition'!C434</f>
        <v/>
      </c>
      <c r="F429" s="96" t="str">
        <f>'2. Dimension Definition'!F434</f>
        <v/>
      </c>
      <c r="G429" s="96" t="str">
        <f>'2. Dimension Definition'!H434</f>
        <v/>
      </c>
      <c r="H429" s="96" t="str">
        <f>'2. Dimension Definition'!J434</f>
        <v/>
      </c>
      <c r="I429" s="146" t="str">
        <f>'2. Dimension Definition'!L431</f>
        <v/>
      </c>
    </row>
    <row r="430">
      <c r="B430" s="96" t="str">
        <f>'2. Dimension Definition'!A435</f>
        <v/>
      </c>
      <c r="C430" s="96" t="str">
        <f>'2. Dimension Definition'!B435</f>
        <v/>
      </c>
      <c r="D430" s="96" t="str">
        <f>'2. Dimension Definition'!C435</f>
        <v/>
      </c>
      <c r="F430" s="96" t="str">
        <f>'2. Dimension Definition'!F435</f>
        <v/>
      </c>
      <c r="G430" s="96" t="str">
        <f>'2. Dimension Definition'!H435</f>
        <v/>
      </c>
      <c r="H430" s="96" t="str">
        <f>'2. Dimension Definition'!J435</f>
        <v/>
      </c>
      <c r="I430" s="146" t="str">
        <f>'2. Dimension Definition'!L432</f>
        <v/>
      </c>
    </row>
    <row r="431">
      <c r="B431" s="96" t="str">
        <f>'2. Dimension Definition'!A436</f>
        <v/>
      </c>
      <c r="C431" s="96" t="str">
        <f>'2. Dimension Definition'!B436</f>
        <v/>
      </c>
      <c r="D431" s="96" t="str">
        <f>'2. Dimension Definition'!C436</f>
        <v/>
      </c>
      <c r="F431" s="96" t="str">
        <f>'2. Dimension Definition'!F436</f>
        <v/>
      </c>
      <c r="G431" s="96" t="str">
        <f>'2. Dimension Definition'!H436</f>
        <v/>
      </c>
      <c r="H431" s="96" t="str">
        <f>'2. Dimension Definition'!J436</f>
        <v/>
      </c>
      <c r="I431" s="146" t="str">
        <f>'2. Dimension Definition'!L433</f>
        <v/>
      </c>
    </row>
    <row r="432">
      <c r="B432" s="96" t="str">
        <f>'2. Dimension Definition'!A437</f>
        <v/>
      </c>
      <c r="C432" s="96" t="str">
        <f>'2. Dimension Definition'!B437</f>
        <v/>
      </c>
      <c r="D432" s="96" t="str">
        <f>'2. Dimension Definition'!C437</f>
        <v/>
      </c>
      <c r="F432" s="96" t="str">
        <f>'2. Dimension Definition'!F437</f>
        <v/>
      </c>
      <c r="G432" s="96" t="str">
        <f>'2. Dimension Definition'!H437</f>
        <v/>
      </c>
      <c r="H432" s="96" t="str">
        <f>'2. Dimension Definition'!J437</f>
        <v/>
      </c>
      <c r="I432" s="146" t="str">
        <f>'2. Dimension Definition'!L434</f>
        <v/>
      </c>
    </row>
    <row r="433">
      <c r="B433" s="96" t="str">
        <f>'2. Dimension Definition'!A438</f>
        <v/>
      </c>
      <c r="C433" s="96" t="str">
        <f>'2. Dimension Definition'!B438</f>
        <v/>
      </c>
      <c r="D433" s="96" t="str">
        <f>'2. Dimension Definition'!C438</f>
        <v/>
      </c>
      <c r="F433" s="96" t="str">
        <f>'2. Dimension Definition'!F438</f>
        <v/>
      </c>
      <c r="G433" s="96" t="str">
        <f>'2. Dimension Definition'!H438</f>
        <v/>
      </c>
      <c r="H433" s="96" t="str">
        <f>'2. Dimension Definition'!J438</f>
        <v/>
      </c>
      <c r="I433" s="146" t="str">
        <f>'2. Dimension Definition'!L435</f>
        <v/>
      </c>
    </row>
    <row r="434">
      <c r="B434" s="96" t="str">
        <f>'2. Dimension Definition'!A439</f>
        <v/>
      </c>
      <c r="C434" s="96" t="str">
        <f>'2. Dimension Definition'!B439</f>
        <v/>
      </c>
      <c r="D434" s="96" t="str">
        <f>'2. Dimension Definition'!C439</f>
        <v/>
      </c>
      <c r="F434" s="96" t="str">
        <f>'2. Dimension Definition'!F439</f>
        <v/>
      </c>
      <c r="G434" s="96" t="str">
        <f>'2. Dimension Definition'!H439</f>
        <v/>
      </c>
      <c r="H434" s="96" t="str">
        <f>'2. Dimension Definition'!J439</f>
        <v/>
      </c>
      <c r="I434" s="146" t="str">
        <f>'2. Dimension Definition'!L436</f>
        <v/>
      </c>
    </row>
    <row r="435">
      <c r="B435" s="96" t="str">
        <f>'2. Dimension Definition'!A440</f>
        <v/>
      </c>
      <c r="C435" s="96" t="str">
        <f>'2. Dimension Definition'!B440</f>
        <v/>
      </c>
      <c r="D435" s="96" t="str">
        <f>'2. Dimension Definition'!C440</f>
        <v/>
      </c>
      <c r="F435" s="96" t="str">
        <f>'2. Dimension Definition'!F440</f>
        <v/>
      </c>
      <c r="G435" s="96" t="str">
        <f>'2. Dimension Definition'!H440</f>
        <v/>
      </c>
      <c r="H435" s="96" t="str">
        <f>'2. Dimension Definition'!J440</f>
        <v/>
      </c>
      <c r="I435" s="146" t="str">
        <f>'2. Dimension Definition'!L437</f>
        <v/>
      </c>
    </row>
    <row r="436">
      <c r="B436" s="96" t="str">
        <f>'2. Dimension Definition'!A441</f>
        <v/>
      </c>
      <c r="C436" s="96" t="str">
        <f>'2. Dimension Definition'!B441</f>
        <v/>
      </c>
      <c r="D436" s="96" t="str">
        <f>'2. Dimension Definition'!C441</f>
        <v/>
      </c>
      <c r="F436" s="96" t="str">
        <f>'2. Dimension Definition'!F441</f>
        <v/>
      </c>
      <c r="G436" s="96" t="str">
        <f>'2. Dimension Definition'!H441</f>
        <v/>
      </c>
      <c r="H436" s="96" t="str">
        <f>'2. Dimension Definition'!J441</f>
        <v/>
      </c>
      <c r="I436" s="146" t="str">
        <f>'2. Dimension Definition'!L438</f>
        <v/>
      </c>
    </row>
    <row r="437">
      <c r="B437" s="96" t="str">
        <f>'2. Dimension Definition'!A442</f>
        <v/>
      </c>
      <c r="C437" s="96" t="str">
        <f>'2. Dimension Definition'!B442</f>
        <v/>
      </c>
      <c r="D437" s="96" t="str">
        <f>'2. Dimension Definition'!C442</f>
        <v/>
      </c>
      <c r="F437" s="96" t="str">
        <f>'2. Dimension Definition'!F442</f>
        <v/>
      </c>
      <c r="G437" s="96" t="str">
        <f>'2. Dimension Definition'!H442</f>
        <v/>
      </c>
      <c r="H437" s="96" t="str">
        <f>'2. Dimension Definition'!J442</f>
        <v/>
      </c>
      <c r="I437" s="146" t="str">
        <f>'2. Dimension Definition'!L439</f>
        <v/>
      </c>
    </row>
    <row r="438">
      <c r="B438" s="96" t="str">
        <f>'2. Dimension Definition'!A443</f>
        <v/>
      </c>
      <c r="C438" s="96" t="str">
        <f>'2. Dimension Definition'!B443</f>
        <v/>
      </c>
      <c r="D438" s="96" t="str">
        <f>'2. Dimension Definition'!C443</f>
        <v/>
      </c>
      <c r="F438" s="96" t="str">
        <f>'2. Dimension Definition'!F443</f>
        <v/>
      </c>
      <c r="G438" s="96" t="str">
        <f>'2. Dimension Definition'!H443</f>
        <v/>
      </c>
      <c r="H438" s="96" t="str">
        <f>'2. Dimension Definition'!J443</f>
        <v/>
      </c>
      <c r="I438" s="146" t="str">
        <f>'2. Dimension Definition'!L440</f>
        <v/>
      </c>
    </row>
    <row r="439">
      <c r="B439" s="96" t="str">
        <f>'2. Dimension Definition'!A444</f>
        <v/>
      </c>
      <c r="C439" s="96" t="str">
        <f>'2. Dimension Definition'!B444</f>
        <v/>
      </c>
      <c r="D439" s="96" t="str">
        <f>'2. Dimension Definition'!C444</f>
        <v/>
      </c>
      <c r="F439" s="96" t="str">
        <f>'2. Dimension Definition'!F444</f>
        <v/>
      </c>
      <c r="G439" s="96" t="str">
        <f>'2. Dimension Definition'!H444</f>
        <v/>
      </c>
      <c r="H439" s="96" t="str">
        <f>'2. Dimension Definition'!J444</f>
        <v/>
      </c>
      <c r="I439" s="146" t="str">
        <f>'2. Dimension Definition'!L441</f>
        <v/>
      </c>
    </row>
    <row r="440">
      <c r="B440" s="96" t="str">
        <f>'2. Dimension Definition'!A445</f>
        <v/>
      </c>
      <c r="C440" s="96" t="str">
        <f>'2. Dimension Definition'!B445</f>
        <v/>
      </c>
      <c r="D440" s="96" t="str">
        <f>'2. Dimension Definition'!C445</f>
        <v/>
      </c>
      <c r="F440" s="96" t="str">
        <f>'2. Dimension Definition'!F445</f>
        <v/>
      </c>
      <c r="G440" s="96" t="str">
        <f>'2. Dimension Definition'!H445</f>
        <v/>
      </c>
      <c r="H440" s="96" t="str">
        <f>'2. Dimension Definition'!J445</f>
        <v/>
      </c>
      <c r="I440" s="146" t="str">
        <f>'2. Dimension Definition'!L442</f>
        <v/>
      </c>
    </row>
    <row r="441">
      <c r="B441" s="96" t="str">
        <f>'2. Dimension Definition'!A446</f>
        <v/>
      </c>
      <c r="C441" s="96" t="str">
        <f>'2. Dimension Definition'!B446</f>
        <v/>
      </c>
      <c r="D441" s="96" t="str">
        <f>'2. Dimension Definition'!C446</f>
        <v/>
      </c>
      <c r="F441" s="96" t="str">
        <f>'2. Dimension Definition'!F446</f>
        <v/>
      </c>
      <c r="G441" s="96" t="str">
        <f>'2. Dimension Definition'!H446</f>
        <v/>
      </c>
      <c r="H441" s="96" t="str">
        <f>'2. Dimension Definition'!J446</f>
        <v/>
      </c>
      <c r="I441" s="146" t="str">
        <f>'2. Dimension Definition'!L443</f>
        <v/>
      </c>
    </row>
    <row r="442">
      <c r="B442" s="96" t="str">
        <f>'2. Dimension Definition'!A447</f>
        <v/>
      </c>
      <c r="C442" s="96" t="str">
        <f>'2. Dimension Definition'!B447</f>
        <v/>
      </c>
      <c r="D442" s="96" t="str">
        <f>'2. Dimension Definition'!C447</f>
        <v/>
      </c>
      <c r="F442" s="96" t="str">
        <f>'2. Dimension Definition'!F447</f>
        <v/>
      </c>
      <c r="G442" s="96" t="str">
        <f>'2. Dimension Definition'!H447</f>
        <v/>
      </c>
      <c r="H442" s="96" t="str">
        <f>'2. Dimension Definition'!J447</f>
        <v/>
      </c>
      <c r="I442" s="146" t="str">
        <f>'2. Dimension Definition'!L444</f>
        <v/>
      </c>
    </row>
    <row r="443">
      <c r="B443" s="96" t="str">
        <f>'2. Dimension Definition'!A448</f>
        <v/>
      </c>
      <c r="C443" s="96" t="str">
        <f>'2. Dimension Definition'!B448</f>
        <v/>
      </c>
      <c r="D443" s="96" t="str">
        <f>'2. Dimension Definition'!C448</f>
        <v/>
      </c>
      <c r="F443" s="96" t="str">
        <f>'2. Dimension Definition'!F448</f>
        <v/>
      </c>
      <c r="G443" s="96" t="str">
        <f>'2. Dimension Definition'!H448</f>
        <v/>
      </c>
      <c r="H443" s="96" t="str">
        <f>'2. Dimension Definition'!J448</f>
        <v/>
      </c>
      <c r="I443" s="146" t="str">
        <f>'2. Dimension Definition'!L445</f>
        <v/>
      </c>
    </row>
    <row r="444">
      <c r="B444" s="96" t="str">
        <f>'2. Dimension Definition'!A449</f>
        <v/>
      </c>
      <c r="C444" s="96" t="str">
        <f>'2. Dimension Definition'!B449</f>
        <v/>
      </c>
      <c r="D444" s="96" t="str">
        <f>'2. Dimension Definition'!C449</f>
        <v/>
      </c>
      <c r="F444" s="96" t="str">
        <f>'2. Dimension Definition'!F449</f>
        <v/>
      </c>
      <c r="G444" s="96" t="str">
        <f>'2. Dimension Definition'!H449</f>
        <v/>
      </c>
      <c r="H444" s="96" t="str">
        <f>'2. Dimension Definition'!J449</f>
        <v/>
      </c>
      <c r="I444" s="146" t="str">
        <f>'2. Dimension Definition'!L446</f>
        <v/>
      </c>
    </row>
    <row r="445">
      <c r="B445" s="96" t="str">
        <f>'2. Dimension Definition'!A450</f>
        <v/>
      </c>
      <c r="C445" s="96" t="str">
        <f>'2. Dimension Definition'!B450</f>
        <v/>
      </c>
      <c r="D445" s="96" t="str">
        <f>'2. Dimension Definition'!C450</f>
        <v/>
      </c>
      <c r="F445" s="96" t="str">
        <f>'2. Dimension Definition'!F450</f>
        <v/>
      </c>
      <c r="G445" s="96" t="str">
        <f>'2. Dimension Definition'!H450</f>
        <v/>
      </c>
      <c r="H445" s="96" t="str">
        <f>'2. Dimension Definition'!J450</f>
        <v/>
      </c>
      <c r="I445" s="146" t="str">
        <f>'2. Dimension Definition'!L447</f>
        <v/>
      </c>
    </row>
    <row r="446">
      <c r="B446" s="96" t="str">
        <f>'2. Dimension Definition'!A451</f>
        <v/>
      </c>
      <c r="C446" s="96" t="str">
        <f>'2. Dimension Definition'!B451</f>
        <v/>
      </c>
      <c r="D446" s="96" t="str">
        <f>'2. Dimension Definition'!C451</f>
        <v/>
      </c>
      <c r="F446" s="96" t="str">
        <f>'2. Dimension Definition'!F451</f>
        <v/>
      </c>
      <c r="G446" s="96" t="str">
        <f>'2. Dimension Definition'!H451</f>
        <v/>
      </c>
      <c r="H446" s="96" t="str">
        <f>'2. Dimension Definition'!J451</f>
        <v/>
      </c>
      <c r="I446" s="146" t="str">
        <f>'2. Dimension Definition'!L448</f>
        <v/>
      </c>
    </row>
    <row r="447">
      <c r="B447" s="96" t="str">
        <f>'2. Dimension Definition'!A452</f>
        <v/>
      </c>
      <c r="C447" s="96" t="str">
        <f>'2. Dimension Definition'!B452</f>
        <v/>
      </c>
      <c r="D447" s="96" t="str">
        <f>'2. Dimension Definition'!C452</f>
        <v/>
      </c>
      <c r="F447" s="96" t="str">
        <f>'2. Dimension Definition'!F452</f>
        <v/>
      </c>
      <c r="G447" s="96" t="str">
        <f>'2. Dimension Definition'!H452</f>
        <v/>
      </c>
      <c r="H447" s="96" t="str">
        <f>'2. Dimension Definition'!J452</f>
        <v/>
      </c>
      <c r="I447" s="146" t="str">
        <f>'2. Dimension Definition'!L449</f>
        <v/>
      </c>
    </row>
    <row r="448">
      <c r="B448" s="96" t="str">
        <f>'2. Dimension Definition'!A453</f>
        <v/>
      </c>
      <c r="C448" s="96" t="str">
        <f>'2. Dimension Definition'!B453</f>
        <v/>
      </c>
      <c r="D448" s="96" t="str">
        <f>'2. Dimension Definition'!C453</f>
        <v/>
      </c>
      <c r="F448" s="96" t="str">
        <f>'2. Dimension Definition'!F453</f>
        <v/>
      </c>
      <c r="G448" s="96" t="str">
        <f>'2. Dimension Definition'!H453</f>
        <v/>
      </c>
      <c r="H448" s="96" t="str">
        <f>'2. Dimension Definition'!J453</f>
        <v/>
      </c>
      <c r="I448" s="146" t="str">
        <f>'2. Dimension Definition'!L450</f>
        <v/>
      </c>
    </row>
    <row r="449">
      <c r="B449" s="96" t="str">
        <f>'2. Dimension Definition'!A454</f>
        <v/>
      </c>
      <c r="C449" s="96" t="str">
        <f>'2. Dimension Definition'!B454</f>
        <v/>
      </c>
      <c r="D449" s="96" t="str">
        <f>'2. Dimension Definition'!C454</f>
        <v/>
      </c>
      <c r="F449" s="96" t="str">
        <f>'2. Dimension Definition'!F454</f>
        <v/>
      </c>
      <c r="G449" s="96" t="str">
        <f>'2. Dimension Definition'!H454</f>
        <v/>
      </c>
      <c r="H449" s="96" t="str">
        <f>'2. Dimension Definition'!J454</f>
        <v/>
      </c>
      <c r="I449" s="146" t="str">
        <f>'2. Dimension Definition'!L451</f>
        <v/>
      </c>
    </row>
    <row r="450">
      <c r="B450" s="96" t="str">
        <f>'2. Dimension Definition'!A455</f>
        <v/>
      </c>
      <c r="C450" s="96" t="str">
        <f>'2. Dimension Definition'!B455</f>
        <v/>
      </c>
      <c r="D450" s="96" t="str">
        <f>'2. Dimension Definition'!C455</f>
        <v/>
      </c>
      <c r="F450" s="96" t="str">
        <f>'2. Dimension Definition'!F455</f>
        <v/>
      </c>
      <c r="G450" s="96" t="str">
        <f>'2. Dimension Definition'!H455</f>
        <v/>
      </c>
      <c r="H450" s="96" t="str">
        <f>'2. Dimension Definition'!J455</f>
        <v/>
      </c>
      <c r="I450" s="146" t="str">
        <f>'2. Dimension Definition'!L452</f>
        <v/>
      </c>
    </row>
    <row r="451">
      <c r="B451" s="96" t="str">
        <f>'2. Dimension Definition'!A456</f>
        <v/>
      </c>
      <c r="C451" s="96" t="str">
        <f>'2. Dimension Definition'!B456</f>
        <v/>
      </c>
      <c r="D451" s="96" t="str">
        <f>'2. Dimension Definition'!C456</f>
        <v/>
      </c>
      <c r="F451" s="96" t="str">
        <f>'2. Dimension Definition'!F456</f>
        <v/>
      </c>
      <c r="G451" s="96" t="str">
        <f>'2. Dimension Definition'!H456</f>
        <v/>
      </c>
      <c r="H451" s="96" t="str">
        <f>'2. Dimension Definition'!J456</f>
        <v/>
      </c>
      <c r="I451" s="146" t="str">
        <f>'2. Dimension Definition'!L453</f>
        <v/>
      </c>
    </row>
    <row r="452">
      <c r="B452" s="96" t="str">
        <f>'2. Dimension Definition'!A457</f>
        <v/>
      </c>
      <c r="C452" s="96" t="str">
        <f>'2. Dimension Definition'!B457</f>
        <v/>
      </c>
      <c r="D452" s="96" t="str">
        <f>'2. Dimension Definition'!C457</f>
        <v/>
      </c>
      <c r="F452" s="96" t="str">
        <f>'2. Dimension Definition'!F457</f>
        <v/>
      </c>
      <c r="G452" s="96" t="str">
        <f>'2. Dimension Definition'!H457</f>
        <v/>
      </c>
      <c r="H452" s="96" t="str">
        <f>'2. Dimension Definition'!J457</f>
        <v/>
      </c>
      <c r="I452" s="146" t="str">
        <f>'2. Dimension Definition'!L454</f>
        <v/>
      </c>
    </row>
    <row r="453">
      <c r="B453" s="96" t="str">
        <f>'2. Dimension Definition'!A458</f>
        <v/>
      </c>
      <c r="C453" s="96" t="str">
        <f>'2. Dimension Definition'!B458</f>
        <v/>
      </c>
      <c r="D453" s="96" t="str">
        <f>'2. Dimension Definition'!C458</f>
        <v/>
      </c>
      <c r="F453" s="96" t="str">
        <f>'2. Dimension Definition'!F458</f>
        <v/>
      </c>
      <c r="G453" s="96" t="str">
        <f>'2. Dimension Definition'!H458</f>
        <v/>
      </c>
      <c r="H453" s="96" t="str">
        <f>'2. Dimension Definition'!J458</f>
        <v/>
      </c>
      <c r="I453" s="146" t="str">
        <f>'2. Dimension Definition'!L455</f>
        <v/>
      </c>
    </row>
    <row r="454">
      <c r="B454" s="96" t="str">
        <f>'2. Dimension Definition'!A459</f>
        <v/>
      </c>
      <c r="C454" s="96" t="str">
        <f>'2. Dimension Definition'!B459</f>
        <v/>
      </c>
      <c r="D454" s="96" t="str">
        <f>'2. Dimension Definition'!C459</f>
        <v/>
      </c>
      <c r="F454" s="96" t="str">
        <f>'2. Dimension Definition'!F459</f>
        <v/>
      </c>
      <c r="G454" s="96" t="str">
        <f>'2. Dimension Definition'!H459</f>
        <v/>
      </c>
      <c r="H454" s="96" t="str">
        <f>'2. Dimension Definition'!J459</f>
        <v/>
      </c>
      <c r="I454" s="146" t="str">
        <f>'2. Dimension Definition'!L456</f>
        <v/>
      </c>
    </row>
    <row r="455">
      <c r="B455" s="96" t="str">
        <f>'2. Dimension Definition'!A460</f>
        <v/>
      </c>
      <c r="C455" s="96" t="str">
        <f>'2. Dimension Definition'!B460</f>
        <v/>
      </c>
      <c r="D455" s="96" t="str">
        <f>'2. Dimension Definition'!C460</f>
        <v/>
      </c>
      <c r="F455" s="96" t="str">
        <f>'2. Dimension Definition'!F460</f>
        <v/>
      </c>
      <c r="G455" s="96" t="str">
        <f>'2. Dimension Definition'!H460</f>
        <v/>
      </c>
      <c r="H455" s="96" t="str">
        <f>'2. Dimension Definition'!J460</f>
        <v/>
      </c>
      <c r="I455" s="146" t="str">
        <f>'2. Dimension Definition'!L457</f>
        <v/>
      </c>
    </row>
    <row r="456">
      <c r="B456" s="96" t="str">
        <f>'2. Dimension Definition'!A461</f>
        <v/>
      </c>
      <c r="C456" s="96" t="str">
        <f>'2. Dimension Definition'!B461</f>
        <v/>
      </c>
      <c r="D456" s="96" t="str">
        <f>'2. Dimension Definition'!C461</f>
        <v/>
      </c>
      <c r="F456" s="96" t="str">
        <f>'2. Dimension Definition'!F461</f>
        <v/>
      </c>
      <c r="G456" s="96" t="str">
        <f>'2. Dimension Definition'!H461</f>
        <v/>
      </c>
      <c r="H456" s="96" t="str">
        <f>'2. Dimension Definition'!J461</f>
        <v/>
      </c>
      <c r="I456" s="146" t="str">
        <f>'2. Dimension Definition'!L458</f>
        <v/>
      </c>
    </row>
    <row r="457">
      <c r="B457" s="96" t="str">
        <f>'2. Dimension Definition'!A462</f>
        <v/>
      </c>
      <c r="C457" s="96" t="str">
        <f>'2. Dimension Definition'!B462</f>
        <v/>
      </c>
      <c r="D457" s="96" t="str">
        <f>'2. Dimension Definition'!C462</f>
        <v/>
      </c>
      <c r="F457" s="96" t="str">
        <f>'2. Dimension Definition'!F462</f>
        <v/>
      </c>
      <c r="G457" s="96" t="str">
        <f>'2. Dimension Definition'!H462</f>
        <v/>
      </c>
      <c r="H457" s="96" t="str">
        <f>'2. Dimension Definition'!J462</f>
        <v/>
      </c>
      <c r="I457" s="146" t="str">
        <f>'2. Dimension Definition'!L459</f>
        <v/>
      </c>
    </row>
    <row r="458">
      <c r="B458" s="96" t="str">
        <f>'2. Dimension Definition'!A463</f>
        <v/>
      </c>
      <c r="C458" s="96" t="str">
        <f>'2. Dimension Definition'!B463</f>
        <v/>
      </c>
      <c r="D458" s="96" t="str">
        <f>'2. Dimension Definition'!C463</f>
        <v/>
      </c>
      <c r="F458" s="96" t="str">
        <f>'2. Dimension Definition'!F463</f>
        <v/>
      </c>
      <c r="G458" s="96" t="str">
        <f>'2. Dimension Definition'!H463</f>
        <v/>
      </c>
      <c r="H458" s="96" t="str">
        <f>'2. Dimension Definition'!J463</f>
        <v/>
      </c>
      <c r="I458" s="146" t="str">
        <f>'2. Dimension Definition'!L460</f>
        <v/>
      </c>
    </row>
    <row r="459">
      <c r="B459" s="96" t="str">
        <f>'2. Dimension Definition'!A464</f>
        <v/>
      </c>
      <c r="C459" s="96" t="str">
        <f>'2. Dimension Definition'!B464</f>
        <v/>
      </c>
      <c r="D459" s="96" t="str">
        <f>'2. Dimension Definition'!C464</f>
        <v/>
      </c>
      <c r="F459" s="96" t="str">
        <f>'2. Dimension Definition'!F464</f>
        <v/>
      </c>
      <c r="G459" s="96" t="str">
        <f>'2. Dimension Definition'!H464</f>
        <v/>
      </c>
      <c r="H459" s="96" t="str">
        <f>'2. Dimension Definition'!J464</f>
        <v/>
      </c>
      <c r="I459" s="146" t="str">
        <f>'2. Dimension Definition'!L461</f>
        <v/>
      </c>
    </row>
    <row r="460">
      <c r="B460" s="96" t="str">
        <f>'2. Dimension Definition'!A465</f>
        <v/>
      </c>
      <c r="C460" s="96" t="str">
        <f>'2. Dimension Definition'!B465</f>
        <v/>
      </c>
      <c r="D460" s="96" t="str">
        <f>'2. Dimension Definition'!C465</f>
        <v/>
      </c>
      <c r="F460" s="96" t="str">
        <f>'2. Dimension Definition'!F465</f>
        <v/>
      </c>
      <c r="G460" s="96" t="str">
        <f>'2. Dimension Definition'!H465</f>
        <v/>
      </c>
      <c r="H460" s="96" t="str">
        <f>'2. Dimension Definition'!J465</f>
        <v/>
      </c>
      <c r="I460" s="146" t="str">
        <f>'2. Dimension Definition'!L462</f>
        <v/>
      </c>
    </row>
    <row r="461">
      <c r="B461" s="96" t="str">
        <f>'2. Dimension Definition'!A466</f>
        <v/>
      </c>
      <c r="C461" s="96" t="str">
        <f>'2. Dimension Definition'!B466</f>
        <v/>
      </c>
      <c r="D461" s="96" t="str">
        <f>'2. Dimension Definition'!C466</f>
        <v/>
      </c>
      <c r="F461" s="96" t="str">
        <f>'2. Dimension Definition'!F466</f>
        <v/>
      </c>
      <c r="G461" s="96" t="str">
        <f>'2. Dimension Definition'!H466</f>
        <v/>
      </c>
      <c r="H461" s="96" t="str">
        <f>'2. Dimension Definition'!J466</f>
        <v/>
      </c>
      <c r="I461" s="146" t="str">
        <f>'2. Dimension Definition'!L463</f>
        <v/>
      </c>
    </row>
    <row r="462">
      <c r="B462" s="96" t="str">
        <f>'2. Dimension Definition'!A467</f>
        <v/>
      </c>
      <c r="C462" s="96" t="str">
        <f>'2. Dimension Definition'!B467</f>
        <v/>
      </c>
      <c r="D462" s="96" t="str">
        <f>'2. Dimension Definition'!C467</f>
        <v/>
      </c>
      <c r="F462" s="96" t="str">
        <f>'2. Dimension Definition'!F467</f>
        <v/>
      </c>
      <c r="G462" s="96" t="str">
        <f>'2. Dimension Definition'!H467</f>
        <v/>
      </c>
      <c r="H462" s="96" t="str">
        <f>'2. Dimension Definition'!J467</f>
        <v/>
      </c>
      <c r="I462" s="146" t="str">
        <f>'2. Dimension Definition'!L464</f>
        <v/>
      </c>
    </row>
    <row r="463">
      <c r="B463" s="96" t="str">
        <f>'2. Dimension Definition'!A468</f>
        <v/>
      </c>
      <c r="C463" s="96" t="str">
        <f>'2. Dimension Definition'!B468</f>
        <v/>
      </c>
      <c r="D463" s="96" t="str">
        <f>'2. Dimension Definition'!C468</f>
        <v/>
      </c>
      <c r="F463" s="96" t="str">
        <f>'2. Dimension Definition'!F468</f>
        <v/>
      </c>
      <c r="G463" s="96" t="str">
        <f>'2. Dimension Definition'!H468</f>
        <v/>
      </c>
      <c r="H463" s="96" t="str">
        <f>'2. Dimension Definition'!J468</f>
        <v/>
      </c>
      <c r="I463" s="146" t="str">
        <f>'2. Dimension Definition'!L465</f>
        <v/>
      </c>
    </row>
    <row r="464">
      <c r="B464" s="96" t="str">
        <f>'2. Dimension Definition'!A469</f>
        <v/>
      </c>
      <c r="C464" s="96" t="str">
        <f>'2. Dimension Definition'!B469</f>
        <v/>
      </c>
      <c r="D464" s="96" t="str">
        <f>'2. Dimension Definition'!C469</f>
        <v/>
      </c>
      <c r="F464" s="96" t="str">
        <f>'2. Dimension Definition'!F469</f>
        <v/>
      </c>
      <c r="G464" s="96" t="str">
        <f>'2. Dimension Definition'!H469</f>
        <v/>
      </c>
      <c r="H464" s="96" t="str">
        <f>'2. Dimension Definition'!J469</f>
        <v/>
      </c>
      <c r="I464" s="146" t="str">
        <f>'2. Dimension Definition'!L466</f>
        <v/>
      </c>
    </row>
    <row r="465">
      <c r="B465" s="96" t="str">
        <f>'2. Dimension Definition'!A470</f>
        <v/>
      </c>
      <c r="C465" s="96" t="str">
        <f>'2. Dimension Definition'!B470</f>
        <v/>
      </c>
      <c r="D465" s="96" t="str">
        <f>'2. Dimension Definition'!C470</f>
        <v/>
      </c>
      <c r="F465" s="96" t="str">
        <f>'2. Dimension Definition'!F470</f>
        <v/>
      </c>
      <c r="G465" s="96" t="str">
        <f>'2. Dimension Definition'!H470</f>
        <v/>
      </c>
      <c r="H465" s="96" t="str">
        <f>'2. Dimension Definition'!J470</f>
        <v/>
      </c>
      <c r="I465" s="146" t="str">
        <f>'2. Dimension Definition'!L467</f>
        <v/>
      </c>
    </row>
    <row r="466">
      <c r="B466" s="96" t="str">
        <f>'2. Dimension Definition'!A471</f>
        <v/>
      </c>
      <c r="C466" s="96" t="str">
        <f>'2. Dimension Definition'!B471</f>
        <v/>
      </c>
      <c r="D466" s="96" t="str">
        <f>'2. Dimension Definition'!C471</f>
        <v/>
      </c>
      <c r="F466" s="96" t="str">
        <f>'2. Dimension Definition'!F471</f>
        <v/>
      </c>
      <c r="G466" s="96" t="str">
        <f>'2. Dimension Definition'!H471</f>
        <v/>
      </c>
      <c r="H466" s="96" t="str">
        <f>'2. Dimension Definition'!J471</f>
        <v/>
      </c>
      <c r="I466" s="146" t="str">
        <f>'2. Dimension Definition'!L468</f>
        <v/>
      </c>
    </row>
    <row r="467">
      <c r="B467" s="96" t="str">
        <f>'2. Dimension Definition'!A472</f>
        <v/>
      </c>
      <c r="C467" s="96" t="str">
        <f>'2. Dimension Definition'!B472</f>
        <v/>
      </c>
      <c r="D467" s="96" t="str">
        <f>'2. Dimension Definition'!C472</f>
        <v/>
      </c>
      <c r="F467" s="96" t="str">
        <f>'2. Dimension Definition'!F472</f>
        <v/>
      </c>
      <c r="G467" s="96" t="str">
        <f>'2. Dimension Definition'!H472</f>
        <v/>
      </c>
      <c r="H467" s="96" t="str">
        <f>'2. Dimension Definition'!J472</f>
        <v/>
      </c>
      <c r="I467" s="146" t="str">
        <f>'2. Dimension Definition'!L469</f>
        <v/>
      </c>
    </row>
    <row r="468">
      <c r="B468" s="96" t="str">
        <f>'2. Dimension Definition'!A473</f>
        <v/>
      </c>
      <c r="C468" s="96" t="str">
        <f>'2. Dimension Definition'!B473</f>
        <v/>
      </c>
      <c r="D468" s="96" t="str">
        <f>'2. Dimension Definition'!C473</f>
        <v/>
      </c>
      <c r="F468" s="96" t="str">
        <f>'2. Dimension Definition'!F473</f>
        <v/>
      </c>
      <c r="G468" s="96" t="str">
        <f>'2. Dimension Definition'!H473</f>
        <v/>
      </c>
      <c r="H468" s="96" t="str">
        <f>'2. Dimension Definition'!J473</f>
        <v/>
      </c>
      <c r="I468" s="146" t="str">
        <f>'2. Dimension Definition'!L470</f>
        <v/>
      </c>
    </row>
    <row r="469">
      <c r="B469" s="96" t="str">
        <f>'2. Dimension Definition'!A474</f>
        <v/>
      </c>
      <c r="C469" s="96" t="str">
        <f>'2. Dimension Definition'!B474</f>
        <v/>
      </c>
      <c r="D469" s="96" t="str">
        <f>'2. Dimension Definition'!C474</f>
        <v/>
      </c>
      <c r="F469" s="96" t="str">
        <f>'2. Dimension Definition'!F474</f>
        <v/>
      </c>
      <c r="G469" s="96" t="str">
        <f>'2. Dimension Definition'!H474</f>
        <v/>
      </c>
      <c r="H469" s="96" t="str">
        <f>'2. Dimension Definition'!J474</f>
        <v/>
      </c>
      <c r="I469" s="146" t="str">
        <f>'2. Dimension Definition'!L471</f>
        <v/>
      </c>
    </row>
    <row r="470">
      <c r="B470" s="96" t="str">
        <f>'2. Dimension Definition'!A475</f>
        <v/>
      </c>
      <c r="C470" s="96" t="str">
        <f>'2. Dimension Definition'!B475</f>
        <v/>
      </c>
      <c r="D470" s="96" t="str">
        <f>'2. Dimension Definition'!C475</f>
        <v/>
      </c>
      <c r="F470" s="96" t="str">
        <f>'2. Dimension Definition'!F475</f>
        <v/>
      </c>
      <c r="G470" s="96" t="str">
        <f>'2. Dimension Definition'!H475</f>
        <v/>
      </c>
      <c r="H470" s="96" t="str">
        <f>'2. Dimension Definition'!J475</f>
        <v/>
      </c>
      <c r="I470" s="146" t="str">
        <f>'2. Dimension Definition'!L472</f>
        <v/>
      </c>
    </row>
    <row r="471">
      <c r="B471" s="96" t="str">
        <f>'2. Dimension Definition'!A476</f>
        <v/>
      </c>
      <c r="C471" s="96" t="str">
        <f>'2. Dimension Definition'!B476</f>
        <v/>
      </c>
      <c r="D471" s="96" t="str">
        <f>'2. Dimension Definition'!C476</f>
        <v/>
      </c>
      <c r="F471" s="96" t="str">
        <f>'2. Dimension Definition'!F476</f>
        <v/>
      </c>
      <c r="G471" s="96" t="str">
        <f>'2. Dimension Definition'!H476</f>
        <v/>
      </c>
      <c r="H471" s="96" t="str">
        <f>'2. Dimension Definition'!J476</f>
        <v/>
      </c>
      <c r="I471" s="146" t="str">
        <f>'2. Dimension Definition'!L473</f>
        <v/>
      </c>
    </row>
    <row r="472">
      <c r="B472" s="96" t="str">
        <f>'2. Dimension Definition'!A477</f>
        <v/>
      </c>
      <c r="C472" s="96" t="str">
        <f>'2. Dimension Definition'!B477</f>
        <v/>
      </c>
      <c r="D472" s="96" t="str">
        <f>'2. Dimension Definition'!C477</f>
        <v/>
      </c>
      <c r="F472" s="96" t="str">
        <f>'2. Dimension Definition'!F477</f>
        <v/>
      </c>
      <c r="G472" s="96" t="str">
        <f>'2. Dimension Definition'!H477</f>
        <v/>
      </c>
      <c r="H472" s="96" t="str">
        <f>'2. Dimension Definition'!J477</f>
        <v/>
      </c>
      <c r="I472" s="146" t="str">
        <f>'2. Dimension Definition'!L474</f>
        <v/>
      </c>
    </row>
    <row r="473">
      <c r="B473" s="96" t="str">
        <f>'2. Dimension Definition'!A478</f>
        <v/>
      </c>
      <c r="C473" s="96" t="str">
        <f>'2. Dimension Definition'!B478</f>
        <v/>
      </c>
      <c r="D473" s="96" t="str">
        <f>'2. Dimension Definition'!C478</f>
        <v/>
      </c>
      <c r="F473" s="96" t="str">
        <f>'2. Dimension Definition'!F478</f>
        <v/>
      </c>
      <c r="G473" s="96" t="str">
        <f>'2. Dimension Definition'!H478</f>
        <v/>
      </c>
      <c r="H473" s="96" t="str">
        <f>'2. Dimension Definition'!J478</f>
        <v/>
      </c>
      <c r="I473" s="146" t="str">
        <f>'2. Dimension Definition'!L475</f>
        <v/>
      </c>
    </row>
    <row r="474">
      <c r="B474" s="96" t="str">
        <f>'2. Dimension Definition'!A479</f>
        <v/>
      </c>
      <c r="C474" s="96" t="str">
        <f>'2. Dimension Definition'!B479</f>
        <v/>
      </c>
      <c r="D474" s="96" t="str">
        <f>'2. Dimension Definition'!C479</f>
        <v/>
      </c>
      <c r="F474" s="96" t="str">
        <f>'2. Dimension Definition'!F479</f>
        <v/>
      </c>
      <c r="G474" s="96" t="str">
        <f>'2. Dimension Definition'!H479</f>
        <v/>
      </c>
      <c r="H474" s="96" t="str">
        <f>'2. Dimension Definition'!J479</f>
        <v/>
      </c>
      <c r="I474" s="146" t="str">
        <f>'2. Dimension Definition'!L476</f>
        <v/>
      </c>
    </row>
    <row r="475">
      <c r="B475" s="96" t="str">
        <f>'2. Dimension Definition'!A480</f>
        <v/>
      </c>
      <c r="C475" s="96" t="str">
        <f>'2. Dimension Definition'!B480</f>
        <v/>
      </c>
      <c r="D475" s="96" t="str">
        <f>'2. Dimension Definition'!C480</f>
        <v/>
      </c>
      <c r="F475" s="96" t="str">
        <f>'2. Dimension Definition'!F480</f>
        <v/>
      </c>
      <c r="G475" s="96" t="str">
        <f>'2. Dimension Definition'!H480</f>
        <v/>
      </c>
      <c r="H475" s="96" t="str">
        <f>'2. Dimension Definition'!J480</f>
        <v/>
      </c>
      <c r="I475" s="146" t="str">
        <f>'2. Dimension Definition'!L477</f>
        <v/>
      </c>
    </row>
    <row r="476">
      <c r="B476" s="96" t="str">
        <f>'2. Dimension Definition'!A481</f>
        <v/>
      </c>
      <c r="C476" s="96" t="str">
        <f>'2. Dimension Definition'!B481</f>
        <v/>
      </c>
      <c r="D476" s="96" t="str">
        <f>'2. Dimension Definition'!C481</f>
        <v/>
      </c>
      <c r="F476" s="96" t="str">
        <f>'2. Dimension Definition'!F481</f>
        <v/>
      </c>
      <c r="G476" s="96" t="str">
        <f>'2. Dimension Definition'!H481</f>
        <v/>
      </c>
      <c r="H476" s="96" t="str">
        <f>'2. Dimension Definition'!J481</f>
        <v/>
      </c>
      <c r="I476" s="146" t="str">
        <f>'2. Dimension Definition'!L478</f>
        <v/>
      </c>
    </row>
    <row r="477">
      <c r="B477" s="96" t="str">
        <f>'2. Dimension Definition'!A482</f>
        <v/>
      </c>
      <c r="C477" s="96" t="str">
        <f>'2. Dimension Definition'!B482</f>
        <v/>
      </c>
      <c r="D477" s="96" t="str">
        <f>'2. Dimension Definition'!C482</f>
        <v/>
      </c>
      <c r="F477" s="96" t="str">
        <f>'2. Dimension Definition'!F482</f>
        <v/>
      </c>
      <c r="G477" s="96" t="str">
        <f>'2. Dimension Definition'!H482</f>
        <v/>
      </c>
      <c r="H477" s="96" t="str">
        <f>'2. Dimension Definition'!J482</f>
        <v/>
      </c>
      <c r="I477" s="146" t="str">
        <f>'2. Dimension Definition'!L479</f>
        <v/>
      </c>
    </row>
    <row r="478">
      <c r="B478" s="96" t="str">
        <f>'2. Dimension Definition'!A483</f>
        <v/>
      </c>
      <c r="C478" s="96" t="str">
        <f>'2. Dimension Definition'!B483</f>
        <v/>
      </c>
      <c r="D478" s="96" t="str">
        <f>'2. Dimension Definition'!C483</f>
        <v/>
      </c>
      <c r="F478" s="96" t="str">
        <f>'2. Dimension Definition'!F483</f>
        <v/>
      </c>
      <c r="G478" s="96" t="str">
        <f>'2. Dimension Definition'!H483</f>
        <v/>
      </c>
      <c r="H478" s="96" t="str">
        <f>'2. Dimension Definition'!J483</f>
        <v/>
      </c>
      <c r="I478" s="146" t="str">
        <f>'2. Dimension Definition'!L480</f>
        <v/>
      </c>
    </row>
    <row r="479">
      <c r="B479" s="96" t="str">
        <f>'2. Dimension Definition'!A484</f>
        <v/>
      </c>
      <c r="C479" s="96" t="str">
        <f>'2. Dimension Definition'!B484</f>
        <v/>
      </c>
      <c r="D479" s="96" t="str">
        <f>'2. Dimension Definition'!C484</f>
        <v/>
      </c>
      <c r="F479" s="96" t="str">
        <f>'2. Dimension Definition'!F484</f>
        <v/>
      </c>
      <c r="G479" s="96" t="str">
        <f>'2. Dimension Definition'!H484</f>
        <v/>
      </c>
      <c r="H479" s="96" t="str">
        <f>'2. Dimension Definition'!J484</f>
        <v/>
      </c>
      <c r="I479" s="146" t="str">
        <f>'2. Dimension Definition'!L481</f>
        <v/>
      </c>
    </row>
    <row r="480">
      <c r="B480" s="96" t="str">
        <f>'2. Dimension Definition'!A485</f>
        <v/>
      </c>
      <c r="C480" s="96" t="str">
        <f>'2. Dimension Definition'!B485</f>
        <v/>
      </c>
      <c r="D480" s="96" t="str">
        <f>'2. Dimension Definition'!C485</f>
        <v/>
      </c>
      <c r="F480" s="96" t="str">
        <f>'2. Dimension Definition'!F485</f>
        <v/>
      </c>
      <c r="G480" s="96" t="str">
        <f>'2. Dimension Definition'!H485</f>
        <v/>
      </c>
      <c r="H480" s="96" t="str">
        <f>'2. Dimension Definition'!J485</f>
        <v/>
      </c>
      <c r="I480" s="146" t="str">
        <f>'2. Dimension Definition'!L482</f>
        <v/>
      </c>
    </row>
    <row r="481">
      <c r="B481" s="96" t="str">
        <f>'2. Dimension Definition'!A486</f>
        <v/>
      </c>
      <c r="C481" s="96" t="str">
        <f>'2. Dimension Definition'!B486</f>
        <v/>
      </c>
      <c r="D481" s="96" t="str">
        <f>'2. Dimension Definition'!C486</f>
        <v/>
      </c>
      <c r="F481" s="96" t="str">
        <f>'2. Dimension Definition'!F486</f>
        <v/>
      </c>
      <c r="G481" s="96" t="str">
        <f>'2. Dimension Definition'!H486</f>
        <v/>
      </c>
      <c r="H481" s="96" t="str">
        <f>'2. Dimension Definition'!J486</f>
        <v/>
      </c>
      <c r="I481" s="146" t="str">
        <f>'2. Dimension Definition'!L483</f>
        <v/>
      </c>
    </row>
    <row r="482">
      <c r="B482" s="96" t="str">
        <f>'2. Dimension Definition'!A487</f>
        <v/>
      </c>
      <c r="C482" s="96" t="str">
        <f>'2. Dimension Definition'!B487</f>
        <v/>
      </c>
      <c r="D482" s="96" t="str">
        <f>'2. Dimension Definition'!C487</f>
        <v/>
      </c>
      <c r="F482" s="96" t="str">
        <f>'2. Dimension Definition'!F487</f>
        <v/>
      </c>
      <c r="G482" s="96" t="str">
        <f>'2. Dimension Definition'!H487</f>
        <v/>
      </c>
      <c r="H482" s="96" t="str">
        <f>'2. Dimension Definition'!J487</f>
        <v/>
      </c>
      <c r="I482" s="146" t="str">
        <f>'2. Dimension Definition'!L484</f>
        <v/>
      </c>
    </row>
    <row r="483">
      <c r="B483" s="96" t="str">
        <f>'2. Dimension Definition'!A488</f>
        <v/>
      </c>
      <c r="C483" s="96" t="str">
        <f>'2. Dimension Definition'!B488</f>
        <v/>
      </c>
      <c r="D483" s="96" t="str">
        <f>'2. Dimension Definition'!C488</f>
        <v/>
      </c>
      <c r="F483" s="96" t="str">
        <f>'2. Dimension Definition'!F488</f>
        <v/>
      </c>
      <c r="G483" s="96" t="str">
        <f>'2. Dimension Definition'!H488</f>
        <v/>
      </c>
      <c r="H483" s="96" t="str">
        <f>'2. Dimension Definition'!J488</f>
        <v/>
      </c>
      <c r="I483" s="146" t="str">
        <f>'2. Dimension Definition'!L485</f>
        <v/>
      </c>
    </row>
    <row r="484">
      <c r="B484" s="96" t="str">
        <f>'2. Dimension Definition'!A489</f>
        <v/>
      </c>
      <c r="C484" s="96" t="str">
        <f>'2. Dimension Definition'!B489</f>
        <v/>
      </c>
      <c r="D484" s="96" t="str">
        <f>'2. Dimension Definition'!C489</f>
        <v/>
      </c>
      <c r="F484" s="96" t="str">
        <f>'2. Dimension Definition'!F489</f>
        <v/>
      </c>
      <c r="G484" s="96" t="str">
        <f>'2. Dimension Definition'!H489</f>
        <v/>
      </c>
      <c r="H484" s="96" t="str">
        <f>'2. Dimension Definition'!J489</f>
        <v/>
      </c>
      <c r="I484" s="146" t="str">
        <f>'2. Dimension Definition'!L486</f>
        <v/>
      </c>
    </row>
    <row r="485">
      <c r="B485" s="96" t="str">
        <f>'2. Dimension Definition'!A490</f>
        <v/>
      </c>
      <c r="C485" s="96" t="str">
        <f>'2. Dimension Definition'!B490</f>
        <v/>
      </c>
      <c r="D485" s="96" t="str">
        <f>'2. Dimension Definition'!C490</f>
        <v/>
      </c>
      <c r="F485" s="96" t="str">
        <f>'2. Dimension Definition'!F490</f>
        <v/>
      </c>
      <c r="G485" s="96" t="str">
        <f>'2. Dimension Definition'!H490</f>
        <v/>
      </c>
      <c r="H485" s="96" t="str">
        <f>'2. Dimension Definition'!J490</f>
        <v/>
      </c>
      <c r="I485" s="146" t="str">
        <f>'2. Dimension Definition'!L487</f>
        <v/>
      </c>
    </row>
    <row r="486">
      <c r="B486" s="96" t="str">
        <f>'2. Dimension Definition'!A491</f>
        <v/>
      </c>
      <c r="C486" s="96" t="str">
        <f>'2. Dimension Definition'!B491</f>
        <v/>
      </c>
      <c r="D486" s="96" t="str">
        <f>'2. Dimension Definition'!C491</f>
        <v/>
      </c>
      <c r="F486" s="96" t="str">
        <f>'2. Dimension Definition'!F491</f>
        <v/>
      </c>
      <c r="G486" s="96" t="str">
        <f>'2. Dimension Definition'!H491</f>
        <v/>
      </c>
      <c r="H486" s="96" t="str">
        <f>'2. Dimension Definition'!J491</f>
        <v/>
      </c>
      <c r="I486" s="146" t="str">
        <f>'2. Dimension Definition'!L488</f>
        <v/>
      </c>
    </row>
    <row r="487">
      <c r="B487" s="96" t="str">
        <f>'2. Dimension Definition'!A492</f>
        <v/>
      </c>
      <c r="C487" s="96" t="str">
        <f>'2. Dimension Definition'!B492</f>
        <v/>
      </c>
      <c r="D487" s="96" t="str">
        <f>'2. Dimension Definition'!C492</f>
        <v/>
      </c>
      <c r="F487" s="96" t="str">
        <f>'2. Dimension Definition'!F492</f>
        <v/>
      </c>
      <c r="G487" s="96" t="str">
        <f>'2. Dimension Definition'!H492</f>
        <v/>
      </c>
      <c r="H487" s="96" t="str">
        <f>'2. Dimension Definition'!J492</f>
        <v/>
      </c>
      <c r="I487" s="146" t="str">
        <f>'2. Dimension Definition'!L489</f>
        <v/>
      </c>
    </row>
    <row r="488">
      <c r="B488" s="96" t="str">
        <f>'2. Dimension Definition'!A493</f>
        <v/>
      </c>
      <c r="C488" s="96" t="str">
        <f>'2. Dimension Definition'!B493</f>
        <v/>
      </c>
      <c r="D488" s="96" t="str">
        <f>'2. Dimension Definition'!C493</f>
        <v/>
      </c>
      <c r="F488" s="96" t="str">
        <f>'2. Dimension Definition'!F493</f>
        <v/>
      </c>
      <c r="G488" s="96" t="str">
        <f>'2. Dimension Definition'!H493</f>
        <v/>
      </c>
      <c r="H488" s="96" t="str">
        <f>'2. Dimension Definition'!J493</f>
        <v/>
      </c>
      <c r="I488" s="146" t="str">
        <f>'2. Dimension Definition'!L490</f>
        <v/>
      </c>
    </row>
    <row r="489">
      <c r="B489" s="96" t="str">
        <f>'2. Dimension Definition'!A494</f>
        <v/>
      </c>
      <c r="C489" s="96" t="str">
        <f>'2. Dimension Definition'!B494</f>
        <v/>
      </c>
      <c r="D489" s="96" t="str">
        <f>'2. Dimension Definition'!C494</f>
        <v/>
      </c>
      <c r="F489" s="96" t="str">
        <f>'2. Dimension Definition'!F494</f>
        <v/>
      </c>
      <c r="G489" s="96" t="str">
        <f>'2. Dimension Definition'!H494</f>
        <v/>
      </c>
      <c r="H489" s="96" t="str">
        <f>'2. Dimension Definition'!J494</f>
        <v/>
      </c>
      <c r="I489" s="146" t="str">
        <f>'2. Dimension Definition'!L491</f>
        <v/>
      </c>
    </row>
    <row r="490">
      <c r="B490" s="96" t="str">
        <f>'2. Dimension Definition'!A495</f>
        <v/>
      </c>
      <c r="C490" s="96" t="str">
        <f>'2. Dimension Definition'!B495</f>
        <v/>
      </c>
      <c r="D490" s="96" t="str">
        <f>'2. Dimension Definition'!C495</f>
        <v/>
      </c>
      <c r="F490" s="96" t="str">
        <f>'2. Dimension Definition'!F495</f>
        <v/>
      </c>
      <c r="G490" s="96" t="str">
        <f>'2. Dimension Definition'!H495</f>
        <v/>
      </c>
      <c r="H490" s="96" t="str">
        <f>'2. Dimension Definition'!J495</f>
        <v/>
      </c>
      <c r="I490" s="146" t="str">
        <f>'2. Dimension Definition'!L492</f>
        <v/>
      </c>
    </row>
    <row r="491">
      <c r="B491" s="96" t="str">
        <f>'2. Dimension Definition'!A496</f>
        <v/>
      </c>
      <c r="C491" s="96" t="str">
        <f>'2. Dimension Definition'!B496</f>
        <v/>
      </c>
      <c r="D491" s="96" t="str">
        <f>'2. Dimension Definition'!C496</f>
        <v/>
      </c>
      <c r="F491" s="96" t="str">
        <f>'2. Dimension Definition'!F496</f>
        <v/>
      </c>
      <c r="G491" s="96" t="str">
        <f>'2. Dimension Definition'!H496</f>
        <v/>
      </c>
      <c r="H491" s="96" t="str">
        <f>'2. Dimension Definition'!J496</f>
        <v/>
      </c>
      <c r="I491" s="146" t="str">
        <f>'2. Dimension Definition'!L493</f>
        <v/>
      </c>
    </row>
    <row r="492">
      <c r="B492" s="96" t="str">
        <f>'2. Dimension Definition'!A497</f>
        <v/>
      </c>
      <c r="C492" s="96" t="str">
        <f>'2. Dimension Definition'!B497</f>
        <v/>
      </c>
      <c r="D492" s="96" t="str">
        <f>'2. Dimension Definition'!C497</f>
        <v/>
      </c>
      <c r="F492" s="96" t="str">
        <f>'2. Dimension Definition'!F497</f>
        <v/>
      </c>
      <c r="G492" s="96" t="str">
        <f>'2. Dimension Definition'!H497</f>
        <v/>
      </c>
      <c r="H492" s="96" t="str">
        <f>'2. Dimension Definition'!J497</f>
        <v/>
      </c>
      <c r="I492" s="146" t="str">
        <f>'2. Dimension Definition'!L494</f>
        <v/>
      </c>
    </row>
    <row r="493">
      <c r="B493" s="96" t="str">
        <f>'2. Dimension Definition'!A498</f>
        <v/>
      </c>
      <c r="C493" s="96" t="str">
        <f>'2. Dimension Definition'!B498</f>
        <v/>
      </c>
      <c r="D493" s="96" t="str">
        <f>'2. Dimension Definition'!C498</f>
        <v/>
      </c>
      <c r="F493" s="96" t="str">
        <f>'2. Dimension Definition'!F498</f>
        <v/>
      </c>
      <c r="G493" s="96" t="str">
        <f>'2. Dimension Definition'!H498</f>
        <v/>
      </c>
      <c r="H493" s="96" t="str">
        <f>'2. Dimension Definition'!J498</f>
        <v/>
      </c>
      <c r="I493" s="146" t="str">
        <f>'2. Dimension Definition'!L495</f>
        <v/>
      </c>
    </row>
    <row r="494">
      <c r="B494" s="96" t="str">
        <f>'2. Dimension Definition'!A499</f>
        <v/>
      </c>
      <c r="C494" s="96" t="str">
        <f>'2. Dimension Definition'!B499</f>
        <v/>
      </c>
      <c r="D494" s="96" t="str">
        <f>'2. Dimension Definition'!C499</f>
        <v/>
      </c>
      <c r="F494" s="96" t="str">
        <f>'2. Dimension Definition'!F499</f>
        <v/>
      </c>
      <c r="G494" s="96" t="str">
        <f>'2. Dimension Definition'!H499</f>
        <v/>
      </c>
      <c r="H494" s="96" t="str">
        <f>'2. Dimension Definition'!J499</f>
        <v/>
      </c>
      <c r="I494" s="146" t="str">
        <f>'2. Dimension Definition'!L496</f>
        <v/>
      </c>
    </row>
    <row r="495">
      <c r="B495" s="96" t="str">
        <f>'2. Dimension Definition'!A500</f>
        <v/>
      </c>
      <c r="C495" s="96" t="str">
        <f>'2. Dimension Definition'!B500</f>
        <v/>
      </c>
      <c r="D495" s="96" t="str">
        <f>'2. Dimension Definition'!C500</f>
        <v/>
      </c>
      <c r="F495" s="96" t="str">
        <f>'2. Dimension Definition'!F500</f>
        <v/>
      </c>
      <c r="G495" s="96" t="str">
        <f>'2. Dimension Definition'!H500</f>
        <v/>
      </c>
      <c r="H495" s="96" t="str">
        <f>'2. Dimension Definition'!J500</f>
        <v/>
      </c>
      <c r="I495" s="146" t="str">
        <f>'2. Dimension Definition'!L497</f>
        <v/>
      </c>
    </row>
    <row r="496">
      <c r="B496" s="96" t="str">
        <f>'2. Dimension Definition'!A501</f>
        <v/>
      </c>
      <c r="C496" s="96" t="str">
        <f>'2. Dimension Definition'!B501</f>
        <v/>
      </c>
      <c r="D496" s="96" t="str">
        <f>'2. Dimension Definition'!C501</f>
        <v/>
      </c>
      <c r="F496" s="96" t="str">
        <f>'2. Dimension Definition'!F501</f>
        <v/>
      </c>
      <c r="G496" s="96" t="str">
        <f>'2. Dimension Definition'!H501</f>
        <v/>
      </c>
      <c r="H496" s="96" t="str">
        <f>'2. Dimension Definition'!J501</f>
        <v/>
      </c>
      <c r="I496" s="146" t="str">
        <f>'2. Dimension Definition'!L498</f>
        <v/>
      </c>
    </row>
    <row r="497">
      <c r="B497" s="96" t="str">
        <f>'2. Dimension Definition'!A502</f>
        <v/>
      </c>
      <c r="C497" s="96" t="str">
        <f>'2. Dimension Definition'!B502</f>
        <v/>
      </c>
      <c r="D497" s="96" t="str">
        <f>'2. Dimension Definition'!C502</f>
        <v/>
      </c>
      <c r="F497" s="96" t="str">
        <f>'2. Dimension Definition'!F502</f>
        <v/>
      </c>
      <c r="G497" s="96" t="str">
        <f>'2. Dimension Definition'!H502</f>
        <v/>
      </c>
      <c r="H497" s="96" t="str">
        <f>'2. Dimension Definition'!J502</f>
        <v/>
      </c>
      <c r="I497" s="146" t="str">
        <f>'2. Dimension Definition'!L499</f>
        <v/>
      </c>
    </row>
    <row r="498">
      <c r="B498" s="96" t="str">
        <f>'2. Dimension Definition'!A503</f>
        <v/>
      </c>
      <c r="C498" s="96" t="str">
        <f>'2. Dimension Definition'!B503</f>
        <v/>
      </c>
      <c r="D498" s="96" t="str">
        <f>'2. Dimension Definition'!C503</f>
        <v/>
      </c>
      <c r="F498" s="96" t="str">
        <f>'2. Dimension Definition'!F503</f>
        <v/>
      </c>
      <c r="G498" s="96" t="str">
        <f>'2. Dimension Definition'!H503</f>
        <v/>
      </c>
      <c r="H498" s="96" t="str">
        <f>'2. Dimension Definition'!J503</f>
        <v/>
      </c>
      <c r="I498" s="146" t="str">
        <f>'2. Dimension Definition'!L500</f>
        <v/>
      </c>
    </row>
    <row r="499">
      <c r="B499" s="96" t="str">
        <f>'2. Dimension Definition'!A504</f>
        <v/>
      </c>
      <c r="C499" s="96" t="str">
        <f>'2. Dimension Definition'!B504</f>
        <v/>
      </c>
      <c r="D499" s="96" t="str">
        <f>'2. Dimension Definition'!C504</f>
        <v/>
      </c>
      <c r="F499" s="96" t="str">
        <f>'2. Dimension Definition'!F504</f>
        <v/>
      </c>
      <c r="G499" s="96" t="str">
        <f>'2. Dimension Definition'!H504</f>
        <v/>
      </c>
      <c r="H499" s="96" t="str">
        <f>'2. Dimension Definition'!J504</f>
        <v/>
      </c>
      <c r="I499" s="146" t="str">
        <f>'2. Dimension Definition'!L501</f>
        <v/>
      </c>
    </row>
    <row r="500">
      <c r="B500" s="96" t="str">
        <f>'2. Dimension Definition'!A505</f>
        <v/>
      </c>
      <c r="C500" s="96" t="str">
        <f>'2. Dimension Definition'!B505</f>
        <v/>
      </c>
      <c r="D500" s="96" t="str">
        <f>'2. Dimension Definition'!C505</f>
        <v/>
      </c>
      <c r="F500" s="96" t="str">
        <f>'2. Dimension Definition'!F505</f>
        <v/>
      </c>
      <c r="G500" s="96" t="str">
        <f>'2. Dimension Definition'!H505</f>
        <v/>
      </c>
      <c r="H500" s="96" t="str">
        <f>'2. Dimension Definition'!J505</f>
        <v/>
      </c>
      <c r="I500" s="146" t="str">
        <f>'2. Dimension Definition'!L502</f>
        <v/>
      </c>
    </row>
    <row r="501">
      <c r="B501" s="96" t="str">
        <f>'2. Dimension Definition'!A506</f>
        <v/>
      </c>
      <c r="C501" s="96" t="str">
        <f>'2. Dimension Definition'!B506</f>
        <v/>
      </c>
      <c r="D501" s="96" t="str">
        <f>'2. Dimension Definition'!C506</f>
        <v/>
      </c>
      <c r="F501" s="96" t="str">
        <f>'2. Dimension Definition'!F506</f>
        <v/>
      </c>
      <c r="G501" s="96" t="str">
        <f>'2. Dimension Definition'!H506</f>
        <v/>
      </c>
      <c r="H501" s="96" t="str">
        <f>'2. Dimension Definition'!J506</f>
        <v/>
      </c>
      <c r="I501" s="146" t="str">
        <f>'2. Dimension Definition'!L503</f>
        <v/>
      </c>
    </row>
    <row r="502">
      <c r="B502" s="96" t="str">
        <f>'2. Dimension Definition'!A507</f>
        <v/>
      </c>
      <c r="C502" s="96" t="str">
        <f>'2. Dimension Definition'!B507</f>
        <v/>
      </c>
      <c r="D502" s="96" t="str">
        <f>'2. Dimension Definition'!C507</f>
        <v/>
      </c>
      <c r="F502" s="96" t="str">
        <f>'2. Dimension Definition'!F507</f>
        <v/>
      </c>
      <c r="G502" s="96" t="str">
        <f>'2. Dimension Definition'!H507</f>
        <v/>
      </c>
      <c r="H502" s="96" t="str">
        <f>'2. Dimension Definition'!J507</f>
        <v/>
      </c>
      <c r="I502" s="146" t="str">
        <f>'2. Dimension Definition'!L504</f>
        <v/>
      </c>
    </row>
    <row r="503">
      <c r="B503" s="96" t="str">
        <f>'2. Dimension Definition'!A508</f>
        <v/>
      </c>
      <c r="C503" s="96" t="str">
        <f>'2. Dimension Definition'!B508</f>
        <v/>
      </c>
      <c r="D503" s="96" t="str">
        <f>'2. Dimension Definition'!C508</f>
        <v/>
      </c>
      <c r="F503" s="96" t="str">
        <f>'2. Dimension Definition'!F508</f>
        <v/>
      </c>
      <c r="G503" s="96" t="str">
        <f>'2. Dimension Definition'!H508</f>
        <v/>
      </c>
      <c r="H503" s="96" t="str">
        <f>'2. Dimension Definition'!J508</f>
        <v/>
      </c>
      <c r="I503" s="146" t="str">
        <f>'2. Dimension Definition'!L505</f>
        <v/>
      </c>
    </row>
    <row r="504">
      <c r="B504" s="96" t="str">
        <f>'2. Dimension Definition'!A509</f>
        <v/>
      </c>
      <c r="C504" s="96" t="str">
        <f>'2. Dimension Definition'!B509</f>
        <v/>
      </c>
      <c r="D504" s="96" t="str">
        <f>'2. Dimension Definition'!C509</f>
        <v/>
      </c>
      <c r="F504" s="96" t="str">
        <f>'2. Dimension Definition'!F509</f>
        <v/>
      </c>
      <c r="G504" s="96" t="str">
        <f>'2. Dimension Definition'!H509</f>
        <v/>
      </c>
      <c r="H504" s="96" t="str">
        <f>'2. Dimension Definition'!J509</f>
        <v/>
      </c>
      <c r="I504" s="146" t="str">
        <f>'2. Dimension Definition'!L506</f>
        <v/>
      </c>
    </row>
    <row r="505">
      <c r="B505" s="96" t="str">
        <f>'2. Dimension Definition'!A510</f>
        <v/>
      </c>
      <c r="C505" s="96" t="str">
        <f>'2. Dimension Definition'!B510</f>
        <v/>
      </c>
      <c r="D505" s="96" t="str">
        <f>'2. Dimension Definition'!C510</f>
        <v/>
      </c>
      <c r="F505" s="96" t="str">
        <f>'2. Dimension Definition'!F510</f>
        <v/>
      </c>
      <c r="G505" s="96" t="str">
        <f>'2. Dimension Definition'!H510</f>
        <v/>
      </c>
      <c r="H505" s="96" t="str">
        <f>'2. Dimension Definition'!J510</f>
        <v/>
      </c>
      <c r="I505" s="146" t="str">
        <f>'2. Dimension Definition'!L507</f>
        <v/>
      </c>
    </row>
    <row r="506">
      <c r="B506" s="96" t="str">
        <f>'2. Dimension Definition'!A511</f>
        <v/>
      </c>
      <c r="C506" s="96" t="str">
        <f>'2. Dimension Definition'!B511</f>
        <v/>
      </c>
      <c r="D506" s="96" t="str">
        <f>'2. Dimension Definition'!C511</f>
        <v/>
      </c>
      <c r="F506" s="96" t="str">
        <f>'2. Dimension Definition'!F511</f>
        <v/>
      </c>
      <c r="G506" s="96" t="str">
        <f>'2. Dimension Definition'!H511</f>
        <v/>
      </c>
      <c r="H506" s="96" t="str">
        <f>'2. Dimension Definition'!J511</f>
        <v/>
      </c>
      <c r="I506" s="146" t="str">
        <f>'2. Dimension Definition'!L508</f>
        <v/>
      </c>
    </row>
    <row r="507">
      <c r="B507" s="96" t="str">
        <f>'2. Dimension Definition'!A512</f>
        <v/>
      </c>
      <c r="C507" s="96" t="str">
        <f>'2. Dimension Definition'!B512</f>
        <v/>
      </c>
      <c r="D507" s="96" t="str">
        <f>'2. Dimension Definition'!C512</f>
        <v/>
      </c>
      <c r="F507" s="96" t="str">
        <f>'2. Dimension Definition'!F512</f>
        <v/>
      </c>
      <c r="G507" s="96" t="str">
        <f>'2. Dimension Definition'!H512</f>
        <v/>
      </c>
      <c r="H507" s="96" t="str">
        <f>'2. Dimension Definition'!J512</f>
        <v/>
      </c>
      <c r="I507" s="146" t="str">
        <f>'2. Dimension Definition'!L509</f>
        <v/>
      </c>
    </row>
    <row r="508">
      <c r="B508" s="96" t="str">
        <f>'2. Dimension Definition'!A513</f>
        <v/>
      </c>
      <c r="C508" s="96" t="str">
        <f>'2. Dimension Definition'!B513</f>
        <v/>
      </c>
      <c r="D508" s="96" t="str">
        <f>'2. Dimension Definition'!C513</f>
        <v/>
      </c>
      <c r="F508" s="96" t="str">
        <f>'2. Dimension Definition'!F513</f>
        <v/>
      </c>
      <c r="G508" s="96" t="str">
        <f>'2. Dimension Definition'!H513</f>
        <v/>
      </c>
      <c r="H508" s="96" t="str">
        <f>'2. Dimension Definition'!J513</f>
        <v/>
      </c>
      <c r="I508" s="146" t="str">
        <f>'2. Dimension Definition'!L510</f>
        <v/>
      </c>
    </row>
    <row r="509">
      <c r="B509" s="96" t="str">
        <f>'2. Dimension Definition'!A514</f>
        <v/>
      </c>
      <c r="C509" s="96" t="str">
        <f>'2. Dimension Definition'!B514</f>
        <v/>
      </c>
      <c r="D509" s="96" t="str">
        <f>'2. Dimension Definition'!C514</f>
        <v/>
      </c>
      <c r="F509" s="96" t="str">
        <f>'2. Dimension Definition'!F514</f>
        <v/>
      </c>
      <c r="G509" s="96" t="str">
        <f>'2. Dimension Definition'!H514</f>
        <v/>
      </c>
      <c r="H509" s="96" t="str">
        <f>'2. Dimension Definition'!J514</f>
        <v/>
      </c>
      <c r="I509" s="146" t="str">
        <f>'2. Dimension Definition'!L511</f>
        <v/>
      </c>
    </row>
    <row r="510">
      <c r="B510" s="96" t="str">
        <f>'2. Dimension Definition'!A515</f>
        <v/>
      </c>
      <c r="C510" s="96" t="str">
        <f>'2. Dimension Definition'!B515</f>
        <v/>
      </c>
      <c r="D510" s="96" t="str">
        <f>'2. Dimension Definition'!C515</f>
        <v/>
      </c>
      <c r="F510" s="96" t="str">
        <f>'2. Dimension Definition'!F515</f>
        <v/>
      </c>
      <c r="G510" s="96" t="str">
        <f>'2. Dimension Definition'!H515</f>
        <v/>
      </c>
      <c r="H510" s="96" t="str">
        <f>'2. Dimension Definition'!J515</f>
        <v/>
      </c>
      <c r="I510" s="146" t="str">
        <f>'2. Dimension Definition'!L512</f>
        <v/>
      </c>
    </row>
    <row r="511">
      <c r="B511" s="96" t="str">
        <f>'2. Dimension Definition'!A516</f>
        <v/>
      </c>
      <c r="C511" s="96" t="str">
        <f>'2. Dimension Definition'!B516</f>
        <v/>
      </c>
      <c r="D511" s="96" t="str">
        <f>'2. Dimension Definition'!C516</f>
        <v/>
      </c>
      <c r="F511" s="96" t="str">
        <f>'2. Dimension Definition'!F516</f>
        <v/>
      </c>
      <c r="G511" s="96" t="str">
        <f>'2. Dimension Definition'!H516</f>
        <v/>
      </c>
      <c r="H511" s="96" t="str">
        <f>'2. Dimension Definition'!J516</f>
        <v/>
      </c>
      <c r="I511" s="146" t="str">
        <f>'2. Dimension Definition'!L513</f>
        <v/>
      </c>
    </row>
    <row r="512">
      <c r="B512" s="96" t="str">
        <f>'2. Dimension Definition'!A517</f>
        <v/>
      </c>
      <c r="C512" s="96" t="str">
        <f>'2. Dimension Definition'!B517</f>
        <v/>
      </c>
      <c r="D512" s="96" t="str">
        <f>'2. Dimension Definition'!C517</f>
        <v/>
      </c>
      <c r="F512" s="96" t="str">
        <f>'2. Dimension Definition'!F517</f>
        <v/>
      </c>
      <c r="G512" s="96" t="str">
        <f>'2. Dimension Definition'!H517</f>
        <v/>
      </c>
      <c r="H512" s="96" t="str">
        <f>'2. Dimension Definition'!J517</f>
        <v/>
      </c>
      <c r="I512" s="146" t="str">
        <f>'2. Dimension Definition'!L514</f>
        <v/>
      </c>
    </row>
    <row r="513">
      <c r="B513" s="96" t="str">
        <f>'2. Dimension Definition'!A518</f>
        <v/>
      </c>
      <c r="C513" s="96" t="str">
        <f>'2. Dimension Definition'!B518</f>
        <v/>
      </c>
      <c r="D513" s="96" t="str">
        <f>'2. Dimension Definition'!C518</f>
        <v/>
      </c>
      <c r="F513" s="96" t="str">
        <f>'2. Dimension Definition'!F518</f>
        <v/>
      </c>
      <c r="G513" s="96" t="str">
        <f>'2. Dimension Definition'!H518</f>
        <v/>
      </c>
      <c r="H513" s="96" t="str">
        <f>'2. Dimension Definition'!J518</f>
        <v/>
      </c>
      <c r="I513" s="146" t="str">
        <f>'2. Dimension Definition'!L515</f>
        <v/>
      </c>
    </row>
    <row r="514">
      <c r="B514" s="96" t="str">
        <f>'2. Dimension Definition'!A519</f>
        <v/>
      </c>
      <c r="C514" s="96" t="str">
        <f>'2. Dimension Definition'!B519</f>
        <v/>
      </c>
      <c r="D514" s="96" t="str">
        <f>'2. Dimension Definition'!C519</f>
        <v/>
      </c>
      <c r="F514" s="96" t="str">
        <f>'2. Dimension Definition'!F519</f>
        <v/>
      </c>
      <c r="G514" s="96" t="str">
        <f>'2. Dimension Definition'!H519</f>
        <v/>
      </c>
      <c r="H514" s="96" t="str">
        <f>'2. Dimension Definition'!J519</f>
        <v/>
      </c>
      <c r="I514" s="146" t="str">
        <f>'2. Dimension Definition'!L516</f>
        <v/>
      </c>
    </row>
    <row r="515">
      <c r="B515" s="96" t="str">
        <f>'2. Dimension Definition'!A520</f>
        <v/>
      </c>
      <c r="C515" s="96" t="str">
        <f>'2. Dimension Definition'!B520</f>
        <v/>
      </c>
      <c r="D515" s="96" t="str">
        <f>'2. Dimension Definition'!C520</f>
        <v/>
      </c>
      <c r="F515" s="96" t="str">
        <f>'2. Dimension Definition'!F520</f>
        <v/>
      </c>
      <c r="G515" s="96" t="str">
        <f>'2. Dimension Definition'!H520</f>
        <v/>
      </c>
      <c r="H515" s="96" t="str">
        <f>'2. Dimension Definition'!J520</f>
        <v/>
      </c>
      <c r="I515" s="146" t="str">
        <f>'2. Dimension Definition'!L517</f>
        <v/>
      </c>
    </row>
    <row r="516">
      <c r="B516" s="96" t="str">
        <f>'2. Dimension Definition'!A521</f>
        <v/>
      </c>
      <c r="C516" s="96" t="str">
        <f>'2. Dimension Definition'!B521</f>
        <v/>
      </c>
      <c r="D516" s="96" t="str">
        <f>'2. Dimension Definition'!C521</f>
        <v/>
      </c>
      <c r="F516" s="96" t="str">
        <f>'2. Dimension Definition'!F521</f>
        <v/>
      </c>
      <c r="G516" s="96" t="str">
        <f>'2. Dimension Definition'!H521</f>
        <v/>
      </c>
      <c r="H516" s="96" t="str">
        <f>'2. Dimension Definition'!J521</f>
        <v/>
      </c>
      <c r="I516" s="146" t="str">
        <f>'2. Dimension Definition'!L518</f>
        <v/>
      </c>
    </row>
    <row r="517">
      <c r="B517" s="96" t="str">
        <f>'2. Dimension Definition'!A522</f>
        <v/>
      </c>
      <c r="C517" s="96" t="str">
        <f>'2. Dimension Definition'!B522</f>
        <v/>
      </c>
      <c r="D517" s="96" t="str">
        <f>'2. Dimension Definition'!C522</f>
        <v/>
      </c>
      <c r="F517" s="96" t="str">
        <f>'2. Dimension Definition'!F522</f>
        <v/>
      </c>
      <c r="G517" s="96" t="str">
        <f>'2. Dimension Definition'!H522</f>
        <v/>
      </c>
      <c r="H517" s="96" t="str">
        <f>'2. Dimension Definition'!J522</f>
        <v/>
      </c>
      <c r="I517" s="146" t="str">
        <f>'2. Dimension Definition'!L519</f>
        <v/>
      </c>
    </row>
    <row r="518">
      <c r="B518" s="96" t="str">
        <f>'2. Dimension Definition'!A523</f>
        <v/>
      </c>
      <c r="C518" s="96" t="str">
        <f>'2. Dimension Definition'!B523</f>
        <v/>
      </c>
      <c r="D518" s="96" t="str">
        <f>'2. Dimension Definition'!C523</f>
        <v/>
      </c>
      <c r="F518" s="96" t="str">
        <f>'2. Dimension Definition'!F523</f>
        <v/>
      </c>
      <c r="G518" s="96" t="str">
        <f>'2. Dimension Definition'!H523</f>
        <v/>
      </c>
      <c r="H518" s="96" t="str">
        <f>'2. Dimension Definition'!J523</f>
        <v/>
      </c>
      <c r="I518" s="146" t="str">
        <f>'2. Dimension Definition'!L520</f>
        <v/>
      </c>
    </row>
    <row r="519">
      <c r="B519" s="96" t="str">
        <f>'2. Dimension Definition'!A524</f>
        <v/>
      </c>
      <c r="C519" s="96" t="str">
        <f>'2. Dimension Definition'!B524</f>
        <v/>
      </c>
      <c r="D519" s="96" t="str">
        <f>'2. Dimension Definition'!C524</f>
        <v/>
      </c>
      <c r="F519" s="96" t="str">
        <f>'2. Dimension Definition'!F524</f>
        <v/>
      </c>
      <c r="G519" s="96" t="str">
        <f>'2. Dimension Definition'!H524</f>
        <v/>
      </c>
      <c r="H519" s="96" t="str">
        <f>'2. Dimension Definition'!J524</f>
        <v/>
      </c>
      <c r="I519" s="146" t="str">
        <f>'2. Dimension Definition'!L521</f>
        <v/>
      </c>
    </row>
    <row r="520">
      <c r="B520" s="96" t="str">
        <f>'2. Dimension Definition'!A525</f>
        <v/>
      </c>
      <c r="C520" s="96" t="str">
        <f>'2. Dimension Definition'!B525</f>
        <v/>
      </c>
      <c r="D520" s="96" t="str">
        <f>'2. Dimension Definition'!C525</f>
        <v/>
      </c>
      <c r="F520" s="96" t="str">
        <f>'2. Dimension Definition'!F525</f>
        <v/>
      </c>
      <c r="G520" s="96" t="str">
        <f>'2. Dimension Definition'!H525</f>
        <v/>
      </c>
      <c r="H520" s="96" t="str">
        <f>'2. Dimension Definition'!J525</f>
        <v/>
      </c>
      <c r="I520" s="146" t="str">
        <f>'2. Dimension Definition'!L522</f>
        <v/>
      </c>
    </row>
    <row r="521">
      <c r="B521" s="96" t="str">
        <f>'2. Dimension Definition'!A526</f>
        <v/>
      </c>
      <c r="C521" s="96" t="str">
        <f>'2. Dimension Definition'!B526</f>
        <v/>
      </c>
      <c r="D521" s="96" t="str">
        <f>'2. Dimension Definition'!C526</f>
        <v/>
      </c>
      <c r="F521" s="96" t="str">
        <f>'2. Dimension Definition'!F526</f>
        <v/>
      </c>
      <c r="G521" s="96" t="str">
        <f>'2. Dimension Definition'!H526</f>
        <v/>
      </c>
      <c r="H521" s="96" t="str">
        <f>'2. Dimension Definition'!J526</f>
        <v/>
      </c>
      <c r="I521" s="146" t="str">
        <f>'2. Dimension Definition'!L523</f>
        <v/>
      </c>
    </row>
    <row r="522">
      <c r="B522" s="96" t="str">
        <f>'2. Dimension Definition'!A527</f>
        <v/>
      </c>
      <c r="C522" s="96" t="str">
        <f>'2. Dimension Definition'!B527</f>
        <v/>
      </c>
      <c r="D522" s="96" t="str">
        <f>'2. Dimension Definition'!C527</f>
        <v/>
      </c>
      <c r="F522" s="96" t="str">
        <f>'2. Dimension Definition'!F527</f>
        <v/>
      </c>
      <c r="G522" s="96" t="str">
        <f>'2. Dimension Definition'!H527</f>
        <v/>
      </c>
      <c r="H522" s="96" t="str">
        <f>'2. Dimension Definition'!J527</f>
        <v/>
      </c>
      <c r="I522" s="146" t="str">
        <f>'2. Dimension Definition'!L524</f>
        <v/>
      </c>
    </row>
    <row r="523">
      <c r="B523" s="96" t="str">
        <f>'2. Dimension Definition'!A528</f>
        <v/>
      </c>
      <c r="C523" s="96" t="str">
        <f>'2. Dimension Definition'!B528</f>
        <v/>
      </c>
      <c r="D523" s="96" t="str">
        <f>'2. Dimension Definition'!C528</f>
        <v/>
      </c>
      <c r="F523" s="96" t="str">
        <f>'2. Dimension Definition'!F528</f>
        <v/>
      </c>
      <c r="G523" s="96" t="str">
        <f>'2. Dimension Definition'!H528</f>
        <v/>
      </c>
      <c r="H523" s="96" t="str">
        <f>'2. Dimension Definition'!J528</f>
        <v/>
      </c>
      <c r="I523" s="146" t="str">
        <f>'2. Dimension Definition'!L525</f>
        <v/>
      </c>
    </row>
    <row r="524">
      <c r="B524" s="96" t="str">
        <f>'2. Dimension Definition'!A529</f>
        <v/>
      </c>
      <c r="C524" s="96" t="str">
        <f>'2. Dimension Definition'!B529</f>
        <v/>
      </c>
      <c r="D524" s="96" t="str">
        <f>'2. Dimension Definition'!C529</f>
        <v/>
      </c>
      <c r="F524" s="96" t="str">
        <f>'2. Dimension Definition'!F529</f>
        <v/>
      </c>
      <c r="G524" s="96" t="str">
        <f>'2. Dimension Definition'!H529</f>
        <v/>
      </c>
      <c r="H524" s="96" t="str">
        <f>'2. Dimension Definition'!J529</f>
        <v/>
      </c>
      <c r="I524" s="146" t="str">
        <f>'2. Dimension Definition'!L526</f>
        <v/>
      </c>
    </row>
    <row r="525">
      <c r="B525" s="96" t="str">
        <f>'2. Dimension Definition'!A530</f>
        <v/>
      </c>
      <c r="C525" s="96" t="str">
        <f>'2. Dimension Definition'!B530</f>
        <v/>
      </c>
      <c r="D525" s="96" t="str">
        <f>'2. Dimension Definition'!C530</f>
        <v/>
      </c>
      <c r="F525" s="96" t="str">
        <f>'2. Dimension Definition'!F530</f>
        <v/>
      </c>
      <c r="G525" s="96" t="str">
        <f>'2. Dimension Definition'!H530</f>
        <v/>
      </c>
      <c r="H525" s="96" t="str">
        <f>'2. Dimension Definition'!J530</f>
        <v/>
      </c>
      <c r="I525" s="146" t="str">
        <f>'2. Dimension Definition'!L527</f>
        <v/>
      </c>
    </row>
    <row r="526">
      <c r="B526" s="96" t="str">
        <f>'2. Dimension Definition'!A531</f>
        <v/>
      </c>
      <c r="C526" s="96" t="str">
        <f>'2. Dimension Definition'!B531</f>
        <v/>
      </c>
      <c r="D526" s="96" t="str">
        <f>'2. Dimension Definition'!C531</f>
        <v/>
      </c>
      <c r="F526" s="96" t="str">
        <f>'2. Dimension Definition'!F531</f>
        <v/>
      </c>
      <c r="G526" s="96" t="str">
        <f>'2. Dimension Definition'!H531</f>
        <v/>
      </c>
      <c r="H526" s="96" t="str">
        <f>'2. Dimension Definition'!J531</f>
        <v/>
      </c>
      <c r="I526" s="146" t="str">
        <f>'2. Dimension Definition'!L528</f>
        <v/>
      </c>
    </row>
    <row r="527">
      <c r="B527" s="96" t="str">
        <f>'2. Dimension Definition'!A532</f>
        <v/>
      </c>
      <c r="C527" s="96" t="str">
        <f>'2. Dimension Definition'!B532</f>
        <v/>
      </c>
      <c r="D527" s="96" t="str">
        <f>'2. Dimension Definition'!C532</f>
        <v/>
      </c>
      <c r="F527" s="96" t="str">
        <f>'2. Dimension Definition'!F532</f>
        <v/>
      </c>
      <c r="G527" s="96" t="str">
        <f>'2. Dimension Definition'!H532</f>
        <v/>
      </c>
      <c r="H527" s="96" t="str">
        <f>'2. Dimension Definition'!J532</f>
        <v/>
      </c>
      <c r="I527" s="146" t="str">
        <f>'2. Dimension Definition'!L529</f>
        <v/>
      </c>
    </row>
    <row r="528">
      <c r="B528" s="96" t="str">
        <f>'2. Dimension Definition'!A533</f>
        <v/>
      </c>
      <c r="C528" s="96" t="str">
        <f>'2. Dimension Definition'!B533</f>
        <v/>
      </c>
      <c r="D528" s="96" t="str">
        <f>'2. Dimension Definition'!C533</f>
        <v/>
      </c>
      <c r="F528" s="96" t="str">
        <f>'2. Dimension Definition'!F533</f>
        <v/>
      </c>
      <c r="G528" s="96" t="str">
        <f>'2. Dimension Definition'!H533</f>
        <v/>
      </c>
      <c r="H528" s="96" t="str">
        <f>'2. Dimension Definition'!J533</f>
        <v/>
      </c>
      <c r="I528" s="146" t="str">
        <f>'2. Dimension Definition'!L530</f>
        <v/>
      </c>
    </row>
    <row r="529">
      <c r="B529" s="96" t="str">
        <f>'2. Dimension Definition'!A534</f>
        <v/>
      </c>
      <c r="C529" s="96" t="str">
        <f>'2. Dimension Definition'!B534</f>
        <v/>
      </c>
      <c r="D529" s="96" t="str">
        <f>'2. Dimension Definition'!C534</f>
        <v/>
      </c>
      <c r="F529" s="96" t="str">
        <f>'2. Dimension Definition'!F534</f>
        <v/>
      </c>
      <c r="G529" s="96" t="str">
        <f>'2. Dimension Definition'!H534</f>
        <v/>
      </c>
      <c r="H529" s="96" t="str">
        <f>'2. Dimension Definition'!J534</f>
        <v/>
      </c>
      <c r="I529" s="146" t="str">
        <f>'2. Dimension Definition'!L531</f>
        <v/>
      </c>
    </row>
    <row r="530">
      <c r="B530" s="96" t="str">
        <f>'2. Dimension Definition'!A535</f>
        <v/>
      </c>
      <c r="C530" s="96" t="str">
        <f>'2. Dimension Definition'!B535</f>
        <v/>
      </c>
      <c r="D530" s="96" t="str">
        <f>'2. Dimension Definition'!C535</f>
        <v/>
      </c>
      <c r="F530" s="96" t="str">
        <f>'2. Dimension Definition'!F535</f>
        <v/>
      </c>
      <c r="G530" s="96" t="str">
        <f>'2. Dimension Definition'!H535</f>
        <v/>
      </c>
      <c r="H530" s="96" t="str">
        <f>'2. Dimension Definition'!J535</f>
        <v/>
      </c>
      <c r="I530" s="146" t="str">
        <f>'2. Dimension Definition'!L532</f>
        <v/>
      </c>
    </row>
    <row r="531">
      <c r="B531" s="96" t="str">
        <f>'2. Dimension Definition'!A536</f>
        <v/>
      </c>
      <c r="C531" s="96" t="str">
        <f>'2. Dimension Definition'!B536</f>
        <v/>
      </c>
      <c r="D531" s="96" t="str">
        <f>'2. Dimension Definition'!C536</f>
        <v/>
      </c>
      <c r="F531" s="96" t="str">
        <f>'2. Dimension Definition'!F536</f>
        <v/>
      </c>
      <c r="G531" s="96" t="str">
        <f>'2. Dimension Definition'!H536</f>
        <v/>
      </c>
      <c r="H531" s="96" t="str">
        <f>'2. Dimension Definition'!J536</f>
        <v/>
      </c>
      <c r="I531" s="146" t="str">
        <f>'2. Dimension Definition'!L533</f>
        <v/>
      </c>
    </row>
    <row r="532">
      <c r="B532" s="96" t="str">
        <f>'2. Dimension Definition'!A537</f>
        <v/>
      </c>
      <c r="C532" s="96" t="str">
        <f>'2. Dimension Definition'!B537</f>
        <v/>
      </c>
      <c r="D532" s="96" t="str">
        <f>'2. Dimension Definition'!C537</f>
        <v/>
      </c>
      <c r="F532" s="96" t="str">
        <f>'2. Dimension Definition'!F537</f>
        <v/>
      </c>
      <c r="G532" s="96" t="str">
        <f>'2. Dimension Definition'!H537</f>
        <v/>
      </c>
      <c r="H532" s="96" t="str">
        <f>'2. Dimension Definition'!J537</f>
        <v/>
      </c>
      <c r="I532" s="146" t="str">
        <f>'2. Dimension Definition'!L534</f>
        <v/>
      </c>
    </row>
    <row r="533">
      <c r="B533" s="96" t="str">
        <f>'2. Dimension Definition'!A538</f>
        <v/>
      </c>
      <c r="C533" s="96" t="str">
        <f>'2. Dimension Definition'!B538</f>
        <v/>
      </c>
      <c r="D533" s="96" t="str">
        <f>'2. Dimension Definition'!C538</f>
        <v/>
      </c>
      <c r="F533" s="96" t="str">
        <f>'2. Dimension Definition'!F538</f>
        <v/>
      </c>
      <c r="G533" s="96" t="str">
        <f>'2. Dimension Definition'!H538</f>
        <v/>
      </c>
      <c r="H533" s="96" t="str">
        <f>'2. Dimension Definition'!J538</f>
        <v/>
      </c>
      <c r="I533" s="146" t="str">
        <f>'2. Dimension Definition'!L535</f>
        <v/>
      </c>
    </row>
    <row r="534">
      <c r="B534" s="96" t="str">
        <f>'2. Dimension Definition'!A539</f>
        <v/>
      </c>
      <c r="C534" s="96" t="str">
        <f>'2. Dimension Definition'!B539</f>
        <v/>
      </c>
      <c r="D534" s="96" t="str">
        <f>'2. Dimension Definition'!C539</f>
        <v/>
      </c>
      <c r="F534" s="96" t="str">
        <f>'2. Dimension Definition'!F539</f>
        <v/>
      </c>
      <c r="G534" s="96" t="str">
        <f>'2. Dimension Definition'!H539</f>
        <v/>
      </c>
      <c r="H534" s="96" t="str">
        <f>'2. Dimension Definition'!J539</f>
        <v/>
      </c>
      <c r="I534" s="146" t="str">
        <f>'2. Dimension Definition'!L536</f>
        <v/>
      </c>
    </row>
    <row r="535">
      <c r="B535" s="96" t="str">
        <f>'2. Dimension Definition'!A540</f>
        <v/>
      </c>
      <c r="C535" s="96" t="str">
        <f>'2. Dimension Definition'!B540</f>
        <v/>
      </c>
      <c r="D535" s="96" t="str">
        <f>'2. Dimension Definition'!C540</f>
        <v/>
      </c>
      <c r="F535" s="96" t="str">
        <f>'2. Dimension Definition'!F540</f>
        <v/>
      </c>
      <c r="G535" s="96" t="str">
        <f>'2. Dimension Definition'!H540</f>
        <v/>
      </c>
      <c r="H535" s="96" t="str">
        <f>'2. Dimension Definition'!J540</f>
        <v/>
      </c>
      <c r="I535" s="146" t="str">
        <f>'2. Dimension Definition'!L537</f>
        <v/>
      </c>
    </row>
    <row r="536">
      <c r="B536" s="96" t="str">
        <f>'2. Dimension Definition'!A541</f>
        <v/>
      </c>
      <c r="C536" s="96" t="str">
        <f>'2. Dimension Definition'!B541</f>
        <v/>
      </c>
      <c r="D536" s="96" t="str">
        <f>'2. Dimension Definition'!C541</f>
        <v/>
      </c>
      <c r="F536" s="96" t="str">
        <f>'2. Dimension Definition'!F541</f>
        <v/>
      </c>
      <c r="G536" s="96" t="str">
        <f>'2. Dimension Definition'!H541</f>
        <v/>
      </c>
      <c r="H536" s="96" t="str">
        <f>'2. Dimension Definition'!J541</f>
        <v/>
      </c>
      <c r="I536" s="146" t="str">
        <f>'2. Dimension Definition'!L538</f>
        <v/>
      </c>
    </row>
    <row r="537">
      <c r="B537" s="96" t="str">
        <f>'2. Dimension Definition'!A542</f>
        <v/>
      </c>
      <c r="C537" s="96" t="str">
        <f>'2. Dimension Definition'!B542</f>
        <v/>
      </c>
      <c r="D537" s="96" t="str">
        <f>'2. Dimension Definition'!C542</f>
        <v/>
      </c>
      <c r="F537" s="96" t="str">
        <f>'2. Dimension Definition'!F542</f>
        <v/>
      </c>
      <c r="G537" s="96" t="str">
        <f>'2. Dimension Definition'!H542</f>
        <v/>
      </c>
      <c r="H537" s="96" t="str">
        <f>'2. Dimension Definition'!J542</f>
        <v/>
      </c>
      <c r="I537" s="146" t="str">
        <f>'2. Dimension Definition'!L539</f>
        <v/>
      </c>
    </row>
    <row r="538">
      <c r="B538" s="96" t="str">
        <f>'2. Dimension Definition'!A543</f>
        <v/>
      </c>
      <c r="C538" s="96" t="str">
        <f>'2. Dimension Definition'!B543</f>
        <v/>
      </c>
      <c r="D538" s="96" t="str">
        <f>'2. Dimension Definition'!C543</f>
        <v/>
      </c>
      <c r="F538" s="96" t="str">
        <f>'2. Dimension Definition'!F543</f>
        <v/>
      </c>
      <c r="G538" s="96" t="str">
        <f>'2. Dimension Definition'!H543</f>
        <v/>
      </c>
      <c r="H538" s="96" t="str">
        <f>'2. Dimension Definition'!J543</f>
        <v/>
      </c>
      <c r="I538" s="146" t="str">
        <f>'2. Dimension Definition'!L540</f>
        <v/>
      </c>
    </row>
    <row r="539">
      <c r="B539" s="96" t="str">
        <f>'2. Dimension Definition'!A544</f>
        <v/>
      </c>
      <c r="C539" s="96" t="str">
        <f>'2. Dimension Definition'!B544</f>
        <v/>
      </c>
      <c r="D539" s="96" t="str">
        <f>'2. Dimension Definition'!C544</f>
        <v/>
      </c>
      <c r="F539" s="96" t="str">
        <f>'2. Dimension Definition'!F544</f>
        <v/>
      </c>
      <c r="G539" s="96" t="str">
        <f>'2. Dimension Definition'!H544</f>
        <v/>
      </c>
      <c r="H539" s="96" t="str">
        <f>'2. Dimension Definition'!J544</f>
        <v/>
      </c>
      <c r="I539" s="146" t="str">
        <f>'2. Dimension Definition'!L541</f>
        <v/>
      </c>
    </row>
    <row r="540">
      <c r="B540" s="96" t="str">
        <f>'2. Dimension Definition'!A545</f>
        <v/>
      </c>
      <c r="C540" s="96" t="str">
        <f>'2. Dimension Definition'!B545</f>
        <v/>
      </c>
      <c r="D540" s="96" t="str">
        <f>'2. Dimension Definition'!C545</f>
        <v/>
      </c>
      <c r="F540" s="96" t="str">
        <f>'2. Dimension Definition'!F545</f>
        <v/>
      </c>
      <c r="G540" s="96" t="str">
        <f>'2. Dimension Definition'!H545</f>
        <v/>
      </c>
      <c r="H540" s="96" t="str">
        <f>'2. Dimension Definition'!J545</f>
        <v/>
      </c>
      <c r="I540" s="146" t="str">
        <f>'2. Dimension Definition'!L542</f>
        <v/>
      </c>
    </row>
    <row r="541">
      <c r="B541" s="96" t="str">
        <f>'2. Dimension Definition'!A546</f>
        <v/>
      </c>
      <c r="C541" s="96" t="str">
        <f>'2. Dimension Definition'!B546</f>
        <v/>
      </c>
      <c r="D541" s="96" t="str">
        <f>'2. Dimension Definition'!C546</f>
        <v/>
      </c>
      <c r="F541" s="96" t="str">
        <f>'2. Dimension Definition'!F546</f>
        <v/>
      </c>
      <c r="G541" s="96" t="str">
        <f>'2. Dimension Definition'!H546</f>
        <v/>
      </c>
      <c r="H541" s="96" t="str">
        <f>'2. Dimension Definition'!J546</f>
        <v/>
      </c>
      <c r="I541" s="146" t="str">
        <f>'2. Dimension Definition'!L543</f>
        <v/>
      </c>
    </row>
    <row r="542">
      <c r="B542" s="96" t="str">
        <f>'2. Dimension Definition'!A547</f>
        <v/>
      </c>
      <c r="C542" s="96" t="str">
        <f>'2. Dimension Definition'!B547</f>
        <v/>
      </c>
      <c r="D542" s="96" t="str">
        <f>'2. Dimension Definition'!C547</f>
        <v/>
      </c>
      <c r="F542" s="96" t="str">
        <f>'2. Dimension Definition'!F547</f>
        <v/>
      </c>
      <c r="G542" s="96" t="str">
        <f>'2. Dimension Definition'!H547</f>
        <v/>
      </c>
      <c r="H542" s="96" t="str">
        <f>'2. Dimension Definition'!J547</f>
        <v/>
      </c>
      <c r="I542" s="146" t="str">
        <f>'2. Dimension Definition'!L544</f>
        <v/>
      </c>
    </row>
    <row r="543">
      <c r="B543" s="96" t="str">
        <f>'2. Dimension Definition'!A548</f>
        <v/>
      </c>
      <c r="C543" s="96" t="str">
        <f>'2. Dimension Definition'!B548</f>
        <v/>
      </c>
      <c r="D543" s="96" t="str">
        <f>'2. Dimension Definition'!C548</f>
        <v/>
      </c>
      <c r="F543" s="96" t="str">
        <f>'2. Dimension Definition'!F548</f>
        <v/>
      </c>
      <c r="G543" s="96" t="str">
        <f>'2. Dimension Definition'!H548</f>
        <v/>
      </c>
      <c r="H543" s="96" t="str">
        <f>'2. Dimension Definition'!J548</f>
        <v/>
      </c>
      <c r="I543" s="146" t="str">
        <f>'2. Dimension Definition'!L545</f>
        <v/>
      </c>
    </row>
    <row r="544">
      <c r="B544" s="96" t="str">
        <f>'2. Dimension Definition'!A549</f>
        <v/>
      </c>
      <c r="C544" s="96" t="str">
        <f>'2. Dimension Definition'!B549</f>
        <v/>
      </c>
      <c r="D544" s="96" t="str">
        <f>'2. Dimension Definition'!C549</f>
        <v/>
      </c>
      <c r="F544" s="96" t="str">
        <f>'2. Dimension Definition'!F549</f>
        <v/>
      </c>
      <c r="G544" s="96" t="str">
        <f>'2. Dimension Definition'!H549</f>
        <v/>
      </c>
      <c r="H544" s="96" t="str">
        <f>'2. Dimension Definition'!J549</f>
        <v/>
      </c>
      <c r="I544" s="146" t="str">
        <f>'2. Dimension Definition'!L546</f>
        <v/>
      </c>
    </row>
    <row r="545">
      <c r="B545" s="96" t="str">
        <f>'2. Dimension Definition'!A550</f>
        <v/>
      </c>
      <c r="C545" s="96" t="str">
        <f>'2. Dimension Definition'!B550</f>
        <v/>
      </c>
      <c r="D545" s="96" t="str">
        <f>'2. Dimension Definition'!C550</f>
        <v/>
      </c>
      <c r="F545" s="96" t="str">
        <f>'2. Dimension Definition'!F550</f>
        <v/>
      </c>
      <c r="G545" s="96" t="str">
        <f>'2. Dimension Definition'!H550</f>
        <v/>
      </c>
      <c r="H545" s="96" t="str">
        <f>'2. Dimension Definition'!J550</f>
        <v/>
      </c>
      <c r="I545" s="146" t="str">
        <f>'2. Dimension Definition'!L547</f>
        <v/>
      </c>
    </row>
    <row r="546">
      <c r="B546" s="96" t="str">
        <f>'2. Dimension Definition'!A551</f>
        <v/>
      </c>
      <c r="C546" s="96" t="str">
        <f>'2. Dimension Definition'!B551</f>
        <v/>
      </c>
      <c r="D546" s="96" t="str">
        <f>'2. Dimension Definition'!C551</f>
        <v/>
      </c>
      <c r="F546" s="96" t="str">
        <f>'2. Dimension Definition'!F551</f>
        <v/>
      </c>
      <c r="G546" s="96" t="str">
        <f>'2. Dimension Definition'!H551</f>
        <v/>
      </c>
      <c r="H546" s="96" t="str">
        <f>'2. Dimension Definition'!J551</f>
        <v/>
      </c>
      <c r="I546" s="146" t="str">
        <f>'2. Dimension Definition'!L548</f>
        <v/>
      </c>
    </row>
    <row r="547">
      <c r="B547" s="96" t="str">
        <f>'2. Dimension Definition'!A552</f>
        <v/>
      </c>
      <c r="C547" s="96" t="str">
        <f>'2. Dimension Definition'!B552</f>
        <v/>
      </c>
      <c r="D547" s="96" t="str">
        <f>'2. Dimension Definition'!C552</f>
        <v/>
      </c>
      <c r="F547" s="96" t="str">
        <f>'2. Dimension Definition'!F552</f>
        <v/>
      </c>
      <c r="G547" s="96" t="str">
        <f>'2. Dimension Definition'!H552</f>
        <v/>
      </c>
      <c r="H547" s="96" t="str">
        <f>'2. Dimension Definition'!J552</f>
        <v/>
      </c>
      <c r="I547" s="146" t="str">
        <f>'2. Dimension Definition'!L549</f>
        <v/>
      </c>
    </row>
    <row r="548">
      <c r="B548" s="96" t="str">
        <f>'2. Dimension Definition'!A553</f>
        <v/>
      </c>
      <c r="C548" s="96" t="str">
        <f>'2. Dimension Definition'!B553</f>
        <v/>
      </c>
      <c r="D548" s="96" t="str">
        <f>'2. Dimension Definition'!C553</f>
        <v/>
      </c>
      <c r="F548" s="96" t="str">
        <f>'2. Dimension Definition'!F553</f>
        <v/>
      </c>
      <c r="G548" s="96" t="str">
        <f>'2. Dimension Definition'!H553</f>
        <v/>
      </c>
      <c r="H548" s="96" t="str">
        <f>'2. Dimension Definition'!J553</f>
        <v/>
      </c>
      <c r="I548" s="146" t="str">
        <f>'2. Dimension Definition'!L550</f>
        <v/>
      </c>
    </row>
    <row r="549">
      <c r="B549" s="96" t="str">
        <f>'2. Dimension Definition'!A554</f>
        <v/>
      </c>
      <c r="C549" s="96" t="str">
        <f>'2. Dimension Definition'!B554</f>
        <v/>
      </c>
      <c r="D549" s="96" t="str">
        <f>'2. Dimension Definition'!C554</f>
        <v/>
      </c>
      <c r="F549" s="96" t="str">
        <f>'2. Dimension Definition'!F554</f>
        <v/>
      </c>
      <c r="G549" s="96" t="str">
        <f>'2. Dimension Definition'!H554</f>
        <v/>
      </c>
      <c r="H549" s="96" t="str">
        <f>'2. Dimension Definition'!J554</f>
        <v/>
      </c>
      <c r="I549" s="146" t="str">
        <f>'2. Dimension Definition'!L551</f>
        <v/>
      </c>
    </row>
    <row r="550">
      <c r="B550" s="96" t="str">
        <f>'2. Dimension Definition'!A555</f>
        <v/>
      </c>
      <c r="C550" s="96" t="str">
        <f>'2. Dimension Definition'!B555</f>
        <v/>
      </c>
      <c r="D550" s="96" t="str">
        <f>'2. Dimension Definition'!C555</f>
        <v/>
      </c>
      <c r="F550" s="96" t="str">
        <f>'2. Dimension Definition'!F555</f>
        <v/>
      </c>
      <c r="G550" s="96" t="str">
        <f>'2. Dimension Definition'!H555</f>
        <v/>
      </c>
      <c r="H550" s="96" t="str">
        <f>'2. Dimension Definition'!J555</f>
        <v/>
      </c>
      <c r="I550" s="146" t="str">
        <f>'2. Dimension Definition'!L552</f>
        <v/>
      </c>
    </row>
    <row r="551">
      <c r="B551" s="96" t="str">
        <f>'2. Dimension Definition'!A556</f>
        <v/>
      </c>
      <c r="C551" s="96" t="str">
        <f>'2. Dimension Definition'!B556</f>
        <v/>
      </c>
      <c r="D551" s="96" t="str">
        <f>'2. Dimension Definition'!C556</f>
        <v/>
      </c>
      <c r="F551" s="96" t="str">
        <f>'2. Dimension Definition'!F556</f>
        <v/>
      </c>
      <c r="G551" s="96" t="str">
        <f>'2. Dimension Definition'!H556</f>
        <v/>
      </c>
      <c r="H551" s="96" t="str">
        <f>'2. Dimension Definition'!J556</f>
        <v/>
      </c>
      <c r="I551" s="146" t="str">
        <f>'2. Dimension Definition'!L553</f>
        <v/>
      </c>
    </row>
    <row r="552">
      <c r="B552" s="96" t="str">
        <f>'2. Dimension Definition'!A557</f>
        <v/>
      </c>
      <c r="C552" s="96" t="str">
        <f>'2. Dimension Definition'!B557</f>
        <v/>
      </c>
      <c r="D552" s="96" t="str">
        <f>'2. Dimension Definition'!C557</f>
        <v/>
      </c>
      <c r="F552" s="96" t="str">
        <f>'2. Dimension Definition'!F557</f>
        <v/>
      </c>
      <c r="G552" s="96" t="str">
        <f>'2. Dimension Definition'!H557</f>
        <v/>
      </c>
      <c r="H552" s="96" t="str">
        <f>'2. Dimension Definition'!J557</f>
        <v/>
      </c>
      <c r="I552" s="146" t="str">
        <f>'2. Dimension Definition'!L554</f>
        <v/>
      </c>
    </row>
    <row r="553">
      <c r="B553" s="96" t="str">
        <f>'2. Dimension Definition'!A558</f>
        <v/>
      </c>
      <c r="C553" s="96" t="str">
        <f>'2. Dimension Definition'!B558</f>
        <v/>
      </c>
      <c r="D553" s="96" t="str">
        <f>'2. Dimension Definition'!C558</f>
        <v/>
      </c>
      <c r="F553" s="96" t="str">
        <f>'2. Dimension Definition'!F558</f>
        <v/>
      </c>
      <c r="G553" s="96" t="str">
        <f>'2. Dimension Definition'!H558</f>
        <v/>
      </c>
      <c r="H553" s="96" t="str">
        <f>'2. Dimension Definition'!J558</f>
        <v/>
      </c>
      <c r="I553" s="146" t="str">
        <f>'2. Dimension Definition'!L555</f>
        <v/>
      </c>
    </row>
    <row r="554">
      <c r="B554" s="96" t="str">
        <f>'2. Dimension Definition'!A559</f>
        <v/>
      </c>
      <c r="C554" s="96" t="str">
        <f>'2. Dimension Definition'!B559</f>
        <v/>
      </c>
      <c r="D554" s="96" t="str">
        <f>'2. Dimension Definition'!C559</f>
        <v/>
      </c>
      <c r="F554" s="96" t="str">
        <f>'2. Dimension Definition'!F559</f>
        <v/>
      </c>
      <c r="G554" s="96" t="str">
        <f>'2. Dimension Definition'!H559</f>
        <v/>
      </c>
      <c r="H554" s="96" t="str">
        <f>'2. Dimension Definition'!J559</f>
        <v/>
      </c>
      <c r="I554" s="146" t="str">
        <f>'2. Dimension Definition'!L556</f>
        <v/>
      </c>
    </row>
    <row r="555">
      <c r="B555" s="96" t="str">
        <f>'2. Dimension Definition'!A560</f>
        <v/>
      </c>
      <c r="C555" s="96" t="str">
        <f>'2. Dimension Definition'!B560</f>
        <v/>
      </c>
      <c r="D555" s="96" t="str">
        <f>'2. Dimension Definition'!C560</f>
        <v/>
      </c>
      <c r="F555" s="96" t="str">
        <f>'2. Dimension Definition'!F560</f>
        <v/>
      </c>
      <c r="G555" s="96" t="str">
        <f>'2. Dimension Definition'!H560</f>
        <v/>
      </c>
      <c r="H555" s="96" t="str">
        <f>'2. Dimension Definition'!J560</f>
        <v/>
      </c>
      <c r="I555" s="146" t="str">
        <f>'2. Dimension Definition'!L557</f>
        <v/>
      </c>
    </row>
    <row r="556">
      <c r="B556" s="96" t="str">
        <f>'2. Dimension Definition'!A561</f>
        <v/>
      </c>
      <c r="C556" s="96" t="str">
        <f>'2. Dimension Definition'!B561</f>
        <v/>
      </c>
      <c r="D556" s="96" t="str">
        <f>'2. Dimension Definition'!C561</f>
        <v/>
      </c>
      <c r="F556" s="96" t="str">
        <f>'2. Dimension Definition'!F561</f>
        <v/>
      </c>
      <c r="G556" s="96" t="str">
        <f>'2. Dimension Definition'!H561</f>
        <v/>
      </c>
      <c r="H556" s="96" t="str">
        <f>'2. Dimension Definition'!J561</f>
        <v/>
      </c>
      <c r="I556" s="146" t="str">
        <f>'2. Dimension Definition'!L558</f>
        <v/>
      </c>
    </row>
    <row r="557">
      <c r="B557" s="96" t="str">
        <f>'2. Dimension Definition'!A562</f>
        <v/>
      </c>
      <c r="C557" s="96" t="str">
        <f>'2. Dimension Definition'!B562</f>
        <v/>
      </c>
      <c r="D557" s="96" t="str">
        <f>'2. Dimension Definition'!C562</f>
        <v/>
      </c>
      <c r="F557" s="96" t="str">
        <f>'2. Dimension Definition'!F562</f>
        <v/>
      </c>
      <c r="G557" s="96" t="str">
        <f>'2. Dimension Definition'!H562</f>
        <v/>
      </c>
      <c r="H557" s="96" t="str">
        <f>'2. Dimension Definition'!J562</f>
        <v/>
      </c>
      <c r="I557" s="146" t="str">
        <f>'2. Dimension Definition'!L559</f>
        <v/>
      </c>
    </row>
    <row r="558">
      <c r="B558" s="96" t="str">
        <f>'2. Dimension Definition'!A563</f>
        <v/>
      </c>
      <c r="C558" s="96" t="str">
        <f>'2. Dimension Definition'!B563</f>
        <v/>
      </c>
      <c r="D558" s="96" t="str">
        <f>'2. Dimension Definition'!C563</f>
        <v/>
      </c>
      <c r="F558" s="96" t="str">
        <f>'2. Dimension Definition'!F563</f>
        <v/>
      </c>
      <c r="G558" s="96" t="str">
        <f>'2. Dimension Definition'!H563</f>
        <v/>
      </c>
      <c r="H558" s="96" t="str">
        <f>'2. Dimension Definition'!J563</f>
        <v/>
      </c>
      <c r="I558" s="146" t="str">
        <f>'2. Dimension Definition'!L560</f>
        <v/>
      </c>
    </row>
    <row r="559">
      <c r="B559" s="96" t="str">
        <f>'2. Dimension Definition'!A564</f>
        <v/>
      </c>
      <c r="C559" s="96" t="str">
        <f>'2. Dimension Definition'!B564</f>
        <v/>
      </c>
      <c r="D559" s="96" t="str">
        <f>'2. Dimension Definition'!C564</f>
        <v/>
      </c>
      <c r="F559" s="96" t="str">
        <f>'2. Dimension Definition'!F564</f>
        <v/>
      </c>
      <c r="G559" s="96" t="str">
        <f>'2. Dimension Definition'!H564</f>
        <v/>
      </c>
      <c r="H559" s="96" t="str">
        <f>'2. Dimension Definition'!J564</f>
        <v/>
      </c>
      <c r="I559" s="146" t="str">
        <f>'2. Dimension Definition'!L561</f>
        <v/>
      </c>
    </row>
    <row r="560">
      <c r="B560" s="96" t="str">
        <f>'2. Dimension Definition'!A565</f>
        <v/>
      </c>
      <c r="C560" s="96" t="str">
        <f>'2. Dimension Definition'!B565</f>
        <v/>
      </c>
      <c r="D560" s="96" t="str">
        <f>'2. Dimension Definition'!C565</f>
        <v/>
      </c>
      <c r="F560" s="96" t="str">
        <f>'2. Dimension Definition'!F565</f>
        <v/>
      </c>
      <c r="G560" s="96" t="str">
        <f>'2. Dimension Definition'!H565</f>
        <v/>
      </c>
      <c r="H560" s="96" t="str">
        <f>'2. Dimension Definition'!J565</f>
        <v/>
      </c>
      <c r="I560" s="146" t="str">
        <f>'2. Dimension Definition'!L562</f>
        <v/>
      </c>
    </row>
    <row r="561">
      <c r="B561" s="96" t="str">
        <f>'2. Dimension Definition'!A566</f>
        <v/>
      </c>
      <c r="C561" s="96" t="str">
        <f>'2. Dimension Definition'!B566</f>
        <v/>
      </c>
      <c r="D561" s="96" t="str">
        <f>'2. Dimension Definition'!C566</f>
        <v/>
      </c>
      <c r="F561" s="96" t="str">
        <f>'2. Dimension Definition'!F566</f>
        <v/>
      </c>
      <c r="G561" s="96" t="str">
        <f>'2. Dimension Definition'!H566</f>
        <v/>
      </c>
      <c r="H561" s="96" t="str">
        <f>'2. Dimension Definition'!J566</f>
        <v/>
      </c>
      <c r="I561" s="146" t="str">
        <f>'2. Dimension Definition'!L563</f>
        <v/>
      </c>
    </row>
    <row r="562">
      <c r="B562" s="96" t="str">
        <f>'2. Dimension Definition'!A567</f>
        <v/>
      </c>
      <c r="C562" s="96" t="str">
        <f>'2. Dimension Definition'!B567</f>
        <v/>
      </c>
      <c r="D562" s="96" t="str">
        <f>'2. Dimension Definition'!C567</f>
        <v/>
      </c>
      <c r="F562" s="96" t="str">
        <f>'2. Dimension Definition'!F567</f>
        <v/>
      </c>
      <c r="G562" s="96" t="str">
        <f>'2. Dimension Definition'!H567</f>
        <v/>
      </c>
      <c r="H562" s="96" t="str">
        <f>'2. Dimension Definition'!J567</f>
        <v/>
      </c>
      <c r="I562" s="146" t="str">
        <f>'2. Dimension Definition'!L564</f>
        <v/>
      </c>
    </row>
    <row r="563">
      <c r="B563" s="96" t="str">
        <f>'2. Dimension Definition'!A568</f>
        <v/>
      </c>
      <c r="C563" s="96" t="str">
        <f>'2. Dimension Definition'!B568</f>
        <v/>
      </c>
      <c r="D563" s="96" t="str">
        <f>'2. Dimension Definition'!C568</f>
        <v/>
      </c>
      <c r="F563" s="96" t="str">
        <f>'2. Dimension Definition'!F568</f>
        <v/>
      </c>
      <c r="G563" s="96" t="str">
        <f>'2. Dimension Definition'!H568</f>
        <v/>
      </c>
      <c r="H563" s="96" t="str">
        <f>'2. Dimension Definition'!J568</f>
        <v/>
      </c>
      <c r="I563" s="146" t="str">
        <f>'2. Dimension Definition'!L565</f>
        <v/>
      </c>
    </row>
    <row r="564">
      <c r="B564" s="96" t="str">
        <f>'2. Dimension Definition'!A569</f>
        <v/>
      </c>
      <c r="C564" s="96" t="str">
        <f>'2. Dimension Definition'!B569</f>
        <v/>
      </c>
      <c r="D564" s="96" t="str">
        <f>'2. Dimension Definition'!C569</f>
        <v/>
      </c>
      <c r="F564" s="96" t="str">
        <f>'2. Dimension Definition'!F569</f>
        <v/>
      </c>
      <c r="G564" s="96" t="str">
        <f>'2. Dimension Definition'!H569</f>
        <v/>
      </c>
      <c r="H564" s="96" t="str">
        <f>'2. Dimension Definition'!J569</f>
        <v/>
      </c>
      <c r="I564" s="146" t="str">
        <f>'2. Dimension Definition'!L566</f>
        <v/>
      </c>
    </row>
    <row r="565">
      <c r="B565" s="96" t="str">
        <f>'2. Dimension Definition'!A570</f>
        <v/>
      </c>
      <c r="C565" s="96" t="str">
        <f>'2. Dimension Definition'!B570</f>
        <v/>
      </c>
      <c r="D565" s="96" t="str">
        <f>'2. Dimension Definition'!C570</f>
        <v/>
      </c>
      <c r="F565" s="96" t="str">
        <f>'2. Dimension Definition'!F570</f>
        <v/>
      </c>
      <c r="G565" s="96" t="str">
        <f>'2. Dimension Definition'!H570</f>
        <v/>
      </c>
      <c r="H565" s="96" t="str">
        <f>'2. Dimension Definition'!J570</f>
        <v/>
      </c>
      <c r="I565" s="146" t="str">
        <f>'2. Dimension Definition'!L567</f>
        <v/>
      </c>
    </row>
    <row r="566">
      <c r="B566" s="96" t="str">
        <f>'2. Dimension Definition'!A571</f>
        <v/>
      </c>
      <c r="C566" s="96" t="str">
        <f>'2. Dimension Definition'!B571</f>
        <v/>
      </c>
      <c r="D566" s="96" t="str">
        <f>'2. Dimension Definition'!C571</f>
        <v/>
      </c>
      <c r="F566" s="96" t="str">
        <f>'2. Dimension Definition'!F571</f>
        <v/>
      </c>
      <c r="G566" s="96" t="str">
        <f>'2. Dimension Definition'!H571</f>
        <v/>
      </c>
      <c r="H566" s="96" t="str">
        <f>'2. Dimension Definition'!J571</f>
        <v/>
      </c>
      <c r="I566" s="146" t="str">
        <f>'2. Dimension Definition'!L568</f>
        <v/>
      </c>
    </row>
    <row r="567">
      <c r="B567" s="96" t="str">
        <f>'2. Dimension Definition'!A572</f>
        <v/>
      </c>
      <c r="C567" s="96" t="str">
        <f>'2. Dimension Definition'!B572</f>
        <v/>
      </c>
      <c r="D567" s="96" t="str">
        <f>'2. Dimension Definition'!C572</f>
        <v/>
      </c>
      <c r="F567" s="96" t="str">
        <f>'2. Dimension Definition'!F572</f>
        <v/>
      </c>
      <c r="G567" s="96" t="str">
        <f>'2. Dimension Definition'!H572</f>
        <v/>
      </c>
      <c r="H567" s="96" t="str">
        <f>'2. Dimension Definition'!J572</f>
        <v/>
      </c>
      <c r="I567" s="146" t="str">
        <f>'2. Dimension Definition'!L569</f>
        <v/>
      </c>
    </row>
    <row r="568">
      <c r="B568" s="96" t="str">
        <f>'2. Dimension Definition'!A573</f>
        <v/>
      </c>
      <c r="C568" s="96" t="str">
        <f>'2. Dimension Definition'!B573</f>
        <v/>
      </c>
      <c r="D568" s="96" t="str">
        <f>'2. Dimension Definition'!C573</f>
        <v/>
      </c>
      <c r="F568" s="96" t="str">
        <f>'2. Dimension Definition'!F573</f>
        <v/>
      </c>
      <c r="G568" s="96" t="str">
        <f>'2. Dimension Definition'!H573</f>
        <v/>
      </c>
      <c r="H568" s="96" t="str">
        <f>'2. Dimension Definition'!J573</f>
        <v/>
      </c>
      <c r="I568" s="146" t="str">
        <f>'2. Dimension Definition'!L570</f>
        <v/>
      </c>
    </row>
    <row r="569">
      <c r="B569" s="96" t="str">
        <f>'2. Dimension Definition'!A574</f>
        <v/>
      </c>
      <c r="C569" s="96" t="str">
        <f>'2. Dimension Definition'!B574</f>
        <v/>
      </c>
      <c r="D569" s="96" t="str">
        <f>'2. Dimension Definition'!C574</f>
        <v/>
      </c>
      <c r="F569" s="96" t="str">
        <f>'2. Dimension Definition'!F574</f>
        <v/>
      </c>
      <c r="G569" s="96" t="str">
        <f>'2. Dimension Definition'!H574</f>
        <v/>
      </c>
      <c r="H569" s="96" t="str">
        <f>'2. Dimension Definition'!J574</f>
        <v/>
      </c>
      <c r="I569" s="146" t="str">
        <f>'2. Dimension Definition'!L571</f>
        <v/>
      </c>
    </row>
    <row r="570">
      <c r="B570" s="96" t="str">
        <f>'2. Dimension Definition'!A575</f>
        <v/>
      </c>
      <c r="C570" s="96" t="str">
        <f>'2. Dimension Definition'!B575</f>
        <v/>
      </c>
      <c r="D570" s="96" t="str">
        <f>'2. Dimension Definition'!C575</f>
        <v/>
      </c>
      <c r="F570" s="96" t="str">
        <f>'2. Dimension Definition'!F575</f>
        <v/>
      </c>
      <c r="G570" s="96" t="str">
        <f>'2. Dimension Definition'!H575</f>
        <v/>
      </c>
      <c r="H570" s="96" t="str">
        <f>'2. Dimension Definition'!J575</f>
        <v/>
      </c>
      <c r="I570" s="146" t="str">
        <f>'2. Dimension Definition'!L572</f>
        <v/>
      </c>
    </row>
    <row r="571">
      <c r="B571" s="96" t="str">
        <f>'2. Dimension Definition'!A576</f>
        <v/>
      </c>
      <c r="C571" s="96" t="str">
        <f>'2. Dimension Definition'!B576</f>
        <v/>
      </c>
      <c r="D571" s="96" t="str">
        <f>'2. Dimension Definition'!C576</f>
        <v/>
      </c>
      <c r="F571" s="96" t="str">
        <f>'2. Dimension Definition'!F576</f>
        <v/>
      </c>
      <c r="G571" s="96" t="str">
        <f>'2. Dimension Definition'!H576</f>
        <v/>
      </c>
      <c r="H571" s="96" t="str">
        <f>'2. Dimension Definition'!J576</f>
        <v/>
      </c>
      <c r="I571" s="146" t="str">
        <f>'2. Dimension Definition'!L573</f>
        <v/>
      </c>
    </row>
    <row r="572">
      <c r="B572" s="96" t="str">
        <f>'2. Dimension Definition'!A577</f>
        <v/>
      </c>
      <c r="C572" s="96" t="str">
        <f>'2. Dimension Definition'!B577</f>
        <v/>
      </c>
      <c r="D572" s="96" t="str">
        <f>'2. Dimension Definition'!C577</f>
        <v/>
      </c>
      <c r="F572" s="96" t="str">
        <f>'2. Dimension Definition'!F577</f>
        <v/>
      </c>
      <c r="G572" s="96" t="str">
        <f>'2. Dimension Definition'!H577</f>
        <v/>
      </c>
      <c r="H572" s="96" t="str">
        <f>'2. Dimension Definition'!J577</f>
        <v/>
      </c>
      <c r="I572" s="146" t="str">
        <f>'2. Dimension Definition'!L574</f>
        <v/>
      </c>
    </row>
    <row r="573">
      <c r="B573" s="96" t="str">
        <f>'2. Dimension Definition'!A578</f>
        <v/>
      </c>
      <c r="C573" s="96" t="str">
        <f>'2. Dimension Definition'!B578</f>
        <v/>
      </c>
      <c r="D573" s="96" t="str">
        <f>'2. Dimension Definition'!C578</f>
        <v/>
      </c>
      <c r="F573" s="96" t="str">
        <f>'2. Dimension Definition'!F578</f>
        <v/>
      </c>
      <c r="G573" s="96" t="str">
        <f>'2. Dimension Definition'!H578</f>
        <v/>
      </c>
      <c r="H573" s="96" t="str">
        <f>'2. Dimension Definition'!J578</f>
        <v/>
      </c>
      <c r="I573" s="146" t="str">
        <f>'2. Dimension Definition'!L575</f>
        <v/>
      </c>
    </row>
    <row r="574">
      <c r="B574" s="96" t="str">
        <f>'2. Dimension Definition'!A579</f>
        <v/>
      </c>
      <c r="C574" s="96" t="str">
        <f>'2. Dimension Definition'!B579</f>
        <v/>
      </c>
      <c r="D574" s="96" t="str">
        <f>'2. Dimension Definition'!C579</f>
        <v/>
      </c>
      <c r="F574" s="96" t="str">
        <f>'2. Dimension Definition'!F579</f>
        <v/>
      </c>
      <c r="G574" s="96" t="str">
        <f>'2. Dimension Definition'!H579</f>
        <v/>
      </c>
      <c r="H574" s="96" t="str">
        <f>'2. Dimension Definition'!J579</f>
        <v/>
      </c>
      <c r="I574" s="146" t="str">
        <f>'2. Dimension Definition'!L576</f>
        <v/>
      </c>
    </row>
    <row r="575">
      <c r="B575" s="96" t="str">
        <f>'2. Dimension Definition'!A580</f>
        <v/>
      </c>
      <c r="C575" s="96" t="str">
        <f>'2. Dimension Definition'!B580</f>
        <v/>
      </c>
      <c r="D575" s="96" t="str">
        <f>'2. Dimension Definition'!C580</f>
        <v/>
      </c>
      <c r="F575" s="96" t="str">
        <f>'2. Dimension Definition'!F580</f>
        <v/>
      </c>
      <c r="G575" s="96" t="str">
        <f>'2. Dimension Definition'!H580</f>
        <v/>
      </c>
      <c r="H575" s="96" t="str">
        <f>'2. Dimension Definition'!J580</f>
        <v/>
      </c>
      <c r="I575" s="146" t="str">
        <f>'2. Dimension Definition'!L577</f>
        <v/>
      </c>
    </row>
    <row r="576">
      <c r="B576" s="96" t="str">
        <f>'2. Dimension Definition'!A581</f>
        <v/>
      </c>
      <c r="C576" s="96" t="str">
        <f>'2. Dimension Definition'!B581</f>
        <v/>
      </c>
      <c r="D576" s="96" t="str">
        <f>'2. Dimension Definition'!C581</f>
        <v/>
      </c>
      <c r="F576" s="96" t="str">
        <f>'2. Dimension Definition'!F581</f>
        <v/>
      </c>
      <c r="G576" s="96" t="str">
        <f>'2. Dimension Definition'!H581</f>
        <v/>
      </c>
      <c r="H576" s="96" t="str">
        <f>'2. Dimension Definition'!J581</f>
        <v/>
      </c>
      <c r="I576" s="146" t="str">
        <f>'2. Dimension Definition'!L578</f>
        <v/>
      </c>
    </row>
    <row r="577">
      <c r="B577" s="96" t="str">
        <f>'2. Dimension Definition'!A582</f>
        <v/>
      </c>
      <c r="C577" s="96" t="str">
        <f>'2. Dimension Definition'!B582</f>
        <v/>
      </c>
      <c r="D577" s="96" t="str">
        <f>'2. Dimension Definition'!C582</f>
        <v/>
      </c>
      <c r="F577" s="96" t="str">
        <f>'2. Dimension Definition'!F582</f>
        <v/>
      </c>
      <c r="G577" s="96" t="str">
        <f>'2. Dimension Definition'!H582</f>
        <v/>
      </c>
      <c r="H577" s="96" t="str">
        <f>'2. Dimension Definition'!J582</f>
        <v/>
      </c>
      <c r="I577" s="146" t="str">
        <f>'2. Dimension Definition'!L579</f>
        <v/>
      </c>
    </row>
    <row r="578">
      <c r="B578" s="96" t="str">
        <f>'2. Dimension Definition'!A583</f>
        <v/>
      </c>
      <c r="C578" s="96" t="str">
        <f>'2. Dimension Definition'!B583</f>
        <v/>
      </c>
      <c r="D578" s="96" t="str">
        <f>'2. Dimension Definition'!C583</f>
        <v/>
      </c>
      <c r="F578" s="96" t="str">
        <f>'2. Dimension Definition'!F583</f>
        <v/>
      </c>
      <c r="G578" s="96" t="str">
        <f>'2. Dimension Definition'!H583</f>
        <v/>
      </c>
      <c r="H578" s="96" t="str">
        <f>'2. Dimension Definition'!J583</f>
        <v/>
      </c>
      <c r="I578" s="146" t="str">
        <f>'2. Dimension Definition'!L580</f>
        <v/>
      </c>
    </row>
    <row r="579">
      <c r="B579" s="96" t="str">
        <f>'2. Dimension Definition'!A584</f>
        <v/>
      </c>
      <c r="C579" s="96" t="str">
        <f>'2. Dimension Definition'!B584</f>
        <v/>
      </c>
      <c r="D579" s="96" t="str">
        <f>'2. Dimension Definition'!C584</f>
        <v/>
      </c>
      <c r="F579" s="96" t="str">
        <f>'2. Dimension Definition'!F584</f>
        <v/>
      </c>
      <c r="G579" s="96" t="str">
        <f>'2. Dimension Definition'!H584</f>
        <v/>
      </c>
      <c r="H579" s="96" t="str">
        <f>'2. Dimension Definition'!J584</f>
        <v/>
      </c>
      <c r="I579" s="146" t="str">
        <f>'2. Dimension Definition'!L581</f>
        <v/>
      </c>
    </row>
    <row r="580">
      <c r="B580" s="96" t="str">
        <f>'2. Dimension Definition'!A585</f>
        <v/>
      </c>
      <c r="C580" s="96" t="str">
        <f>'2. Dimension Definition'!B585</f>
        <v/>
      </c>
      <c r="D580" s="96" t="str">
        <f>'2. Dimension Definition'!C585</f>
        <v/>
      </c>
      <c r="F580" s="96" t="str">
        <f>'2. Dimension Definition'!F585</f>
        <v/>
      </c>
      <c r="G580" s="96" t="str">
        <f>'2. Dimension Definition'!H585</f>
        <v/>
      </c>
      <c r="H580" s="96" t="str">
        <f>'2. Dimension Definition'!J585</f>
        <v/>
      </c>
      <c r="I580" s="146" t="str">
        <f>'2. Dimension Definition'!L582</f>
        <v/>
      </c>
    </row>
    <row r="581">
      <c r="B581" s="96" t="str">
        <f>'2. Dimension Definition'!A586</f>
        <v/>
      </c>
      <c r="C581" s="96" t="str">
        <f>'2. Dimension Definition'!B586</f>
        <v/>
      </c>
      <c r="D581" s="96" t="str">
        <f>'2. Dimension Definition'!C586</f>
        <v/>
      </c>
      <c r="F581" s="96" t="str">
        <f>'2. Dimension Definition'!F586</f>
        <v/>
      </c>
      <c r="G581" s="96" t="str">
        <f>'2. Dimension Definition'!H586</f>
        <v/>
      </c>
      <c r="H581" s="96" t="str">
        <f>'2. Dimension Definition'!J586</f>
        <v/>
      </c>
      <c r="I581" s="146" t="str">
        <f>'2. Dimension Definition'!L583</f>
        <v/>
      </c>
    </row>
    <row r="582">
      <c r="B582" s="96" t="str">
        <f>'2. Dimension Definition'!A587</f>
        <v/>
      </c>
      <c r="C582" s="96" t="str">
        <f>'2. Dimension Definition'!B587</f>
        <v/>
      </c>
      <c r="D582" s="96" t="str">
        <f>'2. Dimension Definition'!C587</f>
        <v/>
      </c>
      <c r="F582" s="96" t="str">
        <f>'2. Dimension Definition'!F587</f>
        <v/>
      </c>
      <c r="G582" s="96" t="str">
        <f>'2. Dimension Definition'!H587</f>
        <v/>
      </c>
      <c r="H582" s="96" t="str">
        <f>'2. Dimension Definition'!J587</f>
        <v/>
      </c>
      <c r="I582" s="146" t="str">
        <f>'2. Dimension Definition'!L584</f>
        <v/>
      </c>
    </row>
    <row r="583">
      <c r="B583" s="96" t="str">
        <f>'2. Dimension Definition'!A588</f>
        <v/>
      </c>
      <c r="C583" s="96" t="str">
        <f>'2. Dimension Definition'!B588</f>
        <v/>
      </c>
      <c r="D583" s="96" t="str">
        <f>'2. Dimension Definition'!C588</f>
        <v/>
      </c>
      <c r="F583" s="96" t="str">
        <f>'2. Dimension Definition'!F588</f>
        <v/>
      </c>
      <c r="G583" s="96" t="str">
        <f>'2. Dimension Definition'!H588</f>
        <v/>
      </c>
      <c r="H583" s="96" t="str">
        <f>'2. Dimension Definition'!J588</f>
        <v/>
      </c>
      <c r="I583" s="146" t="str">
        <f>'2. Dimension Definition'!L585</f>
        <v/>
      </c>
    </row>
    <row r="584">
      <c r="B584" s="96" t="str">
        <f>'2. Dimension Definition'!A589</f>
        <v/>
      </c>
      <c r="C584" s="96" t="str">
        <f>'2. Dimension Definition'!B589</f>
        <v/>
      </c>
      <c r="D584" s="96" t="str">
        <f>'2. Dimension Definition'!C589</f>
        <v/>
      </c>
      <c r="F584" s="96" t="str">
        <f>'2. Dimension Definition'!F589</f>
        <v/>
      </c>
      <c r="G584" s="96" t="str">
        <f>'2. Dimension Definition'!H589</f>
        <v/>
      </c>
      <c r="H584" s="96" t="str">
        <f>'2. Dimension Definition'!J589</f>
        <v/>
      </c>
      <c r="I584" s="146" t="str">
        <f>'2. Dimension Definition'!L586</f>
        <v/>
      </c>
    </row>
    <row r="585">
      <c r="B585" s="96" t="str">
        <f>'2. Dimension Definition'!A590</f>
        <v/>
      </c>
      <c r="C585" s="96" t="str">
        <f>'2. Dimension Definition'!B590</f>
        <v/>
      </c>
      <c r="D585" s="96" t="str">
        <f>'2. Dimension Definition'!C590</f>
        <v/>
      </c>
      <c r="F585" s="96" t="str">
        <f>'2. Dimension Definition'!F590</f>
        <v/>
      </c>
      <c r="G585" s="96" t="str">
        <f>'2. Dimension Definition'!H590</f>
        <v/>
      </c>
      <c r="H585" s="96" t="str">
        <f>'2. Dimension Definition'!J590</f>
        <v/>
      </c>
      <c r="I585" s="146" t="str">
        <f>'2. Dimension Definition'!L587</f>
        <v/>
      </c>
    </row>
    <row r="586">
      <c r="B586" s="96" t="str">
        <f>'2. Dimension Definition'!A591</f>
        <v/>
      </c>
      <c r="C586" s="96" t="str">
        <f>'2. Dimension Definition'!B591</f>
        <v/>
      </c>
      <c r="D586" s="96" t="str">
        <f>'2. Dimension Definition'!C591</f>
        <v/>
      </c>
      <c r="F586" s="96" t="str">
        <f>'2. Dimension Definition'!F591</f>
        <v/>
      </c>
      <c r="G586" s="96" t="str">
        <f>'2. Dimension Definition'!H591</f>
        <v/>
      </c>
      <c r="H586" s="96" t="str">
        <f>'2. Dimension Definition'!J591</f>
        <v/>
      </c>
      <c r="I586" s="146" t="str">
        <f>'2. Dimension Definition'!L588</f>
        <v/>
      </c>
    </row>
    <row r="587">
      <c r="B587" s="96" t="str">
        <f>'2. Dimension Definition'!A592</f>
        <v/>
      </c>
      <c r="C587" s="96" t="str">
        <f>'2. Dimension Definition'!B592</f>
        <v/>
      </c>
      <c r="D587" s="96" t="str">
        <f>'2. Dimension Definition'!C592</f>
        <v/>
      </c>
      <c r="F587" s="96" t="str">
        <f>'2. Dimension Definition'!F592</f>
        <v/>
      </c>
      <c r="G587" s="96" t="str">
        <f>'2. Dimension Definition'!H592</f>
        <v/>
      </c>
      <c r="H587" s="96" t="str">
        <f>'2. Dimension Definition'!J592</f>
        <v/>
      </c>
      <c r="I587" s="146" t="str">
        <f>'2. Dimension Definition'!L589</f>
        <v/>
      </c>
    </row>
    <row r="588">
      <c r="B588" s="96" t="str">
        <f>'2. Dimension Definition'!A593</f>
        <v/>
      </c>
      <c r="C588" s="96" t="str">
        <f>'2. Dimension Definition'!B593</f>
        <v/>
      </c>
      <c r="D588" s="96" t="str">
        <f>'2. Dimension Definition'!C593</f>
        <v/>
      </c>
      <c r="F588" s="96" t="str">
        <f>'2. Dimension Definition'!F593</f>
        <v/>
      </c>
      <c r="G588" s="96" t="str">
        <f>'2. Dimension Definition'!H593</f>
        <v/>
      </c>
      <c r="H588" s="96" t="str">
        <f>'2. Dimension Definition'!J593</f>
        <v/>
      </c>
      <c r="I588" s="146" t="str">
        <f>'2. Dimension Definition'!L590</f>
        <v/>
      </c>
    </row>
    <row r="589">
      <c r="B589" s="96" t="str">
        <f>'2. Dimension Definition'!A594</f>
        <v/>
      </c>
      <c r="C589" s="96" t="str">
        <f>'2. Dimension Definition'!B594</f>
        <v/>
      </c>
      <c r="D589" s="96" t="str">
        <f>'2. Dimension Definition'!C594</f>
        <v/>
      </c>
      <c r="F589" s="96" t="str">
        <f>'2. Dimension Definition'!F594</f>
        <v/>
      </c>
      <c r="G589" s="96" t="str">
        <f>'2. Dimension Definition'!H594</f>
        <v/>
      </c>
      <c r="H589" s="96" t="str">
        <f>'2. Dimension Definition'!J594</f>
        <v/>
      </c>
      <c r="I589" s="146" t="str">
        <f>'2. Dimension Definition'!L591</f>
        <v/>
      </c>
    </row>
    <row r="590">
      <c r="B590" s="96" t="str">
        <f>'2. Dimension Definition'!A595</f>
        <v/>
      </c>
      <c r="C590" s="96" t="str">
        <f>'2. Dimension Definition'!B595</f>
        <v/>
      </c>
      <c r="D590" s="96" t="str">
        <f>'2. Dimension Definition'!C595</f>
        <v/>
      </c>
      <c r="F590" s="96" t="str">
        <f>'2. Dimension Definition'!F595</f>
        <v/>
      </c>
      <c r="G590" s="96" t="str">
        <f>'2. Dimension Definition'!H595</f>
        <v/>
      </c>
      <c r="H590" s="96" t="str">
        <f>'2. Dimension Definition'!J595</f>
        <v/>
      </c>
      <c r="I590" s="146" t="str">
        <f>'2. Dimension Definition'!L592</f>
        <v/>
      </c>
    </row>
    <row r="591">
      <c r="B591" s="96" t="str">
        <f>'2. Dimension Definition'!A596</f>
        <v/>
      </c>
      <c r="C591" s="96" t="str">
        <f>'2. Dimension Definition'!B596</f>
        <v/>
      </c>
      <c r="D591" s="96" t="str">
        <f>'2. Dimension Definition'!C596</f>
        <v/>
      </c>
      <c r="F591" s="96" t="str">
        <f>'2. Dimension Definition'!F596</f>
        <v/>
      </c>
      <c r="G591" s="96" t="str">
        <f>'2. Dimension Definition'!H596</f>
        <v/>
      </c>
      <c r="H591" s="96" t="str">
        <f>'2. Dimension Definition'!J596</f>
        <v/>
      </c>
      <c r="I591" s="146" t="str">
        <f>'2. Dimension Definition'!L593</f>
        <v/>
      </c>
    </row>
    <row r="592">
      <c r="B592" s="96" t="str">
        <f>'2. Dimension Definition'!A597</f>
        <v/>
      </c>
      <c r="C592" s="96" t="str">
        <f>'2. Dimension Definition'!B597</f>
        <v/>
      </c>
      <c r="D592" s="96" t="str">
        <f>'2. Dimension Definition'!C597</f>
        <v/>
      </c>
      <c r="F592" s="96" t="str">
        <f>'2. Dimension Definition'!F597</f>
        <v/>
      </c>
      <c r="G592" s="96" t="str">
        <f>'2. Dimension Definition'!H597</f>
        <v/>
      </c>
      <c r="H592" s="96" t="str">
        <f>'2. Dimension Definition'!J597</f>
        <v/>
      </c>
      <c r="I592" s="146" t="str">
        <f>'2. Dimension Definition'!L594</f>
        <v/>
      </c>
    </row>
    <row r="593">
      <c r="B593" s="96" t="str">
        <f>'2. Dimension Definition'!A598</f>
        <v/>
      </c>
      <c r="C593" s="96" t="str">
        <f>'2. Dimension Definition'!B598</f>
        <v/>
      </c>
      <c r="D593" s="96" t="str">
        <f>'2. Dimension Definition'!C598</f>
        <v/>
      </c>
      <c r="F593" s="96" t="str">
        <f>'2. Dimension Definition'!F598</f>
        <v/>
      </c>
      <c r="G593" s="96" t="str">
        <f>'2. Dimension Definition'!H598</f>
        <v/>
      </c>
      <c r="H593" s="96" t="str">
        <f>'2. Dimension Definition'!J598</f>
        <v/>
      </c>
      <c r="I593" s="146" t="str">
        <f>'2. Dimension Definition'!L595</f>
        <v/>
      </c>
    </row>
    <row r="594">
      <c r="B594" s="96" t="str">
        <f>'2. Dimension Definition'!A599</f>
        <v/>
      </c>
      <c r="C594" s="96" t="str">
        <f>'2. Dimension Definition'!B599</f>
        <v/>
      </c>
      <c r="D594" s="96" t="str">
        <f>'2. Dimension Definition'!C599</f>
        <v/>
      </c>
      <c r="F594" s="96" t="str">
        <f>'2. Dimension Definition'!F599</f>
        <v/>
      </c>
      <c r="G594" s="96" t="str">
        <f>'2. Dimension Definition'!H599</f>
        <v/>
      </c>
      <c r="H594" s="96" t="str">
        <f>'2. Dimension Definition'!J599</f>
        <v/>
      </c>
      <c r="I594" s="146" t="str">
        <f>'2. Dimension Definition'!L596</f>
        <v/>
      </c>
    </row>
    <row r="595">
      <c r="B595" s="96" t="str">
        <f>'2. Dimension Definition'!A600</f>
        <v/>
      </c>
      <c r="C595" s="96" t="str">
        <f>'2. Dimension Definition'!B600</f>
        <v/>
      </c>
      <c r="D595" s="96" t="str">
        <f>'2. Dimension Definition'!C600</f>
        <v/>
      </c>
      <c r="F595" s="96" t="str">
        <f>'2. Dimension Definition'!F600</f>
        <v/>
      </c>
      <c r="G595" s="96" t="str">
        <f>'2. Dimension Definition'!H600</f>
        <v/>
      </c>
      <c r="H595" s="96" t="str">
        <f>'2. Dimension Definition'!J600</f>
        <v/>
      </c>
      <c r="I595" s="146" t="str">
        <f>'2. Dimension Definition'!L597</f>
        <v/>
      </c>
    </row>
    <row r="596">
      <c r="B596" s="96" t="str">
        <f>'2. Dimension Definition'!A601</f>
        <v/>
      </c>
      <c r="C596" s="96" t="str">
        <f>'2. Dimension Definition'!B601</f>
        <v/>
      </c>
      <c r="D596" s="96" t="str">
        <f>'2. Dimension Definition'!C601</f>
        <v/>
      </c>
      <c r="F596" s="96" t="str">
        <f>'2. Dimension Definition'!F601</f>
        <v/>
      </c>
      <c r="G596" s="96" t="str">
        <f>'2. Dimension Definition'!H601</f>
        <v/>
      </c>
      <c r="H596" s="96" t="str">
        <f>'2. Dimension Definition'!J601</f>
        <v/>
      </c>
      <c r="I596" s="146" t="str">
        <f>'2. Dimension Definition'!L598</f>
        <v/>
      </c>
    </row>
    <row r="597">
      <c r="B597" s="96" t="str">
        <f>'2. Dimension Definition'!A602</f>
        <v/>
      </c>
      <c r="C597" s="96" t="str">
        <f>'2. Dimension Definition'!B602</f>
        <v/>
      </c>
      <c r="D597" s="96" t="str">
        <f>'2. Dimension Definition'!C602</f>
        <v/>
      </c>
      <c r="F597" s="96" t="str">
        <f>'2. Dimension Definition'!F602</f>
        <v/>
      </c>
      <c r="G597" s="96" t="str">
        <f>'2. Dimension Definition'!H602</f>
        <v/>
      </c>
      <c r="H597" s="96" t="str">
        <f>'2. Dimension Definition'!J602</f>
        <v/>
      </c>
      <c r="I597" s="146" t="str">
        <f>'2. Dimension Definition'!L599</f>
        <v/>
      </c>
    </row>
    <row r="598">
      <c r="B598" s="96" t="str">
        <f>'2. Dimension Definition'!A603</f>
        <v/>
      </c>
      <c r="C598" s="96" t="str">
        <f>'2. Dimension Definition'!B603</f>
        <v/>
      </c>
      <c r="D598" s="96" t="str">
        <f>'2. Dimension Definition'!C603</f>
        <v/>
      </c>
      <c r="F598" s="96" t="str">
        <f>'2. Dimension Definition'!F603</f>
        <v/>
      </c>
      <c r="G598" s="96" t="str">
        <f>'2. Dimension Definition'!H603</f>
        <v/>
      </c>
      <c r="H598" s="96" t="str">
        <f>'2. Dimension Definition'!J603</f>
        <v/>
      </c>
      <c r="I598" s="146" t="str">
        <f>'2. Dimension Definition'!L600</f>
        <v/>
      </c>
    </row>
    <row r="599">
      <c r="B599" s="96" t="str">
        <f>'2. Dimension Definition'!A604</f>
        <v/>
      </c>
      <c r="C599" s="96" t="str">
        <f>'2. Dimension Definition'!B604</f>
        <v/>
      </c>
      <c r="D599" s="96" t="str">
        <f>'2. Dimension Definition'!C604</f>
        <v/>
      </c>
      <c r="F599" s="96" t="str">
        <f>'2. Dimension Definition'!F604</f>
        <v/>
      </c>
      <c r="G599" s="96" t="str">
        <f>'2. Dimension Definition'!H604</f>
        <v/>
      </c>
      <c r="H599" s="96" t="str">
        <f>'2. Dimension Definition'!J604</f>
        <v/>
      </c>
      <c r="I599" s="146" t="str">
        <f>'2. Dimension Definition'!L601</f>
        <v/>
      </c>
    </row>
    <row r="600">
      <c r="B600" s="96" t="str">
        <f>'2. Dimension Definition'!A605</f>
        <v/>
      </c>
      <c r="C600" s="96" t="str">
        <f>'2. Dimension Definition'!B605</f>
        <v/>
      </c>
      <c r="D600" s="96" t="str">
        <f>'2. Dimension Definition'!C605</f>
        <v/>
      </c>
      <c r="F600" s="96" t="str">
        <f>'2. Dimension Definition'!F605</f>
        <v/>
      </c>
      <c r="G600" s="96" t="str">
        <f>'2. Dimension Definition'!H605</f>
        <v/>
      </c>
      <c r="H600" s="96" t="str">
        <f>'2. Dimension Definition'!J605</f>
        <v/>
      </c>
      <c r="I600" s="146" t="str">
        <f>'2. Dimension Definition'!L602</f>
        <v/>
      </c>
    </row>
    <row r="601">
      <c r="B601" s="96" t="str">
        <f>'2. Dimension Definition'!A606</f>
        <v/>
      </c>
      <c r="C601" s="96" t="str">
        <f>'2. Dimension Definition'!B606</f>
        <v/>
      </c>
      <c r="D601" s="96" t="str">
        <f>'2. Dimension Definition'!C606</f>
        <v/>
      </c>
      <c r="F601" s="96" t="str">
        <f>'2. Dimension Definition'!F606</f>
        <v/>
      </c>
      <c r="G601" s="96" t="str">
        <f>'2. Dimension Definition'!H606</f>
        <v/>
      </c>
      <c r="H601" s="96" t="str">
        <f>'2. Dimension Definition'!J606</f>
        <v/>
      </c>
      <c r="I601" s="146" t="str">
        <f>'2. Dimension Definition'!L603</f>
        <v/>
      </c>
    </row>
    <row r="602">
      <c r="B602" s="96" t="str">
        <f>'2. Dimension Definition'!A607</f>
        <v/>
      </c>
      <c r="C602" s="96" t="str">
        <f>'2. Dimension Definition'!B607</f>
        <v/>
      </c>
      <c r="D602" s="96" t="str">
        <f>'2. Dimension Definition'!C607</f>
        <v/>
      </c>
      <c r="F602" s="96" t="str">
        <f>'2. Dimension Definition'!F607</f>
        <v/>
      </c>
      <c r="G602" s="96" t="str">
        <f>'2. Dimension Definition'!H607</f>
        <v/>
      </c>
      <c r="H602" s="96" t="str">
        <f>'2. Dimension Definition'!J607</f>
        <v/>
      </c>
      <c r="I602" s="146" t="str">
        <f>'2. Dimension Definition'!L604</f>
        <v/>
      </c>
    </row>
    <row r="603">
      <c r="B603" s="96" t="str">
        <f>'2. Dimension Definition'!A608</f>
        <v/>
      </c>
      <c r="C603" s="96" t="str">
        <f>'2. Dimension Definition'!B608</f>
        <v/>
      </c>
      <c r="D603" s="96" t="str">
        <f>'2. Dimension Definition'!C608</f>
        <v/>
      </c>
      <c r="F603" s="96" t="str">
        <f>'2. Dimension Definition'!F608</f>
        <v/>
      </c>
      <c r="G603" s="96" t="str">
        <f>'2. Dimension Definition'!H608</f>
        <v/>
      </c>
      <c r="H603" s="96" t="str">
        <f>'2. Dimension Definition'!J608</f>
        <v/>
      </c>
      <c r="I603" s="146" t="str">
        <f>'2. Dimension Definition'!L605</f>
        <v/>
      </c>
    </row>
    <row r="604">
      <c r="B604" s="96" t="str">
        <f>'2. Dimension Definition'!A609</f>
        <v/>
      </c>
      <c r="C604" s="96" t="str">
        <f>'2. Dimension Definition'!B609</f>
        <v/>
      </c>
      <c r="D604" s="96" t="str">
        <f>'2. Dimension Definition'!C609</f>
        <v/>
      </c>
      <c r="F604" s="96" t="str">
        <f>'2. Dimension Definition'!F609</f>
        <v/>
      </c>
      <c r="G604" s="96" t="str">
        <f>'2. Dimension Definition'!H609</f>
        <v/>
      </c>
      <c r="H604" s="96" t="str">
        <f>'2. Dimension Definition'!J609</f>
        <v/>
      </c>
      <c r="I604" s="146" t="str">
        <f>'2. Dimension Definition'!L606</f>
        <v/>
      </c>
    </row>
    <row r="605">
      <c r="B605" s="96" t="str">
        <f>'2. Dimension Definition'!A610</f>
        <v/>
      </c>
      <c r="C605" s="96" t="str">
        <f>'2. Dimension Definition'!B610</f>
        <v/>
      </c>
      <c r="D605" s="96" t="str">
        <f>'2. Dimension Definition'!C610</f>
        <v/>
      </c>
      <c r="F605" s="96" t="str">
        <f>'2. Dimension Definition'!F610</f>
        <v/>
      </c>
      <c r="G605" s="96" t="str">
        <f>'2. Dimension Definition'!H610</f>
        <v/>
      </c>
      <c r="H605" s="96" t="str">
        <f>'2. Dimension Definition'!J610</f>
        <v/>
      </c>
      <c r="I605" s="146" t="str">
        <f>'2. Dimension Definition'!L607</f>
        <v/>
      </c>
    </row>
    <row r="606">
      <c r="B606" s="96" t="str">
        <f>'2. Dimension Definition'!A611</f>
        <v/>
      </c>
      <c r="C606" s="96" t="str">
        <f>'2. Dimension Definition'!B611</f>
        <v/>
      </c>
      <c r="D606" s="96" t="str">
        <f>'2. Dimension Definition'!C611</f>
        <v/>
      </c>
      <c r="F606" s="96" t="str">
        <f>'2. Dimension Definition'!F611</f>
        <v/>
      </c>
      <c r="G606" s="96" t="str">
        <f>'2. Dimension Definition'!H611</f>
        <v/>
      </c>
      <c r="H606" s="96" t="str">
        <f>'2. Dimension Definition'!J611</f>
        <v/>
      </c>
      <c r="I606" s="146" t="str">
        <f>'2. Dimension Definition'!L608</f>
        <v/>
      </c>
    </row>
    <row r="607">
      <c r="B607" s="96" t="str">
        <f>'2. Dimension Definition'!A612</f>
        <v/>
      </c>
      <c r="C607" s="96" t="str">
        <f>'2. Dimension Definition'!B612</f>
        <v/>
      </c>
      <c r="D607" s="96" t="str">
        <f>'2. Dimension Definition'!C612</f>
        <v/>
      </c>
      <c r="F607" s="96" t="str">
        <f>'2. Dimension Definition'!F612</f>
        <v/>
      </c>
      <c r="G607" s="96" t="str">
        <f>'2. Dimension Definition'!H612</f>
        <v/>
      </c>
      <c r="H607" s="96" t="str">
        <f>'2. Dimension Definition'!J612</f>
        <v/>
      </c>
      <c r="I607" s="146" t="str">
        <f>'2. Dimension Definition'!L609</f>
        <v/>
      </c>
    </row>
    <row r="608">
      <c r="B608" s="96" t="str">
        <f>'2. Dimension Definition'!A613</f>
        <v/>
      </c>
      <c r="C608" s="96" t="str">
        <f>'2. Dimension Definition'!B613</f>
        <v/>
      </c>
      <c r="D608" s="96" t="str">
        <f>'2. Dimension Definition'!C613</f>
        <v/>
      </c>
      <c r="F608" s="96" t="str">
        <f>'2. Dimension Definition'!F613</f>
        <v/>
      </c>
      <c r="G608" s="96" t="str">
        <f>'2. Dimension Definition'!H613</f>
        <v/>
      </c>
      <c r="H608" s="96" t="str">
        <f>'2. Dimension Definition'!J613</f>
        <v/>
      </c>
      <c r="I608" s="146" t="str">
        <f>'2. Dimension Definition'!L610</f>
        <v/>
      </c>
    </row>
    <row r="609">
      <c r="B609" s="96" t="str">
        <f>'2. Dimension Definition'!A614</f>
        <v/>
      </c>
      <c r="C609" s="96" t="str">
        <f>'2. Dimension Definition'!B614</f>
        <v/>
      </c>
      <c r="D609" s="96" t="str">
        <f>'2. Dimension Definition'!C614</f>
        <v/>
      </c>
      <c r="F609" s="96" t="str">
        <f>'2. Dimension Definition'!F614</f>
        <v/>
      </c>
      <c r="G609" s="96" t="str">
        <f>'2. Dimension Definition'!H614</f>
        <v/>
      </c>
      <c r="H609" s="96" t="str">
        <f>'2. Dimension Definition'!J614</f>
        <v/>
      </c>
      <c r="I609" s="146" t="str">
        <f>'2. Dimension Definition'!L611</f>
        <v/>
      </c>
    </row>
    <row r="610">
      <c r="B610" s="96" t="str">
        <f>'2. Dimension Definition'!A615</f>
        <v/>
      </c>
      <c r="C610" s="96" t="str">
        <f>'2. Dimension Definition'!B615</f>
        <v/>
      </c>
      <c r="D610" s="96" t="str">
        <f>'2. Dimension Definition'!C615</f>
        <v/>
      </c>
      <c r="F610" s="96" t="str">
        <f>'2. Dimension Definition'!F615</f>
        <v/>
      </c>
      <c r="G610" s="96" t="str">
        <f>'2. Dimension Definition'!H615</f>
        <v/>
      </c>
      <c r="H610" s="96" t="str">
        <f>'2. Dimension Definition'!J615</f>
        <v/>
      </c>
      <c r="I610" s="146" t="str">
        <f>'2. Dimension Definition'!L612</f>
        <v/>
      </c>
    </row>
    <row r="611">
      <c r="B611" s="96" t="str">
        <f>'2. Dimension Definition'!A616</f>
        <v/>
      </c>
      <c r="C611" s="96" t="str">
        <f>'2. Dimension Definition'!B616</f>
        <v/>
      </c>
      <c r="D611" s="96" t="str">
        <f>'2. Dimension Definition'!C616</f>
        <v/>
      </c>
      <c r="F611" s="96" t="str">
        <f>'2. Dimension Definition'!F616</f>
        <v/>
      </c>
      <c r="G611" s="96" t="str">
        <f>'2. Dimension Definition'!H616</f>
        <v/>
      </c>
      <c r="H611" s="96" t="str">
        <f>'2. Dimension Definition'!J616</f>
        <v/>
      </c>
      <c r="I611" s="146" t="str">
        <f>'2. Dimension Definition'!L613</f>
        <v/>
      </c>
    </row>
    <row r="612">
      <c r="B612" s="96" t="str">
        <f>'2. Dimension Definition'!A617</f>
        <v/>
      </c>
      <c r="C612" s="96" t="str">
        <f>'2. Dimension Definition'!B617</f>
        <v/>
      </c>
      <c r="D612" s="96" t="str">
        <f>'2. Dimension Definition'!C617</f>
        <v/>
      </c>
      <c r="F612" s="96" t="str">
        <f>'2. Dimension Definition'!F617</f>
        <v/>
      </c>
      <c r="G612" s="96" t="str">
        <f>'2. Dimension Definition'!H617</f>
        <v/>
      </c>
      <c r="H612" s="96" t="str">
        <f>'2. Dimension Definition'!J617</f>
        <v/>
      </c>
      <c r="I612" s="146" t="str">
        <f>'2. Dimension Definition'!L614</f>
        <v/>
      </c>
    </row>
    <row r="613">
      <c r="B613" s="96" t="str">
        <f>'2. Dimension Definition'!A618</f>
        <v/>
      </c>
      <c r="C613" s="96" t="str">
        <f>'2. Dimension Definition'!B618</f>
        <v/>
      </c>
      <c r="D613" s="96" t="str">
        <f>'2. Dimension Definition'!C618</f>
        <v/>
      </c>
      <c r="F613" s="96" t="str">
        <f>'2. Dimension Definition'!F618</f>
        <v/>
      </c>
      <c r="G613" s="96" t="str">
        <f>'2. Dimension Definition'!H618</f>
        <v/>
      </c>
      <c r="H613" s="96" t="str">
        <f>'2. Dimension Definition'!J618</f>
        <v/>
      </c>
      <c r="I613" s="146" t="str">
        <f>'2. Dimension Definition'!L615</f>
        <v/>
      </c>
    </row>
    <row r="614">
      <c r="B614" s="96" t="str">
        <f>'2. Dimension Definition'!A619</f>
        <v/>
      </c>
      <c r="C614" s="96" t="str">
        <f>'2. Dimension Definition'!B619</f>
        <v/>
      </c>
      <c r="D614" s="96" t="str">
        <f>'2. Dimension Definition'!C619</f>
        <v/>
      </c>
      <c r="F614" s="96" t="str">
        <f>'2. Dimension Definition'!F619</f>
        <v/>
      </c>
      <c r="G614" s="96" t="str">
        <f>'2. Dimension Definition'!H619</f>
        <v/>
      </c>
      <c r="H614" s="96" t="str">
        <f>'2. Dimension Definition'!J619</f>
        <v/>
      </c>
      <c r="I614" s="146" t="str">
        <f>'2. Dimension Definition'!L616</f>
        <v/>
      </c>
    </row>
    <row r="615">
      <c r="B615" s="96" t="str">
        <f>'2. Dimension Definition'!A620</f>
        <v/>
      </c>
      <c r="C615" s="96" t="str">
        <f>'2. Dimension Definition'!B620</f>
        <v/>
      </c>
      <c r="D615" s="96" t="str">
        <f>'2. Dimension Definition'!C620</f>
        <v/>
      </c>
      <c r="F615" s="96" t="str">
        <f>'2. Dimension Definition'!F620</f>
        <v/>
      </c>
      <c r="G615" s="96" t="str">
        <f>'2. Dimension Definition'!H620</f>
        <v/>
      </c>
      <c r="H615" s="96" t="str">
        <f>'2. Dimension Definition'!J620</f>
        <v/>
      </c>
      <c r="I615" s="146" t="str">
        <f>'2. Dimension Definition'!L617</f>
        <v/>
      </c>
    </row>
    <row r="616">
      <c r="B616" s="96" t="str">
        <f>'2. Dimension Definition'!A621</f>
        <v/>
      </c>
      <c r="C616" s="96" t="str">
        <f>'2. Dimension Definition'!B621</f>
        <v/>
      </c>
      <c r="D616" s="96" t="str">
        <f>'2. Dimension Definition'!C621</f>
        <v/>
      </c>
      <c r="F616" s="96" t="str">
        <f>'2. Dimension Definition'!F621</f>
        <v/>
      </c>
      <c r="G616" s="96" t="str">
        <f>'2. Dimension Definition'!H621</f>
        <v/>
      </c>
      <c r="H616" s="96" t="str">
        <f>'2. Dimension Definition'!J621</f>
        <v/>
      </c>
      <c r="I616" s="146" t="str">
        <f>'2. Dimension Definition'!L618</f>
        <v/>
      </c>
    </row>
    <row r="617">
      <c r="B617" s="96" t="str">
        <f>'2. Dimension Definition'!A622</f>
        <v/>
      </c>
      <c r="C617" s="96" t="str">
        <f>'2. Dimension Definition'!B622</f>
        <v/>
      </c>
      <c r="D617" s="96" t="str">
        <f>'2. Dimension Definition'!C622</f>
        <v/>
      </c>
      <c r="F617" s="96" t="str">
        <f>'2. Dimension Definition'!F622</f>
        <v/>
      </c>
      <c r="G617" s="96" t="str">
        <f>'2. Dimension Definition'!H622</f>
        <v/>
      </c>
      <c r="H617" s="96" t="str">
        <f>'2. Dimension Definition'!J622</f>
        <v/>
      </c>
      <c r="I617" s="146" t="str">
        <f>'2. Dimension Definition'!L619</f>
        <v/>
      </c>
    </row>
    <row r="618">
      <c r="B618" s="96" t="str">
        <f>'2. Dimension Definition'!A623</f>
        <v/>
      </c>
      <c r="C618" s="96" t="str">
        <f>'2. Dimension Definition'!B623</f>
        <v/>
      </c>
      <c r="D618" s="96" t="str">
        <f>'2. Dimension Definition'!C623</f>
        <v/>
      </c>
      <c r="F618" s="96" t="str">
        <f>'2. Dimension Definition'!F623</f>
        <v/>
      </c>
      <c r="G618" s="96" t="str">
        <f>'2. Dimension Definition'!H623</f>
        <v/>
      </c>
      <c r="H618" s="96" t="str">
        <f>'2. Dimension Definition'!J623</f>
        <v/>
      </c>
      <c r="I618" s="146" t="str">
        <f>'2. Dimension Definition'!L620</f>
        <v/>
      </c>
    </row>
    <row r="619">
      <c r="B619" s="96" t="str">
        <f>'2. Dimension Definition'!A624</f>
        <v/>
      </c>
      <c r="C619" s="96" t="str">
        <f>'2. Dimension Definition'!B624</f>
        <v/>
      </c>
      <c r="D619" s="96" t="str">
        <f>'2. Dimension Definition'!C624</f>
        <v/>
      </c>
      <c r="F619" s="96" t="str">
        <f>'2. Dimension Definition'!F624</f>
        <v/>
      </c>
      <c r="G619" s="96" t="str">
        <f>'2. Dimension Definition'!H624</f>
        <v/>
      </c>
      <c r="H619" s="96" t="str">
        <f>'2. Dimension Definition'!J624</f>
        <v/>
      </c>
      <c r="I619" s="146" t="str">
        <f>'2. Dimension Definition'!L621</f>
        <v/>
      </c>
    </row>
    <row r="620">
      <c r="B620" s="96" t="str">
        <f>'2. Dimension Definition'!A625</f>
        <v/>
      </c>
      <c r="C620" s="96" t="str">
        <f>'2. Dimension Definition'!B625</f>
        <v/>
      </c>
      <c r="D620" s="96" t="str">
        <f>'2. Dimension Definition'!C625</f>
        <v/>
      </c>
      <c r="F620" s="96" t="str">
        <f>'2. Dimension Definition'!F625</f>
        <v/>
      </c>
      <c r="G620" s="96" t="str">
        <f>'2. Dimension Definition'!H625</f>
        <v/>
      </c>
      <c r="H620" s="96" t="str">
        <f>'2. Dimension Definition'!J625</f>
        <v/>
      </c>
      <c r="I620" s="146" t="str">
        <f>'2. Dimension Definition'!L622</f>
        <v/>
      </c>
    </row>
    <row r="621">
      <c r="B621" s="96" t="str">
        <f>'2. Dimension Definition'!A626</f>
        <v/>
      </c>
      <c r="C621" s="96" t="str">
        <f>'2. Dimension Definition'!B626</f>
        <v/>
      </c>
      <c r="D621" s="96" t="str">
        <f>'2. Dimension Definition'!C626</f>
        <v/>
      </c>
      <c r="F621" s="96" t="str">
        <f>'2. Dimension Definition'!F626</f>
        <v/>
      </c>
      <c r="G621" s="96" t="str">
        <f>'2. Dimension Definition'!H626</f>
        <v/>
      </c>
      <c r="H621" s="96" t="str">
        <f>'2. Dimension Definition'!J626</f>
        <v/>
      </c>
      <c r="I621" s="146" t="str">
        <f>'2. Dimension Definition'!L623</f>
        <v/>
      </c>
    </row>
    <row r="622">
      <c r="B622" s="96" t="str">
        <f>'2. Dimension Definition'!A627</f>
        <v/>
      </c>
      <c r="C622" s="96" t="str">
        <f>'2. Dimension Definition'!B627</f>
        <v/>
      </c>
      <c r="D622" s="96" t="str">
        <f>'2. Dimension Definition'!C627</f>
        <v/>
      </c>
      <c r="F622" s="96" t="str">
        <f>'2. Dimension Definition'!F627</f>
        <v/>
      </c>
      <c r="G622" s="96" t="str">
        <f>'2. Dimension Definition'!H627</f>
        <v/>
      </c>
      <c r="H622" s="96" t="str">
        <f>'2. Dimension Definition'!J627</f>
        <v/>
      </c>
      <c r="I622" s="146" t="str">
        <f>'2. Dimension Definition'!L624</f>
        <v/>
      </c>
    </row>
    <row r="623">
      <c r="B623" s="96" t="str">
        <f>'2. Dimension Definition'!A628</f>
        <v/>
      </c>
      <c r="C623" s="96" t="str">
        <f>'2. Dimension Definition'!B628</f>
        <v/>
      </c>
      <c r="D623" s="96" t="str">
        <f>'2. Dimension Definition'!C628</f>
        <v/>
      </c>
      <c r="F623" s="96" t="str">
        <f>'2. Dimension Definition'!F628</f>
        <v/>
      </c>
      <c r="G623" s="96" t="str">
        <f>'2. Dimension Definition'!H628</f>
        <v/>
      </c>
      <c r="H623" s="96" t="str">
        <f>'2. Dimension Definition'!J628</f>
        <v/>
      </c>
      <c r="I623" s="146" t="str">
        <f>'2. Dimension Definition'!L625</f>
        <v/>
      </c>
    </row>
    <row r="624">
      <c r="B624" s="96" t="str">
        <f>'2. Dimension Definition'!A629</f>
        <v/>
      </c>
      <c r="C624" s="96" t="str">
        <f>'2. Dimension Definition'!B629</f>
        <v/>
      </c>
      <c r="D624" s="96" t="str">
        <f>'2. Dimension Definition'!C629</f>
        <v/>
      </c>
      <c r="F624" s="96" t="str">
        <f>'2. Dimension Definition'!F629</f>
        <v/>
      </c>
      <c r="G624" s="96" t="str">
        <f>'2. Dimension Definition'!H629</f>
        <v/>
      </c>
      <c r="H624" s="96" t="str">
        <f>'2. Dimension Definition'!J629</f>
        <v/>
      </c>
      <c r="I624" s="146" t="str">
        <f>'2. Dimension Definition'!L626</f>
        <v/>
      </c>
    </row>
    <row r="625">
      <c r="B625" s="96" t="str">
        <f>'2. Dimension Definition'!A630</f>
        <v/>
      </c>
      <c r="C625" s="96" t="str">
        <f>'2. Dimension Definition'!B630</f>
        <v/>
      </c>
      <c r="D625" s="96" t="str">
        <f>'2. Dimension Definition'!C630</f>
        <v/>
      </c>
      <c r="F625" s="96" t="str">
        <f>'2. Dimension Definition'!F630</f>
        <v/>
      </c>
      <c r="G625" s="96" t="str">
        <f>'2. Dimension Definition'!H630</f>
        <v/>
      </c>
      <c r="H625" s="96" t="str">
        <f>'2. Dimension Definition'!J630</f>
        <v/>
      </c>
      <c r="I625" s="146" t="str">
        <f>'2. Dimension Definition'!L627</f>
        <v/>
      </c>
    </row>
    <row r="626">
      <c r="B626" s="96" t="str">
        <f>'2. Dimension Definition'!A631</f>
        <v/>
      </c>
      <c r="C626" s="96" t="str">
        <f>'2. Dimension Definition'!B631</f>
        <v/>
      </c>
      <c r="D626" s="96" t="str">
        <f>'2. Dimension Definition'!C631</f>
        <v/>
      </c>
      <c r="F626" s="96" t="str">
        <f>'2. Dimension Definition'!F631</f>
        <v/>
      </c>
      <c r="G626" s="96" t="str">
        <f>'2. Dimension Definition'!H631</f>
        <v/>
      </c>
      <c r="H626" s="96" t="str">
        <f>'2. Dimension Definition'!J631</f>
        <v/>
      </c>
      <c r="I626" s="146" t="str">
        <f>'2. Dimension Definition'!L628</f>
        <v/>
      </c>
    </row>
    <row r="627">
      <c r="B627" s="96" t="str">
        <f>'2. Dimension Definition'!A632</f>
        <v/>
      </c>
      <c r="C627" s="96" t="str">
        <f>'2. Dimension Definition'!B632</f>
        <v/>
      </c>
      <c r="D627" s="96" t="str">
        <f>'2. Dimension Definition'!C632</f>
        <v/>
      </c>
      <c r="F627" s="96" t="str">
        <f>'2. Dimension Definition'!F632</f>
        <v/>
      </c>
      <c r="G627" s="96" t="str">
        <f>'2. Dimension Definition'!H632</f>
        <v/>
      </c>
      <c r="H627" s="96" t="str">
        <f>'2. Dimension Definition'!J632</f>
        <v/>
      </c>
      <c r="I627" s="146" t="str">
        <f>'2. Dimension Definition'!L629</f>
        <v/>
      </c>
    </row>
    <row r="628">
      <c r="B628" s="96" t="str">
        <f>'2. Dimension Definition'!A633</f>
        <v/>
      </c>
      <c r="C628" s="96" t="str">
        <f>'2. Dimension Definition'!B633</f>
        <v/>
      </c>
      <c r="D628" s="96" t="str">
        <f>'2. Dimension Definition'!C633</f>
        <v/>
      </c>
      <c r="F628" s="96" t="str">
        <f>'2. Dimension Definition'!F633</f>
        <v/>
      </c>
      <c r="G628" s="96" t="str">
        <f>'2. Dimension Definition'!H633</f>
        <v/>
      </c>
      <c r="H628" s="96" t="str">
        <f>'2. Dimension Definition'!J633</f>
        <v/>
      </c>
      <c r="I628" s="146" t="str">
        <f>'2. Dimension Definition'!L630</f>
        <v/>
      </c>
    </row>
    <row r="629">
      <c r="B629" s="96" t="str">
        <f>'2. Dimension Definition'!A634</f>
        <v/>
      </c>
      <c r="C629" s="96" t="str">
        <f>'2. Dimension Definition'!B634</f>
        <v/>
      </c>
      <c r="D629" s="96" t="str">
        <f>'2. Dimension Definition'!C634</f>
        <v/>
      </c>
      <c r="F629" s="96" t="str">
        <f>'2. Dimension Definition'!F634</f>
        <v/>
      </c>
      <c r="G629" s="96" t="str">
        <f>'2. Dimension Definition'!H634</f>
        <v/>
      </c>
      <c r="H629" s="96" t="str">
        <f>'2. Dimension Definition'!J634</f>
        <v/>
      </c>
      <c r="I629" s="146" t="str">
        <f>'2. Dimension Definition'!L631</f>
        <v/>
      </c>
    </row>
    <row r="630">
      <c r="B630" s="96" t="str">
        <f>'2. Dimension Definition'!A635</f>
        <v/>
      </c>
      <c r="C630" s="96" t="str">
        <f>'2. Dimension Definition'!B635</f>
        <v/>
      </c>
      <c r="D630" s="96" t="str">
        <f>'2. Dimension Definition'!C635</f>
        <v/>
      </c>
      <c r="F630" s="96" t="str">
        <f>'2. Dimension Definition'!F635</f>
        <v/>
      </c>
      <c r="G630" s="96" t="str">
        <f>'2. Dimension Definition'!H635</f>
        <v/>
      </c>
      <c r="H630" s="96" t="str">
        <f>'2. Dimension Definition'!J635</f>
        <v/>
      </c>
      <c r="I630" s="146" t="str">
        <f>'2. Dimension Definition'!L632</f>
        <v/>
      </c>
    </row>
    <row r="631">
      <c r="B631" s="96" t="str">
        <f>'2. Dimension Definition'!A636</f>
        <v/>
      </c>
      <c r="C631" s="96" t="str">
        <f>'2. Dimension Definition'!B636</f>
        <v/>
      </c>
      <c r="D631" s="96" t="str">
        <f>'2. Dimension Definition'!C636</f>
        <v/>
      </c>
      <c r="F631" s="96" t="str">
        <f>'2. Dimension Definition'!F636</f>
        <v/>
      </c>
      <c r="G631" s="96" t="str">
        <f>'2. Dimension Definition'!H636</f>
        <v/>
      </c>
      <c r="H631" s="96" t="str">
        <f>'2. Dimension Definition'!J636</f>
        <v/>
      </c>
      <c r="I631" s="146" t="str">
        <f>'2. Dimension Definition'!L633</f>
        <v/>
      </c>
    </row>
    <row r="632">
      <c r="B632" s="96" t="str">
        <f>'2. Dimension Definition'!A637</f>
        <v/>
      </c>
      <c r="C632" s="96" t="str">
        <f>'2. Dimension Definition'!B637</f>
        <v/>
      </c>
      <c r="D632" s="96" t="str">
        <f>'2. Dimension Definition'!C637</f>
        <v/>
      </c>
      <c r="F632" s="96" t="str">
        <f>'2. Dimension Definition'!F637</f>
        <v/>
      </c>
      <c r="G632" s="96" t="str">
        <f>'2. Dimension Definition'!H637</f>
        <v/>
      </c>
      <c r="H632" s="96" t="str">
        <f>'2. Dimension Definition'!J637</f>
        <v/>
      </c>
      <c r="I632" s="146" t="str">
        <f>'2. Dimension Definition'!L634</f>
        <v/>
      </c>
    </row>
    <row r="633">
      <c r="B633" s="96" t="str">
        <f>'2. Dimension Definition'!A638</f>
        <v/>
      </c>
      <c r="C633" s="96" t="str">
        <f>'2. Dimension Definition'!B638</f>
        <v/>
      </c>
      <c r="D633" s="96" t="str">
        <f>'2. Dimension Definition'!C638</f>
        <v/>
      </c>
      <c r="F633" s="96" t="str">
        <f>'2. Dimension Definition'!F638</f>
        <v/>
      </c>
      <c r="G633" s="96" t="str">
        <f>'2. Dimension Definition'!H638</f>
        <v/>
      </c>
      <c r="H633" s="96" t="str">
        <f>'2. Dimension Definition'!J638</f>
        <v/>
      </c>
      <c r="I633" s="146" t="str">
        <f>'2. Dimension Definition'!L635</f>
        <v/>
      </c>
    </row>
    <row r="634">
      <c r="B634" s="96" t="str">
        <f>'2. Dimension Definition'!A639</f>
        <v/>
      </c>
      <c r="C634" s="96" t="str">
        <f>'2. Dimension Definition'!B639</f>
        <v/>
      </c>
      <c r="D634" s="96" t="str">
        <f>'2. Dimension Definition'!C639</f>
        <v/>
      </c>
      <c r="F634" s="96" t="str">
        <f>'2. Dimension Definition'!F639</f>
        <v/>
      </c>
      <c r="G634" s="96" t="str">
        <f>'2. Dimension Definition'!H639</f>
        <v/>
      </c>
      <c r="H634" s="96" t="str">
        <f>'2. Dimension Definition'!J639</f>
        <v/>
      </c>
      <c r="I634" s="146" t="str">
        <f>'2. Dimension Definition'!L636</f>
        <v/>
      </c>
    </row>
    <row r="635">
      <c r="B635" s="96" t="str">
        <f>'2. Dimension Definition'!A640</f>
        <v/>
      </c>
      <c r="C635" s="96" t="str">
        <f>'2. Dimension Definition'!B640</f>
        <v/>
      </c>
      <c r="D635" s="96" t="str">
        <f>'2. Dimension Definition'!C640</f>
        <v/>
      </c>
      <c r="F635" s="96" t="str">
        <f>'2. Dimension Definition'!F640</f>
        <v/>
      </c>
      <c r="G635" s="96" t="str">
        <f>'2. Dimension Definition'!H640</f>
        <v/>
      </c>
      <c r="H635" s="96" t="str">
        <f>'2. Dimension Definition'!J640</f>
        <v/>
      </c>
      <c r="I635" s="146" t="str">
        <f>'2. Dimension Definition'!L637</f>
        <v/>
      </c>
    </row>
    <row r="636">
      <c r="B636" s="96" t="str">
        <f>'2. Dimension Definition'!A641</f>
        <v/>
      </c>
      <c r="C636" s="96" t="str">
        <f>'2. Dimension Definition'!B641</f>
        <v/>
      </c>
      <c r="D636" s="96" t="str">
        <f>'2. Dimension Definition'!C641</f>
        <v/>
      </c>
      <c r="F636" s="96" t="str">
        <f>'2. Dimension Definition'!F641</f>
        <v/>
      </c>
      <c r="G636" s="96" t="str">
        <f>'2. Dimension Definition'!H641</f>
        <v/>
      </c>
      <c r="H636" s="96" t="str">
        <f>'2. Dimension Definition'!J641</f>
        <v/>
      </c>
      <c r="I636" s="146" t="str">
        <f>'2. Dimension Definition'!L638</f>
        <v/>
      </c>
    </row>
    <row r="637">
      <c r="B637" s="96" t="str">
        <f>'2. Dimension Definition'!A642</f>
        <v/>
      </c>
      <c r="C637" s="96" t="str">
        <f>'2. Dimension Definition'!B642</f>
        <v/>
      </c>
      <c r="D637" s="96" t="str">
        <f>'2. Dimension Definition'!C642</f>
        <v/>
      </c>
      <c r="F637" s="96" t="str">
        <f>'2. Dimension Definition'!F642</f>
        <v/>
      </c>
      <c r="G637" s="96" t="str">
        <f>'2. Dimension Definition'!H642</f>
        <v/>
      </c>
      <c r="H637" s="96" t="str">
        <f>'2. Dimension Definition'!J642</f>
        <v/>
      </c>
      <c r="I637" s="146" t="str">
        <f>'2. Dimension Definition'!L639</f>
        <v/>
      </c>
    </row>
    <row r="638">
      <c r="B638" s="96" t="str">
        <f>'2. Dimension Definition'!A643</f>
        <v/>
      </c>
      <c r="C638" s="96" t="str">
        <f>'2. Dimension Definition'!B643</f>
        <v/>
      </c>
      <c r="D638" s="96" t="str">
        <f>'2. Dimension Definition'!C643</f>
        <v/>
      </c>
      <c r="F638" s="96" t="str">
        <f>'2. Dimension Definition'!F643</f>
        <v/>
      </c>
      <c r="G638" s="96" t="str">
        <f>'2. Dimension Definition'!H643</f>
        <v/>
      </c>
      <c r="H638" s="96" t="str">
        <f>'2. Dimension Definition'!J643</f>
        <v/>
      </c>
      <c r="I638" s="146" t="str">
        <f>'2. Dimension Definition'!L640</f>
        <v/>
      </c>
    </row>
    <row r="639">
      <c r="B639" s="96" t="str">
        <f>'2. Dimension Definition'!A644</f>
        <v/>
      </c>
      <c r="C639" s="96" t="str">
        <f>'2. Dimension Definition'!B644</f>
        <v/>
      </c>
      <c r="D639" s="96" t="str">
        <f>'2. Dimension Definition'!C644</f>
        <v/>
      </c>
      <c r="F639" s="96" t="str">
        <f>'2. Dimension Definition'!F644</f>
        <v/>
      </c>
      <c r="G639" s="96" t="str">
        <f>'2. Dimension Definition'!H644</f>
        <v/>
      </c>
      <c r="H639" s="96" t="str">
        <f>'2. Dimension Definition'!J644</f>
        <v/>
      </c>
      <c r="I639" s="146" t="str">
        <f>'2. Dimension Definition'!L641</f>
        <v/>
      </c>
    </row>
    <row r="640">
      <c r="B640" s="96" t="str">
        <f>'2. Dimension Definition'!A645</f>
        <v/>
      </c>
      <c r="C640" s="96" t="str">
        <f>'2. Dimension Definition'!B645</f>
        <v/>
      </c>
      <c r="D640" s="96" t="str">
        <f>'2. Dimension Definition'!C645</f>
        <v/>
      </c>
      <c r="F640" s="96" t="str">
        <f>'2. Dimension Definition'!F645</f>
        <v/>
      </c>
      <c r="G640" s="96" t="str">
        <f>'2. Dimension Definition'!H645</f>
        <v/>
      </c>
      <c r="H640" s="96" t="str">
        <f>'2. Dimension Definition'!J645</f>
        <v/>
      </c>
      <c r="I640" s="146" t="str">
        <f>'2. Dimension Definition'!L642</f>
        <v/>
      </c>
    </row>
    <row r="641">
      <c r="B641" s="96" t="str">
        <f>'2. Dimension Definition'!A646</f>
        <v/>
      </c>
      <c r="C641" s="96" t="str">
        <f>'2. Dimension Definition'!B646</f>
        <v/>
      </c>
      <c r="D641" s="96" t="str">
        <f>'2. Dimension Definition'!C646</f>
        <v/>
      </c>
      <c r="F641" s="96" t="str">
        <f>'2. Dimension Definition'!F646</f>
        <v/>
      </c>
      <c r="G641" s="96" t="str">
        <f>'2. Dimension Definition'!H646</f>
        <v/>
      </c>
      <c r="H641" s="96" t="str">
        <f>'2. Dimension Definition'!J646</f>
        <v/>
      </c>
      <c r="I641" s="146" t="str">
        <f>'2. Dimension Definition'!L643</f>
        <v/>
      </c>
    </row>
    <row r="642">
      <c r="B642" s="96" t="str">
        <f>'2. Dimension Definition'!A647</f>
        <v/>
      </c>
      <c r="C642" s="96" t="str">
        <f>'2. Dimension Definition'!B647</f>
        <v/>
      </c>
      <c r="D642" s="96" t="str">
        <f>'2. Dimension Definition'!C647</f>
        <v/>
      </c>
      <c r="F642" s="96" t="str">
        <f>'2. Dimension Definition'!F647</f>
        <v/>
      </c>
      <c r="G642" s="96" t="str">
        <f>'2. Dimension Definition'!H647</f>
        <v/>
      </c>
      <c r="H642" s="96" t="str">
        <f>'2. Dimension Definition'!J647</f>
        <v/>
      </c>
      <c r="I642" s="146" t="str">
        <f>'2. Dimension Definition'!L644</f>
        <v/>
      </c>
    </row>
    <row r="643">
      <c r="B643" s="96" t="str">
        <f>'2. Dimension Definition'!A648</f>
        <v/>
      </c>
      <c r="C643" s="96" t="str">
        <f>'2. Dimension Definition'!B648</f>
        <v/>
      </c>
      <c r="D643" s="96" t="str">
        <f>'2. Dimension Definition'!C648</f>
        <v/>
      </c>
      <c r="F643" s="96" t="str">
        <f>'2. Dimension Definition'!F648</f>
        <v/>
      </c>
      <c r="G643" s="96" t="str">
        <f>'2. Dimension Definition'!H648</f>
        <v/>
      </c>
      <c r="H643" s="96" t="str">
        <f>'2. Dimension Definition'!J648</f>
        <v/>
      </c>
      <c r="I643" s="146" t="str">
        <f>'2. Dimension Definition'!L645</f>
        <v/>
      </c>
    </row>
    <row r="644">
      <c r="B644" s="96" t="str">
        <f>'2. Dimension Definition'!A649</f>
        <v/>
      </c>
      <c r="C644" s="96" t="str">
        <f>'2. Dimension Definition'!B649</f>
        <v/>
      </c>
      <c r="D644" s="96" t="str">
        <f>'2. Dimension Definition'!C649</f>
        <v/>
      </c>
      <c r="F644" s="96" t="str">
        <f>'2. Dimension Definition'!F649</f>
        <v/>
      </c>
      <c r="G644" s="96" t="str">
        <f>'2. Dimension Definition'!H649</f>
        <v/>
      </c>
      <c r="H644" s="96" t="str">
        <f>'2. Dimension Definition'!J649</f>
        <v/>
      </c>
      <c r="I644" s="146" t="str">
        <f>'2. Dimension Definition'!L646</f>
        <v/>
      </c>
    </row>
    <row r="645">
      <c r="B645" s="96" t="str">
        <f>'2. Dimension Definition'!A650</f>
        <v/>
      </c>
      <c r="C645" s="96" t="str">
        <f>'2. Dimension Definition'!B650</f>
        <v/>
      </c>
      <c r="D645" s="96" t="str">
        <f>'2. Dimension Definition'!C650</f>
        <v/>
      </c>
      <c r="F645" s="96" t="str">
        <f>'2. Dimension Definition'!F650</f>
        <v/>
      </c>
      <c r="G645" s="96" t="str">
        <f>'2. Dimension Definition'!H650</f>
        <v/>
      </c>
      <c r="H645" s="96" t="str">
        <f>'2. Dimension Definition'!J650</f>
        <v/>
      </c>
      <c r="I645" s="146" t="str">
        <f>'2. Dimension Definition'!L647</f>
        <v/>
      </c>
    </row>
    <row r="646">
      <c r="B646" s="96" t="str">
        <f>'2. Dimension Definition'!A651</f>
        <v/>
      </c>
      <c r="C646" s="96" t="str">
        <f>'2. Dimension Definition'!B651</f>
        <v/>
      </c>
      <c r="D646" s="96" t="str">
        <f>'2. Dimension Definition'!C651</f>
        <v/>
      </c>
      <c r="F646" s="96" t="str">
        <f>'2. Dimension Definition'!F651</f>
        <v/>
      </c>
      <c r="G646" s="96" t="str">
        <f>'2. Dimension Definition'!H651</f>
        <v/>
      </c>
      <c r="H646" s="96" t="str">
        <f>'2. Dimension Definition'!J651</f>
        <v/>
      </c>
      <c r="I646" s="146" t="str">
        <f>'2. Dimension Definition'!L648</f>
        <v/>
      </c>
    </row>
    <row r="647">
      <c r="B647" s="96" t="str">
        <f>'2. Dimension Definition'!A652</f>
        <v/>
      </c>
      <c r="C647" s="96" t="str">
        <f>'2. Dimension Definition'!B652</f>
        <v/>
      </c>
      <c r="D647" s="96" t="str">
        <f>'2. Dimension Definition'!C652</f>
        <v/>
      </c>
      <c r="F647" s="96" t="str">
        <f>'2. Dimension Definition'!F652</f>
        <v/>
      </c>
      <c r="G647" s="96" t="str">
        <f>'2. Dimension Definition'!H652</f>
        <v/>
      </c>
      <c r="H647" s="96" t="str">
        <f>'2. Dimension Definition'!J652</f>
        <v/>
      </c>
      <c r="I647" s="146" t="str">
        <f>'2. Dimension Definition'!L649</f>
        <v/>
      </c>
    </row>
    <row r="648">
      <c r="B648" s="96" t="str">
        <f>'2. Dimension Definition'!A653</f>
        <v/>
      </c>
      <c r="C648" s="96" t="str">
        <f>'2. Dimension Definition'!B653</f>
        <v/>
      </c>
      <c r="D648" s="96" t="str">
        <f>'2. Dimension Definition'!C653</f>
        <v/>
      </c>
      <c r="F648" s="96" t="str">
        <f>'2. Dimension Definition'!F653</f>
        <v/>
      </c>
      <c r="G648" s="96" t="str">
        <f>'2. Dimension Definition'!H653</f>
        <v/>
      </c>
      <c r="H648" s="96" t="str">
        <f>'2. Dimension Definition'!J653</f>
        <v/>
      </c>
      <c r="I648" s="146" t="str">
        <f>'2. Dimension Definition'!L650</f>
        <v/>
      </c>
    </row>
    <row r="649">
      <c r="B649" s="96" t="str">
        <f>'2. Dimension Definition'!A654</f>
        <v/>
      </c>
      <c r="C649" s="96" t="str">
        <f>'2. Dimension Definition'!B654</f>
        <v/>
      </c>
      <c r="D649" s="96" t="str">
        <f>'2. Dimension Definition'!C654</f>
        <v/>
      </c>
      <c r="F649" s="96" t="str">
        <f>'2. Dimension Definition'!F654</f>
        <v/>
      </c>
      <c r="G649" s="96" t="str">
        <f>'2. Dimension Definition'!H654</f>
        <v/>
      </c>
      <c r="H649" s="96" t="str">
        <f>'2. Dimension Definition'!J654</f>
        <v/>
      </c>
      <c r="I649" s="146" t="str">
        <f>'2. Dimension Definition'!L651</f>
        <v/>
      </c>
    </row>
    <row r="650">
      <c r="B650" s="96" t="str">
        <f>'2. Dimension Definition'!A655</f>
        <v/>
      </c>
      <c r="C650" s="96" t="str">
        <f>'2. Dimension Definition'!B655</f>
        <v/>
      </c>
      <c r="D650" s="96" t="str">
        <f>'2. Dimension Definition'!C655</f>
        <v/>
      </c>
      <c r="F650" s="96" t="str">
        <f>'2. Dimension Definition'!F655</f>
        <v/>
      </c>
      <c r="G650" s="96" t="str">
        <f>'2. Dimension Definition'!H655</f>
        <v/>
      </c>
      <c r="H650" s="96" t="str">
        <f>'2. Dimension Definition'!J655</f>
        <v/>
      </c>
      <c r="I650" s="146" t="str">
        <f>'2. Dimension Definition'!L652</f>
        <v/>
      </c>
    </row>
    <row r="651">
      <c r="B651" s="96" t="str">
        <f>'2. Dimension Definition'!A656</f>
        <v/>
      </c>
      <c r="C651" s="96" t="str">
        <f>'2. Dimension Definition'!B656</f>
        <v/>
      </c>
      <c r="D651" s="96" t="str">
        <f>'2. Dimension Definition'!C656</f>
        <v/>
      </c>
      <c r="F651" s="96" t="str">
        <f>'2. Dimension Definition'!F656</f>
        <v/>
      </c>
      <c r="G651" s="96" t="str">
        <f>'2. Dimension Definition'!H656</f>
        <v/>
      </c>
      <c r="H651" s="96" t="str">
        <f>'2. Dimension Definition'!J656</f>
        <v/>
      </c>
      <c r="I651" s="146" t="str">
        <f>'2. Dimension Definition'!L653</f>
        <v/>
      </c>
    </row>
    <row r="652">
      <c r="B652" s="96" t="str">
        <f>'2. Dimension Definition'!A657</f>
        <v/>
      </c>
      <c r="C652" s="96" t="str">
        <f>'2. Dimension Definition'!B657</f>
        <v/>
      </c>
      <c r="D652" s="96" t="str">
        <f>'2. Dimension Definition'!C657</f>
        <v/>
      </c>
      <c r="F652" s="96" t="str">
        <f>'2. Dimension Definition'!F657</f>
        <v/>
      </c>
      <c r="G652" s="96" t="str">
        <f>'2. Dimension Definition'!H657</f>
        <v/>
      </c>
      <c r="H652" s="96" t="str">
        <f>'2. Dimension Definition'!J657</f>
        <v/>
      </c>
      <c r="I652" s="146" t="str">
        <f>'2. Dimension Definition'!L654</f>
        <v/>
      </c>
    </row>
    <row r="653">
      <c r="B653" s="96" t="str">
        <f>'2. Dimension Definition'!A658</f>
        <v/>
      </c>
      <c r="C653" s="96" t="str">
        <f>'2. Dimension Definition'!B658</f>
        <v/>
      </c>
      <c r="D653" s="96" t="str">
        <f>'2. Dimension Definition'!C658</f>
        <v/>
      </c>
      <c r="F653" s="96" t="str">
        <f>'2. Dimension Definition'!F658</f>
        <v/>
      </c>
      <c r="G653" s="96" t="str">
        <f>'2. Dimension Definition'!H658</f>
        <v/>
      </c>
      <c r="H653" s="96" t="str">
        <f>'2. Dimension Definition'!J658</f>
        <v/>
      </c>
      <c r="I653" s="146" t="str">
        <f>'2. Dimension Definition'!L655</f>
        <v/>
      </c>
    </row>
    <row r="654">
      <c r="B654" s="96" t="str">
        <f>'2. Dimension Definition'!A659</f>
        <v/>
      </c>
      <c r="C654" s="96" t="str">
        <f>'2. Dimension Definition'!B659</f>
        <v/>
      </c>
      <c r="D654" s="96" t="str">
        <f>'2. Dimension Definition'!C659</f>
        <v/>
      </c>
      <c r="F654" s="96" t="str">
        <f>'2. Dimension Definition'!F659</f>
        <v/>
      </c>
      <c r="G654" s="96" t="str">
        <f>'2. Dimension Definition'!H659</f>
        <v/>
      </c>
      <c r="H654" s="96" t="str">
        <f>'2. Dimension Definition'!J659</f>
        <v/>
      </c>
      <c r="I654" s="146" t="str">
        <f>'2. Dimension Definition'!L656</f>
        <v/>
      </c>
    </row>
    <row r="655">
      <c r="B655" s="96" t="str">
        <f>'2. Dimension Definition'!A660</f>
        <v/>
      </c>
      <c r="C655" s="96" t="str">
        <f>'2. Dimension Definition'!B660</f>
        <v/>
      </c>
      <c r="D655" s="96" t="str">
        <f>'2. Dimension Definition'!C660</f>
        <v/>
      </c>
      <c r="F655" s="96" t="str">
        <f>'2. Dimension Definition'!F660</f>
        <v/>
      </c>
      <c r="G655" s="96" t="str">
        <f>'2. Dimension Definition'!H660</f>
        <v/>
      </c>
      <c r="H655" s="96" t="str">
        <f>'2. Dimension Definition'!J660</f>
        <v/>
      </c>
      <c r="I655" s="146" t="str">
        <f>'2. Dimension Definition'!L657</f>
        <v/>
      </c>
    </row>
    <row r="656">
      <c r="B656" s="96" t="str">
        <f>'2. Dimension Definition'!A661</f>
        <v/>
      </c>
      <c r="C656" s="96" t="str">
        <f>'2. Dimension Definition'!B661</f>
        <v/>
      </c>
      <c r="D656" s="96" t="str">
        <f>'2. Dimension Definition'!C661</f>
        <v/>
      </c>
      <c r="F656" s="96" t="str">
        <f>'2. Dimension Definition'!F661</f>
        <v/>
      </c>
      <c r="G656" s="96" t="str">
        <f>'2. Dimension Definition'!H661</f>
        <v/>
      </c>
      <c r="H656" s="96" t="str">
        <f>'2. Dimension Definition'!J661</f>
        <v/>
      </c>
      <c r="I656" s="146" t="str">
        <f>'2. Dimension Definition'!L658</f>
        <v/>
      </c>
    </row>
    <row r="657">
      <c r="B657" s="96" t="str">
        <f>'2. Dimension Definition'!A662</f>
        <v/>
      </c>
      <c r="C657" s="96" t="str">
        <f>'2. Dimension Definition'!B662</f>
        <v/>
      </c>
      <c r="D657" s="96" t="str">
        <f>'2. Dimension Definition'!C662</f>
        <v/>
      </c>
      <c r="F657" s="96" t="str">
        <f>'2. Dimension Definition'!F662</f>
        <v/>
      </c>
      <c r="G657" s="96" t="str">
        <f>'2. Dimension Definition'!H662</f>
        <v/>
      </c>
      <c r="H657" s="96" t="str">
        <f>'2. Dimension Definition'!J662</f>
        <v/>
      </c>
      <c r="I657" s="146" t="str">
        <f>'2. Dimension Definition'!L659</f>
        <v/>
      </c>
    </row>
    <row r="658">
      <c r="B658" s="96" t="str">
        <f>'2. Dimension Definition'!A663</f>
        <v/>
      </c>
      <c r="C658" s="96" t="str">
        <f>'2. Dimension Definition'!B663</f>
        <v/>
      </c>
      <c r="D658" s="96" t="str">
        <f>'2. Dimension Definition'!C663</f>
        <v/>
      </c>
      <c r="F658" s="96" t="str">
        <f>'2. Dimension Definition'!F663</f>
        <v/>
      </c>
      <c r="G658" s="96" t="str">
        <f>'2. Dimension Definition'!H663</f>
        <v/>
      </c>
      <c r="H658" s="96" t="str">
        <f>'2. Dimension Definition'!J663</f>
        <v/>
      </c>
      <c r="I658" s="146" t="str">
        <f>'2. Dimension Definition'!L660</f>
        <v/>
      </c>
    </row>
    <row r="659">
      <c r="B659" s="96" t="str">
        <f>'2. Dimension Definition'!A664</f>
        <v/>
      </c>
      <c r="C659" s="96" t="str">
        <f>'2. Dimension Definition'!B664</f>
        <v/>
      </c>
      <c r="D659" s="96" t="str">
        <f>'2. Dimension Definition'!C664</f>
        <v/>
      </c>
      <c r="F659" s="96" t="str">
        <f>'2. Dimension Definition'!F664</f>
        <v/>
      </c>
      <c r="G659" s="96" t="str">
        <f>'2. Dimension Definition'!H664</f>
        <v/>
      </c>
      <c r="H659" s="96" t="str">
        <f>'2. Dimension Definition'!J664</f>
        <v/>
      </c>
      <c r="I659" s="146" t="str">
        <f>'2. Dimension Definition'!L661</f>
        <v/>
      </c>
    </row>
    <row r="660">
      <c r="B660" s="96" t="str">
        <f>'2. Dimension Definition'!A665</f>
        <v/>
      </c>
      <c r="C660" s="96" t="str">
        <f>'2. Dimension Definition'!B665</f>
        <v/>
      </c>
      <c r="D660" s="96" t="str">
        <f>'2. Dimension Definition'!C665</f>
        <v/>
      </c>
      <c r="F660" s="96" t="str">
        <f>'2. Dimension Definition'!F665</f>
        <v/>
      </c>
      <c r="G660" s="96" t="str">
        <f>'2. Dimension Definition'!H665</f>
        <v/>
      </c>
      <c r="H660" s="96" t="str">
        <f>'2. Dimension Definition'!J665</f>
        <v/>
      </c>
      <c r="I660" s="146" t="str">
        <f>'2. Dimension Definition'!L662</f>
        <v/>
      </c>
    </row>
    <row r="661">
      <c r="B661" s="96" t="str">
        <f>'2. Dimension Definition'!A666</f>
        <v/>
      </c>
      <c r="C661" s="96" t="str">
        <f>'2. Dimension Definition'!B666</f>
        <v/>
      </c>
      <c r="D661" s="96" t="str">
        <f>'2. Dimension Definition'!C666</f>
        <v/>
      </c>
      <c r="F661" s="96" t="str">
        <f>'2. Dimension Definition'!F666</f>
        <v/>
      </c>
      <c r="G661" s="96" t="str">
        <f>'2. Dimension Definition'!H666</f>
        <v/>
      </c>
      <c r="H661" s="96" t="str">
        <f>'2. Dimension Definition'!J666</f>
        <v/>
      </c>
      <c r="I661" s="146" t="str">
        <f>'2. Dimension Definition'!L663</f>
        <v/>
      </c>
    </row>
    <row r="662">
      <c r="B662" s="96" t="str">
        <f>'2. Dimension Definition'!A667</f>
        <v/>
      </c>
      <c r="C662" s="96" t="str">
        <f>'2. Dimension Definition'!B667</f>
        <v/>
      </c>
      <c r="D662" s="96" t="str">
        <f>'2. Dimension Definition'!C667</f>
        <v/>
      </c>
      <c r="F662" s="96" t="str">
        <f>'2. Dimension Definition'!F667</f>
        <v/>
      </c>
      <c r="G662" s="96" t="str">
        <f>'2. Dimension Definition'!H667</f>
        <v/>
      </c>
      <c r="H662" s="96" t="str">
        <f>'2. Dimension Definition'!J667</f>
        <v/>
      </c>
      <c r="I662" s="146" t="str">
        <f>'2. Dimension Definition'!L664</f>
        <v/>
      </c>
    </row>
    <row r="663">
      <c r="B663" s="96" t="str">
        <f>'2. Dimension Definition'!A668</f>
        <v/>
      </c>
      <c r="C663" s="96" t="str">
        <f>'2. Dimension Definition'!B668</f>
        <v/>
      </c>
      <c r="D663" s="96" t="str">
        <f>'2. Dimension Definition'!C668</f>
        <v/>
      </c>
      <c r="F663" s="96" t="str">
        <f>'2. Dimension Definition'!F668</f>
        <v/>
      </c>
      <c r="G663" s="96" t="str">
        <f>'2. Dimension Definition'!H668</f>
        <v/>
      </c>
      <c r="H663" s="96" t="str">
        <f>'2. Dimension Definition'!J668</f>
        <v/>
      </c>
      <c r="I663" s="146" t="str">
        <f>'2. Dimension Definition'!L665</f>
        <v/>
      </c>
    </row>
    <row r="664">
      <c r="B664" s="96" t="str">
        <f>'2. Dimension Definition'!A669</f>
        <v/>
      </c>
      <c r="C664" s="96" t="str">
        <f>'2. Dimension Definition'!B669</f>
        <v/>
      </c>
      <c r="D664" s="96" t="str">
        <f>'2. Dimension Definition'!C669</f>
        <v/>
      </c>
      <c r="F664" s="96" t="str">
        <f>'2. Dimension Definition'!F669</f>
        <v/>
      </c>
      <c r="G664" s="96" t="str">
        <f>'2. Dimension Definition'!H669</f>
        <v/>
      </c>
      <c r="H664" s="96" t="str">
        <f>'2. Dimension Definition'!J669</f>
        <v/>
      </c>
      <c r="I664" s="146" t="str">
        <f>'2. Dimension Definition'!L666</f>
        <v/>
      </c>
    </row>
    <row r="665">
      <c r="B665" s="96" t="str">
        <f>'2. Dimension Definition'!A670</f>
        <v/>
      </c>
      <c r="C665" s="96" t="str">
        <f>'2. Dimension Definition'!B670</f>
        <v/>
      </c>
      <c r="D665" s="96" t="str">
        <f>'2. Dimension Definition'!C670</f>
        <v/>
      </c>
      <c r="F665" s="96" t="str">
        <f>'2. Dimension Definition'!F670</f>
        <v/>
      </c>
      <c r="G665" s="96" t="str">
        <f>'2. Dimension Definition'!H670</f>
        <v/>
      </c>
      <c r="H665" s="96" t="str">
        <f>'2. Dimension Definition'!J670</f>
        <v/>
      </c>
      <c r="I665" s="146" t="str">
        <f>'2. Dimension Definition'!L667</f>
        <v/>
      </c>
    </row>
    <row r="666">
      <c r="B666" s="96" t="str">
        <f>'2. Dimension Definition'!A671</f>
        <v/>
      </c>
      <c r="C666" s="96" t="str">
        <f>'2. Dimension Definition'!B671</f>
        <v/>
      </c>
      <c r="D666" s="96" t="str">
        <f>'2. Dimension Definition'!C671</f>
        <v/>
      </c>
      <c r="F666" s="96" t="str">
        <f>'2. Dimension Definition'!F671</f>
        <v/>
      </c>
      <c r="G666" s="96" t="str">
        <f>'2. Dimension Definition'!H671</f>
        <v/>
      </c>
      <c r="H666" s="96" t="str">
        <f>'2. Dimension Definition'!J671</f>
        <v/>
      </c>
      <c r="I666" s="146" t="str">
        <f>'2. Dimension Definition'!L668</f>
        <v/>
      </c>
    </row>
    <row r="667">
      <c r="B667" s="96" t="str">
        <f>'2. Dimension Definition'!A672</f>
        <v/>
      </c>
      <c r="C667" s="96" t="str">
        <f>'2. Dimension Definition'!B672</f>
        <v/>
      </c>
      <c r="D667" s="96" t="str">
        <f>'2. Dimension Definition'!C672</f>
        <v/>
      </c>
      <c r="F667" s="96" t="str">
        <f>'2. Dimension Definition'!F672</f>
        <v/>
      </c>
      <c r="G667" s="96" t="str">
        <f>'2. Dimension Definition'!H672</f>
        <v/>
      </c>
      <c r="H667" s="96" t="str">
        <f>'2. Dimension Definition'!J672</f>
        <v/>
      </c>
      <c r="I667" s="146" t="str">
        <f>'2. Dimension Definition'!L669</f>
        <v/>
      </c>
    </row>
    <row r="668">
      <c r="B668" s="96" t="str">
        <f>'2. Dimension Definition'!A673</f>
        <v/>
      </c>
      <c r="C668" s="96" t="str">
        <f>'2. Dimension Definition'!B673</f>
        <v/>
      </c>
      <c r="D668" s="96" t="str">
        <f>'2. Dimension Definition'!C673</f>
        <v/>
      </c>
      <c r="F668" s="96" t="str">
        <f>'2. Dimension Definition'!F673</f>
        <v/>
      </c>
      <c r="G668" s="96" t="str">
        <f>'2. Dimension Definition'!H673</f>
        <v/>
      </c>
      <c r="H668" s="96" t="str">
        <f>'2. Dimension Definition'!J673</f>
        <v/>
      </c>
      <c r="I668" s="146" t="str">
        <f>'2. Dimension Definition'!L670</f>
        <v/>
      </c>
    </row>
    <row r="669">
      <c r="B669" s="96" t="str">
        <f>'2. Dimension Definition'!A674</f>
        <v/>
      </c>
      <c r="C669" s="96" t="str">
        <f>'2. Dimension Definition'!B674</f>
        <v/>
      </c>
      <c r="D669" s="96" t="str">
        <f>'2. Dimension Definition'!C674</f>
        <v/>
      </c>
      <c r="F669" s="96" t="str">
        <f>'2. Dimension Definition'!F674</f>
        <v/>
      </c>
      <c r="G669" s="96" t="str">
        <f>'2. Dimension Definition'!H674</f>
        <v/>
      </c>
      <c r="H669" s="96" t="str">
        <f>'2. Dimension Definition'!J674</f>
        <v/>
      </c>
      <c r="I669" s="146" t="str">
        <f>'2. Dimension Definition'!L671</f>
        <v/>
      </c>
    </row>
    <row r="670">
      <c r="B670" s="96" t="str">
        <f>'2. Dimension Definition'!A675</f>
        <v/>
      </c>
      <c r="C670" s="96" t="str">
        <f>'2. Dimension Definition'!B675</f>
        <v/>
      </c>
      <c r="D670" s="96" t="str">
        <f>'2. Dimension Definition'!C675</f>
        <v/>
      </c>
      <c r="F670" s="96" t="str">
        <f>'2. Dimension Definition'!F675</f>
        <v/>
      </c>
      <c r="G670" s="96" t="str">
        <f>'2. Dimension Definition'!H675</f>
        <v/>
      </c>
      <c r="H670" s="96" t="str">
        <f>'2. Dimension Definition'!J675</f>
        <v/>
      </c>
      <c r="I670" s="146" t="str">
        <f>'2. Dimension Definition'!L672</f>
        <v/>
      </c>
    </row>
    <row r="671">
      <c r="B671" s="96" t="str">
        <f>'2. Dimension Definition'!A676</f>
        <v/>
      </c>
      <c r="C671" s="96" t="str">
        <f>'2. Dimension Definition'!B676</f>
        <v/>
      </c>
      <c r="D671" s="96" t="str">
        <f>'2. Dimension Definition'!C676</f>
        <v/>
      </c>
      <c r="F671" s="96" t="str">
        <f>'2. Dimension Definition'!F676</f>
        <v/>
      </c>
      <c r="G671" s="96" t="str">
        <f>'2. Dimension Definition'!H676</f>
        <v/>
      </c>
      <c r="H671" s="96" t="str">
        <f>'2. Dimension Definition'!J676</f>
        <v/>
      </c>
      <c r="I671" s="146" t="str">
        <f>'2. Dimension Definition'!L673</f>
        <v/>
      </c>
    </row>
    <row r="672">
      <c r="B672" s="96" t="str">
        <f>'2. Dimension Definition'!A677</f>
        <v/>
      </c>
      <c r="C672" s="96" t="str">
        <f>'2. Dimension Definition'!B677</f>
        <v/>
      </c>
      <c r="D672" s="96" t="str">
        <f>'2. Dimension Definition'!C677</f>
        <v/>
      </c>
      <c r="F672" s="96" t="str">
        <f>'2. Dimension Definition'!F677</f>
        <v/>
      </c>
      <c r="G672" s="96" t="str">
        <f>'2. Dimension Definition'!H677</f>
        <v/>
      </c>
      <c r="H672" s="96" t="str">
        <f>'2. Dimension Definition'!J677</f>
        <v/>
      </c>
      <c r="I672" s="146" t="str">
        <f>'2. Dimension Definition'!L674</f>
        <v/>
      </c>
    </row>
    <row r="673">
      <c r="B673" s="96" t="str">
        <f>'2. Dimension Definition'!A678</f>
        <v/>
      </c>
      <c r="C673" s="96" t="str">
        <f>'2. Dimension Definition'!B678</f>
        <v/>
      </c>
      <c r="D673" s="96" t="str">
        <f>'2. Dimension Definition'!C678</f>
        <v/>
      </c>
      <c r="F673" s="96" t="str">
        <f>'2. Dimension Definition'!F678</f>
        <v/>
      </c>
      <c r="G673" s="96" t="str">
        <f>'2. Dimension Definition'!H678</f>
        <v/>
      </c>
      <c r="H673" s="96" t="str">
        <f>'2. Dimension Definition'!J678</f>
        <v/>
      </c>
      <c r="I673" s="146" t="str">
        <f>'2. Dimension Definition'!L675</f>
        <v/>
      </c>
    </row>
    <row r="674">
      <c r="B674" s="96" t="str">
        <f>'2. Dimension Definition'!A679</f>
        <v/>
      </c>
      <c r="C674" s="96" t="str">
        <f>'2. Dimension Definition'!B679</f>
        <v/>
      </c>
      <c r="D674" s="96" t="str">
        <f>'2. Dimension Definition'!C679</f>
        <v/>
      </c>
      <c r="F674" s="96" t="str">
        <f>'2. Dimension Definition'!F679</f>
        <v/>
      </c>
      <c r="G674" s="96" t="str">
        <f>'2. Dimension Definition'!H679</f>
        <v/>
      </c>
      <c r="H674" s="96" t="str">
        <f>'2. Dimension Definition'!J679</f>
        <v/>
      </c>
      <c r="I674" s="146" t="str">
        <f>'2. Dimension Definition'!L676</f>
        <v/>
      </c>
    </row>
    <row r="675">
      <c r="B675" s="96" t="str">
        <f>'2. Dimension Definition'!A680</f>
        <v/>
      </c>
      <c r="C675" s="96" t="str">
        <f>'2. Dimension Definition'!B680</f>
        <v/>
      </c>
      <c r="D675" s="96" t="str">
        <f>'2. Dimension Definition'!C680</f>
        <v/>
      </c>
      <c r="F675" s="96" t="str">
        <f>'2. Dimension Definition'!F680</f>
        <v/>
      </c>
      <c r="G675" s="96" t="str">
        <f>'2. Dimension Definition'!H680</f>
        <v/>
      </c>
      <c r="H675" s="96" t="str">
        <f>'2. Dimension Definition'!J680</f>
        <v/>
      </c>
      <c r="I675" s="146" t="str">
        <f>'2. Dimension Definition'!L677</f>
        <v/>
      </c>
    </row>
    <row r="676">
      <c r="B676" s="96" t="str">
        <f>'2. Dimension Definition'!A681</f>
        <v/>
      </c>
      <c r="C676" s="96" t="str">
        <f>'2. Dimension Definition'!B681</f>
        <v/>
      </c>
      <c r="D676" s="96" t="str">
        <f>'2. Dimension Definition'!C681</f>
        <v/>
      </c>
      <c r="F676" s="96" t="str">
        <f>'2. Dimension Definition'!F681</f>
        <v/>
      </c>
      <c r="G676" s="96" t="str">
        <f>'2. Dimension Definition'!H681</f>
        <v/>
      </c>
      <c r="H676" s="96" t="str">
        <f>'2. Dimension Definition'!J681</f>
        <v/>
      </c>
      <c r="I676" s="146" t="str">
        <f>'2. Dimension Definition'!L678</f>
        <v/>
      </c>
    </row>
    <row r="677">
      <c r="B677" s="96" t="str">
        <f>'2. Dimension Definition'!A682</f>
        <v/>
      </c>
      <c r="C677" s="96" t="str">
        <f>'2. Dimension Definition'!B682</f>
        <v/>
      </c>
      <c r="D677" s="96" t="str">
        <f>'2. Dimension Definition'!C682</f>
        <v/>
      </c>
      <c r="F677" s="96" t="str">
        <f>'2. Dimension Definition'!F682</f>
        <v/>
      </c>
      <c r="G677" s="96" t="str">
        <f>'2. Dimension Definition'!H682</f>
        <v/>
      </c>
      <c r="H677" s="96" t="str">
        <f>'2. Dimension Definition'!J682</f>
        <v/>
      </c>
      <c r="I677" s="146" t="str">
        <f>'2. Dimension Definition'!L679</f>
        <v/>
      </c>
    </row>
    <row r="678">
      <c r="B678" s="96" t="str">
        <f>'2. Dimension Definition'!A683</f>
        <v/>
      </c>
      <c r="C678" s="96" t="str">
        <f>'2. Dimension Definition'!B683</f>
        <v/>
      </c>
      <c r="D678" s="96" t="str">
        <f>'2. Dimension Definition'!C683</f>
        <v/>
      </c>
      <c r="F678" s="96" t="str">
        <f>'2. Dimension Definition'!F683</f>
        <v/>
      </c>
      <c r="G678" s="96" t="str">
        <f>'2. Dimension Definition'!H683</f>
        <v/>
      </c>
      <c r="H678" s="96" t="str">
        <f>'2. Dimension Definition'!J683</f>
        <v/>
      </c>
      <c r="I678" s="146" t="str">
        <f>'2. Dimension Definition'!L680</f>
        <v/>
      </c>
    </row>
    <row r="679">
      <c r="B679" s="96" t="str">
        <f>'2. Dimension Definition'!A684</f>
        <v/>
      </c>
      <c r="C679" s="96" t="str">
        <f>'2. Dimension Definition'!B684</f>
        <v/>
      </c>
      <c r="D679" s="96" t="str">
        <f>'2. Dimension Definition'!C684</f>
        <v/>
      </c>
      <c r="F679" s="96" t="str">
        <f>'2. Dimension Definition'!F684</f>
        <v/>
      </c>
      <c r="G679" s="96" t="str">
        <f>'2. Dimension Definition'!H684</f>
        <v/>
      </c>
      <c r="H679" s="96" t="str">
        <f>'2. Dimension Definition'!J684</f>
        <v/>
      </c>
      <c r="I679" s="146" t="str">
        <f>'2. Dimension Definition'!L681</f>
        <v/>
      </c>
    </row>
    <row r="680">
      <c r="B680" s="96" t="str">
        <f>'2. Dimension Definition'!A685</f>
        <v/>
      </c>
      <c r="C680" s="96" t="str">
        <f>'2. Dimension Definition'!B685</f>
        <v/>
      </c>
      <c r="D680" s="96" t="str">
        <f>'2. Dimension Definition'!C685</f>
        <v/>
      </c>
      <c r="F680" s="96" t="str">
        <f>'2. Dimension Definition'!F685</f>
        <v/>
      </c>
      <c r="G680" s="96" t="str">
        <f>'2. Dimension Definition'!H685</f>
        <v/>
      </c>
      <c r="H680" s="96" t="str">
        <f>'2. Dimension Definition'!J685</f>
        <v/>
      </c>
      <c r="I680" s="146" t="str">
        <f>'2. Dimension Definition'!L682</f>
        <v/>
      </c>
    </row>
    <row r="681">
      <c r="B681" s="96" t="str">
        <f>'2. Dimension Definition'!A686</f>
        <v/>
      </c>
      <c r="C681" s="96" t="str">
        <f>'2. Dimension Definition'!B686</f>
        <v/>
      </c>
      <c r="D681" s="96" t="str">
        <f>'2. Dimension Definition'!C686</f>
        <v/>
      </c>
      <c r="F681" s="96" t="str">
        <f>'2. Dimension Definition'!F686</f>
        <v/>
      </c>
      <c r="G681" s="96" t="str">
        <f>'2. Dimension Definition'!H686</f>
        <v/>
      </c>
      <c r="H681" s="96" t="str">
        <f>'2. Dimension Definition'!J686</f>
        <v/>
      </c>
      <c r="I681" s="146" t="str">
        <f>'2. Dimension Definition'!L683</f>
        <v/>
      </c>
    </row>
    <row r="682">
      <c r="B682" s="96" t="str">
        <f>'2. Dimension Definition'!A687</f>
        <v/>
      </c>
      <c r="C682" s="96" t="str">
        <f>'2. Dimension Definition'!B687</f>
        <v/>
      </c>
      <c r="D682" s="96" t="str">
        <f>'2. Dimension Definition'!C687</f>
        <v/>
      </c>
      <c r="F682" s="96" t="str">
        <f>'2. Dimension Definition'!F687</f>
        <v/>
      </c>
      <c r="G682" s="96" t="str">
        <f>'2. Dimension Definition'!H687</f>
        <v/>
      </c>
      <c r="H682" s="96" t="str">
        <f>'2. Dimension Definition'!J687</f>
        <v/>
      </c>
      <c r="I682" s="146" t="str">
        <f>'2. Dimension Definition'!L684</f>
        <v/>
      </c>
    </row>
    <row r="683">
      <c r="B683" s="96" t="str">
        <f>'2. Dimension Definition'!A688</f>
        <v/>
      </c>
      <c r="C683" s="96" t="str">
        <f>'2. Dimension Definition'!B688</f>
        <v/>
      </c>
      <c r="D683" s="96" t="str">
        <f>'2. Dimension Definition'!C688</f>
        <v/>
      </c>
      <c r="F683" s="96" t="str">
        <f>'2. Dimension Definition'!F688</f>
        <v/>
      </c>
      <c r="G683" s="96" t="str">
        <f>'2. Dimension Definition'!H688</f>
        <v/>
      </c>
      <c r="H683" s="96" t="str">
        <f>'2. Dimension Definition'!J688</f>
        <v/>
      </c>
      <c r="I683" s="146" t="str">
        <f>'2. Dimension Definition'!L685</f>
        <v/>
      </c>
    </row>
    <row r="684">
      <c r="B684" s="96" t="str">
        <f>'2. Dimension Definition'!A689</f>
        <v/>
      </c>
      <c r="C684" s="96" t="str">
        <f>'2. Dimension Definition'!B689</f>
        <v/>
      </c>
      <c r="D684" s="96" t="str">
        <f>'2. Dimension Definition'!C689</f>
        <v/>
      </c>
      <c r="F684" s="96" t="str">
        <f>'2. Dimension Definition'!F689</f>
        <v/>
      </c>
      <c r="G684" s="96" t="str">
        <f>'2. Dimension Definition'!H689</f>
        <v/>
      </c>
      <c r="H684" s="96" t="str">
        <f>'2. Dimension Definition'!J689</f>
        <v/>
      </c>
      <c r="I684" s="146" t="str">
        <f>'2. Dimension Definition'!L686</f>
        <v/>
      </c>
    </row>
    <row r="685">
      <c r="B685" s="96" t="str">
        <f>'2. Dimension Definition'!A690</f>
        <v/>
      </c>
      <c r="C685" s="96" t="str">
        <f>'2. Dimension Definition'!B690</f>
        <v/>
      </c>
      <c r="D685" s="96" t="str">
        <f>'2. Dimension Definition'!C690</f>
        <v/>
      </c>
      <c r="F685" s="96" t="str">
        <f>'2. Dimension Definition'!F690</f>
        <v/>
      </c>
      <c r="G685" s="96" t="str">
        <f>'2. Dimension Definition'!H690</f>
        <v/>
      </c>
      <c r="H685" s="96" t="str">
        <f>'2. Dimension Definition'!J690</f>
        <v/>
      </c>
      <c r="I685" s="146" t="str">
        <f>'2. Dimension Definition'!L687</f>
        <v/>
      </c>
    </row>
    <row r="686">
      <c r="B686" s="96" t="str">
        <f>'2. Dimension Definition'!A691</f>
        <v/>
      </c>
      <c r="C686" s="96" t="str">
        <f>'2. Dimension Definition'!B691</f>
        <v/>
      </c>
      <c r="D686" s="96" t="str">
        <f>'2. Dimension Definition'!C691</f>
        <v/>
      </c>
      <c r="F686" s="96" t="str">
        <f>'2. Dimension Definition'!F691</f>
        <v/>
      </c>
      <c r="G686" s="96" t="str">
        <f>'2. Dimension Definition'!H691</f>
        <v/>
      </c>
      <c r="H686" s="96" t="str">
        <f>'2. Dimension Definition'!J691</f>
        <v/>
      </c>
      <c r="I686" s="146" t="str">
        <f>'2. Dimension Definition'!L688</f>
        <v/>
      </c>
    </row>
    <row r="687">
      <c r="B687" s="96" t="str">
        <f>'2. Dimension Definition'!A692</f>
        <v/>
      </c>
      <c r="C687" s="96" t="str">
        <f>'2. Dimension Definition'!B692</f>
        <v/>
      </c>
      <c r="D687" s="96" t="str">
        <f>'2. Dimension Definition'!C692</f>
        <v/>
      </c>
      <c r="F687" s="96" t="str">
        <f>'2. Dimension Definition'!F692</f>
        <v/>
      </c>
      <c r="G687" s="96" t="str">
        <f>'2. Dimension Definition'!H692</f>
        <v/>
      </c>
      <c r="H687" s="96" t="str">
        <f>'2. Dimension Definition'!J692</f>
        <v/>
      </c>
      <c r="I687" s="146" t="str">
        <f>'2. Dimension Definition'!L689</f>
        <v/>
      </c>
    </row>
    <row r="688">
      <c r="B688" s="96" t="str">
        <f>'2. Dimension Definition'!A693</f>
        <v/>
      </c>
      <c r="C688" s="96" t="str">
        <f>'2. Dimension Definition'!B693</f>
        <v/>
      </c>
      <c r="D688" s="96" t="str">
        <f>'2. Dimension Definition'!C693</f>
        <v/>
      </c>
      <c r="F688" s="96" t="str">
        <f>'2. Dimension Definition'!F693</f>
        <v/>
      </c>
      <c r="G688" s="96" t="str">
        <f>'2. Dimension Definition'!H693</f>
        <v/>
      </c>
      <c r="H688" s="96" t="str">
        <f>'2. Dimension Definition'!J693</f>
        <v/>
      </c>
      <c r="I688" s="146" t="str">
        <f>'2. Dimension Definition'!L690</f>
        <v/>
      </c>
    </row>
    <row r="689">
      <c r="B689" s="96" t="str">
        <f>'2. Dimension Definition'!A694</f>
        <v/>
      </c>
      <c r="C689" s="96" t="str">
        <f>'2. Dimension Definition'!B694</f>
        <v/>
      </c>
      <c r="D689" s="96" t="str">
        <f>'2. Dimension Definition'!C694</f>
        <v/>
      </c>
      <c r="F689" s="96" t="str">
        <f>'2. Dimension Definition'!F694</f>
        <v/>
      </c>
      <c r="G689" s="96" t="str">
        <f>'2. Dimension Definition'!H694</f>
        <v/>
      </c>
      <c r="H689" s="96" t="str">
        <f>'2. Dimension Definition'!J694</f>
        <v/>
      </c>
      <c r="I689" s="146" t="str">
        <f>'2. Dimension Definition'!L691</f>
        <v/>
      </c>
    </row>
    <row r="690">
      <c r="B690" s="96" t="str">
        <f>'2. Dimension Definition'!A695</f>
        <v/>
      </c>
      <c r="C690" s="96" t="str">
        <f>'2. Dimension Definition'!B695</f>
        <v/>
      </c>
      <c r="D690" s="96" t="str">
        <f>'2. Dimension Definition'!C695</f>
        <v/>
      </c>
      <c r="F690" s="96" t="str">
        <f>'2. Dimension Definition'!F695</f>
        <v/>
      </c>
      <c r="G690" s="96" t="str">
        <f>'2. Dimension Definition'!H695</f>
        <v/>
      </c>
      <c r="H690" s="96" t="str">
        <f>'2. Dimension Definition'!J695</f>
        <v/>
      </c>
      <c r="I690" s="146" t="str">
        <f>'2. Dimension Definition'!L692</f>
        <v/>
      </c>
    </row>
    <row r="691">
      <c r="B691" s="96" t="str">
        <f>'2. Dimension Definition'!A696</f>
        <v/>
      </c>
      <c r="C691" s="96" t="str">
        <f>'2. Dimension Definition'!B696</f>
        <v/>
      </c>
      <c r="D691" s="96" t="str">
        <f>'2. Dimension Definition'!C696</f>
        <v/>
      </c>
      <c r="F691" s="96" t="str">
        <f>'2. Dimension Definition'!F696</f>
        <v/>
      </c>
      <c r="G691" s="96" t="str">
        <f>'2. Dimension Definition'!H696</f>
        <v/>
      </c>
      <c r="H691" s="96" t="str">
        <f>'2. Dimension Definition'!J696</f>
        <v/>
      </c>
      <c r="I691" s="146" t="str">
        <f>'2. Dimension Definition'!L693</f>
        <v/>
      </c>
    </row>
    <row r="692">
      <c r="B692" s="96" t="str">
        <f>'2. Dimension Definition'!A697</f>
        <v/>
      </c>
      <c r="C692" s="96" t="str">
        <f>'2. Dimension Definition'!B697</f>
        <v/>
      </c>
      <c r="D692" s="96" t="str">
        <f>'2. Dimension Definition'!C697</f>
        <v/>
      </c>
      <c r="F692" s="96" t="str">
        <f>'2. Dimension Definition'!F697</f>
        <v/>
      </c>
      <c r="G692" s="96" t="str">
        <f>'2. Dimension Definition'!H697</f>
        <v/>
      </c>
      <c r="H692" s="96" t="str">
        <f>'2. Dimension Definition'!J697</f>
        <v/>
      </c>
      <c r="I692" s="146" t="str">
        <f>'2. Dimension Definition'!L694</f>
        <v/>
      </c>
    </row>
    <row r="693">
      <c r="B693" s="96" t="str">
        <f>'2. Dimension Definition'!A698</f>
        <v/>
      </c>
      <c r="C693" s="96" t="str">
        <f>'2. Dimension Definition'!B698</f>
        <v/>
      </c>
      <c r="D693" s="96" t="str">
        <f>'2. Dimension Definition'!C698</f>
        <v/>
      </c>
      <c r="F693" s="96" t="str">
        <f>'2. Dimension Definition'!F698</f>
        <v/>
      </c>
      <c r="G693" s="96" t="str">
        <f>'2. Dimension Definition'!H698</f>
        <v/>
      </c>
      <c r="H693" s="96" t="str">
        <f>'2. Dimension Definition'!J698</f>
        <v/>
      </c>
      <c r="I693" s="146" t="str">
        <f>'2. Dimension Definition'!L695</f>
        <v/>
      </c>
    </row>
    <row r="694">
      <c r="B694" s="96" t="str">
        <f>'2. Dimension Definition'!A699</f>
        <v/>
      </c>
      <c r="C694" s="96" t="str">
        <f>'2. Dimension Definition'!B699</f>
        <v/>
      </c>
      <c r="D694" s="96" t="str">
        <f>'2. Dimension Definition'!C699</f>
        <v/>
      </c>
      <c r="F694" s="96" t="str">
        <f>'2. Dimension Definition'!F699</f>
        <v/>
      </c>
      <c r="G694" s="96" t="str">
        <f>'2. Dimension Definition'!H699</f>
        <v/>
      </c>
      <c r="H694" s="96" t="str">
        <f>'2. Dimension Definition'!J699</f>
        <v/>
      </c>
      <c r="I694" s="146" t="str">
        <f>'2. Dimension Definition'!L696</f>
        <v/>
      </c>
    </row>
    <row r="695">
      <c r="B695" s="96" t="str">
        <f>'2. Dimension Definition'!A700</f>
        <v/>
      </c>
      <c r="C695" s="96" t="str">
        <f>'2. Dimension Definition'!B700</f>
        <v/>
      </c>
      <c r="D695" s="96" t="str">
        <f>'2. Dimension Definition'!C700</f>
        <v/>
      </c>
      <c r="F695" s="96" t="str">
        <f>'2. Dimension Definition'!F700</f>
        <v/>
      </c>
      <c r="G695" s="96" t="str">
        <f>'2. Dimension Definition'!H700</f>
        <v/>
      </c>
      <c r="H695" s="96" t="str">
        <f>'2. Dimension Definition'!J700</f>
        <v/>
      </c>
      <c r="I695" s="146" t="str">
        <f>'2. Dimension Definition'!L697</f>
        <v/>
      </c>
    </row>
    <row r="696">
      <c r="B696" s="96" t="str">
        <f>'2. Dimension Definition'!A701</f>
        <v/>
      </c>
      <c r="C696" s="96" t="str">
        <f>'2. Dimension Definition'!B701</f>
        <v/>
      </c>
      <c r="D696" s="96" t="str">
        <f>'2. Dimension Definition'!C701</f>
        <v/>
      </c>
      <c r="F696" s="96" t="str">
        <f>'2. Dimension Definition'!F701</f>
        <v/>
      </c>
      <c r="G696" s="96" t="str">
        <f>'2. Dimension Definition'!H701</f>
        <v/>
      </c>
      <c r="H696" s="96" t="str">
        <f>'2. Dimension Definition'!J701</f>
        <v/>
      </c>
      <c r="I696" s="146" t="str">
        <f>'2. Dimension Definition'!L698</f>
        <v/>
      </c>
    </row>
    <row r="697">
      <c r="B697" s="96" t="str">
        <f>'2. Dimension Definition'!A702</f>
        <v/>
      </c>
      <c r="C697" s="96" t="str">
        <f>'2. Dimension Definition'!B702</f>
        <v/>
      </c>
      <c r="D697" s="96" t="str">
        <f>'2. Dimension Definition'!C702</f>
        <v/>
      </c>
      <c r="F697" s="96" t="str">
        <f>'2. Dimension Definition'!F702</f>
        <v/>
      </c>
      <c r="G697" s="96" t="str">
        <f>'2. Dimension Definition'!H702</f>
        <v/>
      </c>
      <c r="H697" s="96" t="str">
        <f>'2. Dimension Definition'!J702</f>
        <v/>
      </c>
      <c r="I697" s="146" t="str">
        <f>'2. Dimension Definition'!L699</f>
        <v/>
      </c>
    </row>
    <row r="698">
      <c r="B698" s="96" t="str">
        <f>'2. Dimension Definition'!A703</f>
        <v/>
      </c>
      <c r="C698" s="96" t="str">
        <f>'2. Dimension Definition'!B703</f>
        <v/>
      </c>
      <c r="D698" s="96" t="str">
        <f>'2. Dimension Definition'!C703</f>
        <v/>
      </c>
      <c r="F698" s="96" t="str">
        <f>'2. Dimension Definition'!F703</f>
        <v/>
      </c>
      <c r="G698" s="96" t="str">
        <f>'2. Dimension Definition'!H703</f>
        <v/>
      </c>
      <c r="H698" s="96" t="str">
        <f>'2. Dimension Definition'!J703</f>
        <v/>
      </c>
      <c r="I698" s="146" t="str">
        <f>'2. Dimension Definition'!L700</f>
        <v/>
      </c>
    </row>
    <row r="699">
      <c r="B699" s="96" t="str">
        <f>'2. Dimension Definition'!A704</f>
        <v/>
      </c>
      <c r="C699" s="96" t="str">
        <f>'2. Dimension Definition'!B704</f>
        <v/>
      </c>
      <c r="D699" s="96" t="str">
        <f>'2. Dimension Definition'!C704</f>
        <v/>
      </c>
      <c r="F699" s="96" t="str">
        <f>'2. Dimension Definition'!F704</f>
        <v/>
      </c>
      <c r="G699" s="96" t="str">
        <f>'2. Dimension Definition'!H704</f>
        <v/>
      </c>
      <c r="H699" s="96" t="str">
        <f>'2. Dimension Definition'!J704</f>
        <v/>
      </c>
      <c r="I699" s="146" t="str">
        <f>'2. Dimension Definition'!L701</f>
        <v/>
      </c>
    </row>
    <row r="700">
      <c r="B700" s="96" t="str">
        <f>'2. Dimension Definition'!A705</f>
        <v/>
      </c>
      <c r="C700" s="96" t="str">
        <f>'2. Dimension Definition'!B705</f>
        <v/>
      </c>
      <c r="D700" s="96" t="str">
        <f>'2. Dimension Definition'!C705</f>
        <v/>
      </c>
      <c r="F700" s="96" t="str">
        <f>'2. Dimension Definition'!F705</f>
        <v/>
      </c>
      <c r="G700" s="96" t="str">
        <f>'2. Dimension Definition'!H705</f>
        <v/>
      </c>
      <c r="H700" s="96" t="str">
        <f>'2. Dimension Definition'!J705</f>
        <v/>
      </c>
      <c r="I700" s="146" t="str">
        <f>'2. Dimension Definition'!L702</f>
        <v/>
      </c>
    </row>
    <row r="701">
      <c r="B701" s="96" t="str">
        <f>'2. Dimension Definition'!A706</f>
        <v/>
      </c>
      <c r="C701" s="96" t="str">
        <f>'2. Dimension Definition'!B706</f>
        <v/>
      </c>
      <c r="D701" s="96" t="str">
        <f>'2. Dimension Definition'!C706</f>
        <v/>
      </c>
      <c r="F701" s="96" t="str">
        <f>'2. Dimension Definition'!F706</f>
        <v/>
      </c>
      <c r="G701" s="96" t="str">
        <f>'2. Dimension Definition'!H706</f>
        <v/>
      </c>
      <c r="H701" s="96" t="str">
        <f>'2. Dimension Definition'!J706</f>
        <v/>
      </c>
      <c r="I701" s="146" t="str">
        <f>'2. Dimension Definition'!L703</f>
        <v/>
      </c>
    </row>
    <row r="702">
      <c r="B702" s="96" t="str">
        <f>'2. Dimension Definition'!A707</f>
        <v/>
      </c>
      <c r="C702" s="96" t="str">
        <f>'2. Dimension Definition'!B707</f>
        <v/>
      </c>
      <c r="D702" s="96" t="str">
        <f>'2. Dimension Definition'!C707</f>
        <v/>
      </c>
      <c r="F702" s="96" t="str">
        <f>'2. Dimension Definition'!F707</f>
        <v/>
      </c>
      <c r="G702" s="96" t="str">
        <f>'2. Dimension Definition'!H707</f>
        <v/>
      </c>
      <c r="H702" s="96" t="str">
        <f>'2. Dimension Definition'!J707</f>
        <v/>
      </c>
      <c r="I702" s="146" t="str">
        <f>'2. Dimension Definition'!L704</f>
        <v/>
      </c>
    </row>
    <row r="703">
      <c r="B703" s="96" t="str">
        <f>'2. Dimension Definition'!A708</f>
        <v/>
      </c>
      <c r="C703" s="96" t="str">
        <f>'2. Dimension Definition'!B708</f>
        <v/>
      </c>
      <c r="D703" s="96" t="str">
        <f>'2. Dimension Definition'!C708</f>
        <v/>
      </c>
      <c r="F703" s="96" t="str">
        <f>'2. Dimension Definition'!F708</f>
        <v/>
      </c>
      <c r="G703" s="96" t="str">
        <f>'2. Dimension Definition'!H708</f>
        <v/>
      </c>
      <c r="H703" s="96" t="str">
        <f>'2. Dimension Definition'!J708</f>
        <v/>
      </c>
      <c r="I703" s="146" t="str">
        <f>'2. Dimension Definition'!L705</f>
        <v/>
      </c>
    </row>
    <row r="704">
      <c r="B704" s="96" t="str">
        <f>'2. Dimension Definition'!A709</f>
        <v/>
      </c>
      <c r="C704" s="96" t="str">
        <f>'2. Dimension Definition'!B709</f>
        <v/>
      </c>
      <c r="D704" s="96" t="str">
        <f>'2. Dimension Definition'!C709</f>
        <v/>
      </c>
      <c r="F704" s="96" t="str">
        <f>'2. Dimension Definition'!F709</f>
        <v/>
      </c>
      <c r="G704" s="96" t="str">
        <f>'2. Dimension Definition'!H709</f>
        <v/>
      </c>
      <c r="H704" s="96" t="str">
        <f>'2. Dimension Definition'!J709</f>
        <v/>
      </c>
      <c r="I704" s="146" t="str">
        <f>'2. Dimension Definition'!L706</f>
        <v/>
      </c>
    </row>
    <row r="705">
      <c r="B705" s="96" t="str">
        <f>'2. Dimension Definition'!A710</f>
        <v/>
      </c>
      <c r="C705" s="96" t="str">
        <f>'2. Dimension Definition'!B710</f>
        <v/>
      </c>
      <c r="D705" s="96" t="str">
        <f>'2. Dimension Definition'!C710</f>
        <v/>
      </c>
      <c r="F705" s="96" t="str">
        <f>'2. Dimension Definition'!F710</f>
        <v/>
      </c>
      <c r="G705" s="96" t="str">
        <f>'2. Dimension Definition'!H710</f>
        <v/>
      </c>
      <c r="H705" s="96" t="str">
        <f>'2. Dimension Definition'!J710</f>
        <v/>
      </c>
      <c r="I705" s="146" t="str">
        <f>'2. Dimension Definition'!L707</f>
        <v/>
      </c>
    </row>
    <row r="706">
      <c r="B706" s="96" t="str">
        <f>'2. Dimension Definition'!A711</f>
        <v/>
      </c>
      <c r="C706" s="96" t="str">
        <f>'2. Dimension Definition'!B711</f>
        <v/>
      </c>
      <c r="D706" s="96" t="str">
        <f>'2. Dimension Definition'!C711</f>
        <v/>
      </c>
      <c r="F706" s="96" t="str">
        <f>'2. Dimension Definition'!F711</f>
        <v/>
      </c>
      <c r="G706" s="96" t="str">
        <f>'2. Dimension Definition'!H711</f>
        <v/>
      </c>
      <c r="H706" s="96" t="str">
        <f>'2. Dimension Definition'!J711</f>
        <v/>
      </c>
      <c r="I706" s="146" t="str">
        <f>'2. Dimension Definition'!L708</f>
        <v/>
      </c>
    </row>
    <row r="707">
      <c r="B707" s="96" t="str">
        <f>'2. Dimension Definition'!A712</f>
        <v/>
      </c>
      <c r="C707" s="96" t="str">
        <f>'2. Dimension Definition'!B712</f>
        <v/>
      </c>
      <c r="D707" s="96" t="str">
        <f>'2. Dimension Definition'!C712</f>
        <v/>
      </c>
      <c r="F707" s="96" t="str">
        <f>'2. Dimension Definition'!F712</f>
        <v/>
      </c>
      <c r="G707" s="96" t="str">
        <f>'2. Dimension Definition'!H712</f>
        <v/>
      </c>
      <c r="H707" s="96" t="str">
        <f>'2. Dimension Definition'!J712</f>
        <v/>
      </c>
      <c r="I707" s="146" t="str">
        <f>'2. Dimension Definition'!L709</f>
        <v/>
      </c>
    </row>
    <row r="708">
      <c r="B708" s="96" t="str">
        <f>'2. Dimension Definition'!A713</f>
        <v/>
      </c>
      <c r="C708" s="96" t="str">
        <f>'2. Dimension Definition'!B713</f>
        <v/>
      </c>
      <c r="D708" s="96" t="str">
        <f>'2. Dimension Definition'!C713</f>
        <v/>
      </c>
      <c r="F708" s="96" t="str">
        <f>'2. Dimension Definition'!F713</f>
        <v/>
      </c>
      <c r="G708" s="96" t="str">
        <f>'2. Dimension Definition'!H713</f>
        <v/>
      </c>
      <c r="H708" s="96" t="str">
        <f>'2. Dimension Definition'!J713</f>
        <v/>
      </c>
      <c r="I708" s="146" t="str">
        <f>'2. Dimension Definition'!L710</f>
        <v/>
      </c>
    </row>
    <row r="709">
      <c r="B709" s="96" t="str">
        <f>'2. Dimension Definition'!A714</f>
        <v/>
      </c>
      <c r="C709" s="96" t="str">
        <f>'2. Dimension Definition'!B714</f>
        <v/>
      </c>
      <c r="D709" s="96" t="str">
        <f>'2. Dimension Definition'!C714</f>
        <v/>
      </c>
      <c r="F709" s="96" t="str">
        <f>'2. Dimension Definition'!F714</f>
        <v/>
      </c>
      <c r="G709" s="96" t="str">
        <f>'2. Dimension Definition'!H714</f>
        <v/>
      </c>
      <c r="H709" s="96" t="str">
        <f>'2. Dimension Definition'!J714</f>
        <v/>
      </c>
      <c r="I709" s="146" t="str">
        <f>'2. Dimension Definition'!L711</f>
        <v/>
      </c>
    </row>
    <row r="710">
      <c r="B710" s="96" t="str">
        <f>'2. Dimension Definition'!A715</f>
        <v/>
      </c>
      <c r="C710" s="96" t="str">
        <f>'2. Dimension Definition'!B715</f>
        <v/>
      </c>
      <c r="D710" s="96" t="str">
        <f>'2. Dimension Definition'!C715</f>
        <v/>
      </c>
      <c r="F710" s="96" t="str">
        <f>'2. Dimension Definition'!F715</f>
        <v/>
      </c>
      <c r="G710" s="96" t="str">
        <f>'2. Dimension Definition'!H715</f>
        <v/>
      </c>
      <c r="H710" s="96" t="str">
        <f>'2. Dimension Definition'!J715</f>
        <v/>
      </c>
      <c r="I710" s="146" t="str">
        <f>'2. Dimension Definition'!L712</f>
        <v/>
      </c>
    </row>
    <row r="711">
      <c r="B711" s="96" t="str">
        <f>'2. Dimension Definition'!A716</f>
        <v/>
      </c>
      <c r="C711" s="96" t="str">
        <f>'2. Dimension Definition'!B716</f>
        <v/>
      </c>
      <c r="D711" s="96" t="str">
        <f>'2. Dimension Definition'!C716</f>
        <v/>
      </c>
      <c r="F711" s="96" t="str">
        <f>'2. Dimension Definition'!F716</f>
        <v/>
      </c>
      <c r="G711" s="96" t="str">
        <f>'2. Dimension Definition'!H716</f>
        <v/>
      </c>
      <c r="H711" s="96" t="str">
        <f>'2. Dimension Definition'!J716</f>
        <v/>
      </c>
      <c r="I711" s="146" t="str">
        <f>'2. Dimension Definition'!L713</f>
        <v/>
      </c>
    </row>
    <row r="712">
      <c r="B712" s="96" t="str">
        <f>'2. Dimension Definition'!A717</f>
        <v/>
      </c>
      <c r="C712" s="96" t="str">
        <f>'2. Dimension Definition'!B717</f>
        <v/>
      </c>
      <c r="D712" s="96" t="str">
        <f>'2. Dimension Definition'!C717</f>
        <v/>
      </c>
      <c r="F712" s="96" t="str">
        <f>'2. Dimension Definition'!F717</f>
        <v/>
      </c>
      <c r="G712" s="96" t="str">
        <f>'2. Dimension Definition'!H717</f>
        <v/>
      </c>
      <c r="H712" s="96" t="str">
        <f>'2. Dimension Definition'!J717</f>
        <v/>
      </c>
      <c r="I712" s="146" t="str">
        <f>'2. Dimension Definition'!L714</f>
        <v/>
      </c>
    </row>
    <row r="713">
      <c r="B713" s="96" t="str">
        <f>'2. Dimension Definition'!A718</f>
        <v/>
      </c>
      <c r="C713" s="96" t="str">
        <f>'2. Dimension Definition'!B718</f>
        <v/>
      </c>
      <c r="D713" s="96" t="str">
        <f>'2. Dimension Definition'!C718</f>
        <v/>
      </c>
      <c r="F713" s="96" t="str">
        <f>'2. Dimension Definition'!F718</f>
        <v/>
      </c>
      <c r="G713" s="96" t="str">
        <f>'2. Dimension Definition'!H718</f>
        <v/>
      </c>
      <c r="H713" s="96" t="str">
        <f>'2. Dimension Definition'!J718</f>
        <v/>
      </c>
      <c r="I713" s="146" t="str">
        <f>'2. Dimension Definition'!L715</f>
        <v/>
      </c>
    </row>
    <row r="714">
      <c r="B714" s="96" t="str">
        <f>'2. Dimension Definition'!A719</f>
        <v/>
      </c>
      <c r="C714" s="96" t="str">
        <f>'2. Dimension Definition'!B719</f>
        <v/>
      </c>
      <c r="D714" s="96" t="str">
        <f>'2. Dimension Definition'!C719</f>
        <v/>
      </c>
      <c r="F714" s="96" t="str">
        <f>'2. Dimension Definition'!F719</f>
        <v/>
      </c>
      <c r="G714" s="96" t="str">
        <f>'2. Dimension Definition'!H719</f>
        <v/>
      </c>
      <c r="H714" s="96" t="str">
        <f>'2. Dimension Definition'!J719</f>
        <v/>
      </c>
      <c r="I714" s="146" t="str">
        <f>'2. Dimension Definition'!L716</f>
        <v/>
      </c>
    </row>
    <row r="715">
      <c r="B715" s="96" t="str">
        <f>'2. Dimension Definition'!A720</f>
        <v/>
      </c>
      <c r="C715" s="96" t="str">
        <f>'2. Dimension Definition'!B720</f>
        <v/>
      </c>
      <c r="D715" s="96" t="str">
        <f>'2. Dimension Definition'!C720</f>
        <v/>
      </c>
      <c r="F715" s="96" t="str">
        <f>'2. Dimension Definition'!F720</f>
        <v/>
      </c>
      <c r="G715" s="96" t="str">
        <f>'2. Dimension Definition'!H720</f>
        <v/>
      </c>
      <c r="H715" s="96" t="str">
        <f>'2. Dimension Definition'!J720</f>
        <v/>
      </c>
      <c r="I715" s="146" t="str">
        <f>'2. Dimension Definition'!L717</f>
        <v/>
      </c>
    </row>
    <row r="716">
      <c r="B716" s="96" t="str">
        <f>'2. Dimension Definition'!A721</f>
        <v/>
      </c>
      <c r="C716" s="96" t="str">
        <f>'2. Dimension Definition'!B721</f>
        <v/>
      </c>
      <c r="D716" s="96" t="str">
        <f>'2. Dimension Definition'!C721</f>
        <v/>
      </c>
      <c r="F716" s="96" t="str">
        <f>'2. Dimension Definition'!F721</f>
        <v/>
      </c>
      <c r="G716" s="96" t="str">
        <f>'2. Dimension Definition'!H721</f>
        <v/>
      </c>
      <c r="H716" s="96" t="str">
        <f>'2. Dimension Definition'!J721</f>
        <v/>
      </c>
      <c r="I716" s="146" t="str">
        <f>'2. Dimension Definition'!L718</f>
        <v/>
      </c>
    </row>
    <row r="717">
      <c r="B717" s="96" t="str">
        <f>'2. Dimension Definition'!A722</f>
        <v/>
      </c>
      <c r="C717" s="96" t="str">
        <f>'2. Dimension Definition'!B722</f>
        <v/>
      </c>
      <c r="D717" s="96" t="str">
        <f>'2. Dimension Definition'!C722</f>
        <v/>
      </c>
      <c r="F717" s="96" t="str">
        <f>'2. Dimension Definition'!F722</f>
        <v/>
      </c>
      <c r="G717" s="96" t="str">
        <f>'2. Dimension Definition'!H722</f>
        <v/>
      </c>
      <c r="H717" s="96" t="str">
        <f>'2. Dimension Definition'!J722</f>
        <v/>
      </c>
      <c r="I717" s="146" t="str">
        <f>'2. Dimension Definition'!L719</f>
        <v/>
      </c>
    </row>
    <row r="718">
      <c r="B718" s="96" t="str">
        <f>'2. Dimension Definition'!A723</f>
        <v/>
      </c>
      <c r="C718" s="96" t="str">
        <f>'2. Dimension Definition'!B723</f>
        <v/>
      </c>
      <c r="D718" s="96" t="str">
        <f>'2. Dimension Definition'!C723</f>
        <v/>
      </c>
      <c r="F718" s="96" t="str">
        <f>'2. Dimension Definition'!F723</f>
        <v/>
      </c>
      <c r="G718" s="96" t="str">
        <f>'2. Dimension Definition'!H723</f>
        <v/>
      </c>
      <c r="H718" s="96" t="str">
        <f>'2. Dimension Definition'!J723</f>
        <v/>
      </c>
      <c r="I718" s="146" t="str">
        <f>'2. Dimension Definition'!L720</f>
        <v/>
      </c>
    </row>
    <row r="719">
      <c r="B719" s="96" t="str">
        <f>'2. Dimension Definition'!A724</f>
        <v/>
      </c>
      <c r="C719" s="96" t="str">
        <f>'2. Dimension Definition'!B724</f>
        <v/>
      </c>
      <c r="D719" s="96" t="str">
        <f>'2. Dimension Definition'!C724</f>
        <v/>
      </c>
      <c r="F719" s="96" t="str">
        <f>'2. Dimension Definition'!F724</f>
        <v/>
      </c>
      <c r="G719" s="96" t="str">
        <f>'2. Dimension Definition'!H724</f>
        <v/>
      </c>
      <c r="H719" s="96" t="str">
        <f>'2. Dimension Definition'!J724</f>
        <v/>
      </c>
      <c r="I719" s="146" t="str">
        <f>'2. Dimension Definition'!L721</f>
        <v/>
      </c>
    </row>
    <row r="720">
      <c r="B720" s="96" t="str">
        <f>'2. Dimension Definition'!A725</f>
        <v/>
      </c>
      <c r="C720" s="96" t="str">
        <f>'2. Dimension Definition'!B725</f>
        <v/>
      </c>
      <c r="D720" s="96" t="str">
        <f>'2. Dimension Definition'!C725</f>
        <v/>
      </c>
      <c r="F720" s="96" t="str">
        <f>'2. Dimension Definition'!F725</f>
        <v/>
      </c>
      <c r="G720" s="96" t="str">
        <f>'2. Dimension Definition'!H725</f>
        <v/>
      </c>
      <c r="H720" s="96" t="str">
        <f>'2. Dimension Definition'!J725</f>
        <v/>
      </c>
      <c r="I720" s="146" t="str">
        <f>'2. Dimension Definition'!L722</f>
        <v/>
      </c>
    </row>
    <row r="721">
      <c r="B721" s="96" t="str">
        <f>'2. Dimension Definition'!A726</f>
        <v/>
      </c>
      <c r="C721" s="96" t="str">
        <f>'2. Dimension Definition'!B726</f>
        <v/>
      </c>
      <c r="D721" s="96" t="str">
        <f>'2. Dimension Definition'!C726</f>
        <v/>
      </c>
      <c r="F721" s="96" t="str">
        <f>'2. Dimension Definition'!F726</f>
        <v/>
      </c>
      <c r="G721" s="96" t="str">
        <f>'2. Dimension Definition'!H726</f>
        <v/>
      </c>
      <c r="H721" s="96" t="str">
        <f>'2. Dimension Definition'!J726</f>
        <v/>
      </c>
      <c r="I721" s="146" t="str">
        <f>'2. Dimension Definition'!L723</f>
        <v/>
      </c>
    </row>
    <row r="722">
      <c r="B722" s="96" t="str">
        <f>'2. Dimension Definition'!A727</f>
        <v/>
      </c>
      <c r="C722" s="96" t="str">
        <f>'2. Dimension Definition'!B727</f>
        <v/>
      </c>
      <c r="D722" s="96" t="str">
        <f>'2. Dimension Definition'!C727</f>
        <v/>
      </c>
      <c r="F722" s="96" t="str">
        <f>'2. Dimension Definition'!F727</f>
        <v/>
      </c>
      <c r="G722" s="96" t="str">
        <f>'2. Dimension Definition'!H727</f>
        <v/>
      </c>
      <c r="H722" s="96" t="str">
        <f>'2. Dimension Definition'!J727</f>
        <v/>
      </c>
      <c r="I722" s="146" t="str">
        <f>'2. Dimension Definition'!L724</f>
        <v/>
      </c>
    </row>
    <row r="723">
      <c r="B723" s="96" t="str">
        <f>'2. Dimension Definition'!A728</f>
        <v/>
      </c>
      <c r="C723" s="96" t="str">
        <f>'2. Dimension Definition'!B728</f>
        <v/>
      </c>
      <c r="D723" s="96" t="str">
        <f>'2. Dimension Definition'!C728</f>
        <v/>
      </c>
      <c r="F723" s="96" t="str">
        <f>'2. Dimension Definition'!F728</f>
        <v/>
      </c>
      <c r="G723" s="96" t="str">
        <f>'2. Dimension Definition'!H728</f>
        <v/>
      </c>
      <c r="H723" s="96" t="str">
        <f>'2. Dimension Definition'!J728</f>
        <v/>
      </c>
      <c r="I723" s="146" t="str">
        <f>'2. Dimension Definition'!L725</f>
        <v/>
      </c>
    </row>
    <row r="724">
      <c r="B724" s="96" t="str">
        <f>'2. Dimension Definition'!A729</f>
        <v/>
      </c>
      <c r="C724" s="96" t="str">
        <f>'2. Dimension Definition'!B729</f>
        <v/>
      </c>
      <c r="D724" s="96" t="str">
        <f>'2. Dimension Definition'!C729</f>
        <v/>
      </c>
      <c r="F724" s="96" t="str">
        <f>'2. Dimension Definition'!F729</f>
        <v/>
      </c>
      <c r="G724" s="96" t="str">
        <f>'2. Dimension Definition'!H729</f>
        <v/>
      </c>
      <c r="H724" s="96" t="str">
        <f>'2. Dimension Definition'!J729</f>
        <v/>
      </c>
      <c r="I724" s="146" t="str">
        <f>'2. Dimension Definition'!L726</f>
        <v/>
      </c>
    </row>
    <row r="725">
      <c r="B725" s="96" t="str">
        <f>'2. Dimension Definition'!A730</f>
        <v/>
      </c>
      <c r="C725" s="96" t="str">
        <f>'2. Dimension Definition'!B730</f>
        <v/>
      </c>
      <c r="D725" s="96" t="str">
        <f>'2. Dimension Definition'!C730</f>
        <v/>
      </c>
      <c r="F725" s="96" t="str">
        <f>'2. Dimension Definition'!F730</f>
        <v/>
      </c>
      <c r="G725" s="96" t="str">
        <f>'2. Dimension Definition'!H730</f>
        <v/>
      </c>
      <c r="H725" s="96" t="str">
        <f>'2. Dimension Definition'!J730</f>
        <v/>
      </c>
      <c r="I725" s="146" t="str">
        <f>'2. Dimension Definition'!L727</f>
        <v/>
      </c>
    </row>
    <row r="726">
      <c r="B726" s="96" t="str">
        <f>'2. Dimension Definition'!A731</f>
        <v/>
      </c>
      <c r="C726" s="96" t="str">
        <f>'2. Dimension Definition'!B731</f>
        <v/>
      </c>
      <c r="D726" s="96" t="str">
        <f>'2. Dimension Definition'!C731</f>
        <v/>
      </c>
      <c r="F726" s="96" t="str">
        <f>'2. Dimension Definition'!F731</f>
        <v/>
      </c>
      <c r="G726" s="96" t="str">
        <f>'2. Dimension Definition'!H731</f>
        <v/>
      </c>
      <c r="H726" s="96" t="str">
        <f>'2. Dimension Definition'!J731</f>
        <v/>
      </c>
      <c r="I726" s="146" t="str">
        <f>'2. Dimension Definition'!L728</f>
        <v/>
      </c>
    </row>
    <row r="727">
      <c r="B727" s="96" t="str">
        <f>'2. Dimension Definition'!A732</f>
        <v/>
      </c>
      <c r="C727" s="96" t="str">
        <f>'2. Dimension Definition'!B732</f>
        <v/>
      </c>
      <c r="D727" s="96" t="str">
        <f>'2. Dimension Definition'!C732</f>
        <v/>
      </c>
      <c r="F727" s="96" t="str">
        <f>'2. Dimension Definition'!F732</f>
        <v/>
      </c>
      <c r="G727" s="96" t="str">
        <f>'2. Dimension Definition'!H732</f>
        <v/>
      </c>
      <c r="H727" s="96" t="str">
        <f>'2. Dimension Definition'!J732</f>
        <v/>
      </c>
      <c r="I727" s="146" t="str">
        <f>'2. Dimension Definition'!L729</f>
        <v/>
      </c>
    </row>
    <row r="728">
      <c r="B728" s="96" t="str">
        <f>'2. Dimension Definition'!A733</f>
        <v/>
      </c>
      <c r="C728" s="96" t="str">
        <f>'2. Dimension Definition'!B733</f>
        <v/>
      </c>
      <c r="D728" s="96" t="str">
        <f>'2. Dimension Definition'!C733</f>
        <v/>
      </c>
      <c r="F728" s="96" t="str">
        <f>'2. Dimension Definition'!F733</f>
        <v/>
      </c>
      <c r="G728" s="96" t="str">
        <f>'2. Dimension Definition'!H733</f>
        <v/>
      </c>
      <c r="H728" s="96" t="str">
        <f>'2. Dimension Definition'!J733</f>
        <v/>
      </c>
      <c r="I728" s="146" t="str">
        <f>'2. Dimension Definition'!L730</f>
        <v/>
      </c>
    </row>
    <row r="729">
      <c r="B729" s="96" t="str">
        <f>'2. Dimension Definition'!A734</f>
        <v/>
      </c>
      <c r="C729" s="96" t="str">
        <f>'2. Dimension Definition'!B734</f>
        <v/>
      </c>
      <c r="D729" s="96" t="str">
        <f>'2. Dimension Definition'!C734</f>
        <v/>
      </c>
      <c r="F729" s="96" t="str">
        <f>'2. Dimension Definition'!F734</f>
        <v/>
      </c>
      <c r="G729" s="96" t="str">
        <f>'2. Dimension Definition'!H734</f>
        <v/>
      </c>
      <c r="H729" s="96" t="str">
        <f>'2. Dimension Definition'!J734</f>
        <v/>
      </c>
      <c r="I729" s="146" t="str">
        <f>'2. Dimension Definition'!L731</f>
        <v/>
      </c>
    </row>
    <row r="730">
      <c r="B730" s="96" t="str">
        <f>'2. Dimension Definition'!A735</f>
        <v/>
      </c>
      <c r="C730" s="96" t="str">
        <f>'2. Dimension Definition'!B735</f>
        <v/>
      </c>
      <c r="D730" s="96" t="str">
        <f>'2. Dimension Definition'!C735</f>
        <v/>
      </c>
      <c r="F730" s="96" t="str">
        <f>'2. Dimension Definition'!F735</f>
        <v/>
      </c>
      <c r="G730" s="96" t="str">
        <f>'2. Dimension Definition'!H735</f>
        <v/>
      </c>
      <c r="H730" s="96" t="str">
        <f>'2. Dimension Definition'!J735</f>
        <v/>
      </c>
      <c r="I730" s="146" t="str">
        <f>'2. Dimension Definition'!L732</f>
        <v/>
      </c>
    </row>
    <row r="731">
      <c r="B731" s="96" t="str">
        <f>'2. Dimension Definition'!A736</f>
        <v/>
      </c>
      <c r="C731" s="96" t="str">
        <f>'2. Dimension Definition'!B736</f>
        <v/>
      </c>
      <c r="D731" s="96" t="str">
        <f>'2. Dimension Definition'!C736</f>
        <v/>
      </c>
      <c r="F731" s="96" t="str">
        <f>'2. Dimension Definition'!F736</f>
        <v/>
      </c>
      <c r="G731" s="96" t="str">
        <f>'2. Dimension Definition'!H736</f>
        <v/>
      </c>
      <c r="H731" s="96" t="str">
        <f>'2. Dimension Definition'!J736</f>
        <v/>
      </c>
      <c r="I731" s="146" t="str">
        <f>'2. Dimension Definition'!L733</f>
        <v/>
      </c>
    </row>
    <row r="732">
      <c r="B732" s="96" t="str">
        <f>'2. Dimension Definition'!A737</f>
        <v/>
      </c>
      <c r="C732" s="96" t="str">
        <f>'2. Dimension Definition'!B737</f>
        <v/>
      </c>
      <c r="D732" s="96" t="str">
        <f>'2. Dimension Definition'!C737</f>
        <v/>
      </c>
      <c r="F732" s="96" t="str">
        <f>'2. Dimension Definition'!F737</f>
        <v/>
      </c>
      <c r="G732" s="96" t="str">
        <f>'2. Dimension Definition'!H737</f>
        <v/>
      </c>
      <c r="H732" s="96" t="str">
        <f>'2. Dimension Definition'!J737</f>
        <v/>
      </c>
      <c r="I732" s="146" t="str">
        <f>'2. Dimension Definition'!L734</f>
        <v/>
      </c>
    </row>
    <row r="733">
      <c r="B733" s="96" t="str">
        <f>'2. Dimension Definition'!A738</f>
        <v/>
      </c>
      <c r="C733" s="96" t="str">
        <f>'2. Dimension Definition'!B738</f>
        <v/>
      </c>
      <c r="D733" s="96" t="str">
        <f>'2. Dimension Definition'!C738</f>
        <v/>
      </c>
      <c r="F733" s="96" t="str">
        <f>'2. Dimension Definition'!F738</f>
        <v/>
      </c>
      <c r="G733" s="96" t="str">
        <f>'2. Dimension Definition'!H738</f>
        <v/>
      </c>
      <c r="H733" s="96" t="str">
        <f>'2. Dimension Definition'!J738</f>
        <v/>
      </c>
      <c r="I733" s="146" t="str">
        <f>'2. Dimension Definition'!L735</f>
        <v/>
      </c>
    </row>
    <row r="734">
      <c r="B734" s="96" t="str">
        <f>'2. Dimension Definition'!A739</f>
        <v/>
      </c>
      <c r="C734" s="96" t="str">
        <f>'2. Dimension Definition'!B739</f>
        <v/>
      </c>
      <c r="D734" s="96" t="str">
        <f>'2. Dimension Definition'!C739</f>
        <v/>
      </c>
      <c r="F734" s="96" t="str">
        <f>'2. Dimension Definition'!F739</f>
        <v/>
      </c>
      <c r="G734" s="96" t="str">
        <f>'2. Dimension Definition'!H739</f>
        <v/>
      </c>
      <c r="H734" s="96" t="str">
        <f>'2. Dimension Definition'!J739</f>
        <v/>
      </c>
      <c r="I734" s="146" t="str">
        <f>'2. Dimension Definition'!L736</f>
        <v/>
      </c>
    </row>
    <row r="735">
      <c r="B735" s="96" t="str">
        <f>'2. Dimension Definition'!A740</f>
        <v/>
      </c>
      <c r="C735" s="96" t="str">
        <f>'2. Dimension Definition'!B740</f>
        <v/>
      </c>
      <c r="D735" s="96" t="str">
        <f>'2. Dimension Definition'!C740</f>
        <v/>
      </c>
      <c r="F735" s="96" t="str">
        <f>'2. Dimension Definition'!F740</f>
        <v/>
      </c>
      <c r="G735" s="96" t="str">
        <f>'2. Dimension Definition'!H740</f>
        <v/>
      </c>
      <c r="H735" s="96" t="str">
        <f>'2. Dimension Definition'!J740</f>
        <v/>
      </c>
      <c r="I735" s="146" t="str">
        <f>'2. Dimension Definition'!L737</f>
        <v/>
      </c>
    </row>
    <row r="736">
      <c r="B736" s="96" t="str">
        <f>'2. Dimension Definition'!A741</f>
        <v/>
      </c>
      <c r="C736" s="96" t="str">
        <f>'2. Dimension Definition'!B741</f>
        <v/>
      </c>
      <c r="D736" s="96" t="str">
        <f>'2. Dimension Definition'!C741</f>
        <v/>
      </c>
      <c r="F736" s="96" t="str">
        <f>'2. Dimension Definition'!F741</f>
        <v/>
      </c>
      <c r="G736" s="96" t="str">
        <f>'2. Dimension Definition'!H741</f>
        <v/>
      </c>
      <c r="H736" s="96" t="str">
        <f>'2. Dimension Definition'!J741</f>
        <v/>
      </c>
      <c r="I736" s="146" t="str">
        <f>'2. Dimension Definition'!L738</f>
        <v/>
      </c>
    </row>
    <row r="737">
      <c r="B737" s="96" t="str">
        <f>'2. Dimension Definition'!A742</f>
        <v/>
      </c>
      <c r="C737" s="96" t="str">
        <f>'2. Dimension Definition'!B742</f>
        <v/>
      </c>
      <c r="D737" s="96" t="str">
        <f>'2. Dimension Definition'!C742</f>
        <v/>
      </c>
      <c r="F737" s="96" t="str">
        <f>'2. Dimension Definition'!F742</f>
        <v/>
      </c>
      <c r="G737" s="96" t="str">
        <f>'2. Dimension Definition'!H742</f>
        <v/>
      </c>
      <c r="H737" s="96" t="str">
        <f>'2. Dimension Definition'!J742</f>
        <v/>
      </c>
      <c r="I737" s="146" t="str">
        <f>'2. Dimension Definition'!L739</f>
        <v/>
      </c>
    </row>
    <row r="738">
      <c r="B738" s="96" t="str">
        <f>'2. Dimension Definition'!A743</f>
        <v/>
      </c>
      <c r="C738" s="96" t="str">
        <f>'2. Dimension Definition'!B743</f>
        <v/>
      </c>
      <c r="D738" s="96" t="str">
        <f>'2. Dimension Definition'!C743</f>
        <v/>
      </c>
      <c r="F738" s="96" t="str">
        <f>'2. Dimension Definition'!F743</f>
        <v/>
      </c>
      <c r="G738" s="96" t="str">
        <f>'2. Dimension Definition'!H743</f>
        <v/>
      </c>
      <c r="H738" s="96" t="str">
        <f>'2. Dimension Definition'!J743</f>
        <v/>
      </c>
      <c r="I738" s="146" t="str">
        <f>'2. Dimension Definition'!L740</f>
        <v/>
      </c>
    </row>
    <row r="739">
      <c r="B739" s="96" t="str">
        <f>'2. Dimension Definition'!A744</f>
        <v/>
      </c>
      <c r="C739" s="96" t="str">
        <f>'2. Dimension Definition'!B744</f>
        <v/>
      </c>
      <c r="D739" s="96" t="str">
        <f>'2. Dimension Definition'!C744</f>
        <v/>
      </c>
      <c r="F739" s="96" t="str">
        <f>'2. Dimension Definition'!F744</f>
        <v/>
      </c>
      <c r="G739" s="96" t="str">
        <f>'2. Dimension Definition'!H744</f>
        <v/>
      </c>
      <c r="H739" s="96" t="str">
        <f>'2. Dimension Definition'!J744</f>
        <v/>
      </c>
      <c r="I739" s="146" t="str">
        <f>'2. Dimension Definition'!L741</f>
        <v/>
      </c>
    </row>
    <row r="740">
      <c r="B740" s="96" t="str">
        <f>'2. Dimension Definition'!A745</f>
        <v/>
      </c>
      <c r="C740" s="96" t="str">
        <f>'2. Dimension Definition'!B745</f>
        <v/>
      </c>
      <c r="D740" s="96" t="str">
        <f>'2. Dimension Definition'!C745</f>
        <v/>
      </c>
      <c r="F740" s="96" t="str">
        <f>'2. Dimension Definition'!F745</f>
        <v/>
      </c>
      <c r="G740" s="96" t="str">
        <f>'2. Dimension Definition'!H745</f>
        <v/>
      </c>
      <c r="H740" s="96" t="str">
        <f>'2. Dimension Definition'!J745</f>
        <v/>
      </c>
      <c r="I740" s="146" t="str">
        <f>'2. Dimension Definition'!L742</f>
        <v/>
      </c>
    </row>
    <row r="741">
      <c r="B741" s="96" t="str">
        <f>'2. Dimension Definition'!A746</f>
        <v/>
      </c>
      <c r="C741" s="96" t="str">
        <f>'2. Dimension Definition'!B746</f>
        <v/>
      </c>
      <c r="D741" s="96" t="str">
        <f>'2. Dimension Definition'!C746</f>
        <v/>
      </c>
      <c r="F741" s="96" t="str">
        <f>'2. Dimension Definition'!F746</f>
        <v/>
      </c>
      <c r="G741" s="96" t="str">
        <f>'2. Dimension Definition'!H746</f>
        <v/>
      </c>
      <c r="H741" s="96" t="str">
        <f>'2. Dimension Definition'!J746</f>
        <v/>
      </c>
      <c r="I741" s="146" t="str">
        <f>'2. Dimension Definition'!L743</f>
        <v/>
      </c>
    </row>
    <row r="742">
      <c r="B742" s="96" t="str">
        <f>'2. Dimension Definition'!A747</f>
        <v/>
      </c>
      <c r="C742" s="96" t="str">
        <f>'2. Dimension Definition'!B747</f>
        <v/>
      </c>
      <c r="D742" s="96" t="str">
        <f>'2. Dimension Definition'!C747</f>
        <v/>
      </c>
      <c r="F742" s="96" t="str">
        <f>'2. Dimension Definition'!F747</f>
        <v/>
      </c>
      <c r="G742" s="96" t="str">
        <f>'2. Dimension Definition'!H747</f>
        <v/>
      </c>
      <c r="H742" s="96" t="str">
        <f>'2. Dimension Definition'!J747</f>
        <v/>
      </c>
      <c r="I742" s="146" t="str">
        <f>'2. Dimension Definition'!L744</f>
        <v/>
      </c>
    </row>
    <row r="743">
      <c r="B743" s="96" t="str">
        <f>'2. Dimension Definition'!A748</f>
        <v/>
      </c>
      <c r="C743" s="96" t="str">
        <f>'2. Dimension Definition'!B748</f>
        <v/>
      </c>
      <c r="D743" s="96" t="str">
        <f>'2. Dimension Definition'!C748</f>
        <v/>
      </c>
      <c r="F743" s="96" t="str">
        <f>'2. Dimension Definition'!F748</f>
        <v/>
      </c>
      <c r="G743" s="96" t="str">
        <f>'2. Dimension Definition'!H748</f>
        <v/>
      </c>
      <c r="H743" s="96" t="str">
        <f>'2. Dimension Definition'!J748</f>
        <v/>
      </c>
      <c r="I743" s="146" t="str">
        <f>'2. Dimension Definition'!L745</f>
        <v/>
      </c>
    </row>
    <row r="744">
      <c r="B744" s="96" t="str">
        <f>'2. Dimension Definition'!A749</f>
        <v/>
      </c>
      <c r="C744" s="96" t="str">
        <f>'2. Dimension Definition'!B749</f>
        <v/>
      </c>
      <c r="D744" s="96" t="str">
        <f>'2. Dimension Definition'!C749</f>
        <v/>
      </c>
      <c r="F744" s="96" t="str">
        <f>'2. Dimension Definition'!F749</f>
        <v/>
      </c>
      <c r="G744" s="96" t="str">
        <f>'2. Dimension Definition'!H749</f>
        <v/>
      </c>
      <c r="H744" s="96" t="str">
        <f>'2. Dimension Definition'!J749</f>
        <v/>
      </c>
      <c r="I744" s="146" t="str">
        <f>'2. Dimension Definition'!L746</f>
        <v/>
      </c>
    </row>
    <row r="745">
      <c r="B745" s="96" t="str">
        <f>'2. Dimension Definition'!A750</f>
        <v/>
      </c>
      <c r="C745" s="96" t="str">
        <f>'2. Dimension Definition'!B750</f>
        <v/>
      </c>
      <c r="D745" s="96" t="str">
        <f>'2. Dimension Definition'!C750</f>
        <v/>
      </c>
      <c r="F745" s="96" t="str">
        <f>'2. Dimension Definition'!F750</f>
        <v/>
      </c>
      <c r="G745" s="96" t="str">
        <f>'2. Dimension Definition'!H750</f>
        <v/>
      </c>
      <c r="H745" s="96" t="str">
        <f>'2. Dimension Definition'!J750</f>
        <v/>
      </c>
      <c r="I745" s="146" t="str">
        <f>'2. Dimension Definition'!L747</f>
        <v/>
      </c>
    </row>
    <row r="746">
      <c r="B746" s="96" t="str">
        <f>'2. Dimension Definition'!A751</f>
        <v/>
      </c>
      <c r="C746" s="96" t="str">
        <f>'2. Dimension Definition'!B751</f>
        <v/>
      </c>
      <c r="D746" s="96" t="str">
        <f>'2. Dimension Definition'!C751</f>
        <v/>
      </c>
      <c r="F746" s="96" t="str">
        <f>'2. Dimension Definition'!F751</f>
        <v/>
      </c>
      <c r="G746" s="96" t="str">
        <f>'2. Dimension Definition'!H751</f>
        <v/>
      </c>
      <c r="H746" s="96" t="str">
        <f>'2. Dimension Definition'!J751</f>
        <v/>
      </c>
      <c r="I746" s="146" t="str">
        <f>'2. Dimension Definition'!L748</f>
        <v/>
      </c>
    </row>
    <row r="747">
      <c r="B747" s="96" t="str">
        <f>'2. Dimension Definition'!A752</f>
        <v/>
      </c>
      <c r="C747" s="96" t="str">
        <f>'2. Dimension Definition'!B752</f>
        <v/>
      </c>
      <c r="D747" s="96" t="str">
        <f>'2. Dimension Definition'!C752</f>
        <v/>
      </c>
      <c r="F747" s="96" t="str">
        <f>'2. Dimension Definition'!F752</f>
        <v/>
      </c>
      <c r="G747" s="96" t="str">
        <f>'2. Dimension Definition'!H752</f>
        <v/>
      </c>
      <c r="H747" s="96" t="str">
        <f>'2. Dimension Definition'!J752</f>
        <v/>
      </c>
      <c r="I747" s="146" t="str">
        <f>'2. Dimension Definition'!L749</f>
        <v/>
      </c>
    </row>
    <row r="748">
      <c r="B748" s="96" t="str">
        <f>'2. Dimension Definition'!A753</f>
        <v/>
      </c>
      <c r="C748" s="96" t="str">
        <f>'2. Dimension Definition'!B753</f>
        <v/>
      </c>
      <c r="D748" s="96" t="str">
        <f>'2. Dimension Definition'!C753</f>
        <v/>
      </c>
      <c r="F748" s="96" t="str">
        <f>'2. Dimension Definition'!F753</f>
        <v/>
      </c>
      <c r="G748" s="96" t="str">
        <f>'2. Dimension Definition'!H753</f>
        <v/>
      </c>
      <c r="H748" s="96" t="str">
        <f>'2. Dimension Definition'!J753</f>
        <v/>
      </c>
      <c r="I748" s="146" t="str">
        <f>'2. Dimension Definition'!L750</f>
        <v/>
      </c>
    </row>
    <row r="749">
      <c r="B749" s="96" t="str">
        <f>'2. Dimension Definition'!A754</f>
        <v/>
      </c>
      <c r="C749" s="96" t="str">
        <f>'2. Dimension Definition'!B754</f>
        <v/>
      </c>
      <c r="D749" s="96" t="str">
        <f>'2. Dimension Definition'!C754</f>
        <v/>
      </c>
      <c r="F749" s="96" t="str">
        <f>'2. Dimension Definition'!F754</f>
        <v/>
      </c>
      <c r="G749" s="96" t="str">
        <f>'2. Dimension Definition'!H754</f>
        <v/>
      </c>
      <c r="H749" s="96" t="str">
        <f>'2. Dimension Definition'!J754</f>
        <v/>
      </c>
      <c r="I749" s="146" t="str">
        <f>'2. Dimension Definition'!L751</f>
        <v/>
      </c>
    </row>
    <row r="750">
      <c r="B750" s="96" t="str">
        <f>'2. Dimension Definition'!A755</f>
        <v/>
      </c>
      <c r="C750" s="96" t="str">
        <f>'2. Dimension Definition'!B755</f>
        <v/>
      </c>
      <c r="D750" s="96" t="str">
        <f>'2. Dimension Definition'!C755</f>
        <v/>
      </c>
      <c r="F750" s="96" t="str">
        <f>'2. Dimension Definition'!F755</f>
        <v/>
      </c>
      <c r="G750" s="96" t="str">
        <f>'2. Dimension Definition'!H755</f>
        <v/>
      </c>
      <c r="H750" s="96" t="str">
        <f>'2. Dimension Definition'!J755</f>
        <v/>
      </c>
      <c r="I750" s="146" t="str">
        <f>'2. Dimension Definition'!L752</f>
        <v/>
      </c>
    </row>
    <row r="751">
      <c r="B751" s="96" t="str">
        <f>'2. Dimension Definition'!A756</f>
        <v/>
      </c>
      <c r="C751" s="96" t="str">
        <f>'2. Dimension Definition'!B756</f>
        <v/>
      </c>
      <c r="D751" s="96" t="str">
        <f>'2. Dimension Definition'!C756</f>
        <v/>
      </c>
      <c r="F751" s="96" t="str">
        <f>'2. Dimension Definition'!F756</f>
        <v/>
      </c>
      <c r="G751" s="96" t="str">
        <f>'2. Dimension Definition'!H756</f>
        <v/>
      </c>
      <c r="H751" s="96" t="str">
        <f>'2. Dimension Definition'!J756</f>
        <v/>
      </c>
      <c r="I751" s="146" t="str">
        <f>'2. Dimension Definition'!L753</f>
        <v/>
      </c>
    </row>
    <row r="752">
      <c r="B752" s="96" t="str">
        <f>'2. Dimension Definition'!A757</f>
        <v/>
      </c>
      <c r="C752" s="96" t="str">
        <f>'2. Dimension Definition'!B757</f>
        <v/>
      </c>
      <c r="D752" s="96" t="str">
        <f>'2. Dimension Definition'!C757</f>
        <v/>
      </c>
      <c r="F752" s="96" t="str">
        <f>'2. Dimension Definition'!F757</f>
        <v/>
      </c>
      <c r="G752" s="96" t="str">
        <f>'2. Dimension Definition'!H757</f>
        <v/>
      </c>
      <c r="H752" s="96" t="str">
        <f>'2. Dimension Definition'!J757</f>
        <v/>
      </c>
      <c r="I752" s="146" t="str">
        <f>'2. Dimension Definition'!L754</f>
        <v/>
      </c>
    </row>
    <row r="753">
      <c r="B753" s="96" t="str">
        <f>'2. Dimension Definition'!A758</f>
        <v/>
      </c>
      <c r="C753" s="96" t="str">
        <f>'2. Dimension Definition'!B758</f>
        <v/>
      </c>
      <c r="D753" s="96" t="str">
        <f>'2. Dimension Definition'!C758</f>
        <v/>
      </c>
      <c r="F753" s="96" t="str">
        <f>'2. Dimension Definition'!F758</f>
        <v/>
      </c>
      <c r="G753" s="96" t="str">
        <f>'2. Dimension Definition'!H758</f>
        <v/>
      </c>
      <c r="H753" s="96" t="str">
        <f>'2. Dimension Definition'!J758</f>
        <v/>
      </c>
      <c r="I753" s="146" t="str">
        <f>'2. Dimension Definition'!L755</f>
        <v/>
      </c>
    </row>
    <row r="754">
      <c r="B754" s="96" t="str">
        <f>'2. Dimension Definition'!A759</f>
        <v/>
      </c>
      <c r="C754" s="96" t="str">
        <f>'2. Dimension Definition'!B759</f>
        <v/>
      </c>
      <c r="D754" s="96" t="str">
        <f>'2. Dimension Definition'!C759</f>
        <v/>
      </c>
      <c r="F754" s="96" t="str">
        <f>'2. Dimension Definition'!F759</f>
        <v/>
      </c>
      <c r="G754" s="96" t="str">
        <f>'2. Dimension Definition'!H759</f>
        <v/>
      </c>
      <c r="H754" s="96" t="str">
        <f>'2. Dimension Definition'!J759</f>
        <v/>
      </c>
      <c r="I754" s="146" t="str">
        <f>'2. Dimension Definition'!L756</f>
        <v/>
      </c>
    </row>
    <row r="755">
      <c r="B755" s="96" t="str">
        <f>'2. Dimension Definition'!A760</f>
        <v/>
      </c>
      <c r="C755" s="96" t="str">
        <f>'2. Dimension Definition'!B760</f>
        <v/>
      </c>
      <c r="D755" s="96" t="str">
        <f>'2. Dimension Definition'!C760</f>
        <v/>
      </c>
      <c r="F755" s="96" t="str">
        <f>'2. Dimension Definition'!F760</f>
        <v/>
      </c>
      <c r="G755" s="96" t="str">
        <f>'2. Dimension Definition'!H760</f>
        <v/>
      </c>
      <c r="H755" s="96" t="str">
        <f>'2. Dimension Definition'!J760</f>
        <v/>
      </c>
      <c r="I755" s="146" t="str">
        <f>'2. Dimension Definition'!L757</f>
        <v/>
      </c>
    </row>
    <row r="756">
      <c r="B756" s="96" t="str">
        <f>'2. Dimension Definition'!A761</f>
        <v/>
      </c>
      <c r="C756" s="96" t="str">
        <f>'2. Dimension Definition'!B761</f>
        <v/>
      </c>
      <c r="D756" s="96" t="str">
        <f>'2. Dimension Definition'!C761</f>
        <v/>
      </c>
      <c r="F756" s="96" t="str">
        <f>'2. Dimension Definition'!F761</f>
        <v/>
      </c>
      <c r="G756" s="96" t="str">
        <f>'2. Dimension Definition'!H761</f>
        <v/>
      </c>
      <c r="H756" s="96" t="str">
        <f>'2. Dimension Definition'!J761</f>
        <v/>
      </c>
      <c r="I756" s="146" t="str">
        <f>'2. Dimension Definition'!L758</f>
        <v/>
      </c>
    </row>
    <row r="757">
      <c r="B757" s="96" t="str">
        <f>'2. Dimension Definition'!A762</f>
        <v/>
      </c>
      <c r="C757" s="96" t="str">
        <f>'2. Dimension Definition'!B762</f>
        <v/>
      </c>
      <c r="D757" s="96" t="str">
        <f>'2. Dimension Definition'!C762</f>
        <v/>
      </c>
      <c r="F757" s="96" t="str">
        <f>'2. Dimension Definition'!F762</f>
        <v/>
      </c>
      <c r="G757" s="96" t="str">
        <f>'2. Dimension Definition'!H762</f>
        <v/>
      </c>
      <c r="H757" s="96" t="str">
        <f>'2. Dimension Definition'!J762</f>
        <v/>
      </c>
      <c r="I757" s="146" t="str">
        <f>'2. Dimension Definition'!L759</f>
        <v/>
      </c>
    </row>
    <row r="758">
      <c r="B758" s="96" t="str">
        <f>'2. Dimension Definition'!A763</f>
        <v/>
      </c>
      <c r="C758" s="96" t="str">
        <f>'2. Dimension Definition'!B763</f>
        <v/>
      </c>
      <c r="D758" s="96" t="str">
        <f>'2. Dimension Definition'!C763</f>
        <v/>
      </c>
      <c r="F758" s="96" t="str">
        <f>'2. Dimension Definition'!F763</f>
        <v/>
      </c>
      <c r="G758" s="96" t="str">
        <f>'2. Dimension Definition'!H763</f>
        <v/>
      </c>
      <c r="H758" s="96" t="str">
        <f>'2. Dimension Definition'!J763</f>
        <v/>
      </c>
      <c r="I758" s="146" t="str">
        <f>'2. Dimension Definition'!L760</f>
        <v/>
      </c>
    </row>
    <row r="759">
      <c r="B759" s="96" t="str">
        <f>'2. Dimension Definition'!A764</f>
        <v/>
      </c>
      <c r="C759" s="96" t="str">
        <f>'2. Dimension Definition'!B764</f>
        <v/>
      </c>
      <c r="D759" s="96" t="str">
        <f>'2. Dimension Definition'!C764</f>
        <v/>
      </c>
      <c r="F759" s="96" t="str">
        <f>'2. Dimension Definition'!F764</f>
        <v/>
      </c>
      <c r="G759" s="96" t="str">
        <f>'2. Dimension Definition'!H764</f>
        <v/>
      </c>
      <c r="H759" s="96" t="str">
        <f>'2. Dimension Definition'!J764</f>
        <v/>
      </c>
      <c r="I759" s="146" t="str">
        <f>'2. Dimension Definition'!L761</f>
        <v/>
      </c>
    </row>
    <row r="760">
      <c r="B760" s="96" t="str">
        <f>'2. Dimension Definition'!A765</f>
        <v/>
      </c>
      <c r="C760" s="96" t="str">
        <f>'2. Dimension Definition'!B765</f>
        <v/>
      </c>
      <c r="D760" s="96" t="str">
        <f>'2. Dimension Definition'!C765</f>
        <v/>
      </c>
      <c r="F760" s="96" t="str">
        <f>'2. Dimension Definition'!F765</f>
        <v/>
      </c>
      <c r="G760" s="96" t="str">
        <f>'2. Dimension Definition'!H765</f>
        <v/>
      </c>
      <c r="H760" s="96" t="str">
        <f>'2. Dimension Definition'!J765</f>
        <v/>
      </c>
      <c r="I760" s="146" t="str">
        <f>'2. Dimension Definition'!L762</f>
        <v/>
      </c>
    </row>
    <row r="761">
      <c r="B761" s="96" t="str">
        <f>'2. Dimension Definition'!A766</f>
        <v/>
      </c>
      <c r="C761" s="96" t="str">
        <f>'2. Dimension Definition'!B766</f>
        <v/>
      </c>
      <c r="D761" s="96" t="str">
        <f>'2. Dimension Definition'!C766</f>
        <v/>
      </c>
      <c r="F761" s="96" t="str">
        <f>'2. Dimension Definition'!F766</f>
        <v/>
      </c>
      <c r="G761" s="96" t="str">
        <f>'2. Dimension Definition'!H766</f>
        <v/>
      </c>
      <c r="H761" s="96" t="str">
        <f>'2. Dimension Definition'!J766</f>
        <v/>
      </c>
      <c r="I761" s="146" t="str">
        <f>'2. Dimension Definition'!L763</f>
        <v/>
      </c>
    </row>
    <row r="762">
      <c r="B762" s="96" t="str">
        <f>'2. Dimension Definition'!A767</f>
        <v/>
      </c>
      <c r="C762" s="96" t="str">
        <f>'2. Dimension Definition'!B767</f>
        <v/>
      </c>
      <c r="D762" s="96" t="str">
        <f>'2. Dimension Definition'!C767</f>
        <v/>
      </c>
      <c r="F762" s="96" t="str">
        <f>'2. Dimension Definition'!F767</f>
        <v/>
      </c>
      <c r="G762" s="96" t="str">
        <f>'2. Dimension Definition'!H767</f>
        <v/>
      </c>
      <c r="H762" s="96" t="str">
        <f>'2. Dimension Definition'!J767</f>
        <v/>
      </c>
      <c r="I762" s="146" t="str">
        <f>'2. Dimension Definition'!L764</f>
        <v/>
      </c>
    </row>
    <row r="763">
      <c r="B763" s="96" t="str">
        <f>'2. Dimension Definition'!A768</f>
        <v/>
      </c>
      <c r="C763" s="96" t="str">
        <f>'2. Dimension Definition'!B768</f>
        <v/>
      </c>
      <c r="D763" s="96" t="str">
        <f>'2. Dimension Definition'!C768</f>
        <v/>
      </c>
      <c r="F763" s="96" t="str">
        <f>'2. Dimension Definition'!F768</f>
        <v/>
      </c>
      <c r="G763" s="96" t="str">
        <f>'2. Dimension Definition'!H768</f>
        <v/>
      </c>
      <c r="H763" s="96" t="str">
        <f>'2. Dimension Definition'!J768</f>
        <v/>
      </c>
      <c r="I763" s="146" t="str">
        <f>'2. Dimension Definition'!L765</f>
        <v/>
      </c>
    </row>
    <row r="764">
      <c r="B764" s="96" t="str">
        <f>'2. Dimension Definition'!A769</f>
        <v/>
      </c>
      <c r="C764" s="96" t="str">
        <f>'2. Dimension Definition'!B769</f>
        <v/>
      </c>
      <c r="D764" s="96" t="str">
        <f>'2. Dimension Definition'!C769</f>
        <v/>
      </c>
      <c r="F764" s="96" t="str">
        <f>'2. Dimension Definition'!F769</f>
        <v/>
      </c>
      <c r="G764" s="96" t="str">
        <f>'2. Dimension Definition'!H769</f>
        <v/>
      </c>
      <c r="H764" s="96" t="str">
        <f>'2. Dimension Definition'!J769</f>
        <v/>
      </c>
      <c r="I764" s="146" t="str">
        <f>'2. Dimension Definition'!L766</f>
        <v/>
      </c>
    </row>
    <row r="765">
      <c r="B765" s="96" t="str">
        <f>'2. Dimension Definition'!A770</f>
        <v/>
      </c>
      <c r="C765" s="96" t="str">
        <f>'2. Dimension Definition'!B770</f>
        <v/>
      </c>
      <c r="D765" s="96" t="str">
        <f>'2. Dimension Definition'!C770</f>
        <v/>
      </c>
      <c r="F765" s="96" t="str">
        <f>'2. Dimension Definition'!F770</f>
        <v/>
      </c>
      <c r="G765" s="96" t="str">
        <f>'2. Dimension Definition'!H770</f>
        <v/>
      </c>
      <c r="H765" s="96" t="str">
        <f>'2. Dimension Definition'!J770</f>
        <v/>
      </c>
      <c r="I765" s="146" t="str">
        <f>'2. Dimension Definition'!L767</f>
        <v/>
      </c>
    </row>
    <row r="766">
      <c r="B766" s="96" t="str">
        <f>'2. Dimension Definition'!A771</f>
        <v/>
      </c>
      <c r="C766" s="96" t="str">
        <f>'2. Dimension Definition'!B771</f>
        <v/>
      </c>
      <c r="D766" s="96" t="str">
        <f>'2. Dimension Definition'!C771</f>
        <v/>
      </c>
      <c r="F766" s="96" t="str">
        <f>'2. Dimension Definition'!F771</f>
        <v/>
      </c>
      <c r="G766" s="96" t="str">
        <f>'2. Dimension Definition'!H771</f>
        <v/>
      </c>
      <c r="H766" s="96" t="str">
        <f>'2. Dimension Definition'!J771</f>
        <v/>
      </c>
      <c r="I766" s="146" t="str">
        <f>'2. Dimension Definition'!L768</f>
        <v/>
      </c>
    </row>
    <row r="767">
      <c r="B767" s="96" t="str">
        <f>'2. Dimension Definition'!A772</f>
        <v/>
      </c>
      <c r="C767" s="96" t="str">
        <f>'2. Dimension Definition'!B772</f>
        <v/>
      </c>
      <c r="D767" s="96" t="str">
        <f>'2. Dimension Definition'!C772</f>
        <v/>
      </c>
      <c r="F767" s="96" t="str">
        <f>'2. Dimension Definition'!F772</f>
        <v/>
      </c>
      <c r="G767" s="96" t="str">
        <f>'2. Dimension Definition'!H772</f>
        <v/>
      </c>
      <c r="H767" s="96" t="str">
        <f>'2. Dimension Definition'!J772</f>
        <v/>
      </c>
      <c r="I767" s="146" t="str">
        <f>'2. Dimension Definition'!L769</f>
        <v/>
      </c>
    </row>
    <row r="768">
      <c r="B768" s="96" t="str">
        <f>'2. Dimension Definition'!A773</f>
        <v/>
      </c>
      <c r="C768" s="96" t="str">
        <f>'2. Dimension Definition'!B773</f>
        <v/>
      </c>
      <c r="D768" s="96" t="str">
        <f>'2. Dimension Definition'!C773</f>
        <v/>
      </c>
      <c r="F768" s="96" t="str">
        <f>'2. Dimension Definition'!F773</f>
        <v/>
      </c>
      <c r="G768" s="96" t="str">
        <f>'2. Dimension Definition'!H773</f>
        <v/>
      </c>
      <c r="H768" s="96" t="str">
        <f>'2. Dimension Definition'!J773</f>
        <v/>
      </c>
      <c r="I768" s="146" t="str">
        <f>'2. Dimension Definition'!L770</f>
        <v/>
      </c>
    </row>
    <row r="769">
      <c r="B769" s="96" t="str">
        <f>'2. Dimension Definition'!A774</f>
        <v/>
      </c>
      <c r="C769" s="96" t="str">
        <f>'2. Dimension Definition'!B774</f>
        <v/>
      </c>
      <c r="D769" s="96" t="str">
        <f>'2. Dimension Definition'!C774</f>
        <v/>
      </c>
      <c r="F769" s="96" t="str">
        <f>'2. Dimension Definition'!F774</f>
        <v/>
      </c>
      <c r="G769" s="96" t="str">
        <f>'2. Dimension Definition'!H774</f>
        <v/>
      </c>
      <c r="H769" s="96" t="str">
        <f>'2. Dimension Definition'!J774</f>
        <v/>
      </c>
      <c r="I769" s="146" t="str">
        <f>'2. Dimension Definition'!L771</f>
        <v/>
      </c>
    </row>
    <row r="770">
      <c r="B770" s="96" t="str">
        <f>'2. Dimension Definition'!A775</f>
        <v/>
      </c>
      <c r="C770" s="96" t="str">
        <f>'2. Dimension Definition'!B775</f>
        <v/>
      </c>
      <c r="D770" s="96" t="str">
        <f>'2. Dimension Definition'!C775</f>
        <v/>
      </c>
      <c r="F770" s="96" t="str">
        <f>'2. Dimension Definition'!F775</f>
        <v/>
      </c>
      <c r="G770" s="96" t="str">
        <f>'2. Dimension Definition'!H775</f>
        <v/>
      </c>
      <c r="H770" s="96" t="str">
        <f>'2. Dimension Definition'!J775</f>
        <v/>
      </c>
      <c r="I770" s="146" t="str">
        <f>'2. Dimension Definition'!L772</f>
        <v/>
      </c>
    </row>
    <row r="771">
      <c r="B771" s="96" t="str">
        <f>'2. Dimension Definition'!A776</f>
        <v/>
      </c>
      <c r="C771" s="96" t="str">
        <f>'2. Dimension Definition'!B776</f>
        <v/>
      </c>
      <c r="D771" s="96" t="str">
        <f>'2. Dimension Definition'!C776</f>
        <v/>
      </c>
      <c r="F771" s="96" t="str">
        <f>'2. Dimension Definition'!F776</f>
        <v/>
      </c>
      <c r="G771" s="96" t="str">
        <f>'2. Dimension Definition'!H776</f>
        <v/>
      </c>
      <c r="H771" s="96" t="str">
        <f>'2. Dimension Definition'!J776</f>
        <v/>
      </c>
      <c r="I771" s="146" t="str">
        <f>'2. Dimension Definition'!L773</f>
        <v/>
      </c>
    </row>
    <row r="772">
      <c r="B772" s="96" t="str">
        <f>'2. Dimension Definition'!A777</f>
        <v/>
      </c>
      <c r="C772" s="96" t="str">
        <f>'2. Dimension Definition'!B777</f>
        <v/>
      </c>
      <c r="D772" s="96" t="str">
        <f>'2. Dimension Definition'!C777</f>
        <v/>
      </c>
      <c r="F772" s="96" t="str">
        <f>'2. Dimension Definition'!F777</f>
        <v/>
      </c>
      <c r="G772" s="96" t="str">
        <f>'2. Dimension Definition'!H777</f>
        <v/>
      </c>
      <c r="H772" s="96" t="str">
        <f>'2. Dimension Definition'!J777</f>
        <v/>
      </c>
      <c r="I772" s="146" t="str">
        <f>'2. Dimension Definition'!L774</f>
        <v/>
      </c>
    </row>
    <row r="773">
      <c r="B773" s="96" t="str">
        <f>'2. Dimension Definition'!A778</f>
        <v/>
      </c>
      <c r="C773" s="96" t="str">
        <f>'2. Dimension Definition'!B778</f>
        <v/>
      </c>
      <c r="D773" s="96" t="str">
        <f>'2. Dimension Definition'!C778</f>
        <v/>
      </c>
      <c r="F773" s="96" t="str">
        <f>'2. Dimension Definition'!F778</f>
        <v/>
      </c>
      <c r="G773" s="96" t="str">
        <f>'2. Dimension Definition'!H778</f>
        <v/>
      </c>
      <c r="H773" s="96" t="str">
        <f>'2. Dimension Definition'!J778</f>
        <v/>
      </c>
      <c r="I773" s="146" t="str">
        <f>'2. Dimension Definition'!L775</f>
        <v/>
      </c>
    </row>
    <row r="774">
      <c r="B774" s="96" t="str">
        <f>'2. Dimension Definition'!A779</f>
        <v/>
      </c>
      <c r="C774" s="96" t="str">
        <f>'2. Dimension Definition'!B779</f>
        <v/>
      </c>
      <c r="D774" s="96" t="str">
        <f>'2. Dimension Definition'!C779</f>
        <v/>
      </c>
      <c r="F774" s="96" t="str">
        <f>'2. Dimension Definition'!F779</f>
        <v/>
      </c>
      <c r="G774" s="96" t="str">
        <f>'2. Dimension Definition'!H779</f>
        <v/>
      </c>
      <c r="H774" s="96" t="str">
        <f>'2. Dimension Definition'!J779</f>
        <v/>
      </c>
      <c r="I774" s="146" t="str">
        <f>'2. Dimension Definition'!L776</f>
        <v/>
      </c>
    </row>
    <row r="775">
      <c r="B775" s="96" t="str">
        <f>'2. Dimension Definition'!A780</f>
        <v/>
      </c>
      <c r="C775" s="96" t="str">
        <f>'2. Dimension Definition'!B780</f>
        <v/>
      </c>
      <c r="D775" s="96" t="str">
        <f>'2. Dimension Definition'!C780</f>
        <v/>
      </c>
      <c r="F775" s="96" t="str">
        <f>'2. Dimension Definition'!F780</f>
        <v/>
      </c>
      <c r="G775" s="96" t="str">
        <f>'2. Dimension Definition'!H780</f>
        <v/>
      </c>
      <c r="H775" s="96" t="str">
        <f>'2. Dimension Definition'!J780</f>
        <v/>
      </c>
      <c r="I775" s="146" t="str">
        <f>'2. Dimension Definition'!L777</f>
        <v/>
      </c>
    </row>
    <row r="776">
      <c r="B776" s="96" t="str">
        <f>'2. Dimension Definition'!A781</f>
        <v/>
      </c>
      <c r="C776" s="96" t="str">
        <f>'2. Dimension Definition'!B781</f>
        <v/>
      </c>
      <c r="D776" s="96" t="str">
        <f>'2. Dimension Definition'!C781</f>
        <v/>
      </c>
      <c r="F776" s="96" t="str">
        <f>'2. Dimension Definition'!F781</f>
        <v/>
      </c>
      <c r="G776" s="96" t="str">
        <f>'2. Dimension Definition'!H781</f>
        <v/>
      </c>
      <c r="H776" s="96" t="str">
        <f>'2. Dimension Definition'!J781</f>
        <v/>
      </c>
      <c r="I776" s="146" t="str">
        <f>'2. Dimension Definition'!L778</f>
        <v/>
      </c>
    </row>
    <row r="777">
      <c r="B777" s="96" t="str">
        <f>'2. Dimension Definition'!A782</f>
        <v/>
      </c>
      <c r="C777" s="96" t="str">
        <f>'2. Dimension Definition'!B782</f>
        <v/>
      </c>
      <c r="D777" s="96" t="str">
        <f>'2. Dimension Definition'!C782</f>
        <v/>
      </c>
      <c r="F777" s="96" t="str">
        <f>'2. Dimension Definition'!F782</f>
        <v/>
      </c>
      <c r="G777" s="96" t="str">
        <f>'2. Dimension Definition'!H782</f>
        <v/>
      </c>
      <c r="H777" s="96" t="str">
        <f>'2. Dimension Definition'!J782</f>
        <v/>
      </c>
      <c r="I777" s="146" t="str">
        <f>'2. Dimension Definition'!L779</f>
        <v/>
      </c>
    </row>
    <row r="778">
      <c r="B778" s="96" t="str">
        <f>'2. Dimension Definition'!A783</f>
        <v/>
      </c>
      <c r="C778" s="96" t="str">
        <f>'2. Dimension Definition'!B783</f>
        <v/>
      </c>
      <c r="D778" s="96" t="str">
        <f>'2. Dimension Definition'!C783</f>
        <v/>
      </c>
      <c r="F778" s="96" t="str">
        <f>'2. Dimension Definition'!F783</f>
        <v/>
      </c>
      <c r="G778" s="96" t="str">
        <f>'2. Dimension Definition'!H783</f>
        <v/>
      </c>
      <c r="H778" s="96" t="str">
        <f>'2. Dimension Definition'!J783</f>
        <v/>
      </c>
      <c r="I778" s="146" t="str">
        <f>'2. Dimension Definition'!L780</f>
        <v/>
      </c>
    </row>
    <row r="779">
      <c r="B779" s="96" t="str">
        <f>'2. Dimension Definition'!A784</f>
        <v/>
      </c>
      <c r="C779" s="96" t="str">
        <f>'2. Dimension Definition'!B784</f>
        <v/>
      </c>
      <c r="D779" s="96" t="str">
        <f>'2. Dimension Definition'!C784</f>
        <v/>
      </c>
      <c r="F779" s="96" t="str">
        <f>'2. Dimension Definition'!F784</f>
        <v/>
      </c>
      <c r="G779" s="96" t="str">
        <f>'2. Dimension Definition'!H784</f>
        <v/>
      </c>
      <c r="H779" s="96" t="str">
        <f>'2. Dimension Definition'!J784</f>
        <v/>
      </c>
      <c r="I779" s="146" t="str">
        <f>'2. Dimension Definition'!L781</f>
        <v/>
      </c>
    </row>
    <row r="780">
      <c r="B780" s="96" t="str">
        <f>'2. Dimension Definition'!A785</f>
        <v/>
      </c>
      <c r="C780" s="96" t="str">
        <f>'2. Dimension Definition'!B785</f>
        <v/>
      </c>
      <c r="D780" s="96" t="str">
        <f>'2. Dimension Definition'!C785</f>
        <v/>
      </c>
      <c r="F780" s="96" t="str">
        <f>'2. Dimension Definition'!F785</f>
        <v/>
      </c>
      <c r="G780" s="96" t="str">
        <f>'2. Dimension Definition'!H785</f>
        <v/>
      </c>
      <c r="H780" s="96" t="str">
        <f>'2. Dimension Definition'!J785</f>
        <v/>
      </c>
      <c r="I780" s="146" t="str">
        <f>'2. Dimension Definition'!L782</f>
        <v/>
      </c>
    </row>
    <row r="781">
      <c r="B781" s="96" t="str">
        <f>'2. Dimension Definition'!A786</f>
        <v/>
      </c>
      <c r="C781" s="96" t="str">
        <f>'2. Dimension Definition'!B786</f>
        <v/>
      </c>
      <c r="D781" s="96" t="str">
        <f>'2. Dimension Definition'!C786</f>
        <v/>
      </c>
      <c r="F781" s="96" t="str">
        <f>'2. Dimension Definition'!F786</f>
        <v/>
      </c>
      <c r="G781" s="96" t="str">
        <f>'2. Dimension Definition'!H786</f>
        <v/>
      </c>
      <c r="H781" s="96" t="str">
        <f>'2. Dimension Definition'!J786</f>
        <v/>
      </c>
      <c r="I781" s="146" t="str">
        <f>'2. Dimension Definition'!L783</f>
        <v/>
      </c>
    </row>
    <row r="782">
      <c r="B782" s="96" t="str">
        <f>'2. Dimension Definition'!A787</f>
        <v/>
      </c>
      <c r="C782" s="96" t="str">
        <f>'2. Dimension Definition'!B787</f>
        <v/>
      </c>
      <c r="D782" s="96" t="str">
        <f>'2. Dimension Definition'!C787</f>
        <v/>
      </c>
      <c r="F782" s="96" t="str">
        <f>'2. Dimension Definition'!F787</f>
        <v/>
      </c>
      <c r="G782" s="96" t="str">
        <f>'2. Dimension Definition'!H787</f>
        <v/>
      </c>
      <c r="H782" s="96" t="str">
        <f>'2. Dimension Definition'!J787</f>
        <v/>
      </c>
      <c r="I782" s="146" t="str">
        <f>'2. Dimension Definition'!L784</f>
        <v/>
      </c>
    </row>
    <row r="783">
      <c r="B783" s="96" t="str">
        <f>'2. Dimension Definition'!A788</f>
        <v/>
      </c>
      <c r="C783" s="96" t="str">
        <f>'2. Dimension Definition'!B788</f>
        <v/>
      </c>
      <c r="D783" s="96" t="str">
        <f>'2. Dimension Definition'!C788</f>
        <v/>
      </c>
      <c r="F783" s="96" t="str">
        <f>'2. Dimension Definition'!F788</f>
        <v/>
      </c>
      <c r="G783" s="96" t="str">
        <f>'2. Dimension Definition'!H788</f>
        <v/>
      </c>
      <c r="H783" s="96" t="str">
        <f>'2. Dimension Definition'!J788</f>
        <v/>
      </c>
      <c r="I783" s="146" t="str">
        <f>'2. Dimension Definition'!L785</f>
        <v/>
      </c>
    </row>
    <row r="784">
      <c r="B784" s="96" t="str">
        <f>'2. Dimension Definition'!A789</f>
        <v/>
      </c>
      <c r="C784" s="96" t="str">
        <f>'2. Dimension Definition'!B789</f>
        <v/>
      </c>
      <c r="D784" s="96" t="str">
        <f>'2. Dimension Definition'!C789</f>
        <v/>
      </c>
      <c r="F784" s="96" t="str">
        <f>'2. Dimension Definition'!F789</f>
        <v/>
      </c>
      <c r="G784" s="96" t="str">
        <f>'2. Dimension Definition'!H789</f>
        <v/>
      </c>
      <c r="H784" s="96" t="str">
        <f>'2. Dimension Definition'!J789</f>
        <v/>
      </c>
      <c r="I784" s="146" t="str">
        <f>'2. Dimension Definition'!L786</f>
        <v/>
      </c>
    </row>
    <row r="785">
      <c r="B785" s="96" t="str">
        <f>'2. Dimension Definition'!A790</f>
        <v/>
      </c>
      <c r="C785" s="96" t="str">
        <f>'2. Dimension Definition'!B790</f>
        <v/>
      </c>
      <c r="D785" s="96" t="str">
        <f>'2. Dimension Definition'!C790</f>
        <v/>
      </c>
      <c r="F785" s="96" t="str">
        <f>'2. Dimension Definition'!F790</f>
        <v/>
      </c>
      <c r="G785" s="96" t="str">
        <f>'2. Dimension Definition'!H790</f>
        <v/>
      </c>
      <c r="H785" s="96" t="str">
        <f>'2. Dimension Definition'!J790</f>
        <v/>
      </c>
      <c r="I785" s="146" t="str">
        <f>'2. Dimension Definition'!L787</f>
        <v/>
      </c>
    </row>
    <row r="786">
      <c r="B786" s="96" t="str">
        <f>'2. Dimension Definition'!A791</f>
        <v/>
      </c>
      <c r="C786" s="96" t="str">
        <f>'2. Dimension Definition'!B791</f>
        <v/>
      </c>
      <c r="D786" s="96" t="str">
        <f>'2. Dimension Definition'!C791</f>
        <v/>
      </c>
      <c r="F786" s="96" t="str">
        <f>'2. Dimension Definition'!F791</f>
        <v/>
      </c>
      <c r="G786" s="96" t="str">
        <f>'2. Dimension Definition'!H791</f>
        <v/>
      </c>
      <c r="H786" s="96" t="str">
        <f>'2. Dimension Definition'!J791</f>
        <v/>
      </c>
      <c r="I786" s="146" t="str">
        <f>'2. Dimension Definition'!L788</f>
        <v/>
      </c>
    </row>
    <row r="787">
      <c r="B787" s="96" t="str">
        <f>'2. Dimension Definition'!A792</f>
        <v/>
      </c>
      <c r="C787" s="96" t="str">
        <f>'2. Dimension Definition'!B792</f>
        <v/>
      </c>
      <c r="D787" s="96" t="str">
        <f>'2. Dimension Definition'!C792</f>
        <v/>
      </c>
      <c r="F787" s="96" t="str">
        <f>'2. Dimension Definition'!F792</f>
        <v/>
      </c>
      <c r="G787" s="96" t="str">
        <f>'2. Dimension Definition'!H792</f>
        <v/>
      </c>
      <c r="H787" s="96" t="str">
        <f>'2. Dimension Definition'!J792</f>
        <v/>
      </c>
      <c r="I787" s="146" t="str">
        <f>'2. Dimension Definition'!L789</f>
        <v/>
      </c>
    </row>
    <row r="788">
      <c r="B788" s="96" t="str">
        <f>'2. Dimension Definition'!A793</f>
        <v/>
      </c>
      <c r="C788" s="96" t="str">
        <f>'2. Dimension Definition'!B793</f>
        <v/>
      </c>
      <c r="D788" s="96" t="str">
        <f>'2. Dimension Definition'!C793</f>
        <v/>
      </c>
      <c r="F788" s="96" t="str">
        <f>'2. Dimension Definition'!F793</f>
        <v/>
      </c>
      <c r="G788" s="96" t="str">
        <f>'2. Dimension Definition'!H793</f>
        <v/>
      </c>
      <c r="H788" s="96" t="str">
        <f>'2. Dimension Definition'!J793</f>
        <v/>
      </c>
      <c r="I788" s="146" t="str">
        <f>'2. Dimension Definition'!L790</f>
        <v/>
      </c>
    </row>
    <row r="789">
      <c r="B789" s="96" t="str">
        <f>'2. Dimension Definition'!A794</f>
        <v/>
      </c>
      <c r="C789" s="96" t="str">
        <f>'2. Dimension Definition'!B794</f>
        <v/>
      </c>
      <c r="D789" s="96" t="str">
        <f>'2. Dimension Definition'!C794</f>
        <v/>
      </c>
      <c r="F789" s="96" t="str">
        <f>'2. Dimension Definition'!F794</f>
        <v/>
      </c>
      <c r="G789" s="96" t="str">
        <f>'2. Dimension Definition'!H794</f>
        <v/>
      </c>
      <c r="H789" s="96" t="str">
        <f>'2. Dimension Definition'!J794</f>
        <v/>
      </c>
      <c r="I789" s="146" t="str">
        <f>'2. Dimension Definition'!L791</f>
        <v/>
      </c>
    </row>
    <row r="790">
      <c r="B790" s="96" t="str">
        <f>'2. Dimension Definition'!A795</f>
        <v/>
      </c>
      <c r="C790" s="96" t="str">
        <f>'2. Dimension Definition'!B795</f>
        <v/>
      </c>
      <c r="D790" s="96" t="str">
        <f>'2. Dimension Definition'!C795</f>
        <v/>
      </c>
      <c r="F790" s="96" t="str">
        <f>'2. Dimension Definition'!F795</f>
        <v/>
      </c>
      <c r="G790" s="96" t="str">
        <f>'2. Dimension Definition'!H795</f>
        <v/>
      </c>
      <c r="H790" s="96" t="str">
        <f>'2. Dimension Definition'!J795</f>
        <v/>
      </c>
      <c r="I790" s="146" t="str">
        <f>'2. Dimension Definition'!L792</f>
        <v/>
      </c>
    </row>
    <row r="791">
      <c r="B791" s="96" t="str">
        <f>'2. Dimension Definition'!A796</f>
        <v/>
      </c>
      <c r="C791" s="96" t="str">
        <f>'2. Dimension Definition'!B796</f>
        <v/>
      </c>
      <c r="D791" s="96" t="str">
        <f>'2. Dimension Definition'!C796</f>
        <v/>
      </c>
      <c r="F791" s="96" t="str">
        <f>'2. Dimension Definition'!F796</f>
        <v/>
      </c>
      <c r="G791" s="96" t="str">
        <f>'2. Dimension Definition'!H796</f>
        <v/>
      </c>
      <c r="H791" s="96" t="str">
        <f>'2. Dimension Definition'!J796</f>
        <v/>
      </c>
      <c r="I791" s="146" t="str">
        <f>'2. Dimension Definition'!L793</f>
        <v/>
      </c>
    </row>
    <row r="792">
      <c r="B792" s="96" t="str">
        <f>'2. Dimension Definition'!A797</f>
        <v/>
      </c>
      <c r="C792" s="96" t="str">
        <f>'2. Dimension Definition'!B797</f>
        <v/>
      </c>
      <c r="D792" s="96" t="str">
        <f>'2. Dimension Definition'!C797</f>
        <v/>
      </c>
      <c r="F792" s="96" t="str">
        <f>'2. Dimension Definition'!F797</f>
        <v/>
      </c>
      <c r="G792" s="96" t="str">
        <f>'2. Dimension Definition'!H797</f>
        <v/>
      </c>
      <c r="H792" s="96" t="str">
        <f>'2. Dimension Definition'!J797</f>
        <v/>
      </c>
      <c r="I792" s="146" t="str">
        <f>'2. Dimension Definition'!L794</f>
        <v/>
      </c>
    </row>
    <row r="793">
      <c r="B793" s="96" t="str">
        <f>'2. Dimension Definition'!A798</f>
        <v/>
      </c>
      <c r="C793" s="96" t="str">
        <f>'2. Dimension Definition'!B798</f>
        <v/>
      </c>
      <c r="D793" s="96" t="str">
        <f>'2. Dimension Definition'!C798</f>
        <v/>
      </c>
      <c r="F793" s="96" t="str">
        <f>'2. Dimension Definition'!F798</f>
        <v/>
      </c>
      <c r="G793" s="96" t="str">
        <f>'2. Dimension Definition'!H798</f>
        <v/>
      </c>
      <c r="H793" s="96" t="str">
        <f>'2. Dimension Definition'!J798</f>
        <v/>
      </c>
      <c r="I793" s="146" t="str">
        <f>'2. Dimension Definition'!L795</f>
        <v/>
      </c>
    </row>
    <row r="794">
      <c r="B794" s="96" t="str">
        <f>'2. Dimension Definition'!A799</f>
        <v/>
      </c>
      <c r="C794" s="96" t="str">
        <f>'2. Dimension Definition'!B799</f>
        <v/>
      </c>
      <c r="D794" s="96" t="str">
        <f>'2. Dimension Definition'!C799</f>
        <v/>
      </c>
      <c r="F794" s="96" t="str">
        <f>'2. Dimension Definition'!F799</f>
        <v/>
      </c>
      <c r="G794" s="96" t="str">
        <f>'2. Dimension Definition'!H799</f>
        <v/>
      </c>
      <c r="H794" s="96" t="str">
        <f>'2. Dimension Definition'!J799</f>
        <v/>
      </c>
      <c r="I794" s="146" t="str">
        <f>'2. Dimension Definition'!L796</f>
        <v/>
      </c>
    </row>
    <row r="795">
      <c r="B795" s="96" t="str">
        <f>'2. Dimension Definition'!A800</f>
        <v/>
      </c>
      <c r="C795" s="96" t="str">
        <f>'2. Dimension Definition'!B800</f>
        <v/>
      </c>
      <c r="D795" s="96" t="str">
        <f>'2. Dimension Definition'!C800</f>
        <v/>
      </c>
      <c r="F795" s="96" t="str">
        <f>'2. Dimension Definition'!F800</f>
        <v/>
      </c>
      <c r="G795" s="96" t="str">
        <f>'2. Dimension Definition'!H800</f>
        <v/>
      </c>
      <c r="H795" s="96" t="str">
        <f>'2. Dimension Definition'!J800</f>
        <v/>
      </c>
      <c r="I795" s="146" t="str">
        <f>'2. Dimension Definition'!L797</f>
        <v/>
      </c>
    </row>
    <row r="796">
      <c r="B796" s="96" t="str">
        <f>'2. Dimension Definition'!A801</f>
        <v/>
      </c>
      <c r="C796" s="96" t="str">
        <f>'2. Dimension Definition'!B801</f>
        <v/>
      </c>
      <c r="D796" s="96" t="str">
        <f>'2. Dimension Definition'!C801</f>
        <v/>
      </c>
      <c r="F796" s="96" t="str">
        <f>'2. Dimension Definition'!F801</f>
        <v/>
      </c>
      <c r="G796" s="96" t="str">
        <f>'2. Dimension Definition'!H801</f>
        <v/>
      </c>
      <c r="H796" s="96" t="str">
        <f>'2. Dimension Definition'!J801</f>
        <v/>
      </c>
      <c r="I796" s="146" t="str">
        <f>'2. Dimension Definition'!L798</f>
        <v/>
      </c>
    </row>
    <row r="797">
      <c r="B797" s="96" t="str">
        <f>'2. Dimension Definition'!A802</f>
        <v/>
      </c>
      <c r="C797" s="96" t="str">
        <f>'2. Dimension Definition'!B802</f>
        <v/>
      </c>
      <c r="D797" s="96" t="str">
        <f>'2. Dimension Definition'!C802</f>
        <v/>
      </c>
      <c r="F797" s="96" t="str">
        <f>'2. Dimension Definition'!F802</f>
        <v/>
      </c>
      <c r="G797" s="96" t="str">
        <f>'2. Dimension Definition'!H802</f>
        <v/>
      </c>
      <c r="H797" s="96" t="str">
        <f>'2. Dimension Definition'!J802</f>
        <v/>
      </c>
      <c r="I797" s="146" t="str">
        <f>'2. Dimension Definition'!L799</f>
        <v/>
      </c>
    </row>
    <row r="798">
      <c r="B798" s="96" t="str">
        <f>'2. Dimension Definition'!A803</f>
        <v/>
      </c>
      <c r="C798" s="96" t="str">
        <f>'2. Dimension Definition'!B803</f>
        <v/>
      </c>
      <c r="D798" s="96" t="str">
        <f>'2. Dimension Definition'!C803</f>
        <v/>
      </c>
      <c r="F798" s="96" t="str">
        <f>'2. Dimension Definition'!F803</f>
        <v/>
      </c>
      <c r="G798" s="96" t="str">
        <f>'2. Dimension Definition'!H803</f>
        <v/>
      </c>
      <c r="H798" s="96" t="str">
        <f>'2. Dimension Definition'!J803</f>
        <v/>
      </c>
      <c r="I798" s="146" t="str">
        <f>'2. Dimension Definition'!L800</f>
        <v/>
      </c>
    </row>
    <row r="799">
      <c r="B799" s="96" t="str">
        <f>'2. Dimension Definition'!A804</f>
        <v/>
      </c>
      <c r="C799" s="96" t="str">
        <f>'2. Dimension Definition'!B804</f>
        <v/>
      </c>
      <c r="D799" s="96" t="str">
        <f>'2. Dimension Definition'!C804</f>
        <v/>
      </c>
      <c r="F799" s="96" t="str">
        <f>'2. Dimension Definition'!F804</f>
        <v/>
      </c>
      <c r="G799" s="96" t="str">
        <f>'2. Dimension Definition'!H804</f>
        <v/>
      </c>
      <c r="H799" s="96" t="str">
        <f>'2. Dimension Definition'!J804</f>
        <v/>
      </c>
      <c r="I799" s="146" t="str">
        <f>'2. Dimension Definition'!L801</f>
        <v/>
      </c>
    </row>
    <row r="800">
      <c r="B800" s="96" t="str">
        <f>'2. Dimension Definition'!A805</f>
        <v/>
      </c>
      <c r="C800" s="96" t="str">
        <f>'2. Dimension Definition'!B805</f>
        <v/>
      </c>
      <c r="D800" s="96" t="str">
        <f>'2. Dimension Definition'!C805</f>
        <v/>
      </c>
      <c r="F800" s="96" t="str">
        <f>'2. Dimension Definition'!F805</f>
        <v/>
      </c>
      <c r="G800" s="96" t="str">
        <f>'2. Dimension Definition'!H805</f>
        <v/>
      </c>
      <c r="H800" s="96" t="str">
        <f>'2. Dimension Definition'!J805</f>
        <v/>
      </c>
      <c r="I800" s="146" t="str">
        <f>'2. Dimension Definition'!L802</f>
        <v/>
      </c>
    </row>
    <row r="801">
      <c r="B801" s="96" t="str">
        <f>'2. Dimension Definition'!A806</f>
        <v/>
      </c>
      <c r="C801" s="96" t="str">
        <f>'2. Dimension Definition'!B806</f>
        <v/>
      </c>
      <c r="D801" s="96" t="str">
        <f>'2. Dimension Definition'!C806</f>
        <v/>
      </c>
      <c r="F801" s="96" t="str">
        <f>'2. Dimension Definition'!F806</f>
        <v/>
      </c>
      <c r="G801" s="96" t="str">
        <f>'2. Dimension Definition'!H806</f>
        <v/>
      </c>
      <c r="H801" s="96" t="str">
        <f>'2. Dimension Definition'!J806</f>
        <v/>
      </c>
      <c r="I801" s="146" t="str">
        <f>'2. Dimension Definition'!L803</f>
        <v/>
      </c>
    </row>
    <row r="802">
      <c r="B802" s="96" t="str">
        <f>'2. Dimension Definition'!A807</f>
        <v/>
      </c>
      <c r="C802" s="96" t="str">
        <f>'2. Dimension Definition'!B807</f>
        <v/>
      </c>
      <c r="D802" s="96" t="str">
        <f>'2. Dimension Definition'!C807</f>
        <v/>
      </c>
      <c r="F802" s="96" t="str">
        <f>'2. Dimension Definition'!F807</f>
        <v/>
      </c>
      <c r="G802" s="96" t="str">
        <f>'2. Dimension Definition'!H807</f>
        <v/>
      </c>
      <c r="H802" s="96" t="str">
        <f>'2. Dimension Definition'!J807</f>
        <v/>
      </c>
      <c r="I802" s="146" t="str">
        <f>'2. Dimension Definition'!L804</f>
        <v/>
      </c>
    </row>
    <row r="803">
      <c r="B803" s="96" t="str">
        <f>'2. Dimension Definition'!A808</f>
        <v/>
      </c>
      <c r="C803" s="96" t="str">
        <f>'2. Dimension Definition'!B808</f>
        <v/>
      </c>
      <c r="D803" s="96" t="str">
        <f>'2. Dimension Definition'!C808</f>
        <v/>
      </c>
      <c r="F803" s="96" t="str">
        <f>'2. Dimension Definition'!F808</f>
        <v/>
      </c>
      <c r="G803" s="96" t="str">
        <f>'2. Dimension Definition'!H808</f>
        <v/>
      </c>
      <c r="H803" s="96" t="str">
        <f>'2. Dimension Definition'!J808</f>
        <v/>
      </c>
      <c r="I803" s="146" t="str">
        <f>'2. Dimension Definition'!L805</f>
        <v/>
      </c>
    </row>
    <row r="804">
      <c r="B804" s="96" t="str">
        <f>'2. Dimension Definition'!A809</f>
        <v/>
      </c>
      <c r="C804" s="96" t="str">
        <f>'2. Dimension Definition'!B809</f>
        <v/>
      </c>
      <c r="D804" s="96" t="str">
        <f>'2. Dimension Definition'!C809</f>
        <v/>
      </c>
      <c r="F804" s="96" t="str">
        <f>'2. Dimension Definition'!F809</f>
        <v/>
      </c>
      <c r="G804" s="96" t="str">
        <f>'2. Dimension Definition'!H809</f>
        <v/>
      </c>
      <c r="H804" s="96" t="str">
        <f>'2. Dimension Definition'!J809</f>
        <v/>
      </c>
      <c r="I804" s="146" t="str">
        <f>'2. Dimension Definition'!L806</f>
        <v/>
      </c>
    </row>
    <row r="805">
      <c r="B805" s="96" t="str">
        <f>'2. Dimension Definition'!A810</f>
        <v/>
      </c>
      <c r="C805" s="96" t="str">
        <f>'2. Dimension Definition'!B810</f>
        <v/>
      </c>
      <c r="D805" s="96" t="str">
        <f>'2. Dimension Definition'!C810</f>
        <v/>
      </c>
      <c r="F805" s="96" t="str">
        <f>'2. Dimension Definition'!F810</f>
        <v/>
      </c>
      <c r="G805" s="96" t="str">
        <f>'2. Dimension Definition'!H810</f>
        <v/>
      </c>
      <c r="H805" s="96" t="str">
        <f>'2. Dimension Definition'!J810</f>
        <v/>
      </c>
      <c r="I805" s="146" t="str">
        <f>'2. Dimension Definition'!L807</f>
        <v/>
      </c>
    </row>
    <row r="806">
      <c r="B806" s="96" t="str">
        <f>'2. Dimension Definition'!A811</f>
        <v/>
      </c>
      <c r="C806" s="96" t="str">
        <f>'2. Dimension Definition'!B811</f>
        <v/>
      </c>
      <c r="D806" s="96" t="str">
        <f>'2. Dimension Definition'!C811</f>
        <v/>
      </c>
      <c r="F806" s="96" t="str">
        <f>'2. Dimension Definition'!F811</f>
        <v/>
      </c>
      <c r="G806" s="96" t="str">
        <f>'2. Dimension Definition'!H811</f>
        <v/>
      </c>
      <c r="H806" s="96" t="str">
        <f>'2. Dimension Definition'!J811</f>
        <v/>
      </c>
      <c r="I806" s="146" t="str">
        <f>'2. Dimension Definition'!L808</f>
        <v/>
      </c>
    </row>
    <row r="807">
      <c r="B807" s="96" t="str">
        <f>'2. Dimension Definition'!A812</f>
        <v/>
      </c>
      <c r="C807" s="96" t="str">
        <f>'2. Dimension Definition'!B812</f>
        <v/>
      </c>
      <c r="D807" s="96" t="str">
        <f>'2. Dimension Definition'!C812</f>
        <v/>
      </c>
      <c r="F807" s="96" t="str">
        <f>'2. Dimension Definition'!F812</f>
        <v/>
      </c>
      <c r="G807" s="96" t="str">
        <f>'2. Dimension Definition'!H812</f>
        <v/>
      </c>
      <c r="H807" s="96" t="str">
        <f>'2. Dimension Definition'!J812</f>
        <v/>
      </c>
      <c r="I807" s="146" t="str">
        <f>'2. Dimension Definition'!L809</f>
        <v/>
      </c>
    </row>
    <row r="808">
      <c r="B808" s="96" t="str">
        <f>'2. Dimension Definition'!A813</f>
        <v/>
      </c>
      <c r="C808" s="96" t="str">
        <f>'2. Dimension Definition'!B813</f>
        <v/>
      </c>
      <c r="D808" s="96" t="str">
        <f>'2. Dimension Definition'!C813</f>
        <v/>
      </c>
      <c r="F808" s="96" t="str">
        <f>'2. Dimension Definition'!F813</f>
        <v/>
      </c>
      <c r="G808" s="96" t="str">
        <f>'2. Dimension Definition'!H813</f>
        <v/>
      </c>
      <c r="H808" s="96" t="str">
        <f>'2. Dimension Definition'!J813</f>
        <v/>
      </c>
      <c r="I808" s="146" t="str">
        <f>'2. Dimension Definition'!L810</f>
        <v/>
      </c>
    </row>
    <row r="809">
      <c r="B809" s="96" t="str">
        <f>'2. Dimension Definition'!A814</f>
        <v/>
      </c>
      <c r="C809" s="96" t="str">
        <f>'2. Dimension Definition'!B814</f>
        <v/>
      </c>
      <c r="D809" s="96" t="str">
        <f>'2. Dimension Definition'!C814</f>
        <v/>
      </c>
      <c r="F809" s="96" t="str">
        <f>'2. Dimension Definition'!F814</f>
        <v/>
      </c>
      <c r="G809" s="96" t="str">
        <f>'2. Dimension Definition'!H814</f>
        <v/>
      </c>
      <c r="H809" s="96" t="str">
        <f>'2. Dimension Definition'!J814</f>
        <v/>
      </c>
      <c r="I809" s="146" t="str">
        <f>'2. Dimension Definition'!L811</f>
        <v/>
      </c>
    </row>
    <row r="810">
      <c r="B810" s="96" t="str">
        <f>'2. Dimension Definition'!A815</f>
        <v/>
      </c>
      <c r="C810" s="96" t="str">
        <f>'2. Dimension Definition'!B815</f>
        <v/>
      </c>
      <c r="D810" s="96" t="str">
        <f>'2. Dimension Definition'!C815</f>
        <v/>
      </c>
      <c r="F810" s="96" t="str">
        <f>'2. Dimension Definition'!F815</f>
        <v/>
      </c>
      <c r="G810" s="96" t="str">
        <f>'2. Dimension Definition'!H815</f>
        <v/>
      </c>
      <c r="H810" s="96" t="str">
        <f>'2. Dimension Definition'!J815</f>
        <v/>
      </c>
      <c r="I810" s="146" t="str">
        <f>'2. Dimension Definition'!L812</f>
        <v/>
      </c>
    </row>
    <row r="811">
      <c r="B811" s="96" t="str">
        <f>'2. Dimension Definition'!A816</f>
        <v/>
      </c>
      <c r="C811" s="96" t="str">
        <f>'2. Dimension Definition'!B816</f>
        <v/>
      </c>
      <c r="D811" s="96" t="str">
        <f>'2. Dimension Definition'!C816</f>
        <v/>
      </c>
      <c r="F811" s="96" t="str">
        <f>'2. Dimension Definition'!F816</f>
        <v/>
      </c>
      <c r="G811" s="96" t="str">
        <f>'2. Dimension Definition'!H816</f>
        <v/>
      </c>
      <c r="H811" s="96" t="str">
        <f>'2. Dimension Definition'!J816</f>
        <v/>
      </c>
      <c r="I811" s="146" t="str">
        <f>'2. Dimension Definition'!L813</f>
        <v/>
      </c>
    </row>
    <row r="812">
      <c r="B812" s="96" t="str">
        <f>'2. Dimension Definition'!A817</f>
        <v/>
      </c>
      <c r="C812" s="96" t="str">
        <f>'2. Dimension Definition'!B817</f>
        <v/>
      </c>
      <c r="D812" s="96" t="str">
        <f>'2. Dimension Definition'!C817</f>
        <v/>
      </c>
      <c r="F812" s="96" t="str">
        <f>'2. Dimension Definition'!F817</f>
        <v/>
      </c>
      <c r="G812" s="96" t="str">
        <f>'2. Dimension Definition'!H817</f>
        <v/>
      </c>
      <c r="H812" s="96" t="str">
        <f>'2. Dimension Definition'!J817</f>
        <v/>
      </c>
      <c r="I812" s="146" t="str">
        <f>'2. Dimension Definition'!L814</f>
        <v/>
      </c>
    </row>
    <row r="813">
      <c r="B813" s="96" t="str">
        <f>'2. Dimension Definition'!A818</f>
        <v/>
      </c>
      <c r="C813" s="96" t="str">
        <f>'2. Dimension Definition'!B818</f>
        <v/>
      </c>
      <c r="D813" s="96" t="str">
        <f>'2. Dimension Definition'!C818</f>
        <v/>
      </c>
      <c r="F813" s="96" t="str">
        <f>'2. Dimension Definition'!F818</f>
        <v/>
      </c>
      <c r="G813" s="96" t="str">
        <f>'2. Dimension Definition'!H818</f>
        <v/>
      </c>
      <c r="H813" s="96" t="str">
        <f>'2. Dimension Definition'!J818</f>
        <v/>
      </c>
      <c r="I813" s="146" t="str">
        <f>'2. Dimension Definition'!L815</f>
        <v/>
      </c>
    </row>
    <row r="814">
      <c r="B814" s="96" t="str">
        <f>'2. Dimension Definition'!A819</f>
        <v/>
      </c>
      <c r="C814" s="96" t="str">
        <f>'2. Dimension Definition'!B819</f>
        <v/>
      </c>
      <c r="D814" s="96" t="str">
        <f>'2. Dimension Definition'!C819</f>
        <v/>
      </c>
      <c r="F814" s="96" t="str">
        <f>'2. Dimension Definition'!F819</f>
        <v/>
      </c>
      <c r="G814" s="96" t="str">
        <f>'2. Dimension Definition'!H819</f>
        <v/>
      </c>
      <c r="H814" s="96" t="str">
        <f>'2. Dimension Definition'!J819</f>
        <v/>
      </c>
      <c r="I814" s="146" t="str">
        <f>'2. Dimension Definition'!L816</f>
        <v/>
      </c>
    </row>
    <row r="815">
      <c r="B815" s="96" t="str">
        <f>'2. Dimension Definition'!A820</f>
        <v/>
      </c>
      <c r="C815" s="96" t="str">
        <f>'2. Dimension Definition'!B820</f>
        <v/>
      </c>
      <c r="D815" s="96" t="str">
        <f>'2. Dimension Definition'!C820</f>
        <v/>
      </c>
      <c r="F815" s="96" t="str">
        <f>'2. Dimension Definition'!F820</f>
        <v/>
      </c>
      <c r="G815" s="96" t="str">
        <f>'2. Dimension Definition'!H820</f>
        <v/>
      </c>
      <c r="H815" s="96" t="str">
        <f>'2. Dimension Definition'!J820</f>
        <v/>
      </c>
      <c r="I815" s="146" t="str">
        <f>'2. Dimension Definition'!L817</f>
        <v/>
      </c>
    </row>
    <row r="816">
      <c r="B816" s="96" t="str">
        <f>'2. Dimension Definition'!A821</f>
        <v/>
      </c>
      <c r="C816" s="96" t="str">
        <f>'2. Dimension Definition'!B821</f>
        <v/>
      </c>
      <c r="D816" s="96" t="str">
        <f>'2. Dimension Definition'!C821</f>
        <v/>
      </c>
      <c r="F816" s="96" t="str">
        <f>'2. Dimension Definition'!F821</f>
        <v/>
      </c>
      <c r="G816" s="96" t="str">
        <f>'2. Dimension Definition'!H821</f>
        <v/>
      </c>
      <c r="H816" s="96" t="str">
        <f>'2. Dimension Definition'!J821</f>
        <v/>
      </c>
      <c r="I816" s="146" t="str">
        <f>'2. Dimension Definition'!L818</f>
        <v/>
      </c>
    </row>
    <row r="817">
      <c r="B817" s="96" t="str">
        <f>'2. Dimension Definition'!A822</f>
        <v/>
      </c>
      <c r="C817" s="96" t="str">
        <f>'2. Dimension Definition'!B822</f>
        <v/>
      </c>
      <c r="D817" s="96" t="str">
        <f>'2. Dimension Definition'!C822</f>
        <v/>
      </c>
      <c r="F817" s="96" t="str">
        <f>'2. Dimension Definition'!F822</f>
        <v/>
      </c>
      <c r="G817" s="96" t="str">
        <f>'2. Dimension Definition'!H822</f>
        <v/>
      </c>
      <c r="H817" s="96" t="str">
        <f>'2. Dimension Definition'!J822</f>
        <v/>
      </c>
      <c r="I817" s="146" t="str">
        <f>'2. Dimension Definition'!L819</f>
        <v/>
      </c>
    </row>
    <row r="818">
      <c r="B818" s="96" t="str">
        <f>'2. Dimension Definition'!A823</f>
        <v/>
      </c>
      <c r="C818" s="96" t="str">
        <f>'2. Dimension Definition'!B823</f>
        <v/>
      </c>
      <c r="D818" s="96" t="str">
        <f>'2. Dimension Definition'!C823</f>
        <v/>
      </c>
      <c r="F818" s="96" t="str">
        <f>'2. Dimension Definition'!F823</f>
        <v/>
      </c>
      <c r="G818" s="96" t="str">
        <f>'2. Dimension Definition'!H823</f>
        <v/>
      </c>
      <c r="H818" s="96" t="str">
        <f>'2. Dimension Definition'!J823</f>
        <v/>
      </c>
      <c r="I818" s="146" t="str">
        <f>'2. Dimension Definition'!L820</f>
        <v/>
      </c>
    </row>
    <row r="819">
      <c r="B819" s="96" t="str">
        <f>'2. Dimension Definition'!A824</f>
        <v/>
      </c>
      <c r="C819" s="96" t="str">
        <f>'2. Dimension Definition'!B824</f>
        <v/>
      </c>
      <c r="D819" s="96" t="str">
        <f>'2. Dimension Definition'!C824</f>
        <v/>
      </c>
      <c r="F819" s="96" t="str">
        <f>'2. Dimension Definition'!F824</f>
        <v/>
      </c>
      <c r="G819" s="96" t="str">
        <f>'2. Dimension Definition'!H824</f>
        <v/>
      </c>
      <c r="H819" s="96" t="str">
        <f>'2. Dimension Definition'!J824</f>
        <v/>
      </c>
      <c r="I819" s="146" t="str">
        <f>'2. Dimension Definition'!L821</f>
        <v/>
      </c>
    </row>
    <row r="820">
      <c r="B820" s="96" t="str">
        <f>'2. Dimension Definition'!A825</f>
        <v/>
      </c>
      <c r="C820" s="96" t="str">
        <f>'2. Dimension Definition'!B825</f>
        <v/>
      </c>
      <c r="D820" s="96" t="str">
        <f>'2. Dimension Definition'!C825</f>
        <v/>
      </c>
      <c r="F820" s="96" t="str">
        <f>'2. Dimension Definition'!F825</f>
        <v/>
      </c>
      <c r="G820" s="96" t="str">
        <f>'2. Dimension Definition'!H825</f>
        <v/>
      </c>
      <c r="H820" s="96" t="str">
        <f>'2. Dimension Definition'!J825</f>
        <v/>
      </c>
      <c r="I820" s="146" t="str">
        <f>'2. Dimension Definition'!L822</f>
        <v/>
      </c>
    </row>
    <row r="821">
      <c r="B821" s="96" t="str">
        <f>'2. Dimension Definition'!A826</f>
        <v/>
      </c>
      <c r="C821" s="96" t="str">
        <f>'2. Dimension Definition'!B826</f>
        <v/>
      </c>
      <c r="D821" s="96" t="str">
        <f>'2. Dimension Definition'!C826</f>
        <v/>
      </c>
      <c r="F821" s="96" t="str">
        <f>'2. Dimension Definition'!F826</f>
        <v/>
      </c>
      <c r="G821" s="96" t="str">
        <f>'2. Dimension Definition'!H826</f>
        <v/>
      </c>
      <c r="H821" s="96" t="str">
        <f>'2. Dimension Definition'!J826</f>
        <v/>
      </c>
      <c r="I821" s="146" t="str">
        <f>'2. Dimension Definition'!L823</f>
        <v/>
      </c>
    </row>
    <row r="822">
      <c r="B822" s="96" t="str">
        <f>'2. Dimension Definition'!A827</f>
        <v/>
      </c>
      <c r="C822" s="96" t="str">
        <f>'2. Dimension Definition'!B827</f>
        <v/>
      </c>
      <c r="D822" s="96" t="str">
        <f>'2. Dimension Definition'!C827</f>
        <v/>
      </c>
      <c r="F822" s="96" t="str">
        <f>'2. Dimension Definition'!F827</f>
        <v/>
      </c>
      <c r="G822" s="96" t="str">
        <f>'2. Dimension Definition'!H827</f>
        <v/>
      </c>
      <c r="H822" s="96" t="str">
        <f>'2. Dimension Definition'!J827</f>
        <v/>
      </c>
      <c r="I822" s="146" t="str">
        <f>'2. Dimension Definition'!L824</f>
        <v/>
      </c>
    </row>
    <row r="823">
      <c r="B823" s="96" t="str">
        <f>'2. Dimension Definition'!A828</f>
        <v/>
      </c>
      <c r="C823" s="96" t="str">
        <f>'2. Dimension Definition'!B828</f>
        <v/>
      </c>
      <c r="D823" s="96" t="str">
        <f>'2. Dimension Definition'!C828</f>
        <v/>
      </c>
      <c r="F823" s="96" t="str">
        <f>'2. Dimension Definition'!F828</f>
        <v/>
      </c>
      <c r="G823" s="96" t="str">
        <f>'2. Dimension Definition'!H828</f>
        <v/>
      </c>
      <c r="H823" s="96" t="str">
        <f>'2. Dimension Definition'!J828</f>
        <v/>
      </c>
      <c r="I823" s="146" t="str">
        <f>'2. Dimension Definition'!L825</f>
        <v/>
      </c>
    </row>
    <row r="824">
      <c r="B824" s="96" t="str">
        <f>'2. Dimension Definition'!A829</f>
        <v/>
      </c>
      <c r="C824" s="96" t="str">
        <f>'2. Dimension Definition'!B829</f>
        <v/>
      </c>
      <c r="D824" s="96" t="str">
        <f>'2. Dimension Definition'!C829</f>
        <v/>
      </c>
      <c r="F824" s="96" t="str">
        <f>'2. Dimension Definition'!F829</f>
        <v/>
      </c>
      <c r="G824" s="96" t="str">
        <f>'2. Dimension Definition'!H829</f>
        <v/>
      </c>
      <c r="H824" s="96" t="str">
        <f>'2. Dimension Definition'!J829</f>
        <v/>
      </c>
      <c r="I824" s="146" t="str">
        <f>'2. Dimension Definition'!L826</f>
        <v/>
      </c>
    </row>
    <row r="825">
      <c r="B825" s="96" t="str">
        <f>'2. Dimension Definition'!A830</f>
        <v/>
      </c>
      <c r="C825" s="96" t="str">
        <f>'2. Dimension Definition'!B830</f>
        <v/>
      </c>
      <c r="D825" s="96" t="str">
        <f>'2. Dimension Definition'!C830</f>
        <v/>
      </c>
      <c r="F825" s="96" t="str">
        <f>'2. Dimension Definition'!F830</f>
        <v/>
      </c>
      <c r="G825" s="96" t="str">
        <f>'2. Dimension Definition'!H830</f>
        <v/>
      </c>
      <c r="H825" s="96" t="str">
        <f>'2. Dimension Definition'!J830</f>
        <v/>
      </c>
      <c r="I825" s="146" t="str">
        <f>'2. Dimension Definition'!L827</f>
        <v/>
      </c>
    </row>
    <row r="826">
      <c r="B826" s="96" t="str">
        <f>'2. Dimension Definition'!A831</f>
        <v/>
      </c>
      <c r="C826" s="96" t="str">
        <f>'2. Dimension Definition'!B831</f>
        <v/>
      </c>
      <c r="D826" s="96" t="str">
        <f>'2. Dimension Definition'!C831</f>
        <v/>
      </c>
      <c r="F826" s="96" t="str">
        <f>'2. Dimension Definition'!F831</f>
        <v/>
      </c>
      <c r="G826" s="96" t="str">
        <f>'2. Dimension Definition'!H831</f>
        <v/>
      </c>
      <c r="H826" s="96" t="str">
        <f>'2. Dimension Definition'!J831</f>
        <v/>
      </c>
      <c r="I826" s="146" t="str">
        <f>'2. Dimension Definition'!L828</f>
        <v/>
      </c>
    </row>
    <row r="827">
      <c r="B827" s="96" t="str">
        <f>'2. Dimension Definition'!A832</f>
        <v/>
      </c>
      <c r="C827" s="96" t="str">
        <f>'2. Dimension Definition'!B832</f>
        <v/>
      </c>
      <c r="D827" s="96" t="str">
        <f>'2. Dimension Definition'!C832</f>
        <v/>
      </c>
      <c r="F827" s="96" t="str">
        <f>'2. Dimension Definition'!F832</f>
        <v/>
      </c>
      <c r="G827" s="96" t="str">
        <f>'2. Dimension Definition'!H832</f>
        <v/>
      </c>
      <c r="H827" s="96" t="str">
        <f>'2. Dimension Definition'!J832</f>
        <v/>
      </c>
      <c r="I827" s="146" t="str">
        <f>'2. Dimension Definition'!L829</f>
        <v/>
      </c>
    </row>
    <row r="828">
      <c r="B828" s="96" t="str">
        <f>'2. Dimension Definition'!A833</f>
        <v/>
      </c>
      <c r="C828" s="96" t="str">
        <f>'2. Dimension Definition'!B833</f>
        <v/>
      </c>
      <c r="D828" s="96" t="str">
        <f>'2. Dimension Definition'!C833</f>
        <v/>
      </c>
      <c r="F828" s="96" t="str">
        <f>'2. Dimension Definition'!F833</f>
        <v/>
      </c>
      <c r="G828" s="96" t="str">
        <f>'2. Dimension Definition'!H833</f>
        <v/>
      </c>
      <c r="H828" s="96" t="str">
        <f>'2. Dimension Definition'!J833</f>
        <v/>
      </c>
      <c r="I828" s="146" t="str">
        <f>'2. Dimension Definition'!L830</f>
        <v/>
      </c>
    </row>
    <row r="829">
      <c r="B829" s="96" t="str">
        <f>'2. Dimension Definition'!A834</f>
        <v/>
      </c>
      <c r="C829" s="96" t="str">
        <f>'2. Dimension Definition'!B834</f>
        <v/>
      </c>
      <c r="D829" s="96" t="str">
        <f>'2. Dimension Definition'!C834</f>
        <v/>
      </c>
      <c r="F829" s="96" t="str">
        <f>'2. Dimension Definition'!F834</f>
        <v/>
      </c>
      <c r="G829" s="96" t="str">
        <f>'2. Dimension Definition'!H834</f>
        <v/>
      </c>
      <c r="H829" s="96" t="str">
        <f>'2. Dimension Definition'!J834</f>
        <v/>
      </c>
      <c r="I829" s="146" t="str">
        <f>'2. Dimension Definition'!L831</f>
        <v/>
      </c>
    </row>
    <row r="830">
      <c r="B830" s="96" t="str">
        <f>'2. Dimension Definition'!A835</f>
        <v/>
      </c>
      <c r="C830" s="96" t="str">
        <f>'2. Dimension Definition'!B835</f>
        <v/>
      </c>
      <c r="D830" s="96" t="str">
        <f>'2. Dimension Definition'!C835</f>
        <v/>
      </c>
      <c r="F830" s="96" t="str">
        <f>'2. Dimension Definition'!F835</f>
        <v/>
      </c>
      <c r="G830" s="96" t="str">
        <f>'2. Dimension Definition'!H835</f>
        <v/>
      </c>
      <c r="H830" s="96" t="str">
        <f>'2. Dimension Definition'!J835</f>
        <v/>
      </c>
      <c r="I830" s="146" t="str">
        <f>'2. Dimension Definition'!L832</f>
        <v/>
      </c>
    </row>
    <row r="831">
      <c r="B831" s="96" t="str">
        <f>'2. Dimension Definition'!A836</f>
        <v/>
      </c>
      <c r="C831" s="96" t="str">
        <f>'2. Dimension Definition'!B836</f>
        <v/>
      </c>
      <c r="D831" s="96" t="str">
        <f>'2. Dimension Definition'!C836</f>
        <v/>
      </c>
      <c r="F831" s="96" t="str">
        <f>'2. Dimension Definition'!F836</f>
        <v/>
      </c>
      <c r="G831" s="96" t="str">
        <f>'2. Dimension Definition'!H836</f>
        <v/>
      </c>
      <c r="H831" s="96" t="str">
        <f>'2. Dimension Definition'!J836</f>
        <v/>
      </c>
      <c r="I831" s="146" t="str">
        <f>'2. Dimension Definition'!L833</f>
        <v/>
      </c>
    </row>
    <row r="832">
      <c r="B832" s="96" t="str">
        <f>'2. Dimension Definition'!A837</f>
        <v/>
      </c>
      <c r="C832" s="96" t="str">
        <f>'2. Dimension Definition'!B837</f>
        <v/>
      </c>
      <c r="D832" s="96" t="str">
        <f>'2. Dimension Definition'!C837</f>
        <v/>
      </c>
      <c r="F832" s="96" t="str">
        <f>'2. Dimension Definition'!F837</f>
        <v/>
      </c>
      <c r="G832" s="96" t="str">
        <f>'2. Dimension Definition'!H837</f>
        <v/>
      </c>
      <c r="H832" s="96" t="str">
        <f>'2. Dimension Definition'!J837</f>
        <v/>
      </c>
      <c r="I832" s="146" t="str">
        <f>'2. Dimension Definition'!L834</f>
        <v/>
      </c>
    </row>
    <row r="833">
      <c r="B833" s="96" t="str">
        <f>'2. Dimension Definition'!A838</f>
        <v/>
      </c>
      <c r="C833" s="96" t="str">
        <f>'2. Dimension Definition'!B838</f>
        <v/>
      </c>
      <c r="D833" s="96" t="str">
        <f>'2. Dimension Definition'!C838</f>
        <v/>
      </c>
      <c r="F833" s="96" t="str">
        <f>'2. Dimension Definition'!F838</f>
        <v/>
      </c>
      <c r="G833" s="96" t="str">
        <f>'2. Dimension Definition'!H838</f>
        <v/>
      </c>
      <c r="H833" s="96" t="str">
        <f>'2. Dimension Definition'!J838</f>
        <v/>
      </c>
      <c r="I833" s="146" t="str">
        <f>'2. Dimension Definition'!L835</f>
        <v/>
      </c>
    </row>
    <row r="834">
      <c r="B834" s="96" t="str">
        <f>'2. Dimension Definition'!A839</f>
        <v/>
      </c>
      <c r="C834" s="96" t="str">
        <f>'2. Dimension Definition'!B839</f>
        <v/>
      </c>
      <c r="D834" s="96" t="str">
        <f>'2. Dimension Definition'!C839</f>
        <v/>
      </c>
      <c r="F834" s="96" t="str">
        <f>'2. Dimension Definition'!F839</f>
        <v/>
      </c>
      <c r="G834" s="96" t="str">
        <f>'2. Dimension Definition'!H839</f>
        <v/>
      </c>
      <c r="H834" s="96" t="str">
        <f>'2. Dimension Definition'!J839</f>
        <v/>
      </c>
      <c r="I834" s="146" t="str">
        <f>'2. Dimension Definition'!L836</f>
        <v/>
      </c>
    </row>
    <row r="835">
      <c r="B835" s="96" t="str">
        <f>'2. Dimension Definition'!A840</f>
        <v/>
      </c>
      <c r="C835" s="96" t="str">
        <f>'2. Dimension Definition'!B840</f>
        <v/>
      </c>
      <c r="D835" s="96" t="str">
        <f>'2. Dimension Definition'!C840</f>
        <v/>
      </c>
      <c r="F835" s="96" t="str">
        <f>'2. Dimension Definition'!F840</f>
        <v/>
      </c>
      <c r="G835" s="96" t="str">
        <f>'2. Dimension Definition'!H840</f>
        <v/>
      </c>
      <c r="H835" s="96" t="str">
        <f>'2. Dimension Definition'!J840</f>
        <v/>
      </c>
      <c r="I835" s="146" t="str">
        <f>'2. Dimension Definition'!L837</f>
        <v/>
      </c>
    </row>
    <row r="836">
      <c r="B836" s="96" t="str">
        <f>'2. Dimension Definition'!A841</f>
        <v/>
      </c>
      <c r="C836" s="96" t="str">
        <f>'2. Dimension Definition'!B841</f>
        <v/>
      </c>
      <c r="D836" s="96" t="str">
        <f>'2. Dimension Definition'!C841</f>
        <v/>
      </c>
      <c r="F836" s="96" t="str">
        <f>'2. Dimension Definition'!F841</f>
        <v/>
      </c>
      <c r="G836" s="96" t="str">
        <f>'2. Dimension Definition'!H841</f>
        <v/>
      </c>
      <c r="H836" s="96" t="str">
        <f>'2. Dimension Definition'!J841</f>
        <v/>
      </c>
      <c r="I836" s="146" t="str">
        <f>'2. Dimension Definition'!L838</f>
        <v/>
      </c>
    </row>
    <row r="837">
      <c r="B837" s="96" t="str">
        <f>'2. Dimension Definition'!A842</f>
        <v/>
      </c>
      <c r="C837" s="96" t="str">
        <f>'2. Dimension Definition'!B842</f>
        <v/>
      </c>
      <c r="D837" s="96" t="str">
        <f>'2. Dimension Definition'!C842</f>
        <v/>
      </c>
      <c r="F837" s="96" t="str">
        <f>'2. Dimension Definition'!F842</f>
        <v/>
      </c>
      <c r="G837" s="96" t="str">
        <f>'2. Dimension Definition'!H842</f>
        <v/>
      </c>
      <c r="H837" s="96" t="str">
        <f>'2. Dimension Definition'!J842</f>
        <v/>
      </c>
      <c r="I837" s="146" t="str">
        <f>'2. Dimension Definition'!L839</f>
        <v/>
      </c>
    </row>
    <row r="838">
      <c r="B838" s="96" t="str">
        <f>'2. Dimension Definition'!A843</f>
        <v/>
      </c>
      <c r="C838" s="96" t="str">
        <f>'2. Dimension Definition'!B843</f>
        <v/>
      </c>
      <c r="D838" s="96" t="str">
        <f>'2. Dimension Definition'!C843</f>
        <v/>
      </c>
      <c r="F838" s="96" t="str">
        <f>'2. Dimension Definition'!F843</f>
        <v/>
      </c>
      <c r="G838" s="96" t="str">
        <f>'2. Dimension Definition'!H843</f>
        <v/>
      </c>
      <c r="H838" s="96" t="str">
        <f>'2. Dimension Definition'!J843</f>
        <v/>
      </c>
      <c r="I838" s="146" t="str">
        <f>'2. Dimension Definition'!L840</f>
        <v/>
      </c>
    </row>
    <row r="839">
      <c r="B839" s="96" t="str">
        <f>'2. Dimension Definition'!A844</f>
        <v/>
      </c>
      <c r="C839" s="96" t="str">
        <f>'2. Dimension Definition'!B844</f>
        <v/>
      </c>
      <c r="D839" s="96" t="str">
        <f>'2. Dimension Definition'!C844</f>
        <v/>
      </c>
      <c r="F839" s="96" t="str">
        <f>'2. Dimension Definition'!F844</f>
        <v/>
      </c>
      <c r="G839" s="96" t="str">
        <f>'2. Dimension Definition'!H844</f>
        <v/>
      </c>
      <c r="H839" s="96" t="str">
        <f>'2. Dimension Definition'!J844</f>
        <v/>
      </c>
      <c r="I839" s="146" t="str">
        <f>'2. Dimension Definition'!L841</f>
        <v/>
      </c>
    </row>
    <row r="840">
      <c r="B840" s="96" t="str">
        <f>'2. Dimension Definition'!A845</f>
        <v/>
      </c>
      <c r="C840" s="96" t="str">
        <f>'2. Dimension Definition'!B845</f>
        <v/>
      </c>
      <c r="D840" s="96" t="str">
        <f>'2. Dimension Definition'!C845</f>
        <v/>
      </c>
      <c r="F840" s="96" t="str">
        <f>'2. Dimension Definition'!F845</f>
        <v/>
      </c>
      <c r="G840" s="96" t="str">
        <f>'2. Dimension Definition'!H845</f>
        <v/>
      </c>
      <c r="H840" s="96" t="str">
        <f>'2. Dimension Definition'!J845</f>
        <v/>
      </c>
      <c r="I840" s="146" t="str">
        <f>'2. Dimension Definition'!L842</f>
        <v/>
      </c>
    </row>
    <row r="841">
      <c r="B841" s="96" t="str">
        <f>'2. Dimension Definition'!A846</f>
        <v/>
      </c>
      <c r="C841" s="96" t="str">
        <f>'2. Dimension Definition'!B846</f>
        <v/>
      </c>
      <c r="D841" s="96" t="str">
        <f>'2. Dimension Definition'!C846</f>
        <v/>
      </c>
      <c r="F841" s="96" t="str">
        <f>'2. Dimension Definition'!F846</f>
        <v/>
      </c>
      <c r="G841" s="96" t="str">
        <f>'2. Dimension Definition'!H846</f>
        <v/>
      </c>
      <c r="H841" s="96" t="str">
        <f>'2. Dimension Definition'!J846</f>
        <v/>
      </c>
      <c r="I841" s="146" t="str">
        <f>'2. Dimension Definition'!L843</f>
        <v/>
      </c>
    </row>
    <row r="842">
      <c r="B842" s="96" t="str">
        <f>'2. Dimension Definition'!A847</f>
        <v/>
      </c>
      <c r="C842" s="96" t="str">
        <f>'2. Dimension Definition'!B847</f>
        <v/>
      </c>
      <c r="D842" s="96" t="str">
        <f>'2. Dimension Definition'!C847</f>
        <v/>
      </c>
      <c r="F842" s="96" t="str">
        <f>'2. Dimension Definition'!F847</f>
        <v/>
      </c>
      <c r="G842" s="96" t="str">
        <f>'2. Dimension Definition'!H847</f>
        <v/>
      </c>
      <c r="H842" s="96" t="str">
        <f>'2. Dimension Definition'!J847</f>
        <v/>
      </c>
      <c r="I842" s="146" t="str">
        <f>'2. Dimension Definition'!L844</f>
        <v/>
      </c>
    </row>
    <row r="843">
      <c r="B843" s="96" t="str">
        <f>'2. Dimension Definition'!A848</f>
        <v/>
      </c>
      <c r="C843" s="96" t="str">
        <f>'2. Dimension Definition'!B848</f>
        <v/>
      </c>
      <c r="D843" s="96" t="str">
        <f>'2. Dimension Definition'!C848</f>
        <v/>
      </c>
      <c r="F843" s="96" t="str">
        <f>'2. Dimension Definition'!F848</f>
        <v/>
      </c>
      <c r="G843" s="96" t="str">
        <f>'2. Dimension Definition'!H848</f>
        <v/>
      </c>
      <c r="H843" s="96" t="str">
        <f>'2. Dimension Definition'!J848</f>
        <v/>
      </c>
      <c r="I843" s="146" t="str">
        <f>'2. Dimension Definition'!L845</f>
        <v/>
      </c>
    </row>
    <row r="844">
      <c r="B844" s="96" t="str">
        <f>'2. Dimension Definition'!A849</f>
        <v/>
      </c>
      <c r="C844" s="96" t="str">
        <f>'2. Dimension Definition'!B849</f>
        <v/>
      </c>
      <c r="D844" s="96" t="str">
        <f>'2. Dimension Definition'!C849</f>
        <v/>
      </c>
      <c r="F844" s="96" t="str">
        <f>'2. Dimension Definition'!F849</f>
        <v/>
      </c>
      <c r="G844" s="96" t="str">
        <f>'2. Dimension Definition'!H849</f>
        <v/>
      </c>
      <c r="H844" s="96" t="str">
        <f>'2. Dimension Definition'!J849</f>
        <v/>
      </c>
      <c r="I844" s="146" t="str">
        <f>'2. Dimension Definition'!L846</f>
        <v/>
      </c>
    </row>
    <row r="845">
      <c r="B845" s="96" t="str">
        <f>'2. Dimension Definition'!A850</f>
        <v/>
      </c>
      <c r="C845" s="96" t="str">
        <f>'2. Dimension Definition'!B850</f>
        <v/>
      </c>
      <c r="D845" s="96" t="str">
        <f>'2. Dimension Definition'!C850</f>
        <v/>
      </c>
      <c r="F845" s="96" t="str">
        <f>'2. Dimension Definition'!F850</f>
        <v/>
      </c>
      <c r="G845" s="96" t="str">
        <f>'2. Dimension Definition'!H850</f>
        <v/>
      </c>
      <c r="H845" s="96" t="str">
        <f>'2. Dimension Definition'!J850</f>
        <v/>
      </c>
      <c r="I845" s="146" t="str">
        <f>'2. Dimension Definition'!L847</f>
        <v/>
      </c>
    </row>
    <row r="846">
      <c r="B846" s="96" t="str">
        <f>'2. Dimension Definition'!A851</f>
        <v/>
      </c>
      <c r="C846" s="96" t="str">
        <f>'2. Dimension Definition'!B851</f>
        <v/>
      </c>
      <c r="D846" s="96" t="str">
        <f>'2. Dimension Definition'!C851</f>
        <v/>
      </c>
      <c r="F846" s="96" t="str">
        <f>'2. Dimension Definition'!F851</f>
        <v/>
      </c>
      <c r="G846" s="96" t="str">
        <f>'2. Dimension Definition'!H851</f>
        <v/>
      </c>
      <c r="H846" s="96" t="str">
        <f>'2. Dimension Definition'!J851</f>
        <v/>
      </c>
      <c r="I846" s="146" t="str">
        <f>'2. Dimension Definition'!L848</f>
        <v/>
      </c>
    </row>
    <row r="847">
      <c r="B847" s="96" t="str">
        <f>'2. Dimension Definition'!A852</f>
        <v/>
      </c>
      <c r="C847" s="96" t="str">
        <f>'2. Dimension Definition'!B852</f>
        <v/>
      </c>
      <c r="D847" s="96" t="str">
        <f>'2. Dimension Definition'!C852</f>
        <v/>
      </c>
      <c r="F847" s="96" t="str">
        <f>'2. Dimension Definition'!F852</f>
        <v/>
      </c>
      <c r="G847" s="96" t="str">
        <f>'2. Dimension Definition'!H852</f>
        <v/>
      </c>
      <c r="H847" s="96" t="str">
        <f>'2. Dimension Definition'!J852</f>
        <v/>
      </c>
      <c r="I847" s="146" t="str">
        <f>'2. Dimension Definition'!L849</f>
        <v/>
      </c>
    </row>
    <row r="848">
      <c r="B848" s="96" t="str">
        <f>'2. Dimension Definition'!A853</f>
        <v/>
      </c>
      <c r="C848" s="96" t="str">
        <f>'2. Dimension Definition'!B853</f>
        <v/>
      </c>
      <c r="D848" s="96" t="str">
        <f>'2. Dimension Definition'!C853</f>
        <v/>
      </c>
      <c r="F848" s="96" t="str">
        <f>'2. Dimension Definition'!F853</f>
        <v/>
      </c>
      <c r="G848" s="96" t="str">
        <f>'2. Dimension Definition'!H853</f>
        <v/>
      </c>
      <c r="H848" s="96" t="str">
        <f>'2. Dimension Definition'!J853</f>
        <v/>
      </c>
      <c r="I848" s="146" t="str">
        <f>'2. Dimension Definition'!L850</f>
        <v/>
      </c>
    </row>
    <row r="849">
      <c r="B849" s="96" t="str">
        <f>'2. Dimension Definition'!A854</f>
        <v/>
      </c>
      <c r="C849" s="96" t="str">
        <f>'2. Dimension Definition'!B854</f>
        <v/>
      </c>
      <c r="D849" s="96" t="str">
        <f>'2. Dimension Definition'!C854</f>
        <v/>
      </c>
      <c r="F849" s="96" t="str">
        <f>'2. Dimension Definition'!F854</f>
        <v/>
      </c>
      <c r="G849" s="96" t="str">
        <f>'2. Dimension Definition'!H854</f>
        <v/>
      </c>
      <c r="H849" s="96" t="str">
        <f>'2. Dimension Definition'!J854</f>
        <v/>
      </c>
      <c r="I849" s="146" t="str">
        <f>'2. Dimension Definition'!L851</f>
        <v/>
      </c>
    </row>
    <row r="850">
      <c r="B850" s="96" t="str">
        <f>'2. Dimension Definition'!A855</f>
        <v/>
      </c>
      <c r="C850" s="96" t="str">
        <f>'2. Dimension Definition'!B855</f>
        <v/>
      </c>
      <c r="D850" s="96" t="str">
        <f>'2. Dimension Definition'!C855</f>
        <v/>
      </c>
      <c r="F850" s="96" t="str">
        <f>'2. Dimension Definition'!F855</f>
        <v/>
      </c>
      <c r="G850" s="96" t="str">
        <f>'2. Dimension Definition'!H855</f>
        <v/>
      </c>
      <c r="H850" s="96" t="str">
        <f>'2. Dimension Definition'!J855</f>
        <v/>
      </c>
      <c r="I850" s="146" t="str">
        <f>'2. Dimension Definition'!L852</f>
        <v/>
      </c>
    </row>
    <row r="851">
      <c r="B851" s="96" t="str">
        <f>'2. Dimension Definition'!A856</f>
        <v/>
      </c>
      <c r="C851" s="96" t="str">
        <f>'2. Dimension Definition'!B856</f>
        <v/>
      </c>
      <c r="D851" s="96" t="str">
        <f>'2. Dimension Definition'!C856</f>
        <v/>
      </c>
      <c r="F851" s="96" t="str">
        <f>'2. Dimension Definition'!F856</f>
        <v/>
      </c>
      <c r="G851" s="96" t="str">
        <f>'2. Dimension Definition'!H856</f>
        <v/>
      </c>
      <c r="H851" s="96" t="str">
        <f>'2. Dimension Definition'!J856</f>
        <v/>
      </c>
      <c r="I851" s="146" t="str">
        <f>'2. Dimension Definition'!L853</f>
        <v/>
      </c>
    </row>
    <row r="852">
      <c r="B852" s="96" t="str">
        <f>'2. Dimension Definition'!A857</f>
        <v/>
      </c>
      <c r="C852" s="96" t="str">
        <f>'2. Dimension Definition'!B857</f>
        <v/>
      </c>
      <c r="D852" s="96" t="str">
        <f>'2. Dimension Definition'!C857</f>
        <v/>
      </c>
      <c r="F852" s="96" t="str">
        <f>'2. Dimension Definition'!F857</f>
        <v/>
      </c>
      <c r="G852" s="96" t="str">
        <f>'2. Dimension Definition'!H857</f>
        <v/>
      </c>
      <c r="H852" s="96" t="str">
        <f>'2. Dimension Definition'!J857</f>
        <v/>
      </c>
      <c r="I852" s="146" t="str">
        <f>'2. Dimension Definition'!L854</f>
        <v/>
      </c>
    </row>
    <row r="853">
      <c r="B853" s="96" t="str">
        <f>'2. Dimension Definition'!A858</f>
        <v/>
      </c>
      <c r="C853" s="96" t="str">
        <f>'2. Dimension Definition'!B858</f>
        <v/>
      </c>
      <c r="D853" s="96" t="str">
        <f>'2. Dimension Definition'!C858</f>
        <v/>
      </c>
      <c r="F853" s="96" t="str">
        <f>'2. Dimension Definition'!F858</f>
        <v/>
      </c>
      <c r="G853" s="96" t="str">
        <f>'2. Dimension Definition'!H858</f>
        <v/>
      </c>
      <c r="H853" s="96" t="str">
        <f>'2. Dimension Definition'!J858</f>
        <v/>
      </c>
      <c r="I853" s="146" t="str">
        <f>'2. Dimension Definition'!L855</f>
        <v/>
      </c>
    </row>
    <row r="854">
      <c r="B854" s="96" t="str">
        <f>'2. Dimension Definition'!A859</f>
        <v/>
      </c>
      <c r="C854" s="96" t="str">
        <f>'2. Dimension Definition'!B859</f>
        <v/>
      </c>
      <c r="D854" s="96" t="str">
        <f>'2. Dimension Definition'!C859</f>
        <v/>
      </c>
      <c r="F854" s="96" t="str">
        <f>'2. Dimension Definition'!F859</f>
        <v/>
      </c>
      <c r="G854" s="96" t="str">
        <f>'2. Dimension Definition'!H859</f>
        <v/>
      </c>
      <c r="H854" s="96" t="str">
        <f>'2. Dimension Definition'!J859</f>
        <v/>
      </c>
      <c r="I854" s="146" t="str">
        <f>'2. Dimension Definition'!L856</f>
        <v/>
      </c>
    </row>
    <row r="855">
      <c r="B855" s="96" t="str">
        <f>'2. Dimension Definition'!A860</f>
        <v/>
      </c>
      <c r="C855" s="96" t="str">
        <f>'2. Dimension Definition'!B860</f>
        <v/>
      </c>
      <c r="D855" s="96" t="str">
        <f>'2. Dimension Definition'!C860</f>
        <v/>
      </c>
      <c r="F855" s="96" t="str">
        <f>'2. Dimension Definition'!F860</f>
        <v/>
      </c>
      <c r="G855" s="96" t="str">
        <f>'2. Dimension Definition'!H860</f>
        <v/>
      </c>
      <c r="H855" s="96" t="str">
        <f>'2. Dimension Definition'!J860</f>
        <v/>
      </c>
      <c r="I855" s="146" t="str">
        <f>'2. Dimension Definition'!L857</f>
        <v/>
      </c>
    </row>
    <row r="856">
      <c r="B856" s="96" t="str">
        <f>'2. Dimension Definition'!A861</f>
        <v/>
      </c>
      <c r="C856" s="96" t="str">
        <f>'2. Dimension Definition'!B861</f>
        <v/>
      </c>
      <c r="D856" s="96" t="str">
        <f>'2. Dimension Definition'!C861</f>
        <v/>
      </c>
      <c r="F856" s="96" t="str">
        <f>'2. Dimension Definition'!F861</f>
        <v/>
      </c>
      <c r="G856" s="96" t="str">
        <f>'2. Dimension Definition'!H861</f>
        <v/>
      </c>
      <c r="H856" s="96" t="str">
        <f>'2. Dimension Definition'!J861</f>
        <v/>
      </c>
      <c r="I856" s="146" t="str">
        <f>'2. Dimension Definition'!L858</f>
        <v/>
      </c>
    </row>
    <row r="857">
      <c r="B857" s="96" t="str">
        <f>'2. Dimension Definition'!A862</f>
        <v/>
      </c>
      <c r="C857" s="96" t="str">
        <f>'2. Dimension Definition'!B862</f>
        <v/>
      </c>
      <c r="D857" s="96" t="str">
        <f>'2. Dimension Definition'!C862</f>
        <v/>
      </c>
      <c r="F857" s="96" t="str">
        <f>'2. Dimension Definition'!F862</f>
        <v/>
      </c>
      <c r="G857" s="96" t="str">
        <f>'2. Dimension Definition'!H862</f>
        <v/>
      </c>
      <c r="H857" s="96" t="str">
        <f>'2. Dimension Definition'!J862</f>
        <v/>
      </c>
      <c r="I857" s="146" t="str">
        <f>'2. Dimension Definition'!L859</f>
        <v/>
      </c>
    </row>
    <row r="858">
      <c r="B858" s="96" t="str">
        <f>'2. Dimension Definition'!A863</f>
        <v/>
      </c>
      <c r="C858" s="96" t="str">
        <f>'2. Dimension Definition'!B863</f>
        <v/>
      </c>
      <c r="D858" s="96" t="str">
        <f>'2. Dimension Definition'!C863</f>
        <v/>
      </c>
      <c r="F858" s="96" t="str">
        <f>'2. Dimension Definition'!F863</f>
        <v/>
      </c>
      <c r="G858" s="96" t="str">
        <f>'2. Dimension Definition'!H863</f>
        <v/>
      </c>
      <c r="H858" s="96" t="str">
        <f>'2. Dimension Definition'!J863</f>
        <v/>
      </c>
      <c r="I858" s="146" t="str">
        <f>'2. Dimension Definition'!L860</f>
        <v/>
      </c>
    </row>
    <row r="859">
      <c r="B859" s="96" t="str">
        <f>'2. Dimension Definition'!A864</f>
        <v/>
      </c>
      <c r="C859" s="96" t="str">
        <f>'2. Dimension Definition'!B864</f>
        <v/>
      </c>
      <c r="D859" s="96" t="str">
        <f>'2. Dimension Definition'!C864</f>
        <v/>
      </c>
      <c r="F859" s="96" t="str">
        <f>'2. Dimension Definition'!F864</f>
        <v/>
      </c>
      <c r="G859" s="96" t="str">
        <f>'2. Dimension Definition'!H864</f>
        <v/>
      </c>
      <c r="H859" s="96" t="str">
        <f>'2. Dimension Definition'!J864</f>
        <v/>
      </c>
      <c r="I859" s="146" t="str">
        <f>'2. Dimension Definition'!L861</f>
        <v/>
      </c>
    </row>
    <row r="860">
      <c r="B860" s="96" t="str">
        <f>'2. Dimension Definition'!A865</f>
        <v/>
      </c>
      <c r="C860" s="96" t="str">
        <f>'2. Dimension Definition'!B865</f>
        <v/>
      </c>
      <c r="D860" s="96" t="str">
        <f>'2. Dimension Definition'!C865</f>
        <v/>
      </c>
      <c r="F860" s="96" t="str">
        <f>'2. Dimension Definition'!F865</f>
        <v/>
      </c>
      <c r="G860" s="96" t="str">
        <f>'2. Dimension Definition'!H865</f>
        <v/>
      </c>
      <c r="H860" s="96" t="str">
        <f>'2. Dimension Definition'!J865</f>
        <v/>
      </c>
      <c r="I860" s="146" t="str">
        <f>'2. Dimension Definition'!L862</f>
        <v/>
      </c>
    </row>
    <row r="861">
      <c r="B861" s="96" t="str">
        <f>'2. Dimension Definition'!A866</f>
        <v/>
      </c>
      <c r="C861" s="96" t="str">
        <f>'2. Dimension Definition'!B866</f>
        <v/>
      </c>
      <c r="D861" s="96" t="str">
        <f>'2. Dimension Definition'!C866</f>
        <v/>
      </c>
      <c r="F861" s="96" t="str">
        <f>'2. Dimension Definition'!F866</f>
        <v/>
      </c>
      <c r="G861" s="96" t="str">
        <f>'2. Dimension Definition'!H866</f>
        <v/>
      </c>
      <c r="H861" s="96" t="str">
        <f>'2. Dimension Definition'!J866</f>
        <v/>
      </c>
      <c r="I861" s="146" t="str">
        <f>'2. Dimension Definition'!L863</f>
        <v/>
      </c>
    </row>
    <row r="862">
      <c r="B862" s="96" t="str">
        <f>'2. Dimension Definition'!A867</f>
        <v/>
      </c>
      <c r="C862" s="96" t="str">
        <f>'2. Dimension Definition'!B867</f>
        <v/>
      </c>
      <c r="D862" s="96" t="str">
        <f>'2. Dimension Definition'!C867</f>
        <v/>
      </c>
      <c r="F862" s="96" t="str">
        <f>'2. Dimension Definition'!F867</f>
        <v/>
      </c>
      <c r="G862" s="96" t="str">
        <f>'2. Dimension Definition'!H867</f>
        <v/>
      </c>
      <c r="H862" s="96" t="str">
        <f>'2. Dimension Definition'!J867</f>
        <v/>
      </c>
      <c r="I862" s="146" t="str">
        <f>'2. Dimension Definition'!L864</f>
        <v/>
      </c>
    </row>
    <row r="863">
      <c r="B863" s="96" t="str">
        <f>'2. Dimension Definition'!A868</f>
        <v/>
      </c>
      <c r="C863" s="96" t="str">
        <f>'2. Dimension Definition'!B868</f>
        <v/>
      </c>
      <c r="D863" s="96" t="str">
        <f>'2. Dimension Definition'!C868</f>
        <v/>
      </c>
      <c r="F863" s="96" t="str">
        <f>'2. Dimension Definition'!F868</f>
        <v/>
      </c>
      <c r="G863" s="96" t="str">
        <f>'2. Dimension Definition'!H868</f>
        <v/>
      </c>
      <c r="H863" s="96" t="str">
        <f>'2. Dimension Definition'!J868</f>
        <v/>
      </c>
      <c r="I863" s="146" t="str">
        <f>'2. Dimension Definition'!L865</f>
        <v/>
      </c>
    </row>
    <row r="864">
      <c r="B864" s="96" t="str">
        <f>'2. Dimension Definition'!A869</f>
        <v/>
      </c>
      <c r="C864" s="96" t="str">
        <f>'2. Dimension Definition'!B869</f>
        <v/>
      </c>
      <c r="D864" s="96" t="str">
        <f>'2. Dimension Definition'!C869</f>
        <v/>
      </c>
      <c r="F864" s="96" t="str">
        <f>'2. Dimension Definition'!F869</f>
        <v/>
      </c>
      <c r="G864" s="96" t="str">
        <f>'2. Dimension Definition'!H869</f>
        <v/>
      </c>
      <c r="H864" s="96" t="str">
        <f>'2. Dimension Definition'!J869</f>
        <v/>
      </c>
      <c r="I864" s="146" t="str">
        <f>'2. Dimension Definition'!L866</f>
        <v/>
      </c>
    </row>
    <row r="865">
      <c r="B865" s="96" t="str">
        <f>'2. Dimension Definition'!A870</f>
        <v/>
      </c>
      <c r="C865" s="96" t="str">
        <f>'2. Dimension Definition'!B870</f>
        <v/>
      </c>
      <c r="D865" s="96" t="str">
        <f>'2. Dimension Definition'!C870</f>
        <v/>
      </c>
      <c r="F865" s="96" t="str">
        <f>'2. Dimension Definition'!F870</f>
        <v/>
      </c>
      <c r="G865" s="96" t="str">
        <f>'2. Dimension Definition'!H870</f>
        <v/>
      </c>
      <c r="H865" s="96" t="str">
        <f>'2. Dimension Definition'!J870</f>
        <v/>
      </c>
      <c r="I865" s="146" t="str">
        <f>'2. Dimension Definition'!L867</f>
        <v/>
      </c>
    </row>
    <row r="866">
      <c r="B866" s="96" t="str">
        <f>'2. Dimension Definition'!A871</f>
        <v/>
      </c>
      <c r="C866" s="96" t="str">
        <f>'2. Dimension Definition'!B871</f>
        <v/>
      </c>
      <c r="D866" s="96" t="str">
        <f>'2. Dimension Definition'!C871</f>
        <v/>
      </c>
      <c r="F866" s="96" t="str">
        <f>'2. Dimension Definition'!F871</f>
        <v/>
      </c>
      <c r="G866" s="96" t="str">
        <f>'2. Dimension Definition'!H871</f>
        <v/>
      </c>
      <c r="H866" s="96" t="str">
        <f>'2. Dimension Definition'!J871</f>
        <v/>
      </c>
      <c r="I866" s="146" t="str">
        <f>'2. Dimension Definition'!L868</f>
        <v/>
      </c>
    </row>
    <row r="867">
      <c r="B867" s="96" t="str">
        <f>'2. Dimension Definition'!A872</f>
        <v/>
      </c>
      <c r="C867" s="96" t="str">
        <f>'2. Dimension Definition'!B872</f>
        <v/>
      </c>
      <c r="D867" s="96" t="str">
        <f>'2. Dimension Definition'!C872</f>
        <v/>
      </c>
      <c r="F867" s="96" t="str">
        <f>'2. Dimension Definition'!F872</f>
        <v/>
      </c>
      <c r="G867" s="96" t="str">
        <f>'2. Dimension Definition'!H872</f>
        <v/>
      </c>
      <c r="H867" s="96" t="str">
        <f>'2. Dimension Definition'!J872</f>
        <v/>
      </c>
      <c r="I867" s="146" t="str">
        <f>'2. Dimension Definition'!L869</f>
        <v/>
      </c>
    </row>
    <row r="868">
      <c r="B868" s="96" t="str">
        <f>'2. Dimension Definition'!A873</f>
        <v/>
      </c>
      <c r="C868" s="96" t="str">
        <f>'2. Dimension Definition'!B873</f>
        <v/>
      </c>
      <c r="D868" s="96" t="str">
        <f>'2. Dimension Definition'!C873</f>
        <v/>
      </c>
      <c r="F868" s="96" t="str">
        <f>'2. Dimension Definition'!F873</f>
        <v/>
      </c>
      <c r="G868" s="96" t="str">
        <f>'2. Dimension Definition'!H873</f>
        <v/>
      </c>
      <c r="H868" s="96" t="str">
        <f>'2. Dimension Definition'!J873</f>
        <v/>
      </c>
      <c r="I868" s="146" t="str">
        <f>'2. Dimension Definition'!L870</f>
        <v/>
      </c>
    </row>
    <row r="869">
      <c r="B869" s="96" t="str">
        <f>'2. Dimension Definition'!A874</f>
        <v/>
      </c>
      <c r="C869" s="96" t="str">
        <f>'2. Dimension Definition'!B874</f>
        <v/>
      </c>
      <c r="D869" s="96" t="str">
        <f>'2. Dimension Definition'!C874</f>
        <v/>
      </c>
      <c r="F869" s="96" t="str">
        <f>'2. Dimension Definition'!F874</f>
        <v/>
      </c>
      <c r="G869" s="96" t="str">
        <f>'2. Dimension Definition'!H874</f>
        <v/>
      </c>
      <c r="H869" s="96" t="str">
        <f>'2. Dimension Definition'!J874</f>
        <v/>
      </c>
      <c r="I869" s="146" t="str">
        <f>'2. Dimension Definition'!L871</f>
        <v/>
      </c>
    </row>
    <row r="870">
      <c r="B870" s="96" t="str">
        <f>'2. Dimension Definition'!A875</f>
        <v/>
      </c>
      <c r="C870" s="96" t="str">
        <f>'2. Dimension Definition'!B875</f>
        <v/>
      </c>
      <c r="D870" s="96" t="str">
        <f>'2. Dimension Definition'!C875</f>
        <v/>
      </c>
      <c r="F870" s="96" t="str">
        <f>'2. Dimension Definition'!F875</f>
        <v/>
      </c>
      <c r="G870" s="96" t="str">
        <f>'2. Dimension Definition'!H875</f>
        <v/>
      </c>
      <c r="H870" s="96" t="str">
        <f>'2. Dimension Definition'!J875</f>
        <v/>
      </c>
      <c r="I870" s="146" t="str">
        <f>'2. Dimension Definition'!L872</f>
        <v/>
      </c>
    </row>
    <row r="871">
      <c r="B871" s="96" t="str">
        <f>'2. Dimension Definition'!A876</f>
        <v/>
      </c>
      <c r="C871" s="96" t="str">
        <f>'2. Dimension Definition'!B876</f>
        <v/>
      </c>
      <c r="D871" s="96" t="str">
        <f>'2. Dimension Definition'!C876</f>
        <v/>
      </c>
      <c r="F871" s="96" t="str">
        <f>'2. Dimension Definition'!F876</f>
        <v/>
      </c>
      <c r="G871" s="96" t="str">
        <f>'2. Dimension Definition'!H876</f>
        <v/>
      </c>
      <c r="H871" s="96" t="str">
        <f>'2. Dimension Definition'!J876</f>
        <v/>
      </c>
      <c r="I871" s="146" t="str">
        <f>'2. Dimension Definition'!L873</f>
        <v/>
      </c>
    </row>
    <row r="872">
      <c r="B872" s="96" t="str">
        <f>'2. Dimension Definition'!A877</f>
        <v/>
      </c>
      <c r="C872" s="96" t="str">
        <f>'2. Dimension Definition'!B877</f>
        <v/>
      </c>
      <c r="D872" s="96" t="str">
        <f>'2. Dimension Definition'!C877</f>
        <v/>
      </c>
      <c r="F872" s="96" t="str">
        <f>'2. Dimension Definition'!F877</f>
        <v/>
      </c>
      <c r="G872" s="96" t="str">
        <f>'2. Dimension Definition'!H877</f>
        <v/>
      </c>
      <c r="H872" s="96" t="str">
        <f>'2. Dimension Definition'!J877</f>
        <v/>
      </c>
      <c r="I872" s="146" t="str">
        <f>'2. Dimension Definition'!L874</f>
        <v/>
      </c>
    </row>
    <row r="873">
      <c r="B873" s="96" t="str">
        <f>'2. Dimension Definition'!A878</f>
        <v/>
      </c>
      <c r="C873" s="96" t="str">
        <f>'2. Dimension Definition'!B878</f>
        <v/>
      </c>
      <c r="D873" s="96" t="str">
        <f>'2. Dimension Definition'!C878</f>
        <v/>
      </c>
      <c r="F873" s="96" t="str">
        <f>'2. Dimension Definition'!F878</f>
        <v/>
      </c>
      <c r="G873" s="96" t="str">
        <f>'2. Dimension Definition'!H878</f>
        <v/>
      </c>
      <c r="H873" s="96" t="str">
        <f>'2. Dimension Definition'!J878</f>
        <v/>
      </c>
      <c r="I873" s="146" t="str">
        <f>'2. Dimension Definition'!L875</f>
        <v/>
      </c>
    </row>
    <row r="874">
      <c r="B874" s="96" t="str">
        <f>'2. Dimension Definition'!A879</f>
        <v/>
      </c>
      <c r="C874" s="96" t="str">
        <f>'2. Dimension Definition'!B879</f>
        <v/>
      </c>
      <c r="D874" s="96" t="str">
        <f>'2. Dimension Definition'!C879</f>
        <v/>
      </c>
      <c r="F874" s="96" t="str">
        <f>'2. Dimension Definition'!F879</f>
        <v/>
      </c>
      <c r="G874" s="96" t="str">
        <f>'2. Dimension Definition'!H879</f>
        <v/>
      </c>
      <c r="H874" s="96" t="str">
        <f>'2. Dimension Definition'!J879</f>
        <v/>
      </c>
      <c r="I874" s="146" t="str">
        <f>'2. Dimension Definition'!L876</f>
        <v/>
      </c>
    </row>
    <row r="875">
      <c r="B875" s="96" t="str">
        <f>'2. Dimension Definition'!A880</f>
        <v/>
      </c>
      <c r="C875" s="96" t="str">
        <f>'2. Dimension Definition'!B880</f>
        <v/>
      </c>
      <c r="D875" s="96" t="str">
        <f>'2. Dimension Definition'!C880</f>
        <v/>
      </c>
      <c r="F875" s="96" t="str">
        <f>'2. Dimension Definition'!F880</f>
        <v/>
      </c>
      <c r="G875" s="96" t="str">
        <f>'2. Dimension Definition'!H880</f>
        <v/>
      </c>
      <c r="H875" s="96" t="str">
        <f>'2. Dimension Definition'!J880</f>
        <v/>
      </c>
      <c r="I875" s="146" t="str">
        <f>'2. Dimension Definition'!L877</f>
        <v/>
      </c>
    </row>
    <row r="876">
      <c r="B876" s="96" t="str">
        <f>'2. Dimension Definition'!A881</f>
        <v/>
      </c>
      <c r="C876" s="96" t="str">
        <f>'2. Dimension Definition'!B881</f>
        <v/>
      </c>
      <c r="D876" s="96" t="str">
        <f>'2. Dimension Definition'!C881</f>
        <v/>
      </c>
      <c r="F876" s="96" t="str">
        <f>'2. Dimension Definition'!F881</f>
        <v/>
      </c>
      <c r="G876" s="96" t="str">
        <f>'2. Dimension Definition'!H881</f>
        <v/>
      </c>
      <c r="H876" s="96" t="str">
        <f>'2. Dimension Definition'!J881</f>
        <v/>
      </c>
      <c r="I876" s="146" t="str">
        <f>'2. Dimension Definition'!L878</f>
        <v/>
      </c>
    </row>
    <row r="877">
      <c r="B877" s="96" t="str">
        <f>'2. Dimension Definition'!A882</f>
        <v/>
      </c>
      <c r="C877" s="96" t="str">
        <f>'2. Dimension Definition'!B882</f>
        <v/>
      </c>
      <c r="D877" s="96" t="str">
        <f>'2. Dimension Definition'!C882</f>
        <v/>
      </c>
      <c r="F877" s="96" t="str">
        <f>'2. Dimension Definition'!F882</f>
        <v/>
      </c>
      <c r="G877" s="96" t="str">
        <f>'2. Dimension Definition'!H882</f>
        <v/>
      </c>
      <c r="H877" s="96" t="str">
        <f>'2. Dimension Definition'!J882</f>
        <v/>
      </c>
      <c r="I877" s="146" t="str">
        <f>'2. Dimension Definition'!L879</f>
        <v/>
      </c>
    </row>
    <row r="878">
      <c r="B878" s="96" t="str">
        <f>'2. Dimension Definition'!A883</f>
        <v/>
      </c>
      <c r="C878" s="96" t="str">
        <f>'2. Dimension Definition'!B883</f>
        <v/>
      </c>
      <c r="D878" s="96" t="str">
        <f>'2. Dimension Definition'!C883</f>
        <v/>
      </c>
      <c r="F878" s="96" t="str">
        <f>'2. Dimension Definition'!F883</f>
        <v/>
      </c>
      <c r="G878" s="96" t="str">
        <f>'2. Dimension Definition'!H883</f>
        <v/>
      </c>
      <c r="H878" s="96" t="str">
        <f>'2. Dimension Definition'!J883</f>
        <v/>
      </c>
      <c r="I878" s="146" t="str">
        <f>'2. Dimension Definition'!L880</f>
        <v/>
      </c>
    </row>
    <row r="879">
      <c r="B879" s="96" t="str">
        <f>'2. Dimension Definition'!A884</f>
        <v/>
      </c>
      <c r="C879" s="96" t="str">
        <f>'2. Dimension Definition'!B884</f>
        <v/>
      </c>
      <c r="D879" s="96" t="str">
        <f>'2. Dimension Definition'!C884</f>
        <v/>
      </c>
      <c r="F879" s="96" t="str">
        <f>'2. Dimension Definition'!F884</f>
        <v/>
      </c>
      <c r="G879" s="96" t="str">
        <f>'2. Dimension Definition'!H884</f>
        <v/>
      </c>
      <c r="H879" s="96" t="str">
        <f>'2. Dimension Definition'!J884</f>
        <v/>
      </c>
      <c r="I879" s="146" t="str">
        <f>'2. Dimension Definition'!L881</f>
        <v/>
      </c>
    </row>
    <row r="880">
      <c r="B880" s="96" t="str">
        <f>'2. Dimension Definition'!A885</f>
        <v/>
      </c>
      <c r="C880" s="96" t="str">
        <f>'2. Dimension Definition'!B885</f>
        <v/>
      </c>
      <c r="D880" s="96" t="str">
        <f>'2. Dimension Definition'!C885</f>
        <v/>
      </c>
      <c r="F880" s="96" t="str">
        <f>'2. Dimension Definition'!F885</f>
        <v/>
      </c>
      <c r="G880" s="96" t="str">
        <f>'2. Dimension Definition'!H885</f>
        <v/>
      </c>
      <c r="H880" s="96" t="str">
        <f>'2. Dimension Definition'!J885</f>
        <v/>
      </c>
      <c r="I880" s="146" t="str">
        <f>'2. Dimension Definition'!L882</f>
        <v/>
      </c>
    </row>
    <row r="881">
      <c r="B881" s="96" t="str">
        <f>'2. Dimension Definition'!A886</f>
        <v/>
      </c>
      <c r="C881" s="96" t="str">
        <f>'2. Dimension Definition'!B886</f>
        <v/>
      </c>
      <c r="D881" s="96" t="str">
        <f>'2. Dimension Definition'!C886</f>
        <v/>
      </c>
      <c r="F881" s="96" t="str">
        <f>'2. Dimension Definition'!F886</f>
        <v/>
      </c>
      <c r="G881" s="96" t="str">
        <f>'2. Dimension Definition'!H886</f>
        <v/>
      </c>
      <c r="H881" s="96" t="str">
        <f>'2. Dimension Definition'!J886</f>
        <v/>
      </c>
      <c r="I881" s="146" t="str">
        <f>'2. Dimension Definition'!L883</f>
        <v/>
      </c>
    </row>
    <row r="882">
      <c r="B882" s="96" t="str">
        <f>'2. Dimension Definition'!A887</f>
        <v/>
      </c>
      <c r="C882" s="96" t="str">
        <f>'2. Dimension Definition'!B887</f>
        <v/>
      </c>
      <c r="D882" s="96" t="str">
        <f>'2. Dimension Definition'!C887</f>
        <v/>
      </c>
      <c r="F882" s="96" t="str">
        <f>'2. Dimension Definition'!F887</f>
        <v/>
      </c>
      <c r="G882" s="96" t="str">
        <f>'2. Dimension Definition'!H887</f>
        <v/>
      </c>
      <c r="H882" s="96" t="str">
        <f>'2. Dimension Definition'!J887</f>
        <v/>
      </c>
      <c r="I882" s="146" t="str">
        <f>'2. Dimension Definition'!L884</f>
        <v/>
      </c>
    </row>
    <row r="883">
      <c r="B883" s="96" t="str">
        <f>'2. Dimension Definition'!A888</f>
        <v/>
      </c>
      <c r="C883" s="96" t="str">
        <f>'2. Dimension Definition'!B888</f>
        <v/>
      </c>
      <c r="D883" s="96" t="str">
        <f>'2. Dimension Definition'!C888</f>
        <v/>
      </c>
      <c r="F883" s="96" t="str">
        <f>'2. Dimension Definition'!F888</f>
        <v/>
      </c>
      <c r="G883" s="96" t="str">
        <f>'2. Dimension Definition'!H888</f>
        <v/>
      </c>
      <c r="H883" s="96" t="str">
        <f>'2. Dimension Definition'!J888</f>
        <v/>
      </c>
      <c r="I883" s="146" t="str">
        <f>'2. Dimension Definition'!L885</f>
        <v/>
      </c>
    </row>
    <row r="884">
      <c r="B884" s="96" t="str">
        <f>'2. Dimension Definition'!A889</f>
        <v/>
      </c>
      <c r="C884" s="96" t="str">
        <f>'2. Dimension Definition'!B889</f>
        <v/>
      </c>
      <c r="D884" s="96" t="str">
        <f>'2. Dimension Definition'!C889</f>
        <v/>
      </c>
      <c r="F884" s="96" t="str">
        <f>'2. Dimension Definition'!F889</f>
        <v/>
      </c>
      <c r="G884" s="96" t="str">
        <f>'2. Dimension Definition'!H889</f>
        <v/>
      </c>
      <c r="H884" s="96" t="str">
        <f>'2. Dimension Definition'!J889</f>
        <v/>
      </c>
      <c r="I884" s="146" t="str">
        <f>'2. Dimension Definition'!L886</f>
        <v/>
      </c>
    </row>
    <row r="885">
      <c r="B885" s="96" t="str">
        <f>'2. Dimension Definition'!A890</f>
        <v/>
      </c>
      <c r="C885" s="96" t="str">
        <f>'2. Dimension Definition'!B890</f>
        <v/>
      </c>
      <c r="D885" s="96" t="str">
        <f>'2. Dimension Definition'!C890</f>
        <v/>
      </c>
      <c r="F885" s="96" t="str">
        <f>'2. Dimension Definition'!F890</f>
        <v/>
      </c>
      <c r="G885" s="96" t="str">
        <f>'2. Dimension Definition'!H890</f>
        <v/>
      </c>
      <c r="H885" s="96" t="str">
        <f>'2. Dimension Definition'!J890</f>
        <v/>
      </c>
      <c r="I885" s="146" t="str">
        <f>'2. Dimension Definition'!L887</f>
        <v/>
      </c>
    </row>
    <row r="886">
      <c r="B886" s="96" t="str">
        <f>'2. Dimension Definition'!A891</f>
        <v/>
      </c>
      <c r="C886" s="96" t="str">
        <f>'2. Dimension Definition'!B891</f>
        <v/>
      </c>
      <c r="D886" s="96" t="str">
        <f>'2. Dimension Definition'!C891</f>
        <v/>
      </c>
      <c r="F886" s="96" t="str">
        <f>'2. Dimension Definition'!F891</f>
        <v/>
      </c>
      <c r="G886" s="96" t="str">
        <f>'2. Dimension Definition'!H891</f>
        <v/>
      </c>
      <c r="H886" s="96" t="str">
        <f>'2. Dimension Definition'!J891</f>
        <v/>
      </c>
      <c r="I886" s="146" t="str">
        <f>'2. Dimension Definition'!L888</f>
        <v/>
      </c>
    </row>
    <row r="887">
      <c r="B887" s="96" t="str">
        <f>'2. Dimension Definition'!A892</f>
        <v/>
      </c>
      <c r="C887" s="96" t="str">
        <f>'2. Dimension Definition'!B892</f>
        <v/>
      </c>
      <c r="D887" s="96" t="str">
        <f>'2. Dimension Definition'!C892</f>
        <v/>
      </c>
      <c r="F887" s="96" t="str">
        <f>'2. Dimension Definition'!F892</f>
        <v/>
      </c>
      <c r="G887" s="96" t="str">
        <f>'2. Dimension Definition'!H892</f>
        <v/>
      </c>
      <c r="H887" s="96" t="str">
        <f>'2. Dimension Definition'!J892</f>
        <v/>
      </c>
      <c r="I887" s="146" t="str">
        <f>'2. Dimension Definition'!L889</f>
        <v/>
      </c>
    </row>
    <row r="888">
      <c r="B888" s="96" t="str">
        <f>'2. Dimension Definition'!A893</f>
        <v/>
      </c>
      <c r="C888" s="96" t="str">
        <f>'2. Dimension Definition'!B893</f>
        <v/>
      </c>
      <c r="D888" s="96" t="str">
        <f>'2. Dimension Definition'!C893</f>
        <v/>
      </c>
      <c r="F888" s="96" t="str">
        <f>'2. Dimension Definition'!F893</f>
        <v/>
      </c>
      <c r="G888" s="96" t="str">
        <f>'2. Dimension Definition'!H893</f>
        <v/>
      </c>
      <c r="H888" s="96" t="str">
        <f>'2. Dimension Definition'!J893</f>
        <v/>
      </c>
      <c r="I888" s="146" t="str">
        <f>'2. Dimension Definition'!L890</f>
        <v/>
      </c>
    </row>
    <row r="889">
      <c r="B889" s="96" t="str">
        <f>'2. Dimension Definition'!A894</f>
        <v/>
      </c>
      <c r="C889" s="96" t="str">
        <f>'2. Dimension Definition'!B894</f>
        <v/>
      </c>
      <c r="D889" s="96" t="str">
        <f>'2. Dimension Definition'!C894</f>
        <v/>
      </c>
      <c r="F889" s="96" t="str">
        <f>'2. Dimension Definition'!F894</f>
        <v/>
      </c>
      <c r="G889" s="96" t="str">
        <f>'2. Dimension Definition'!H894</f>
        <v/>
      </c>
      <c r="H889" s="96" t="str">
        <f>'2. Dimension Definition'!J894</f>
        <v/>
      </c>
      <c r="I889" s="146" t="str">
        <f>'2. Dimension Definition'!L891</f>
        <v/>
      </c>
    </row>
    <row r="890">
      <c r="B890" s="96" t="str">
        <f>'2. Dimension Definition'!A895</f>
        <v/>
      </c>
      <c r="C890" s="96" t="str">
        <f>'2. Dimension Definition'!B895</f>
        <v/>
      </c>
      <c r="D890" s="96" t="str">
        <f>'2. Dimension Definition'!C895</f>
        <v/>
      </c>
      <c r="F890" s="96" t="str">
        <f>'2. Dimension Definition'!F895</f>
        <v/>
      </c>
      <c r="G890" s="96" t="str">
        <f>'2. Dimension Definition'!H895</f>
        <v/>
      </c>
      <c r="H890" s="96" t="str">
        <f>'2. Dimension Definition'!J895</f>
        <v/>
      </c>
      <c r="I890" s="146" t="str">
        <f>'2. Dimension Definition'!L892</f>
        <v/>
      </c>
    </row>
    <row r="891">
      <c r="B891" s="96" t="str">
        <f>'2. Dimension Definition'!A896</f>
        <v/>
      </c>
      <c r="C891" s="96" t="str">
        <f>'2. Dimension Definition'!B896</f>
        <v/>
      </c>
      <c r="D891" s="96" t="str">
        <f>'2. Dimension Definition'!C896</f>
        <v/>
      </c>
      <c r="F891" s="96" t="str">
        <f>'2. Dimension Definition'!F896</f>
        <v/>
      </c>
      <c r="G891" s="96" t="str">
        <f>'2. Dimension Definition'!H896</f>
        <v/>
      </c>
      <c r="H891" s="96" t="str">
        <f>'2. Dimension Definition'!J896</f>
        <v/>
      </c>
      <c r="I891" s="146" t="str">
        <f>'2. Dimension Definition'!L893</f>
        <v/>
      </c>
    </row>
    <row r="892">
      <c r="B892" s="96" t="str">
        <f>'2. Dimension Definition'!A897</f>
        <v/>
      </c>
      <c r="C892" s="96" t="str">
        <f>'2. Dimension Definition'!B897</f>
        <v/>
      </c>
      <c r="D892" s="96" t="str">
        <f>'2. Dimension Definition'!C897</f>
        <v/>
      </c>
      <c r="F892" s="96" t="str">
        <f>'2. Dimension Definition'!F897</f>
        <v/>
      </c>
      <c r="G892" s="96" t="str">
        <f>'2. Dimension Definition'!H897</f>
        <v/>
      </c>
      <c r="H892" s="96" t="str">
        <f>'2. Dimension Definition'!J897</f>
        <v/>
      </c>
      <c r="I892" s="146" t="str">
        <f>'2. Dimension Definition'!L894</f>
        <v/>
      </c>
    </row>
    <row r="893">
      <c r="B893" s="96" t="str">
        <f>'2. Dimension Definition'!A898</f>
        <v/>
      </c>
      <c r="C893" s="96" t="str">
        <f>'2. Dimension Definition'!B898</f>
        <v/>
      </c>
      <c r="D893" s="96" t="str">
        <f>'2. Dimension Definition'!C898</f>
        <v/>
      </c>
      <c r="F893" s="96" t="str">
        <f>'2. Dimension Definition'!F898</f>
        <v/>
      </c>
      <c r="G893" s="96" t="str">
        <f>'2. Dimension Definition'!H898</f>
        <v/>
      </c>
      <c r="H893" s="96" t="str">
        <f>'2. Dimension Definition'!J898</f>
        <v/>
      </c>
      <c r="I893" s="146" t="str">
        <f>'2. Dimension Definition'!L895</f>
        <v/>
      </c>
    </row>
    <row r="894">
      <c r="B894" s="96" t="str">
        <f>'2. Dimension Definition'!A899</f>
        <v/>
      </c>
      <c r="C894" s="96" t="str">
        <f>'2. Dimension Definition'!B899</f>
        <v/>
      </c>
      <c r="D894" s="96" t="str">
        <f>'2. Dimension Definition'!C899</f>
        <v/>
      </c>
      <c r="F894" s="96" t="str">
        <f>'2. Dimension Definition'!F899</f>
        <v/>
      </c>
      <c r="G894" s="96" t="str">
        <f>'2. Dimension Definition'!H899</f>
        <v/>
      </c>
      <c r="H894" s="96" t="str">
        <f>'2. Dimension Definition'!J899</f>
        <v/>
      </c>
      <c r="I894" s="146" t="str">
        <f>'2. Dimension Definition'!L896</f>
        <v/>
      </c>
    </row>
    <row r="895">
      <c r="B895" s="96" t="str">
        <f>'2. Dimension Definition'!A900</f>
        <v/>
      </c>
      <c r="C895" s="96" t="str">
        <f>'2. Dimension Definition'!B900</f>
        <v/>
      </c>
      <c r="D895" s="96" t="str">
        <f>'2. Dimension Definition'!C900</f>
        <v/>
      </c>
      <c r="F895" s="96" t="str">
        <f>'2. Dimension Definition'!F900</f>
        <v/>
      </c>
      <c r="G895" s="96" t="str">
        <f>'2. Dimension Definition'!H900</f>
        <v/>
      </c>
      <c r="H895" s="96" t="str">
        <f>'2. Dimension Definition'!J900</f>
        <v/>
      </c>
      <c r="I895" s="146" t="str">
        <f>'2. Dimension Definition'!L897</f>
        <v/>
      </c>
    </row>
    <row r="896">
      <c r="B896" s="96" t="str">
        <f>'2. Dimension Definition'!A901</f>
        <v/>
      </c>
      <c r="C896" s="96" t="str">
        <f>'2. Dimension Definition'!B901</f>
        <v/>
      </c>
      <c r="D896" s="96" t="str">
        <f>'2. Dimension Definition'!C901</f>
        <v/>
      </c>
      <c r="F896" s="96" t="str">
        <f>'2. Dimension Definition'!F901</f>
        <v/>
      </c>
      <c r="G896" s="96" t="str">
        <f>'2. Dimension Definition'!H901</f>
        <v/>
      </c>
      <c r="H896" s="96" t="str">
        <f>'2. Dimension Definition'!J901</f>
        <v/>
      </c>
      <c r="I896" s="146" t="str">
        <f>'2. Dimension Definition'!L898</f>
        <v/>
      </c>
    </row>
    <row r="897">
      <c r="B897" s="96" t="str">
        <f>'2. Dimension Definition'!A902</f>
        <v/>
      </c>
      <c r="C897" s="96" t="str">
        <f>'2. Dimension Definition'!B902</f>
        <v/>
      </c>
      <c r="D897" s="96" t="str">
        <f>'2. Dimension Definition'!C902</f>
        <v/>
      </c>
      <c r="F897" s="96" t="str">
        <f>'2. Dimension Definition'!F902</f>
        <v/>
      </c>
      <c r="G897" s="96" t="str">
        <f>'2. Dimension Definition'!H902</f>
        <v/>
      </c>
      <c r="H897" s="96" t="str">
        <f>'2. Dimension Definition'!J902</f>
        <v/>
      </c>
      <c r="I897" s="146" t="str">
        <f>'2. Dimension Definition'!L899</f>
        <v/>
      </c>
    </row>
    <row r="898">
      <c r="B898" s="96" t="str">
        <f>'2. Dimension Definition'!A903</f>
        <v/>
      </c>
      <c r="C898" s="96" t="str">
        <f>'2. Dimension Definition'!B903</f>
        <v/>
      </c>
      <c r="D898" s="96" t="str">
        <f>'2. Dimension Definition'!C903</f>
        <v/>
      </c>
      <c r="F898" s="96" t="str">
        <f>'2. Dimension Definition'!F903</f>
        <v/>
      </c>
      <c r="G898" s="96" t="str">
        <f>'2. Dimension Definition'!H903</f>
        <v/>
      </c>
      <c r="H898" s="96" t="str">
        <f>'2. Dimension Definition'!J903</f>
        <v/>
      </c>
      <c r="I898" s="146" t="str">
        <f>'2. Dimension Definition'!L900</f>
        <v/>
      </c>
    </row>
    <row r="899">
      <c r="B899" s="96" t="str">
        <f>'2. Dimension Definition'!A904</f>
        <v/>
      </c>
      <c r="C899" s="96" t="str">
        <f>'2. Dimension Definition'!B904</f>
        <v/>
      </c>
      <c r="D899" s="96" t="str">
        <f>'2. Dimension Definition'!C904</f>
        <v/>
      </c>
      <c r="F899" s="96" t="str">
        <f>'2. Dimension Definition'!F904</f>
        <v/>
      </c>
      <c r="G899" s="96" t="str">
        <f>'2. Dimension Definition'!H904</f>
        <v/>
      </c>
      <c r="H899" s="96" t="str">
        <f>'2. Dimension Definition'!J904</f>
        <v/>
      </c>
      <c r="I899" s="146" t="str">
        <f>'2. Dimension Definition'!L901</f>
        <v/>
      </c>
    </row>
    <row r="900">
      <c r="B900" s="96" t="str">
        <f>'2. Dimension Definition'!A905</f>
        <v/>
      </c>
      <c r="C900" s="96" t="str">
        <f>'2. Dimension Definition'!B905</f>
        <v/>
      </c>
      <c r="D900" s="96" t="str">
        <f>'2. Dimension Definition'!C905</f>
        <v/>
      </c>
      <c r="F900" s="96" t="str">
        <f>'2. Dimension Definition'!F905</f>
        <v/>
      </c>
      <c r="G900" s="96" t="str">
        <f>'2. Dimension Definition'!H905</f>
        <v/>
      </c>
      <c r="H900" s="96" t="str">
        <f>'2. Dimension Definition'!J905</f>
        <v/>
      </c>
      <c r="I900" s="146" t="str">
        <f>'2. Dimension Definition'!L902</f>
        <v/>
      </c>
    </row>
    <row r="901">
      <c r="B901" s="96" t="str">
        <f>'2. Dimension Definition'!A906</f>
        <v/>
      </c>
      <c r="C901" s="96" t="str">
        <f>'2. Dimension Definition'!B906</f>
        <v/>
      </c>
      <c r="D901" s="96" t="str">
        <f>'2. Dimension Definition'!C906</f>
        <v/>
      </c>
      <c r="F901" s="96" t="str">
        <f>'2. Dimension Definition'!F906</f>
        <v/>
      </c>
      <c r="G901" s="96" t="str">
        <f>'2. Dimension Definition'!H906</f>
        <v/>
      </c>
      <c r="H901" s="96" t="str">
        <f>'2. Dimension Definition'!J906</f>
        <v/>
      </c>
      <c r="I901" s="146" t="str">
        <f>'2. Dimension Definition'!L903</f>
        <v/>
      </c>
    </row>
    <row r="902">
      <c r="B902" s="96" t="str">
        <f>'2. Dimension Definition'!A907</f>
        <v/>
      </c>
      <c r="C902" s="96" t="str">
        <f>'2. Dimension Definition'!B907</f>
        <v/>
      </c>
      <c r="D902" s="96" t="str">
        <f>'2. Dimension Definition'!C907</f>
        <v/>
      </c>
      <c r="F902" s="96" t="str">
        <f>'2. Dimension Definition'!F907</f>
        <v/>
      </c>
      <c r="G902" s="96" t="str">
        <f>'2. Dimension Definition'!H907</f>
        <v/>
      </c>
      <c r="H902" s="96" t="str">
        <f>'2. Dimension Definition'!J907</f>
        <v/>
      </c>
      <c r="I902" s="146" t="str">
        <f>'2. Dimension Definition'!L904</f>
        <v/>
      </c>
    </row>
    <row r="903">
      <c r="B903" s="96" t="str">
        <f>'2. Dimension Definition'!A908</f>
        <v/>
      </c>
      <c r="C903" s="96" t="str">
        <f>'2. Dimension Definition'!B908</f>
        <v/>
      </c>
      <c r="D903" s="96" t="str">
        <f>'2. Dimension Definition'!C908</f>
        <v/>
      </c>
      <c r="F903" s="96" t="str">
        <f>'2. Dimension Definition'!F908</f>
        <v/>
      </c>
      <c r="G903" s="96" t="str">
        <f>'2. Dimension Definition'!H908</f>
        <v/>
      </c>
      <c r="H903" s="96" t="str">
        <f>'2. Dimension Definition'!J908</f>
        <v/>
      </c>
      <c r="I903" s="146" t="str">
        <f>'2. Dimension Definition'!L905</f>
        <v/>
      </c>
    </row>
    <row r="904">
      <c r="B904" s="96" t="str">
        <f>'2. Dimension Definition'!A909</f>
        <v/>
      </c>
      <c r="C904" s="96" t="str">
        <f>'2. Dimension Definition'!B909</f>
        <v/>
      </c>
      <c r="D904" s="96" t="str">
        <f>'2. Dimension Definition'!C909</f>
        <v/>
      </c>
      <c r="F904" s="96" t="str">
        <f>'2. Dimension Definition'!F909</f>
        <v/>
      </c>
      <c r="G904" s="96" t="str">
        <f>'2. Dimension Definition'!H909</f>
        <v/>
      </c>
      <c r="H904" s="96" t="str">
        <f>'2. Dimension Definition'!J909</f>
        <v/>
      </c>
      <c r="I904" s="146" t="str">
        <f>'2. Dimension Definition'!L906</f>
        <v/>
      </c>
    </row>
    <row r="905">
      <c r="B905" s="96" t="str">
        <f>'2. Dimension Definition'!A910</f>
        <v/>
      </c>
      <c r="C905" s="96" t="str">
        <f>'2. Dimension Definition'!B910</f>
        <v/>
      </c>
      <c r="D905" s="96" t="str">
        <f>'2. Dimension Definition'!C910</f>
        <v/>
      </c>
      <c r="F905" s="96" t="str">
        <f>'2. Dimension Definition'!F910</f>
        <v/>
      </c>
      <c r="G905" s="96" t="str">
        <f>'2. Dimension Definition'!H910</f>
        <v/>
      </c>
      <c r="H905" s="96" t="str">
        <f>'2. Dimension Definition'!J910</f>
        <v/>
      </c>
      <c r="I905" s="146" t="str">
        <f>'2. Dimension Definition'!L907</f>
        <v/>
      </c>
    </row>
    <row r="906">
      <c r="B906" s="96" t="str">
        <f>'2. Dimension Definition'!A911</f>
        <v/>
      </c>
      <c r="C906" s="96" t="str">
        <f>'2. Dimension Definition'!B911</f>
        <v/>
      </c>
      <c r="D906" s="96" t="str">
        <f>'2. Dimension Definition'!C911</f>
        <v/>
      </c>
      <c r="F906" s="96" t="str">
        <f>'2. Dimension Definition'!F911</f>
        <v/>
      </c>
      <c r="G906" s="96" t="str">
        <f>'2. Dimension Definition'!H911</f>
        <v/>
      </c>
      <c r="H906" s="96" t="str">
        <f>'2. Dimension Definition'!J911</f>
        <v/>
      </c>
      <c r="I906" s="146" t="str">
        <f>'2. Dimension Definition'!L908</f>
        <v/>
      </c>
    </row>
    <row r="907">
      <c r="B907" s="96" t="str">
        <f>'2. Dimension Definition'!A912</f>
        <v/>
      </c>
      <c r="C907" s="96" t="str">
        <f>'2. Dimension Definition'!B912</f>
        <v/>
      </c>
      <c r="D907" s="96" t="str">
        <f>'2. Dimension Definition'!C912</f>
        <v/>
      </c>
      <c r="F907" s="96" t="str">
        <f>'2. Dimension Definition'!F912</f>
        <v/>
      </c>
      <c r="G907" s="96" t="str">
        <f>'2. Dimension Definition'!H912</f>
        <v/>
      </c>
      <c r="H907" s="96" t="str">
        <f>'2. Dimension Definition'!J912</f>
        <v/>
      </c>
      <c r="I907" s="146" t="str">
        <f>'2. Dimension Definition'!L909</f>
        <v/>
      </c>
    </row>
    <row r="908">
      <c r="B908" s="96" t="str">
        <f>'2. Dimension Definition'!A913</f>
        <v/>
      </c>
      <c r="C908" s="96" t="str">
        <f>'2. Dimension Definition'!B913</f>
        <v/>
      </c>
      <c r="D908" s="96" t="str">
        <f>'2. Dimension Definition'!C913</f>
        <v/>
      </c>
      <c r="F908" s="96" t="str">
        <f>'2. Dimension Definition'!F913</f>
        <v/>
      </c>
      <c r="G908" s="96" t="str">
        <f>'2. Dimension Definition'!H913</f>
        <v/>
      </c>
      <c r="H908" s="96" t="str">
        <f>'2. Dimension Definition'!J913</f>
        <v/>
      </c>
      <c r="I908" s="146" t="str">
        <f>'2. Dimension Definition'!L910</f>
        <v/>
      </c>
    </row>
    <row r="909">
      <c r="B909" s="96" t="str">
        <f>'2. Dimension Definition'!A914</f>
        <v/>
      </c>
      <c r="C909" s="96" t="str">
        <f>'2. Dimension Definition'!B914</f>
        <v/>
      </c>
      <c r="D909" s="96" t="str">
        <f>'2. Dimension Definition'!C914</f>
        <v/>
      </c>
      <c r="F909" s="96" t="str">
        <f>'2. Dimension Definition'!F914</f>
        <v/>
      </c>
      <c r="G909" s="96" t="str">
        <f>'2. Dimension Definition'!H914</f>
        <v/>
      </c>
      <c r="H909" s="96" t="str">
        <f>'2. Dimension Definition'!J914</f>
        <v/>
      </c>
      <c r="I909" s="146" t="str">
        <f>'2. Dimension Definition'!L911</f>
        <v/>
      </c>
    </row>
    <row r="910">
      <c r="B910" s="96" t="str">
        <f>'2. Dimension Definition'!A915</f>
        <v/>
      </c>
      <c r="C910" s="96" t="str">
        <f>'2. Dimension Definition'!B915</f>
        <v/>
      </c>
      <c r="D910" s="96" t="str">
        <f>'2. Dimension Definition'!C915</f>
        <v/>
      </c>
      <c r="F910" s="96" t="str">
        <f>'2. Dimension Definition'!F915</f>
        <v/>
      </c>
      <c r="G910" s="96" t="str">
        <f>'2. Dimension Definition'!H915</f>
        <v/>
      </c>
      <c r="H910" s="96" t="str">
        <f>'2. Dimension Definition'!J915</f>
        <v/>
      </c>
      <c r="I910" s="146" t="str">
        <f>'2. Dimension Definition'!L912</f>
        <v/>
      </c>
    </row>
    <row r="911">
      <c r="B911" s="96" t="str">
        <f>'2. Dimension Definition'!A916</f>
        <v/>
      </c>
      <c r="C911" s="96" t="str">
        <f>'2. Dimension Definition'!B916</f>
        <v/>
      </c>
      <c r="D911" s="96" t="str">
        <f>'2. Dimension Definition'!C916</f>
        <v/>
      </c>
      <c r="F911" s="96" t="str">
        <f>'2. Dimension Definition'!F916</f>
        <v/>
      </c>
      <c r="G911" s="96" t="str">
        <f>'2. Dimension Definition'!H916</f>
        <v/>
      </c>
      <c r="H911" s="96" t="str">
        <f>'2. Dimension Definition'!J916</f>
        <v/>
      </c>
      <c r="I911" s="146" t="str">
        <f>'2. Dimension Definition'!L913</f>
        <v/>
      </c>
    </row>
    <row r="912">
      <c r="B912" s="96" t="str">
        <f>'2. Dimension Definition'!A917</f>
        <v/>
      </c>
      <c r="C912" s="96" t="str">
        <f>'2. Dimension Definition'!B917</f>
        <v/>
      </c>
      <c r="D912" s="96" t="str">
        <f>'2. Dimension Definition'!C917</f>
        <v/>
      </c>
      <c r="F912" s="96" t="str">
        <f>'2. Dimension Definition'!F917</f>
        <v/>
      </c>
      <c r="G912" s="96" t="str">
        <f>'2. Dimension Definition'!H917</f>
        <v/>
      </c>
      <c r="H912" s="96" t="str">
        <f>'2. Dimension Definition'!J917</f>
        <v/>
      </c>
      <c r="I912" s="146" t="str">
        <f>'2. Dimension Definition'!L914</f>
        <v/>
      </c>
    </row>
    <row r="913">
      <c r="B913" s="96" t="str">
        <f>'2. Dimension Definition'!A918</f>
        <v/>
      </c>
      <c r="C913" s="96" t="str">
        <f>'2. Dimension Definition'!B918</f>
        <v/>
      </c>
      <c r="D913" s="96" t="str">
        <f>'2. Dimension Definition'!C918</f>
        <v/>
      </c>
      <c r="F913" s="96" t="str">
        <f>'2. Dimension Definition'!F918</f>
        <v/>
      </c>
      <c r="G913" s="96" t="str">
        <f>'2. Dimension Definition'!H918</f>
        <v/>
      </c>
      <c r="H913" s="96" t="str">
        <f>'2. Dimension Definition'!J918</f>
        <v/>
      </c>
      <c r="I913" s="146" t="str">
        <f>'2. Dimension Definition'!L915</f>
        <v/>
      </c>
    </row>
    <row r="914">
      <c r="B914" s="96" t="str">
        <f>'2. Dimension Definition'!A919</f>
        <v/>
      </c>
      <c r="C914" s="96" t="str">
        <f>'2. Dimension Definition'!B919</f>
        <v/>
      </c>
      <c r="D914" s="96" t="str">
        <f>'2. Dimension Definition'!C919</f>
        <v/>
      </c>
      <c r="F914" s="96" t="str">
        <f>'2. Dimension Definition'!F919</f>
        <v/>
      </c>
      <c r="G914" s="96" t="str">
        <f>'2. Dimension Definition'!H919</f>
        <v/>
      </c>
      <c r="H914" s="96" t="str">
        <f>'2. Dimension Definition'!J919</f>
        <v/>
      </c>
      <c r="I914" s="146" t="str">
        <f>'2. Dimension Definition'!L916</f>
        <v/>
      </c>
    </row>
    <row r="915">
      <c r="B915" s="96" t="str">
        <f>'2. Dimension Definition'!A920</f>
        <v/>
      </c>
      <c r="C915" s="96" t="str">
        <f>'2. Dimension Definition'!B920</f>
        <v/>
      </c>
      <c r="D915" s="96" t="str">
        <f>'2. Dimension Definition'!C920</f>
        <v/>
      </c>
      <c r="F915" s="96" t="str">
        <f>'2. Dimension Definition'!F920</f>
        <v/>
      </c>
      <c r="G915" s="96" t="str">
        <f>'2. Dimension Definition'!H920</f>
        <v/>
      </c>
      <c r="H915" s="96" t="str">
        <f>'2. Dimension Definition'!J920</f>
        <v/>
      </c>
      <c r="I915" s="146" t="str">
        <f>'2. Dimension Definition'!L917</f>
        <v/>
      </c>
    </row>
    <row r="916">
      <c r="B916" s="96" t="str">
        <f>'2. Dimension Definition'!A921</f>
        <v/>
      </c>
      <c r="C916" s="96" t="str">
        <f>'2. Dimension Definition'!B921</f>
        <v/>
      </c>
      <c r="D916" s="96" t="str">
        <f>'2. Dimension Definition'!C921</f>
        <v/>
      </c>
      <c r="F916" s="96" t="str">
        <f>'2. Dimension Definition'!F921</f>
        <v/>
      </c>
      <c r="G916" s="96" t="str">
        <f>'2. Dimension Definition'!H921</f>
        <v/>
      </c>
      <c r="H916" s="96" t="str">
        <f>'2. Dimension Definition'!J921</f>
        <v/>
      </c>
      <c r="I916" s="146" t="str">
        <f>'2. Dimension Definition'!L918</f>
        <v/>
      </c>
    </row>
    <row r="917">
      <c r="B917" s="96" t="str">
        <f>'2. Dimension Definition'!A922</f>
        <v/>
      </c>
      <c r="C917" s="96" t="str">
        <f>'2. Dimension Definition'!B922</f>
        <v/>
      </c>
      <c r="D917" s="96" t="str">
        <f>'2. Dimension Definition'!C922</f>
        <v/>
      </c>
      <c r="F917" s="96" t="str">
        <f>'2. Dimension Definition'!F922</f>
        <v/>
      </c>
      <c r="G917" s="96" t="str">
        <f>'2. Dimension Definition'!H922</f>
        <v/>
      </c>
      <c r="H917" s="96" t="str">
        <f>'2. Dimension Definition'!J922</f>
        <v/>
      </c>
      <c r="I917" s="146" t="str">
        <f>'2. Dimension Definition'!L919</f>
        <v/>
      </c>
    </row>
    <row r="918">
      <c r="B918" s="96" t="str">
        <f>'2. Dimension Definition'!A923</f>
        <v/>
      </c>
      <c r="C918" s="96" t="str">
        <f>'2. Dimension Definition'!B923</f>
        <v/>
      </c>
      <c r="D918" s="96" t="str">
        <f>'2. Dimension Definition'!C923</f>
        <v/>
      </c>
      <c r="F918" s="96" t="str">
        <f>'2. Dimension Definition'!F923</f>
        <v/>
      </c>
      <c r="G918" s="96" t="str">
        <f>'2. Dimension Definition'!H923</f>
        <v/>
      </c>
      <c r="H918" s="96" t="str">
        <f>'2. Dimension Definition'!J923</f>
        <v/>
      </c>
      <c r="I918" s="146" t="str">
        <f>'2. Dimension Definition'!L920</f>
        <v/>
      </c>
    </row>
    <row r="919">
      <c r="B919" s="96" t="str">
        <f>'2. Dimension Definition'!A924</f>
        <v/>
      </c>
      <c r="C919" s="96" t="str">
        <f>'2. Dimension Definition'!B924</f>
        <v/>
      </c>
      <c r="D919" s="96" t="str">
        <f>'2. Dimension Definition'!C924</f>
        <v/>
      </c>
      <c r="F919" s="96" t="str">
        <f>'2. Dimension Definition'!F924</f>
        <v/>
      </c>
      <c r="G919" s="96" t="str">
        <f>'2. Dimension Definition'!H924</f>
        <v/>
      </c>
      <c r="H919" s="96" t="str">
        <f>'2. Dimension Definition'!J924</f>
        <v/>
      </c>
      <c r="I919" s="146" t="str">
        <f>'2. Dimension Definition'!L921</f>
        <v/>
      </c>
    </row>
    <row r="920">
      <c r="B920" s="96" t="str">
        <f>'2. Dimension Definition'!A925</f>
        <v/>
      </c>
      <c r="C920" s="96" t="str">
        <f>'2. Dimension Definition'!B925</f>
        <v/>
      </c>
      <c r="D920" s="96" t="str">
        <f>'2. Dimension Definition'!C925</f>
        <v/>
      </c>
      <c r="F920" s="96" t="str">
        <f>'2. Dimension Definition'!F925</f>
        <v/>
      </c>
      <c r="G920" s="96" t="str">
        <f>'2. Dimension Definition'!H925</f>
        <v/>
      </c>
      <c r="H920" s="96" t="str">
        <f>'2. Dimension Definition'!J925</f>
        <v/>
      </c>
      <c r="I920" s="146" t="str">
        <f>'2. Dimension Definition'!L922</f>
        <v/>
      </c>
    </row>
    <row r="921">
      <c r="B921" s="96" t="str">
        <f>'2. Dimension Definition'!A926</f>
        <v/>
      </c>
      <c r="C921" s="96" t="str">
        <f>'2. Dimension Definition'!B926</f>
        <v/>
      </c>
      <c r="D921" s="96" t="str">
        <f>'2. Dimension Definition'!C926</f>
        <v/>
      </c>
      <c r="F921" s="96" t="str">
        <f>'2. Dimension Definition'!F926</f>
        <v/>
      </c>
      <c r="G921" s="96" t="str">
        <f>'2. Dimension Definition'!H926</f>
        <v/>
      </c>
      <c r="H921" s="96" t="str">
        <f>'2. Dimension Definition'!J926</f>
        <v/>
      </c>
      <c r="I921" s="146" t="str">
        <f>'2. Dimension Definition'!L923</f>
        <v/>
      </c>
    </row>
    <row r="922">
      <c r="B922" s="96" t="str">
        <f>'2. Dimension Definition'!A927</f>
        <v/>
      </c>
      <c r="C922" s="96" t="str">
        <f>'2. Dimension Definition'!B927</f>
        <v/>
      </c>
      <c r="D922" s="96" t="str">
        <f>'2. Dimension Definition'!C927</f>
        <v/>
      </c>
      <c r="F922" s="96" t="str">
        <f>'2. Dimension Definition'!F927</f>
        <v/>
      </c>
      <c r="G922" s="96" t="str">
        <f>'2. Dimension Definition'!H927</f>
        <v/>
      </c>
      <c r="H922" s="96" t="str">
        <f>'2. Dimension Definition'!J927</f>
        <v/>
      </c>
      <c r="I922" s="146" t="str">
        <f>'2. Dimension Definition'!L924</f>
        <v/>
      </c>
    </row>
    <row r="923">
      <c r="B923" s="96" t="str">
        <f>'2. Dimension Definition'!A928</f>
        <v/>
      </c>
      <c r="C923" s="96" t="str">
        <f>'2. Dimension Definition'!B928</f>
        <v/>
      </c>
      <c r="D923" s="96" t="str">
        <f>'2. Dimension Definition'!C928</f>
        <v/>
      </c>
      <c r="F923" s="96" t="str">
        <f>'2. Dimension Definition'!F928</f>
        <v/>
      </c>
      <c r="G923" s="96" t="str">
        <f>'2. Dimension Definition'!H928</f>
        <v/>
      </c>
      <c r="H923" s="96" t="str">
        <f>'2. Dimension Definition'!J928</f>
        <v/>
      </c>
      <c r="I923" s="146" t="str">
        <f>'2. Dimension Definition'!L925</f>
        <v/>
      </c>
    </row>
    <row r="924">
      <c r="B924" s="96" t="str">
        <f>'2. Dimension Definition'!A929</f>
        <v/>
      </c>
      <c r="C924" s="96" t="str">
        <f>'2. Dimension Definition'!B929</f>
        <v/>
      </c>
      <c r="D924" s="96" t="str">
        <f>'2. Dimension Definition'!C929</f>
        <v/>
      </c>
      <c r="F924" s="96" t="str">
        <f>'2. Dimension Definition'!F929</f>
        <v/>
      </c>
      <c r="G924" s="96" t="str">
        <f>'2. Dimension Definition'!H929</f>
        <v/>
      </c>
      <c r="H924" s="96" t="str">
        <f>'2. Dimension Definition'!J929</f>
        <v/>
      </c>
      <c r="I924" s="146" t="str">
        <f>'2. Dimension Definition'!L926</f>
        <v/>
      </c>
    </row>
    <row r="925">
      <c r="B925" s="96" t="str">
        <f>'2. Dimension Definition'!A930</f>
        <v/>
      </c>
      <c r="C925" s="96" t="str">
        <f>'2. Dimension Definition'!B930</f>
        <v/>
      </c>
      <c r="D925" s="96" t="str">
        <f>'2. Dimension Definition'!C930</f>
        <v/>
      </c>
      <c r="F925" s="96" t="str">
        <f>'2. Dimension Definition'!F930</f>
        <v/>
      </c>
      <c r="G925" s="96" t="str">
        <f>'2. Dimension Definition'!H930</f>
        <v/>
      </c>
      <c r="H925" s="96" t="str">
        <f>'2. Dimension Definition'!J930</f>
        <v/>
      </c>
      <c r="I925" s="146" t="str">
        <f>'2. Dimension Definition'!L927</f>
        <v/>
      </c>
    </row>
    <row r="926">
      <c r="B926" s="96" t="str">
        <f>'2. Dimension Definition'!A931</f>
        <v/>
      </c>
      <c r="C926" s="96" t="str">
        <f>'2. Dimension Definition'!B931</f>
        <v/>
      </c>
      <c r="D926" s="96" t="str">
        <f>'2. Dimension Definition'!C931</f>
        <v/>
      </c>
      <c r="F926" s="96" t="str">
        <f>'2. Dimension Definition'!F931</f>
        <v/>
      </c>
      <c r="G926" s="96" t="str">
        <f>'2. Dimension Definition'!H931</f>
        <v/>
      </c>
      <c r="H926" s="96" t="str">
        <f>'2. Dimension Definition'!J931</f>
        <v/>
      </c>
      <c r="I926" s="146" t="str">
        <f>'2. Dimension Definition'!L928</f>
        <v/>
      </c>
    </row>
    <row r="927">
      <c r="B927" s="96" t="str">
        <f>'2. Dimension Definition'!A932</f>
        <v/>
      </c>
      <c r="C927" s="96" t="str">
        <f>'2. Dimension Definition'!B932</f>
        <v/>
      </c>
      <c r="D927" s="96" t="str">
        <f>'2. Dimension Definition'!C932</f>
        <v/>
      </c>
      <c r="F927" s="96" t="str">
        <f>'2. Dimension Definition'!F932</f>
        <v/>
      </c>
      <c r="G927" s="96" t="str">
        <f>'2. Dimension Definition'!H932</f>
        <v/>
      </c>
      <c r="H927" s="96" t="str">
        <f>'2. Dimension Definition'!J932</f>
        <v/>
      </c>
      <c r="I927" s="146" t="str">
        <f>'2. Dimension Definition'!L929</f>
        <v/>
      </c>
    </row>
    <row r="928">
      <c r="B928" s="96" t="str">
        <f>'2. Dimension Definition'!A933</f>
        <v/>
      </c>
      <c r="C928" s="96" t="str">
        <f>'2. Dimension Definition'!B933</f>
        <v/>
      </c>
      <c r="D928" s="96" t="str">
        <f>'2. Dimension Definition'!C933</f>
        <v/>
      </c>
      <c r="F928" s="96" t="str">
        <f>'2. Dimension Definition'!F933</f>
        <v/>
      </c>
      <c r="G928" s="96" t="str">
        <f>'2. Dimension Definition'!H933</f>
        <v/>
      </c>
      <c r="H928" s="96" t="str">
        <f>'2. Dimension Definition'!J933</f>
        <v/>
      </c>
      <c r="I928" s="146" t="str">
        <f>'2. Dimension Definition'!L930</f>
        <v/>
      </c>
    </row>
    <row r="929">
      <c r="B929" s="96" t="str">
        <f>'2. Dimension Definition'!A934</f>
        <v/>
      </c>
      <c r="C929" s="96" t="str">
        <f>'2. Dimension Definition'!B934</f>
        <v/>
      </c>
      <c r="D929" s="96" t="str">
        <f>'2. Dimension Definition'!C934</f>
        <v/>
      </c>
      <c r="F929" s="96" t="str">
        <f>'2. Dimension Definition'!F934</f>
        <v/>
      </c>
      <c r="G929" s="96" t="str">
        <f>'2. Dimension Definition'!H934</f>
        <v/>
      </c>
      <c r="H929" s="96" t="str">
        <f>'2. Dimension Definition'!J934</f>
        <v/>
      </c>
      <c r="I929" s="146" t="str">
        <f>'2. Dimension Definition'!L931</f>
        <v/>
      </c>
    </row>
    <row r="930">
      <c r="B930" s="96" t="str">
        <f>'2. Dimension Definition'!A935</f>
        <v/>
      </c>
      <c r="C930" s="96" t="str">
        <f>'2. Dimension Definition'!B935</f>
        <v/>
      </c>
      <c r="D930" s="96" t="str">
        <f>'2. Dimension Definition'!C935</f>
        <v/>
      </c>
      <c r="F930" s="96" t="str">
        <f>'2. Dimension Definition'!F935</f>
        <v/>
      </c>
      <c r="G930" s="96" t="str">
        <f>'2. Dimension Definition'!H935</f>
        <v/>
      </c>
      <c r="H930" s="96" t="str">
        <f>'2. Dimension Definition'!J935</f>
        <v/>
      </c>
      <c r="I930" s="146" t="str">
        <f>'2. Dimension Definition'!L932</f>
        <v/>
      </c>
    </row>
    <row r="931">
      <c r="B931" s="96" t="str">
        <f>'2. Dimension Definition'!A936</f>
        <v/>
      </c>
      <c r="C931" s="96" t="str">
        <f>'2. Dimension Definition'!B936</f>
        <v/>
      </c>
      <c r="D931" s="96" t="str">
        <f>'2. Dimension Definition'!C936</f>
        <v/>
      </c>
      <c r="F931" s="96" t="str">
        <f>'2. Dimension Definition'!F936</f>
        <v/>
      </c>
      <c r="G931" s="96" t="str">
        <f>'2. Dimension Definition'!H936</f>
        <v/>
      </c>
      <c r="H931" s="96" t="str">
        <f>'2. Dimension Definition'!J936</f>
        <v/>
      </c>
      <c r="I931" s="146" t="str">
        <f>'2. Dimension Definition'!L933</f>
        <v/>
      </c>
    </row>
    <row r="932">
      <c r="B932" s="96" t="str">
        <f>'2. Dimension Definition'!A937</f>
        <v/>
      </c>
      <c r="C932" s="96" t="str">
        <f>'2. Dimension Definition'!B937</f>
        <v/>
      </c>
      <c r="D932" s="96" t="str">
        <f>'2. Dimension Definition'!C937</f>
        <v/>
      </c>
      <c r="F932" s="96" t="str">
        <f>'2. Dimension Definition'!F937</f>
        <v/>
      </c>
      <c r="G932" s="96" t="str">
        <f>'2. Dimension Definition'!H937</f>
        <v/>
      </c>
      <c r="H932" s="96" t="str">
        <f>'2. Dimension Definition'!J937</f>
        <v/>
      </c>
      <c r="I932" s="146" t="str">
        <f>'2. Dimension Definition'!L934</f>
        <v/>
      </c>
    </row>
    <row r="933">
      <c r="B933" s="96" t="str">
        <f>'2. Dimension Definition'!A938</f>
        <v/>
      </c>
      <c r="C933" s="96" t="str">
        <f>'2. Dimension Definition'!B938</f>
        <v/>
      </c>
      <c r="D933" s="96" t="str">
        <f>'2. Dimension Definition'!C938</f>
        <v/>
      </c>
      <c r="F933" s="96" t="str">
        <f>'2. Dimension Definition'!F938</f>
        <v/>
      </c>
      <c r="G933" s="96" t="str">
        <f>'2. Dimension Definition'!H938</f>
        <v/>
      </c>
      <c r="H933" s="96" t="str">
        <f>'2. Dimension Definition'!J938</f>
        <v/>
      </c>
      <c r="I933" s="146" t="str">
        <f>'2. Dimension Definition'!L935</f>
        <v/>
      </c>
    </row>
    <row r="934">
      <c r="B934" s="96" t="str">
        <f>'2. Dimension Definition'!A939</f>
        <v/>
      </c>
      <c r="C934" s="96" t="str">
        <f>'2. Dimension Definition'!B939</f>
        <v/>
      </c>
      <c r="D934" s="96" t="str">
        <f>'2. Dimension Definition'!C939</f>
        <v/>
      </c>
      <c r="F934" s="96" t="str">
        <f>'2. Dimension Definition'!F939</f>
        <v/>
      </c>
      <c r="G934" s="96" t="str">
        <f>'2. Dimension Definition'!H939</f>
        <v/>
      </c>
      <c r="H934" s="96" t="str">
        <f>'2. Dimension Definition'!J939</f>
        <v/>
      </c>
      <c r="I934" s="146" t="str">
        <f>'2. Dimension Definition'!L936</f>
        <v/>
      </c>
    </row>
    <row r="935">
      <c r="B935" s="96" t="str">
        <f>'2. Dimension Definition'!A940</f>
        <v/>
      </c>
      <c r="C935" s="96" t="str">
        <f>'2. Dimension Definition'!B940</f>
        <v/>
      </c>
      <c r="D935" s="96" t="str">
        <f>'2. Dimension Definition'!C940</f>
        <v/>
      </c>
      <c r="F935" s="96" t="str">
        <f>'2. Dimension Definition'!F940</f>
        <v/>
      </c>
      <c r="G935" s="96" t="str">
        <f>'2. Dimension Definition'!H940</f>
        <v/>
      </c>
      <c r="H935" s="96" t="str">
        <f>'2. Dimension Definition'!J940</f>
        <v/>
      </c>
      <c r="I935" s="146" t="str">
        <f>'2. Dimension Definition'!L937</f>
        <v/>
      </c>
    </row>
    <row r="936">
      <c r="B936" s="96" t="str">
        <f>'2. Dimension Definition'!A941</f>
        <v/>
      </c>
      <c r="C936" s="96" t="str">
        <f>'2. Dimension Definition'!B941</f>
        <v/>
      </c>
      <c r="D936" s="96" t="str">
        <f>'2. Dimension Definition'!C941</f>
        <v/>
      </c>
      <c r="F936" s="96" t="str">
        <f>'2. Dimension Definition'!F941</f>
        <v/>
      </c>
      <c r="G936" s="96" t="str">
        <f>'2. Dimension Definition'!H941</f>
        <v/>
      </c>
      <c r="H936" s="96" t="str">
        <f>'2. Dimension Definition'!J941</f>
        <v/>
      </c>
      <c r="I936" s="146" t="str">
        <f>'2. Dimension Definition'!L938</f>
        <v/>
      </c>
    </row>
    <row r="937">
      <c r="B937" s="96" t="str">
        <f>'2. Dimension Definition'!A942</f>
        <v/>
      </c>
      <c r="C937" s="96" t="str">
        <f>'2. Dimension Definition'!B942</f>
        <v/>
      </c>
      <c r="D937" s="96" t="str">
        <f>'2. Dimension Definition'!C942</f>
        <v/>
      </c>
      <c r="F937" s="96" t="str">
        <f>'2. Dimension Definition'!F942</f>
        <v/>
      </c>
      <c r="G937" s="96" t="str">
        <f>'2. Dimension Definition'!H942</f>
        <v/>
      </c>
      <c r="H937" s="96" t="str">
        <f>'2. Dimension Definition'!J942</f>
        <v/>
      </c>
      <c r="I937" s="146" t="str">
        <f>'2. Dimension Definition'!L939</f>
        <v/>
      </c>
    </row>
    <row r="938">
      <c r="B938" s="96" t="str">
        <f>'2. Dimension Definition'!A943</f>
        <v/>
      </c>
      <c r="C938" s="96" t="str">
        <f>'2. Dimension Definition'!B943</f>
        <v/>
      </c>
      <c r="D938" s="96" t="str">
        <f>'2. Dimension Definition'!C943</f>
        <v/>
      </c>
      <c r="F938" s="96" t="str">
        <f>'2. Dimension Definition'!F943</f>
        <v/>
      </c>
      <c r="G938" s="96" t="str">
        <f>'2. Dimension Definition'!H943</f>
        <v/>
      </c>
      <c r="H938" s="96" t="str">
        <f>'2. Dimension Definition'!J943</f>
        <v/>
      </c>
      <c r="I938" s="146" t="str">
        <f>'2. Dimension Definition'!L940</f>
        <v/>
      </c>
    </row>
    <row r="939">
      <c r="B939" s="96" t="str">
        <f>'2. Dimension Definition'!A944</f>
        <v/>
      </c>
      <c r="C939" s="96" t="str">
        <f>'2. Dimension Definition'!B944</f>
        <v/>
      </c>
      <c r="D939" s="96" t="str">
        <f>'2. Dimension Definition'!C944</f>
        <v/>
      </c>
      <c r="F939" s="96" t="str">
        <f>'2. Dimension Definition'!F944</f>
        <v/>
      </c>
      <c r="G939" s="96" t="str">
        <f>'2. Dimension Definition'!H944</f>
        <v/>
      </c>
      <c r="H939" s="96" t="str">
        <f>'2. Dimension Definition'!J944</f>
        <v/>
      </c>
      <c r="I939" s="146" t="str">
        <f>'2. Dimension Definition'!L941</f>
        <v/>
      </c>
    </row>
    <row r="940">
      <c r="B940" s="96" t="str">
        <f>'2. Dimension Definition'!A945</f>
        <v/>
      </c>
      <c r="C940" s="96" t="str">
        <f>'2. Dimension Definition'!B945</f>
        <v/>
      </c>
      <c r="D940" s="96" t="str">
        <f>'2. Dimension Definition'!C945</f>
        <v/>
      </c>
      <c r="F940" s="96" t="str">
        <f>'2. Dimension Definition'!F945</f>
        <v/>
      </c>
      <c r="G940" s="96" t="str">
        <f>'2. Dimension Definition'!H945</f>
        <v/>
      </c>
      <c r="H940" s="96" t="str">
        <f>'2. Dimension Definition'!J945</f>
        <v/>
      </c>
      <c r="I940" s="146" t="str">
        <f>'2. Dimension Definition'!L942</f>
        <v/>
      </c>
    </row>
    <row r="941">
      <c r="B941" s="96" t="str">
        <f>'2. Dimension Definition'!A946</f>
        <v/>
      </c>
      <c r="C941" s="96" t="str">
        <f>'2. Dimension Definition'!B946</f>
        <v/>
      </c>
      <c r="D941" s="96" t="str">
        <f>'2. Dimension Definition'!C946</f>
        <v/>
      </c>
      <c r="F941" s="96" t="str">
        <f>'2. Dimension Definition'!F946</f>
        <v/>
      </c>
      <c r="G941" s="96" t="str">
        <f>'2. Dimension Definition'!H946</f>
        <v/>
      </c>
      <c r="H941" s="96" t="str">
        <f>'2. Dimension Definition'!J946</f>
        <v/>
      </c>
      <c r="I941" s="146" t="str">
        <f>'2. Dimension Definition'!L943</f>
        <v/>
      </c>
    </row>
    <row r="942">
      <c r="B942" s="96" t="str">
        <f>'2. Dimension Definition'!A947</f>
        <v/>
      </c>
      <c r="C942" s="96" t="str">
        <f>'2. Dimension Definition'!B947</f>
        <v/>
      </c>
      <c r="D942" s="96" t="str">
        <f>'2. Dimension Definition'!C947</f>
        <v/>
      </c>
      <c r="F942" s="96" t="str">
        <f>'2. Dimension Definition'!F947</f>
        <v/>
      </c>
      <c r="G942" s="96" t="str">
        <f>'2. Dimension Definition'!H947</f>
        <v/>
      </c>
      <c r="H942" s="96" t="str">
        <f>'2. Dimension Definition'!J947</f>
        <v/>
      </c>
      <c r="I942" s="146" t="str">
        <f>'2. Dimension Definition'!L944</f>
        <v/>
      </c>
    </row>
    <row r="943">
      <c r="B943" s="96" t="str">
        <f>'2. Dimension Definition'!A948</f>
        <v/>
      </c>
      <c r="C943" s="96" t="str">
        <f>'2. Dimension Definition'!B948</f>
        <v/>
      </c>
      <c r="D943" s="96" t="str">
        <f>'2. Dimension Definition'!C948</f>
        <v/>
      </c>
      <c r="F943" s="96" t="str">
        <f>'2. Dimension Definition'!F948</f>
        <v/>
      </c>
      <c r="G943" s="96" t="str">
        <f>'2. Dimension Definition'!H948</f>
        <v/>
      </c>
      <c r="H943" s="96" t="str">
        <f>'2. Dimension Definition'!J948</f>
        <v/>
      </c>
      <c r="I943" s="146" t="str">
        <f>'2. Dimension Definition'!L945</f>
        <v/>
      </c>
    </row>
    <row r="944">
      <c r="B944" s="96" t="str">
        <f>'2. Dimension Definition'!A949</f>
        <v/>
      </c>
      <c r="C944" s="96" t="str">
        <f>'2. Dimension Definition'!B949</f>
        <v/>
      </c>
      <c r="D944" s="96" t="str">
        <f>'2. Dimension Definition'!C949</f>
        <v/>
      </c>
      <c r="F944" s="96" t="str">
        <f>'2. Dimension Definition'!F949</f>
        <v/>
      </c>
      <c r="G944" s="96" t="str">
        <f>'2. Dimension Definition'!H949</f>
        <v/>
      </c>
      <c r="H944" s="96" t="str">
        <f>'2. Dimension Definition'!J949</f>
        <v/>
      </c>
      <c r="I944" s="146" t="str">
        <f>'2. Dimension Definition'!L946</f>
        <v/>
      </c>
    </row>
    <row r="945">
      <c r="B945" s="96" t="str">
        <f>'2. Dimension Definition'!A950</f>
        <v/>
      </c>
      <c r="C945" s="96" t="str">
        <f>'2. Dimension Definition'!B950</f>
        <v/>
      </c>
      <c r="D945" s="96" t="str">
        <f>'2. Dimension Definition'!C950</f>
        <v/>
      </c>
      <c r="F945" s="96" t="str">
        <f>'2. Dimension Definition'!F950</f>
        <v/>
      </c>
      <c r="G945" s="96" t="str">
        <f>'2. Dimension Definition'!H950</f>
        <v/>
      </c>
      <c r="H945" s="96" t="str">
        <f>'2. Dimension Definition'!J950</f>
        <v/>
      </c>
      <c r="I945" s="146" t="str">
        <f>'2. Dimension Definition'!L947</f>
        <v/>
      </c>
    </row>
    <row r="946">
      <c r="B946" s="96" t="str">
        <f>'2. Dimension Definition'!A951</f>
        <v/>
      </c>
      <c r="C946" s="96" t="str">
        <f>'2. Dimension Definition'!B951</f>
        <v/>
      </c>
      <c r="D946" s="96" t="str">
        <f>'2. Dimension Definition'!C951</f>
        <v/>
      </c>
      <c r="F946" s="96" t="str">
        <f>'2. Dimension Definition'!F951</f>
        <v/>
      </c>
      <c r="G946" s="96" t="str">
        <f>'2. Dimension Definition'!H951</f>
        <v/>
      </c>
      <c r="H946" s="96" t="str">
        <f>'2. Dimension Definition'!J951</f>
        <v/>
      </c>
      <c r="I946" s="146" t="str">
        <f>'2. Dimension Definition'!L948</f>
        <v/>
      </c>
    </row>
    <row r="947">
      <c r="B947" s="96" t="str">
        <f>'2. Dimension Definition'!A952</f>
        <v/>
      </c>
      <c r="C947" s="96" t="str">
        <f>'2. Dimension Definition'!B952</f>
        <v/>
      </c>
      <c r="D947" s="96" t="str">
        <f>'2. Dimension Definition'!C952</f>
        <v/>
      </c>
      <c r="F947" s="96" t="str">
        <f>'2. Dimension Definition'!F952</f>
        <v/>
      </c>
      <c r="G947" s="96" t="str">
        <f>'2. Dimension Definition'!H952</f>
        <v/>
      </c>
      <c r="H947" s="96" t="str">
        <f>'2. Dimension Definition'!J952</f>
        <v/>
      </c>
      <c r="I947" s="146" t="str">
        <f>'2. Dimension Definition'!L949</f>
        <v/>
      </c>
    </row>
    <row r="948">
      <c r="B948" s="96" t="str">
        <f>'2. Dimension Definition'!A953</f>
        <v/>
      </c>
      <c r="C948" s="96" t="str">
        <f>'2. Dimension Definition'!B953</f>
        <v/>
      </c>
      <c r="D948" s="96" t="str">
        <f>'2. Dimension Definition'!C953</f>
        <v/>
      </c>
      <c r="F948" s="96" t="str">
        <f>'2. Dimension Definition'!F953</f>
        <v/>
      </c>
      <c r="G948" s="96" t="str">
        <f>'2. Dimension Definition'!H953</f>
        <v/>
      </c>
      <c r="H948" s="96" t="str">
        <f>'2. Dimension Definition'!J953</f>
        <v/>
      </c>
      <c r="I948" s="146" t="str">
        <f>'2. Dimension Definition'!L950</f>
        <v/>
      </c>
    </row>
    <row r="949">
      <c r="B949" s="96" t="str">
        <f>'2. Dimension Definition'!A954</f>
        <v/>
      </c>
      <c r="C949" s="96" t="str">
        <f>'2. Dimension Definition'!B954</f>
        <v/>
      </c>
      <c r="D949" s="96" t="str">
        <f>'2. Dimension Definition'!C954</f>
        <v/>
      </c>
      <c r="F949" s="96" t="str">
        <f>'2. Dimension Definition'!F954</f>
        <v/>
      </c>
      <c r="G949" s="96" t="str">
        <f>'2. Dimension Definition'!H954</f>
        <v/>
      </c>
      <c r="H949" s="96" t="str">
        <f>'2. Dimension Definition'!J954</f>
        <v/>
      </c>
      <c r="I949" s="146" t="str">
        <f>'2. Dimension Definition'!L951</f>
        <v/>
      </c>
    </row>
    <row r="950">
      <c r="B950" s="96" t="str">
        <f>'2. Dimension Definition'!A955</f>
        <v/>
      </c>
      <c r="C950" s="96" t="str">
        <f>'2. Dimension Definition'!B955</f>
        <v/>
      </c>
      <c r="D950" s="96" t="str">
        <f>'2. Dimension Definition'!C955</f>
        <v/>
      </c>
      <c r="F950" s="96" t="str">
        <f>'2. Dimension Definition'!F955</f>
        <v/>
      </c>
      <c r="G950" s="96" t="str">
        <f>'2. Dimension Definition'!H955</f>
        <v/>
      </c>
      <c r="H950" s="96" t="str">
        <f>'2. Dimension Definition'!J955</f>
        <v/>
      </c>
      <c r="I950" s="146" t="str">
        <f>'2. Dimension Definition'!L952</f>
        <v/>
      </c>
    </row>
    <row r="951">
      <c r="B951" s="96" t="str">
        <f>'2. Dimension Definition'!A956</f>
        <v/>
      </c>
      <c r="C951" s="96" t="str">
        <f>'2. Dimension Definition'!B956</f>
        <v/>
      </c>
      <c r="D951" s="96" t="str">
        <f>'2. Dimension Definition'!C956</f>
        <v/>
      </c>
      <c r="F951" s="96" t="str">
        <f>'2. Dimension Definition'!F956</f>
        <v/>
      </c>
      <c r="G951" s="96" t="str">
        <f>'2. Dimension Definition'!H956</f>
        <v/>
      </c>
      <c r="H951" s="96" t="str">
        <f>'2. Dimension Definition'!J956</f>
        <v/>
      </c>
      <c r="I951" s="146" t="str">
        <f>'2. Dimension Definition'!L953</f>
        <v/>
      </c>
    </row>
    <row r="952">
      <c r="B952" s="96" t="str">
        <f>'2. Dimension Definition'!A957</f>
        <v/>
      </c>
      <c r="C952" s="96" t="str">
        <f>'2. Dimension Definition'!B957</f>
        <v/>
      </c>
      <c r="D952" s="96" t="str">
        <f>'2. Dimension Definition'!C957</f>
        <v/>
      </c>
      <c r="F952" s="96" t="str">
        <f>'2. Dimension Definition'!F957</f>
        <v/>
      </c>
      <c r="G952" s="96" t="str">
        <f>'2. Dimension Definition'!H957</f>
        <v/>
      </c>
      <c r="H952" s="96" t="str">
        <f>'2. Dimension Definition'!J957</f>
        <v/>
      </c>
      <c r="I952" s="146" t="str">
        <f>'2. Dimension Definition'!L954</f>
        <v/>
      </c>
    </row>
    <row r="953">
      <c r="B953" s="96" t="str">
        <f>'2. Dimension Definition'!A958</f>
        <v/>
      </c>
      <c r="C953" s="96" t="str">
        <f>'2. Dimension Definition'!B958</f>
        <v/>
      </c>
      <c r="D953" s="96" t="str">
        <f>'2. Dimension Definition'!C958</f>
        <v/>
      </c>
      <c r="F953" s="96" t="str">
        <f>'2. Dimension Definition'!F958</f>
        <v/>
      </c>
      <c r="G953" s="96" t="str">
        <f>'2. Dimension Definition'!H958</f>
        <v/>
      </c>
      <c r="H953" s="96" t="str">
        <f>'2. Dimension Definition'!J958</f>
        <v/>
      </c>
      <c r="I953" s="146" t="str">
        <f>'2. Dimension Definition'!L955</f>
        <v/>
      </c>
    </row>
    <row r="954">
      <c r="B954" s="96" t="str">
        <f>'2. Dimension Definition'!A959</f>
        <v/>
      </c>
      <c r="C954" s="96" t="str">
        <f>'2. Dimension Definition'!B959</f>
        <v/>
      </c>
      <c r="D954" s="96" t="str">
        <f>'2. Dimension Definition'!C959</f>
        <v/>
      </c>
      <c r="F954" s="96" t="str">
        <f>'2. Dimension Definition'!F959</f>
        <v/>
      </c>
      <c r="G954" s="96" t="str">
        <f>'2. Dimension Definition'!H959</f>
        <v/>
      </c>
      <c r="H954" s="96" t="str">
        <f>'2. Dimension Definition'!J959</f>
        <v/>
      </c>
      <c r="I954" s="146" t="str">
        <f>'2. Dimension Definition'!L956</f>
        <v/>
      </c>
    </row>
    <row r="955">
      <c r="B955" s="96" t="str">
        <f>'2. Dimension Definition'!A960</f>
        <v/>
      </c>
      <c r="C955" s="96" t="str">
        <f>'2. Dimension Definition'!B960</f>
        <v/>
      </c>
      <c r="D955" s="96" t="str">
        <f>'2. Dimension Definition'!C960</f>
        <v/>
      </c>
      <c r="F955" s="96" t="str">
        <f>'2. Dimension Definition'!F960</f>
        <v/>
      </c>
      <c r="G955" s="96" t="str">
        <f>'2. Dimension Definition'!H960</f>
        <v/>
      </c>
      <c r="H955" s="96" t="str">
        <f>'2. Dimension Definition'!J960</f>
        <v/>
      </c>
      <c r="I955" s="146" t="str">
        <f>'2. Dimension Definition'!L957</f>
        <v/>
      </c>
    </row>
    <row r="956">
      <c r="B956" s="96" t="str">
        <f>'2. Dimension Definition'!A961</f>
        <v/>
      </c>
      <c r="C956" s="96" t="str">
        <f>'2. Dimension Definition'!B961</f>
        <v/>
      </c>
      <c r="D956" s="96" t="str">
        <f>'2. Dimension Definition'!C961</f>
        <v/>
      </c>
      <c r="F956" s="96" t="str">
        <f>'2. Dimension Definition'!F961</f>
        <v/>
      </c>
      <c r="G956" s="96" t="str">
        <f>'2. Dimension Definition'!H961</f>
        <v/>
      </c>
      <c r="H956" s="96" t="str">
        <f>'2. Dimension Definition'!J961</f>
        <v/>
      </c>
      <c r="I956" s="146" t="str">
        <f>'2. Dimension Definition'!L958</f>
        <v/>
      </c>
    </row>
    <row r="957">
      <c r="B957" s="96" t="str">
        <f>'2. Dimension Definition'!A962</f>
        <v/>
      </c>
      <c r="C957" s="96" t="str">
        <f>'2. Dimension Definition'!B962</f>
        <v/>
      </c>
      <c r="D957" s="96" t="str">
        <f>'2. Dimension Definition'!C962</f>
        <v/>
      </c>
      <c r="F957" s="96" t="str">
        <f>'2. Dimension Definition'!F962</f>
        <v/>
      </c>
      <c r="G957" s="96" t="str">
        <f>'2. Dimension Definition'!H962</f>
        <v/>
      </c>
      <c r="H957" s="96" t="str">
        <f>'2. Dimension Definition'!J962</f>
        <v/>
      </c>
      <c r="I957" s="146" t="str">
        <f>'2. Dimension Definition'!L959</f>
        <v/>
      </c>
    </row>
    <row r="958">
      <c r="B958" s="96" t="str">
        <f>'2. Dimension Definition'!A963</f>
        <v/>
      </c>
      <c r="C958" s="96" t="str">
        <f>'2. Dimension Definition'!B963</f>
        <v/>
      </c>
      <c r="D958" s="96" t="str">
        <f>'2. Dimension Definition'!C963</f>
        <v/>
      </c>
      <c r="F958" s="96" t="str">
        <f>'2. Dimension Definition'!F963</f>
        <v/>
      </c>
      <c r="G958" s="96" t="str">
        <f>'2. Dimension Definition'!H963</f>
        <v/>
      </c>
      <c r="H958" s="96" t="str">
        <f>'2. Dimension Definition'!J963</f>
        <v/>
      </c>
      <c r="I958" s="146" t="str">
        <f>'2. Dimension Definition'!L960</f>
        <v/>
      </c>
    </row>
    <row r="959">
      <c r="B959" s="96" t="str">
        <f>'2. Dimension Definition'!A964</f>
        <v/>
      </c>
      <c r="C959" s="96" t="str">
        <f>'2. Dimension Definition'!B964</f>
        <v/>
      </c>
      <c r="D959" s="96" t="str">
        <f>'2. Dimension Definition'!C964</f>
        <v/>
      </c>
      <c r="F959" s="96" t="str">
        <f>'2. Dimension Definition'!F964</f>
        <v/>
      </c>
      <c r="G959" s="96" t="str">
        <f>'2. Dimension Definition'!H964</f>
        <v/>
      </c>
      <c r="H959" s="96" t="str">
        <f>'2. Dimension Definition'!J964</f>
        <v/>
      </c>
      <c r="I959" s="146" t="str">
        <f>'2. Dimension Definition'!L961</f>
        <v/>
      </c>
    </row>
    <row r="960">
      <c r="B960" s="96" t="str">
        <f>'2. Dimension Definition'!A965</f>
        <v/>
      </c>
      <c r="C960" s="96" t="str">
        <f>'2. Dimension Definition'!B965</f>
        <v/>
      </c>
      <c r="D960" s="96" t="str">
        <f>'2. Dimension Definition'!C965</f>
        <v/>
      </c>
      <c r="F960" s="96" t="str">
        <f>'2. Dimension Definition'!F965</f>
        <v/>
      </c>
      <c r="G960" s="96" t="str">
        <f>'2. Dimension Definition'!H965</f>
        <v/>
      </c>
      <c r="H960" s="96" t="str">
        <f>'2. Dimension Definition'!J965</f>
        <v/>
      </c>
      <c r="I960" s="146" t="str">
        <f>'2. Dimension Definition'!L962</f>
        <v/>
      </c>
    </row>
    <row r="961">
      <c r="B961" s="96" t="str">
        <f>'2. Dimension Definition'!A966</f>
        <v/>
      </c>
      <c r="C961" s="96" t="str">
        <f>'2. Dimension Definition'!B966</f>
        <v/>
      </c>
      <c r="D961" s="96" t="str">
        <f>'2. Dimension Definition'!C966</f>
        <v/>
      </c>
      <c r="F961" s="96" t="str">
        <f>'2. Dimension Definition'!F966</f>
        <v/>
      </c>
      <c r="G961" s="96" t="str">
        <f>'2. Dimension Definition'!H966</f>
        <v/>
      </c>
      <c r="H961" s="96" t="str">
        <f>'2. Dimension Definition'!J966</f>
        <v/>
      </c>
      <c r="I961" s="146" t="str">
        <f>'2. Dimension Definition'!L963</f>
        <v/>
      </c>
    </row>
    <row r="962">
      <c r="B962" s="96" t="str">
        <f>'2. Dimension Definition'!A967</f>
        <v/>
      </c>
      <c r="C962" s="96" t="str">
        <f>'2. Dimension Definition'!B967</f>
        <v/>
      </c>
      <c r="D962" s="96" t="str">
        <f>'2. Dimension Definition'!C967</f>
        <v/>
      </c>
      <c r="F962" s="96" t="str">
        <f>'2. Dimension Definition'!F967</f>
        <v/>
      </c>
      <c r="G962" s="96" t="str">
        <f>'2. Dimension Definition'!H967</f>
        <v/>
      </c>
      <c r="H962" s="96" t="str">
        <f>'2. Dimension Definition'!J967</f>
        <v/>
      </c>
      <c r="I962" s="146" t="str">
        <f>'2. Dimension Definition'!L964</f>
        <v/>
      </c>
    </row>
    <row r="963">
      <c r="B963" s="96" t="str">
        <f>'2. Dimension Definition'!A968</f>
        <v/>
      </c>
      <c r="C963" s="96" t="str">
        <f>'2. Dimension Definition'!B968</f>
        <v/>
      </c>
      <c r="D963" s="96" t="str">
        <f>'2. Dimension Definition'!C968</f>
        <v/>
      </c>
      <c r="F963" s="96" t="str">
        <f>'2. Dimension Definition'!F968</f>
        <v/>
      </c>
      <c r="G963" s="96" t="str">
        <f>'2. Dimension Definition'!H968</f>
        <v/>
      </c>
      <c r="H963" s="96" t="str">
        <f>'2. Dimension Definition'!J968</f>
        <v/>
      </c>
      <c r="I963" s="146" t="str">
        <f>'2. Dimension Definition'!L965</f>
        <v/>
      </c>
    </row>
    <row r="964">
      <c r="B964" s="96" t="str">
        <f>'2. Dimension Definition'!A969</f>
        <v/>
      </c>
      <c r="C964" s="96" t="str">
        <f>'2. Dimension Definition'!B969</f>
        <v/>
      </c>
      <c r="D964" s="96" t="str">
        <f>'2. Dimension Definition'!C969</f>
        <v/>
      </c>
      <c r="F964" s="96" t="str">
        <f>'2. Dimension Definition'!F969</f>
        <v/>
      </c>
      <c r="G964" s="96" t="str">
        <f>'2. Dimension Definition'!H969</f>
        <v/>
      </c>
      <c r="H964" s="96" t="str">
        <f>'2. Dimension Definition'!J969</f>
        <v/>
      </c>
      <c r="I964" s="146" t="str">
        <f>'2. Dimension Definition'!L966</f>
        <v/>
      </c>
    </row>
    <row r="965">
      <c r="B965" s="96" t="str">
        <f>'2. Dimension Definition'!A970</f>
        <v/>
      </c>
      <c r="C965" s="96" t="str">
        <f>'2. Dimension Definition'!B970</f>
        <v/>
      </c>
      <c r="D965" s="96" t="str">
        <f>'2. Dimension Definition'!C970</f>
        <v/>
      </c>
      <c r="F965" s="96" t="str">
        <f>'2. Dimension Definition'!F970</f>
        <v/>
      </c>
      <c r="G965" s="96" t="str">
        <f>'2. Dimension Definition'!H970</f>
        <v/>
      </c>
      <c r="H965" s="96" t="str">
        <f>'2. Dimension Definition'!J970</f>
        <v/>
      </c>
      <c r="I965" s="146" t="str">
        <f>'2. Dimension Definition'!L967</f>
        <v/>
      </c>
    </row>
    <row r="966">
      <c r="B966" s="96" t="str">
        <f>'2. Dimension Definition'!A971</f>
        <v/>
      </c>
      <c r="C966" s="96" t="str">
        <f>'2. Dimension Definition'!B971</f>
        <v/>
      </c>
      <c r="D966" s="96" t="str">
        <f>'2. Dimension Definition'!C971</f>
        <v/>
      </c>
      <c r="F966" s="96" t="str">
        <f>'2. Dimension Definition'!F971</f>
        <v/>
      </c>
      <c r="G966" s="96" t="str">
        <f>'2. Dimension Definition'!H971</f>
        <v/>
      </c>
      <c r="H966" s="96" t="str">
        <f>'2. Dimension Definition'!J971</f>
        <v/>
      </c>
      <c r="I966" s="146" t="str">
        <f>'2. Dimension Definition'!L968</f>
        <v/>
      </c>
    </row>
    <row r="967">
      <c r="B967" s="96" t="str">
        <f>'2. Dimension Definition'!A972</f>
        <v/>
      </c>
      <c r="C967" s="96" t="str">
        <f>'2. Dimension Definition'!B972</f>
        <v/>
      </c>
      <c r="D967" s="96" t="str">
        <f>'2. Dimension Definition'!C972</f>
        <v/>
      </c>
      <c r="F967" s="96" t="str">
        <f>'2. Dimension Definition'!F972</f>
        <v/>
      </c>
      <c r="G967" s="96" t="str">
        <f>'2. Dimension Definition'!H972</f>
        <v/>
      </c>
      <c r="H967" s="96" t="str">
        <f>'2. Dimension Definition'!J972</f>
        <v/>
      </c>
      <c r="I967" s="146" t="str">
        <f>'2. Dimension Definition'!L969</f>
        <v/>
      </c>
    </row>
    <row r="968">
      <c r="B968" s="96" t="str">
        <f>'2. Dimension Definition'!A973</f>
        <v/>
      </c>
      <c r="C968" s="96" t="str">
        <f>'2. Dimension Definition'!B973</f>
        <v/>
      </c>
      <c r="D968" s="96" t="str">
        <f>'2. Dimension Definition'!C973</f>
        <v/>
      </c>
      <c r="F968" s="96" t="str">
        <f>'2. Dimension Definition'!F973</f>
        <v/>
      </c>
      <c r="G968" s="96" t="str">
        <f>'2. Dimension Definition'!H973</f>
        <v/>
      </c>
      <c r="H968" s="96" t="str">
        <f>'2. Dimension Definition'!J973</f>
        <v/>
      </c>
      <c r="I968" s="146" t="str">
        <f>'2. Dimension Definition'!L970</f>
        <v/>
      </c>
    </row>
    <row r="969">
      <c r="B969" s="96" t="str">
        <f>'2. Dimension Definition'!A974</f>
        <v/>
      </c>
      <c r="C969" s="96" t="str">
        <f>'2. Dimension Definition'!B974</f>
        <v/>
      </c>
      <c r="D969" s="96" t="str">
        <f>'2. Dimension Definition'!C974</f>
        <v/>
      </c>
      <c r="F969" s="96" t="str">
        <f>'2. Dimension Definition'!F974</f>
        <v/>
      </c>
      <c r="G969" s="96" t="str">
        <f>'2. Dimension Definition'!H974</f>
        <v/>
      </c>
      <c r="H969" s="96" t="str">
        <f>'2. Dimension Definition'!J974</f>
        <v/>
      </c>
      <c r="I969" s="146" t="str">
        <f>'2. Dimension Definition'!L971</f>
        <v/>
      </c>
    </row>
    <row r="970">
      <c r="B970" s="96" t="str">
        <f>'2. Dimension Definition'!A975</f>
        <v/>
      </c>
      <c r="C970" s="96" t="str">
        <f>'2. Dimension Definition'!B975</f>
        <v/>
      </c>
      <c r="D970" s="96" t="str">
        <f>'2. Dimension Definition'!C975</f>
        <v/>
      </c>
      <c r="F970" s="96" t="str">
        <f>'2. Dimension Definition'!F975</f>
        <v/>
      </c>
      <c r="G970" s="96" t="str">
        <f>'2. Dimension Definition'!H975</f>
        <v/>
      </c>
      <c r="H970" s="96" t="str">
        <f>'2. Dimension Definition'!J975</f>
        <v/>
      </c>
      <c r="I970" s="146" t="str">
        <f>'2. Dimension Definition'!L972</f>
        <v/>
      </c>
    </row>
    <row r="971">
      <c r="B971" s="96" t="str">
        <f>'2. Dimension Definition'!A976</f>
        <v/>
      </c>
      <c r="C971" s="96" t="str">
        <f>'2. Dimension Definition'!B976</f>
        <v/>
      </c>
      <c r="D971" s="96" t="str">
        <f>'2. Dimension Definition'!C976</f>
        <v/>
      </c>
      <c r="F971" s="96" t="str">
        <f>'2. Dimension Definition'!F976</f>
        <v/>
      </c>
      <c r="G971" s="96" t="str">
        <f>'2. Dimension Definition'!H976</f>
        <v/>
      </c>
      <c r="H971" s="96" t="str">
        <f>'2. Dimension Definition'!J976</f>
        <v/>
      </c>
      <c r="I971" s="146" t="str">
        <f>'2. Dimension Definition'!L973</f>
        <v/>
      </c>
    </row>
    <row r="972">
      <c r="B972" s="96" t="str">
        <f>'2. Dimension Definition'!A977</f>
        <v/>
      </c>
      <c r="C972" s="96" t="str">
        <f>'2. Dimension Definition'!B977</f>
        <v/>
      </c>
      <c r="D972" s="96" t="str">
        <f>'2. Dimension Definition'!C977</f>
        <v/>
      </c>
      <c r="F972" s="96" t="str">
        <f>'2. Dimension Definition'!F977</f>
        <v/>
      </c>
      <c r="G972" s="96" t="str">
        <f>'2. Dimension Definition'!H977</f>
        <v/>
      </c>
      <c r="H972" s="96" t="str">
        <f>'2. Dimension Definition'!J977</f>
        <v/>
      </c>
      <c r="I972" s="146" t="str">
        <f>'2. Dimension Definition'!L974</f>
        <v/>
      </c>
    </row>
    <row r="973">
      <c r="B973" s="96" t="str">
        <f>'2. Dimension Definition'!A978</f>
        <v/>
      </c>
      <c r="C973" s="96" t="str">
        <f>'2. Dimension Definition'!B978</f>
        <v/>
      </c>
      <c r="D973" s="96" t="str">
        <f>'2. Dimension Definition'!C978</f>
        <v/>
      </c>
      <c r="F973" s="96" t="str">
        <f>'2. Dimension Definition'!F978</f>
        <v/>
      </c>
      <c r="G973" s="96" t="str">
        <f>'2. Dimension Definition'!H978</f>
        <v/>
      </c>
      <c r="H973" s="96" t="str">
        <f>'2. Dimension Definition'!J978</f>
        <v/>
      </c>
      <c r="I973" s="146" t="str">
        <f>'2. Dimension Definition'!L975</f>
        <v/>
      </c>
    </row>
    <row r="974">
      <c r="B974" s="96" t="str">
        <f>'2. Dimension Definition'!A979</f>
        <v/>
      </c>
      <c r="C974" s="96" t="str">
        <f>'2. Dimension Definition'!B979</f>
        <v/>
      </c>
      <c r="D974" s="96" t="str">
        <f>'2. Dimension Definition'!C979</f>
        <v/>
      </c>
      <c r="F974" s="96" t="str">
        <f>'2. Dimension Definition'!F979</f>
        <v/>
      </c>
      <c r="G974" s="96" t="str">
        <f>'2. Dimension Definition'!H979</f>
        <v/>
      </c>
      <c r="H974" s="96" t="str">
        <f>'2. Dimension Definition'!J979</f>
        <v/>
      </c>
      <c r="I974" s="146" t="str">
        <f>'2. Dimension Definition'!L976</f>
        <v/>
      </c>
    </row>
    <row r="975">
      <c r="B975" s="96" t="str">
        <f>'2. Dimension Definition'!A980</f>
        <v/>
      </c>
      <c r="C975" s="96" t="str">
        <f>'2. Dimension Definition'!B980</f>
        <v/>
      </c>
      <c r="D975" s="96" t="str">
        <f>'2. Dimension Definition'!C980</f>
        <v/>
      </c>
      <c r="F975" s="96" t="str">
        <f>'2. Dimension Definition'!F980</f>
        <v/>
      </c>
      <c r="G975" s="96" t="str">
        <f>'2. Dimension Definition'!H980</f>
        <v/>
      </c>
      <c r="H975" s="96" t="str">
        <f>'2. Dimension Definition'!J980</f>
        <v/>
      </c>
      <c r="I975" s="146" t="str">
        <f>'2. Dimension Definition'!L977</f>
        <v/>
      </c>
    </row>
    <row r="976">
      <c r="B976" s="96" t="str">
        <f>'2. Dimension Definition'!A981</f>
        <v/>
      </c>
      <c r="C976" s="96" t="str">
        <f>'2. Dimension Definition'!B981</f>
        <v/>
      </c>
      <c r="D976" s="96" t="str">
        <f>'2. Dimension Definition'!C981</f>
        <v/>
      </c>
      <c r="F976" s="96" t="str">
        <f>'2. Dimension Definition'!F981</f>
        <v/>
      </c>
      <c r="G976" s="96" t="str">
        <f>'2. Dimension Definition'!H981</f>
        <v/>
      </c>
      <c r="H976" s="96" t="str">
        <f>'2. Dimension Definition'!J981</f>
        <v/>
      </c>
      <c r="I976" s="146" t="str">
        <f>'2. Dimension Definition'!L978</f>
        <v/>
      </c>
    </row>
    <row r="977">
      <c r="B977" s="96" t="str">
        <f>'2. Dimension Definition'!A982</f>
        <v/>
      </c>
      <c r="C977" s="96" t="str">
        <f>'2. Dimension Definition'!B982</f>
        <v/>
      </c>
      <c r="D977" s="96" t="str">
        <f>'2. Dimension Definition'!C982</f>
        <v/>
      </c>
      <c r="F977" s="96" t="str">
        <f>'2. Dimension Definition'!F982</f>
        <v/>
      </c>
      <c r="G977" s="96" t="str">
        <f>'2. Dimension Definition'!H982</f>
        <v/>
      </c>
      <c r="H977" s="96" t="str">
        <f>'2. Dimension Definition'!J982</f>
        <v/>
      </c>
      <c r="I977" s="146" t="str">
        <f>'2. Dimension Definition'!L979</f>
        <v/>
      </c>
    </row>
    <row r="978">
      <c r="B978" s="96" t="str">
        <f>'2. Dimension Definition'!A983</f>
        <v/>
      </c>
      <c r="C978" s="96" t="str">
        <f>'2. Dimension Definition'!B983</f>
        <v/>
      </c>
      <c r="D978" s="96" t="str">
        <f>'2. Dimension Definition'!C983</f>
        <v/>
      </c>
      <c r="F978" s="96" t="str">
        <f>'2. Dimension Definition'!F983</f>
        <v/>
      </c>
      <c r="G978" s="96" t="str">
        <f>'2. Dimension Definition'!H983</f>
        <v/>
      </c>
      <c r="H978" s="96" t="str">
        <f>'2. Dimension Definition'!J983</f>
        <v/>
      </c>
      <c r="I978" s="146" t="str">
        <f>'2. Dimension Definition'!L980</f>
        <v/>
      </c>
    </row>
    <row r="979">
      <c r="B979" s="96" t="str">
        <f>'2. Dimension Definition'!A984</f>
        <v/>
      </c>
      <c r="C979" s="96" t="str">
        <f>'2. Dimension Definition'!B984</f>
        <v/>
      </c>
      <c r="D979" s="96" t="str">
        <f>'2. Dimension Definition'!C984</f>
        <v/>
      </c>
      <c r="F979" s="96" t="str">
        <f>'2. Dimension Definition'!F984</f>
        <v/>
      </c>
      <c r="G979" s="96" t="str">
        <f>'2. Dimension Definition'!H984</f>
        <v/>
      </c>
      <c r="H979" s="96" t="str">
        <f>'2. Dimension Definition'!J984</f>
        <v/>
      </c>
      <c r="I979" s="146" t="str">
        <f>'2. Dimension Definition'!L981</f>
        <v/>
      </c>
    </row>
    <row r="980">
      <c r="B980" s="96" t="str">
        <f>'2. Dimension Definition'!A985</f>
        <v/>
      </c>
      <c r="C980" s="96" t="str">
        <f>'2. Dimension Definition'!B985</f>
        <v/>
      </c>
      <c r="D980" s="96" t="str">
        <f>'2. Dimension Definition'!C985</f>
        <v/>
      </c>
      <c r="F980" s="96" t="str">
        <f>'2. Dimension Definition'!F985</f>
        <v/>
      </c>
      <c r="G980" s="96" t="str">
        <f>'2. Dimension Definition'!H985</f>
        <v/>
      </c>
      <c r="H980" s="96" t="str">
        <f>'2. Dimension Definition'!J985</f>
        <v/>
      </c>
      <c r="I980" s="146" t="str">
        <f>'2. Dimension Definition'!L982</f>
        <v/>
      </c>
    </row>
    <row r="981">
      <c r="B981" s="96" t="str">
        <f>'2. Dimension Definition'!A986</f>
        <v/>
      </c>
      <c r="C981" s="96" t="str">
        <f>'2. Dimension Definition'!B986</f>
        <v/>
      </c>
      <c r="D981" s="96" t="str">
        <f>'2. Dimension Definition'!C986</f>
        <v/>
      </c>
      <c r="F981" s="96" t="str">
        <f>'2. Dimension Definition'!F986</f>
        <v/>
      </c>
      <c r="G981" s="96" t="str">
        <f>'2. Dimension Definition'!H986</f>
        <v/>
      </c>
      <c r="H981" s="96" t="str">
        <f>'2. Dimension Definition'!J986</f>
        <v/>
      </c>
      <c r="I981" s="146" t="str">
        <f>'2. Dimension Definition'!L983</f>
        <v/>
      </c>
    </row>
    <row r="982">
      <c r="B982" s="96" t="str">
        <f>'2. Dimension Definition'!A987</f>
        <v/>
      </c>
      <c r="C982" s="96" t="str">
        <f>'2. Dimension Definition'!B987</f>
        <v/>
      </c>
      <c r="D982" s="96" t="str">
        <f>'2. Dimension Definition'!C987</f>
        <v/>
      </c>
      <c r="F982" s="96" t="str">
        <f>'2. Dimension Definition'!F987</f>
        <v/>
      </c>
      <c r="G982" s="96" t="str">
        <f>'2. Dimension Definition'!H987</f>
        <v/>
      </c>
      <c r="H982" s="96" t="str">
        <f>'2. Dimension Definition'!J987</f>
        <v/>
      </c>
      <c r="I982" s="146" t="str">
        <f>'2. Dimension Definition'!L984</f>
        <v/>
      </c>
    </row>
    <row r="983">
      <c r="B983" s="96" t="str">
        <f>'2. Dimension Definition'!A988</f>
        <v/>
      </c>
      <c r="C983" s="96" t="str">
        <f>'2. Dimension Definition'!B988</f>
        <v/>
      </c>
      <c r="D983" s="96" t="str">
        <f>'2. Dimension Definition'!C988</f>
        <v/>
      </c>
      <c r="F983" s="96" t="str">
        <f>'2. Dimension Definition'!F988</f>
        <v/>
      </c>
      <c r="G983" s="96" t="str">
        <f>'2. Dimension Definition'!H988</f>
        <v/>
      </c>
      <c r="H983" s="96" t="str">
        <f>'2. Dimension Definition'!J988</f>
        <v/>
      </c>
      <c r="I983" s="146" t="str">
        <f>'2. Dimension Definition'!L985</f>
        <v/>
      </c>
    </row>
    <row r="984">
      <c r="B984" s="96" t="str">
        <f>'2. Dimension Definition'!A989</f>
        <v/>
      </c>
      <c r="C984" s="96" t="str">
        <f>'2. Dimension Definition'!B989</f>
        <v/>
      </c>
      <c r="D984" s="96" t="str">
        <f>'2. Dimension Definition'!C989</f>
        <v/>
      </c>
      <c r="F984" s="96" t="str">
        <f>'2. Dimension Definition'!F989</f>
        <v/>
      </c>
      <c r="G984" s="96" t="str">
        <f>'2. Dimension Definition'!H989</f>
        <v/>
      </c>
      <c r="H984" s="96" t="str">
        <f>'2. Dimension Definition'!J989</f>
        <v/>
      </c>
      <c r="I984" s="146" t="str">
        <f>'2. Dimension Definition'!L986</f>
        <v/>
      </c>
    </row>
    <row r="985">
      <c r="B985" s="96" t="str">
        <f>'2. Dimension Definition'!A990</f>
        <v/>
      </c>
      <c r="C985" s="96" t="str">
        <f>'2. Dimension Definition'!B990</f>
        <v/>
      </c>
      <c r="D985" s="96" t="str">
        <f>'2. Dimension Definition'!C990</f>
        <v/>
      </c>
      <c r="F985" s="96" t="str">
        <f>'2. Dimension Definition'!F990</f>
        <v/>
      </c>
      <c r="G985" s="96" t="str">
        <f>'2. Dimension Definition'!H990</f>
        <v/>
      </c>
      <c r="H985" s="96" t="str">
        <f>'2. Dimension Definition'!J990</f>
        <v/>
      </c>
      <c r="I985" s="146" t="str">
        <f>'2. Dimension Definition'!L987</f>
        <v/>
      </c>
    </row>
    <row r="986">
      <c r="B986" s="96" t="str">
        <f>'2. Dimension Definition'!A991</f>
        <v/>
      </c>
      <c r="C986" s="96" t="str">
        <f>'2. Dimension Definition'!B991</f>
        <v/>
      </c>
      <c r="D986" s="96" t="str">
        <f>'2. Dimension Definition'!C991</f>
        <v/>
      </c>
      <c r="F986" s="96" t="str">
        <f>'2. Dimension Definition'!F991</f>
        <v/>
      </c>
      <c r="G986" s="96" t="str">
        <f>'2. Dimension Definition'!H991</f>
        <v/>
      </c>
      <c r="H986" s="96" t="str">
        <f>'2. Dimension Definition'!J991</f>
        <v/>
      </c>
      <c r="I986" s="146" t="str">
        <f>'2. Dimension Definition'!L988</f>
        <v/>
      </c>
    </row>
    <row r="987">
      <c r="B987" s="96" t="str">
        <f>'2. Dimension Definition'!A992</f>
        <v/>
      </c>
      <c r="C987" s="96" t="str">
        <f>'2. Dimension Definition'!B992</f>
        <v/>
      </c>
      <c r="D987" s="96" t="str">
        <f>'2. Dimension Definition'!C992</f>
        <v/>
      </c>
      <c r="F987" s="96" t="str">
        <f>'2. Dimension Definition'!F992</f>
        <v/>
      </c>
      <c r="G987" s="96" t="str">
        <f>'2. Dimension Definition'!H992</f>
        <v/>
      </c>
      <c r="H987" s="96" t="str">
        <f>'2. Dimension Definition'!J992</f>
        <v/>
      </c>
      <c r="I987" s="146" t="str">
        <f>'2. Dimension Definition'!L989</f>
        <v/>
      </c>
    </row>
    <row r="988">
      <c r="B988" s="96" t="str">
        <f>'2. Dimension Definition'!A993</f>
        <v/>
      </c>
      <c r="C988" s="96" t="str">
        <f>'2. Dimension Definition'!B993</f>
        <v/>
      </c>
      <c r="D988" s="96" t="str">
        <f>'2. Dimension Definition'!C993</f>
        <v/>
      </c>
      <c r="F988" s="96" t="str">
        <f>'2. Dimension Definition'!F993</f>
        <v/>
      </c>
      <c r="G988" s="96" t="str">
        <f>'2. Dimension Definition'!H993</f>
        <v/>
      </c>
      <c r="H988" s="96" t="str">
        <f>'2. Dimension Definition'!J993</f>
        <v/>
      </c>
      <c r="I988" s="146" t="str">
        <f>'2. Dimension Definition'!L990</f>
        <v/>
      </c>
    </row>
    <row r="989">
      <c r="B989" s="96" t="str">
        <f>'2. Dimension Definition'!A994</f>
        <v/>
      </c>
      <c r="C989" s="96" t="str">
        <f>'2. Dimension Definition'!B994</f>
        <v/>
      </c>
      <c r="D989" s="96" t="str">
        <f>'2. Dimension Definition'!C994</f>
        <v/>
      </c>
      <c r="F989" s="96" t="str">
        <f>'2. Dimension Definition'!F994</f>
        <v/>
      </c>
      <c r="G989" s="96" t="str">
        <f>'2. Dimension Definition'!H994</f>
        <v/>
      </c>
      <c r="H989" s="96" t="str">
        <f>'2. Dimension Definition'!J994</f>
        <v/>
      </c>
      <c r="I989" s="146" t="str">
        <f>'2. Dimension Definition'!L991</f>
        <v/>
      </c>
    </row>
    <row r="990">
      <c r="B990" s="96" t="str">
        <f>'2. Dimension Definition'!A995</f>
        <v/>
      </c>
      <c r="C990" s="96" t="str">
        <f>'2. Dimension Definition'!B995</f>
        <v/>
      </c>
      <c r="D990" s="96" t="str">
        <f>'2. Dimension Definition'!C995</f>
        <v/>
      </c>
      <c r="F990" s="96" t="str">
        <f>'2. Dimension Definition'!F995</f>
        <v/>
      </c>
      <c r="G990" s="96" t="str">
        <f>'2. Dimension Definition'!H995</f>
        <v/>
      </c>
      <c r="H990" s="96" t="str">
        <f>'2. Dimension Definition'!J995</f>
        <v/>
      </c>
      <c r="I990" s="146" t="str">
        <f>'2. Dimension Definition'!L992</f>
        <v/>
      </c>
    </row>
    <row r="991">
      <c r="B991" s="96" t="str">
        <f>'2. Dimension Definition'!A996</f>
        <v/>
      </c>
      <c r="C991" s="96" t="str">
        <f>'2. Dimension Definition'!B996</f>
        <v/>
      </c>
      <c r="D991" s="96" t="str">
        <f>'2. Dimension Definition'!C996</f>
        <v/>
      </c>
      <c r="F991" s="96" t="str">
        <f>'2. Dimension Definition'!F996</f>
        <v/>
      </c>
      <c r="G991" s="96" t="str">
        <f>'2. Dimension Definition'!H996</f>
        <v/>
      </c>
      <c r="H991" s="96" t="str">
        <f>'2. Dimension Definition'!J996</f>
        <v/>
      </c>
      <c r="I991" s="146" t="str">
        <f>'2. Dimension Definition'!L993</f>
        <v/>
      </c>
    </row>
    <row r="992">
      <c r="B992" s="96" t="str">
        <f>'2. Dimension Definition'!A997</f>
        <v/>
      </c>
      <c r="C992" s="96" t="str">
        <f>'2. Dimension Definition'!B997</f>
        <v/>
      </c>
      <c r="D992" s="96" t="str">
        <f>'2. Dimension Definition'!C997</f>
        <v/>
      </c>
      <c r="F992" s="96" t="str">
        <f>'2. Dimension Definition'!F997</f>
        <v/>
      </c>
      <c r="G992" s="96" t="str">
        <f>'2. Dimension Definition'!H997</f>
        <v/>
      </c>
      <c r="H992" s="96" t="str">
        <f>'2. Dimension Definition'!J997</f>
        <v/>
      </c>
      <c r="I992" s="146" t="str">
        <f>'2. Dimension Definition'!L994</f>
        <v/>
      </c>
    </row>
    <row r="993">
      <c r="B993" s="96" t="str">
        <f>'2. Dimension Definition'!A998</f>
        <v/>
      </c>
      <c r="C993" s="96" t="str">
        <f>'2. Dimension Definition'!B998</f>
        <v/>
      </c>
      <c r="D993" s="96" t="str">
        <f>'2. Dimension Definition'!C998</f>
        <v/>
      </c>
      <c r="F993" s="96" t="str">
        <f>'2. Dimension Definition'!F998</f>
        <v/>
      </c>
      <c r="G993" s="96" t="str">
        <f>'2. Dimension Definition'!H998</f>
        <v/>
      </c>
      <c r="H993" s="96" t="str">
        <f>'2. Dimension Definition'!J998</f>
        <v/>
      </c>
      <c r="I993" s="146" t="str">
        <f>'2. Dimension Definition'!L995</f>
        <v/>
      </c>
    </row>
    <row r="994">
      <c r="B994" s="96" t="str">
        <f>'2. Dimension Definition'!A999</f>
        <v/>
      </c>
      <c r="C994" s="96" t="str">
        <f>'2. Dimension Definition'!B999</f>
        <v/>
      </c>
      <c r="D994" s="96" t="str">
        <f>'2. Dimension Definition'!C999</f>
        <v/>
      </c>
      <c r="F994" s="96" t="str">
        <f>'2. Dimension Definition'!F999</f>
        <v/>
      </c>
      <c r="G994" s="96" t="str">
        <f>'2. Dimension Definition'!H999</f>
        <v/>
      </c>
      <c r="H994" s="96" t="str">
        <f>'2. Dimension Definition'!J999</f>
        <v/>
      </c>
      <c r="I994" s="146" t="str">
        <f>'2. Dimension Definition'!L996</f>
        <v/>
      </c>
    </row>
    <row r="995">
      <c r="B995" s="96" t="str">
        <f>'2. Dimension Definition'!A1000</f>
        <v/>
      </c>
      <c r="C995" s="96" t="str">
        <f>'2. Dimension Definition'!B1000</f>
        <v/>
      </c>
      <c r="D995" s="96" t="str">
        <f>'2. Dimension Definition'!C1000</f>
        <v/>
      </c>
      <c r="F995" s="96" t="str">
        <f>'2. Dimension Definition'!F1000</f>
        <v/>
      </c>
      <c r="G995" s="96" t="str">
        <f>'2. Dimension Definition'!H1000</f>
        <v/>
      </c>
      <c r="H995" s="96" t="str">
        <f>'2. Dimension Definition'!J1000</f>
        <v/>
      </c>
      <c r="I995" s="146" t="str">
        <f>'2. Dimension Definition'!L997</f>
        <v/>
      </c>
    </row>
    <row r="996">
      <c r="B996" s="96" t="str">
        <f>'2. Dimension Definition'!A1001</f>
        <v/>
      </c>
      <c r="C996" s="96" t="str">
        <f>'2. Dimension Definition'!B1001</f>
        <v/>
      </c>
      <c r="D996" s="96" t="str">
        <f>'2. Dimension Definition'!C1001</f>
        <v/>
      </c>
      <c r="F996" s="96" t="str">
        <f>'2. Dimension Definition'!F1001</f>
        <v/>
      </c>
      <c r="G996" s="96" t="str">
        <f>'2. Dimension Definition'!H1001</f>
        <v/>
      </c>
      <c r="H996" s="96" t="str">
        <f>'2. Dimension Definition'!J1001</f>
        <v/>
      </c>
      <c r="I996" s="146" t="str">
        <f>'2. Dimension Definition'!L998</f>
        <v/>
      </c>
    </row>
    <row r="997">
      <c r="B997" s="96" t="str">
        <f>'2. Dimension Definition'!A1002</f>
        <v/>
      </c>
      <c r="C997" s="96" t="str">
        <f>'2. Dimension Definition'!B1002</f>
        <v/>
      </c>
      <c r="D997" s="96" t="str">
        <f>'2. Dimension Definition'!C1002</f>
        <v/>
      </c>
      <c r="F997" s="96" t="str">
        <f>'2. Dimension Definition'!F1002</f>
        <v/>
      </c>
      <c r="G997" s="96" t="str">
        <f>'2. Dimension Definition'!H1002</f>
        <v/>
      </c>
      <c r="H997" s="96" t="str">
        <f>'2. Dimension Definition'!J1002</f>
        <v/>
      </c>
      <c r="I997" s="146" t="str">
        <f>'2. Dimension Definition'!L999</f>
        <v/>
      </c>
    </row>
    <row r="998">
      <c r="B998" s="96" t="str">
        <f>'2. Dimension Definition'!A1003</f>
        <v/>
      </c>
      <c r="C998" s="96" t="str">
        <f>'2. Dimension Definition'!B1003</f>
        <v/>
      </c>
      <c r="D998" s="96" t="str">
        <f>'2. Dimension Definition'!C1003</f>
        <v/>
      </c>
      <c r="F998" s="96" t="str">
        <f>'2. Dimension Definition'!F1003</f>
        <v/>
      </c>
      <c r="G998" s="96" t="str">
        <f>'2. Dimension Definition'!H1003</f>
        <v/>
      </c>
      <c r="H998" s="96" t="str">
        <f>'2. Dimension Definition'!J1003</f>
        <v/>
      </c>
      <c r="I998" s="146" t="str">
        <f>'2. Dimension Definition'!L1000</f>
        <v/>
      </c>
    </row>
    <row r="999">
      <c r="B999" s="96" t="str">
        <f>'2. Dimension Definition'!A1004</f>
        <v/>
      </c>
      <c r="C999" s="96" t="str">
        <f>'2. Dimension Definition'!B1004</f>
        <v/>
      </c>
      <c r="D999" s="96" t="str">
        <f>'2. Dimension Definition'!C1004</f>
        <v/>
      </c>
      <c r="F999" s="96" t="str">
        <f>'2. Dimension Definition'!F1004</f>
        <v/>
      </c>
      <c r="G999" s="96" t="str">
        <f>'2. Dimension Definition'!H1004</f>
        <v/>
      </c>
      <c r="H999" s="96" t="str">
        <f>'2. Dimension Definition'!J1004</f>
        <v/>
      </c>
      <c r="I999" s="146" t="str">
        <f>'2. Dimension Definition'!L1001</f>
        <v/>
      </c>
    </row>
    <row r="1000">
      <c r="B1000" s="96" t="str">
        <f>'2. Dimension Definition'!A1005</f>
        <v/>
      </c>
      <c r="C1000" s="96" t="str">
        <f>'2. Dimension Definition'!B1005</f>
        <v/>
      </c>
      <c r="D1000" s="96" t="str">
        <f>'2. Dimension Definition'!C1005</f>
        <v/>
      </c>
      <c r="F1000" s="96" t="str">
        <f>'2. Dimension Definition'!F1005</f>
        <v/>
      </c>
      <c r="G1000" s="96" t="str">
        <f>'2. Dimension Definition'!H1005</f>
        <v/>
      </c>
      <c r="H1000" s="96" t="str">
        <f>'2. Dimension Definition'!J1005</f>
        <v/>
      </c>
      <c r="I1000" s="146" t="str">
        <f>'2. Dimension Definition'!L1002</f>
        <v/>
      </c>
    </row>
    <row r="1001">
      <c r="B1001" s="96" t="str">
        <f>'2. Dimension Definition'!A1006</f>
        <v/>
      </c>
      <c r="C1001" s="96" t="str">
        <f>'2. Dimension Definition'!B1006</f>
        <v/>
      </c>
      <c r="D1001" s="96" t="str">
        <f>'2. Dimension Definition'!C1006</f>
        <v/>
      </c>
      <c r="F1001" s="96" t="str">
        <f>'2. Dimension Definition'!F1006</f>
        <v/>
      </c>
      <c r="G1001" s="96" t="str">
        <f>'2. Dimension Definition'!H1006</f>
        <v/>
      </c>
      <c r="H1001" s="96" t="str">
        <f>'2. Dimension Definition'!J1006</f>
        <v/>
      </c>
      <c r="I1001" s="146" t="str">
        <f>'2. Dimension Definition'!L1003</f>
        <v/>
      </c>
    </row>
    <row r="1002">
      <c r="B1002" s="96" t="str">
        <f>'2. Dimension Definition'!A1007</f>
        <v/>
      </c>
      <c r="C1002" s="96" t="str">
        <f>'2. Dimension Definition'!B1007</f>
        <v/>
      </c>
      <c r="D1002" s="96" t="str">
        <f>'2. Dimension Definition'!C1007</f>
        <v/>
      </c>
      <c r="F1002" s="96" t="str">
        <f>'2. Dimension Definition'!F1007</f>
        <v/>
      </c>
      <c r="G1002" s="96" t="str">
        <f>'2. Dimension Definition'!H1007</f>
        <v/>
      </c>
      <c r="H1002" s="96" t="str">
        <f>'2. Dimension Definition'!J1007</f>
        <v/>
      </c>
      <c r="I1002" s="146" t="str">
        <f>'2. Dimension Definition'!L1004</f>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4.5"/>
    <col customWidth="1" min="2" max="2" width="2.88"/>
    <col customWidth="1" min="3" max="3" width="27.38"/>
    <col customWidth="1" min="4" max="4" width="18.63"/>
    <col customWidth="1" min="5" max="5" width="30.88"/>
    <col customWidth="1" min="6" max="6" width="18.63"/>
    <col customWidth="1" min="7" max="7" width="30.88"/>
  </cols>
  <sheetData>
    <row r="1">
      <c r="A1" s="40" t="s">
        <v>167</v>
      </c>
      <c r="B1" s="40"/>
      <c r="C1" s="42"/>
      <c r="D1" s="42"/>
      <c r="E1" s="42"/>
      <c r="F1" s="42"/>
      <c r="G1" s="42"/>
      <c r="H1" s="42"/>
      <c r="I1" s="42"/>
      <c r="J1" s="42"/>
      <c r="K1" s="42"/>
    </row>
    <row r="2">
      <c r="A2" s="49"/>
      <c r="B2" s="50"/>
      <c r="C2" s="50"/>
      <c r="D2" s="50"/>
      <c r="E2" s="50"/>
      <c r="F2" s="50"/>
      <c r="G2" s="42"/>
      <c r="H2" s="42"/>
      <c r="I2" s="42"/>
      <c r="J2" s="42"/>
      <c r="K2" s="42"/>
    </row>
    <row r="5">
      <c r="B5" s="9" t="s">
        <v>4</v>
      </c>
      <c r="C5" s="11" t="s">
        <v>168</v>
      </c>
      <c r="D5" s="155" t="s">
        <v>169</v>
      </c>
      <c r="E5" s="155" t="s">
        <v>170</v>
      </c>
      <c r="F5" s="156" t="s">
        <v>171</v>
      </c>
      <c r="G5" s="156" t="s">
        <v>172</v>
      </c>
    </row>
    <row r="6">
      <c r="B6" s="13">
        <v>1.0</v>
      </c>
      <c r="C6" s="157"/>
      <c r="D6" s="158"/>
      <c r="E6" s="158"/>
      <c r="F6" s="159"/>
      <c r="G6" s="159"/>
    </row>
    <row r="7">
      <c r="B7" s="13">
        <v>2.0</v>
      </c>
      <c r="C7" s="20"/>
      <c r="D7" s="160"/>
      <c r="E7" s="160"/>
      <c r="F7" s="161"/>
      <c r="G7" s="161"/>
    </row>
    <row r="8">
      <c r="B8" s="13">
        <v>3.0</v>
      </c>
      <c r="C8" s="20"/>
      <c r="D8" s="160"/>
      <c r="E8" s="160"/>
      <c r="F8" s="161"/>
      <c r="G8" s="161"/>
    </row>
    <row r="9">
      <c r="B9" s="13">
        <v>4.0</v>
      </c>
      <c r="C9" s="157"/>
      <c r="D9" s="158"/>
      <c r="E9" s="158"/>
      <c r="F9" s="159"/>
      <c r="G9" s="159"/>
    </row>
    <row r="10">
      <c r="B10" s="13">
        <v>5.0</v>
      </c>
      <c r="C10" s="20"/>
      <c r="D10" s="160"/>
      <c r="E10" s="160"/>
      <c r="F10" s="161"/>
      <c r="G10" s="161"/>
    </row>
    <row r="11">
      <c r="B11" s="13">
        <v>6.0</v>
      </c>
      <c r="C11" s="20"/>
      <c r="D11" s="160"/>
      <c r="E11" s="160"/>
      <c r="F11" s="161"/>
      <c r="G11" s="161"/>
    </row>
    <row r="12">
      <c r="B12" s="13">
        <v>7.0</v>
      </c>
      <c r="C12" s="20"/>
      <c r="D12" s="160"/>
      <c r="E12" s="160"/>
      <c r="F12" s="161"/>
      <c r="G12" s="161"/>
    </row>
    <row r="13">
      <c r="B13" s="13">
        <v>8.0</v>
      </c>
      <c r="C13" s="20"/>
      <c r="D13" s="160"/>
      <c r="E13" s="160"/>
      <c r="F13" s="161"/>
      <c r="G13" s="161"/>
    </row>
    <row r="14">
      <c r="B14" s="13">
        <v>9.0</v>
      </c>
      <c r="C14" s="20"/>
      <c r="D14" s="160"/>
      <c r="E14" s="160"/>
      <c r="F14" s="161"/>
      <c r="G14" s="161"/>
    </row>
    <row r="15">
      <c r="B15" s="13">
        <v>10.0</v>
      </c>
      <c r="C15" s="20"/>
      <c r="D15" s="160"/>
      <c r="E15" s="160"/>
      <c r="F15" s="161"/>
      <c r="G15" s="161"/>
    </row>
    <row r="18">
      <c r="C18" s="162"/>
    </row>
    <row r="19">
      <c r="C19" s="163"/>
    </row>
    <row r="20">
      <c r="B20" s="164" t="s">
        <v>173</v>
      </c>
    </row>
    <row r="23" ht="33.0" customHeight="1"/>
  </sheetData>
  <mergeCells count="1">
    <mergeCell ref="B20:G23"/>
  </mergeCells>
  <hyperlinks>
    <hyperlink r:id="rId1" ref="B20"/>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D9D9"/>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outlineLevelCol="1"/>
  <cols>
    <col customWidth="1" min="1" max="1" width="26.5"/>
    <col customWidth="1" min="2" max="2" width="24.13"/>
    <col customWidth="1" min="3" max="3" width="26.75"/>
    <col customWidth="1" min="4" max="6" width="44.25"/>
    <col customWidth="1" min="7" max="7" width="26.75"/>
  </cols>
  <sheetData>
    <row r="1" ht="15.0" customHeight="1">
      <c r="A1" s="165"/>
      <c r="B1" s="165" t="s">
        <v>32</v>
      </c>
      <c r="C1" s="166"/>
      <c r="D1" s="166"/>
      <c r="E1" s="166"/>
      <c r="F1" s="167"/>
      <c r="G1" s="168"/>
      <c r="H1" s="169"/>
      <c r="I1" s="169"/>
      <c r="J1" s="169"/>
      <c r="K1" s="169"/>
      <c r="L1" s="169"/>
      <c r="M1" s="169"/>
      <c r="N1" s="169"/>
      <c r="O1" s="169"/>
      <c r="P1" s="169"/>
      <c r="Q1" s="169"/>
      <c r="R1" s="169"/>
      <c r="S1" s="169"/>
      <c r="T1" s="169"/>
      <c r="U1" s="169"/>
      <c r="V1" s="169"/>
      <c r="W1" s="169"/>
      <c r="X1" s="169"/>
      <c r="Y1" s="169"/>
    </row>
    <row r="2" ht="21.75" customHeight="1">
      <c r="A2" s="170" t="s">
        <v>174</v>
      </c>
      <c r="B2" s="171" t="str">
        <f>'3. ML &amp; QC Review'!C2</f>
        <v>Approved</v>
      </c>
      <c r="C2" s="170" t="s">
        <v>174</v>
      </c>
      <c r="D2" s="170" t="s">
        <v>174</v>
      </c>
      <c r="E2" s="170" t="s">
        <v>174</v>
      </c>
      <c r="F2" s="172" t="s">
        <v>174</v>
      </c>
      <c r="G2" s="170" t="s">
        <v>174</v>
      </c>
      <c r="H2" s="169"/>
      <c r="I2" s="169"/>
      <c r="J2" s="169"/>
      <c r="K2" s="169"/>
      <c r="L2" s="169"/>
      <c r="M2" s="169"/>
      <c r="N2" s="169"/>
      <c r="O2" s="169"/>
      <c r="P2" s="169"/>
      <c r="Q2" s="169"/>
      <c r="R2" s="169"/>
      <c r="S2" s="169"/>
      <c r="T2" s="169"/>
      <c r="U2" s="169"/>
      <c r="V2" s="169"/>
      <c r="W2" s="169"/>
      <c r="X2" s="169"/>
      <c r="Y2" s="169"/>
    </row>
    <row r="3">
      <c r="A3" s="117" t="s">
        <v>15</v>
      </c>
      <c r="B3" s="118" t="s">
        <v>79</v>
      </c>
      <c r="C3" s="173" t="s">
        <v>80</v>
      </c>
      <c r="D3" s="68">
        <v>1.0</v>
      </c>
      <c r="E3" s="174">
        <v>3.0</v>
      </c>
      <c r="F3" s="175">
        <v>5.0</v>
      </c>
      <c r="G3" s="122" t="s">
        <v>83</v>
      </c>
    </row>
    <row r="4">
      <c r="A4" s="123" t="str">
        <f t="array" ref="A4:G1004">sort(Transform!M2:S1002,Transform!K2:K1002,1,Transform!L2:L1002,1)</f>
        <v>Prompt</v>
      </c>
      <c r="B4" s="176" t="s">
        <v>84</v>
      </c>
      <c r="C4" s="123"/>
      <c r="D4" s="7" t="s">
        <v>85</v>
      </c>
      <c r="E4" s="7" t="s">
        <v>66</v>
      </c>
      <c r="F4" s="125" t="s">
        <v>86</v>
      </c>
      <c r="G4" s="7" t="b">
        <v>0</v>
      </c>
    </row>
    <row r="5">
      <c r="A5" s="123" t="s">
        <v>87</v>
      </c>
      <c r="B5" s="176" t="s">
        <v>88</v>
      </c>
      <c r="C5" s="123"/>
      <c r="D5" s="7" t="s">
        <v>89</v>
      </c>
      <c r="E5" s="7" t="s">
        <v>90</v>
      </c>
      <c r="F5" s="125" t="s">
        <v>91</v>
      </c>
      <c r="G5" s="7" t="b">
        <v>1</v>
      </c>
    </row>
    <row r="6">
      <c r="A6" s="123" t="s">
        <v>87</v>
      </c>
      <c r="B6" s="176" t="s">
        <v>92</v>
      </c>
      <c r="C6" s="123"/>
      <c r="D6" s="7" t="s">
        <v>93</v>
      </c>
      <c r="E6" s="7" t="s">
        <v>94</v>
      </c>
      <c r="F6" s="125" t="s">
        <v>95</v>
      </c>
      <c r="G6" s="7" t="b">
        <v>1</v>
      </c>
    </row>
    <row r="7">
      <c r="A7" s="123" t="s">
        <v>87</v>
      </c>
      <c r="B7" s="176" t="s">
        <v>96</v>
      </c>
      <c r="C7" s="123"/>
      <c r="D7" s="7" t="s">
        <v>97</v>
      </c>
      <c r="E7" s="7" t="s">
        <v>98</v>
      </c>
      <c r="F7" s="125" t="s">
        <v>99</v>
      </c>
      <c r="G7" s="7" t="b">
        <v>0</v>
      </c>
    </row>
    <row r="8">
      <c r="A8" s="96" t="s">
        <v>87</v>
      </c>
      <c r="B8" s="177" t="s">
        <v>100</v>
      </c>
      <c r="C8" s="96" t="s">
        <v>68</v>
      </c>
      <c r="D8" s="96" t="s">
        <v>101</v>
      </c>
      <c r="E8" s="96" t="s">
        <v>102</v>
      </c>
      <c r="F8" s="178" t="s">
        <v>103</v>
      </c>
      <c r="G8" s="96" t="b">
        <v>0</v>
      </c>
    </row>
    <row r="9">
      <c r="A9" s="96" t="s">
        <v>87</v>
      </c>
      <c r="B9" s="177" t="s">
        <v>104</v>
      </c>
      <c r="C9" s="96"/>
      <c r="D9" s="96" t="s">
        <v>105</v>
      </c>
      <c r="E9" s="96" t="s">
        <v>106</v>
      </c>
      <c r="F9" s="178" t="s">
        <v>107</v>
      </c>
      <c r="G9" s="96" t="b">
        <v>0</v>
      </c>
    </row>
    <row r="10">
      <c r="A10" s="96" t="s">
        <v>87</v>
      </c>
      <c r="B10" s="177" t="s">
        <v>108</v>
      </c>
      <c r="C10" s="96"/>
      <c r="D10" s="96" t="s">
        <v>109</v>
      </c>
      <c r="E10" s="96" t="s">
        <v>94</v>
      </c>
      <c r="F10" s="178" t="s">
        <v>110</v>
      </c>
      <c r="G10" s="96" t="b">
        <v>1</v>
      </c>
    </row>
    <row r="11">
      <c r="A11" s="96" t="s">
        <v>87</v>
      </c>
      <c r="B11" s="177" t="s">
        <v>111</v>
      </c>
      <c r="C11" s="96"/>
      <c r="D11" s="96" t="s">
        <v>112</v>
      </c>
      <c r="E11" s="96" t="s">
        <v>94</v>
      </c>
      <c r="F11" s="178" t="s">
        <v>113</v>
      </c>
      <c r="G11" s="96" t="b">
        <v>1</v>
      </c>
    </row>
    <row r="12">
      <c r="A12" s="96" t="s">
        <v>87</v>
      </c>
      <c r="B12" s="177" t="s">
        <v>114</v>
      </c>
      <c r="C12" s="96" t="s">
        <v>115</v>
      </c>
      <c r="D12" s="96" t="s">
        <v>116</v>
      </c>
      <c r="E12" s="96" t="s">
        <v>94</v>
      </c>
      <c r="F12" s="178" t="s">
        <v>117</v>
      </c>
      <c r="G12" s="96" t="b">
        <v>1</v>
      </c>
    </row>
    <row r="13">
      <c r="A13" s="96" t="s">
        <v>87</v>
      </c>
      <c r="B13" s="177" t="s">
        <v>118</v>
      </c>
      <c r="C13" s="96" t="s">
        <v>119</v>
      </c>
      <c r="D13" s="96" t="s">
        <v>120</v>
      </c>
      <c r="E13" s="96" t="s">
        <v>121</v>
      </c>
      <c r="F13" s="178" t="s">
        <v>122</v>
      </c>
      <c r="G13" s="96" t="b">
        <v>1</v>
      </c>
    </row>
    <row r="14">
      <c r="A14" s="96" t="s">
        <v>123</v>
      </c>
      <c r="B14" s="177" t="s">
        <v>124</v>
      </c>
      <c r="C14" s="96" t="s">
        <v>125</v>
      </c>
      <c r="D14" s="96" t="s">
        <v>126</v>
      </c>
      <c r="E14" s="96" t="s">
        <v>94</v>
      </c>
      <c r="F14" s="178" t="s">
        <v>127</v>
      </c>
      <c r="G14" s="96" t="b">
        <v>1</v>
      </c>
    </row>
    <row r="15">
      <c r="A15" s="96" t="s">
        <v>123</v>
      </c>
      <c r="B15" s="177" t="s">
        <v>128</v>
      </c>
      <c r="C15" s="96" t="s">
        <v>129</v>
      </c>
      <c r="D15" s="96" t="s">
        <v>130</v>
      </c>
      <c r="E15" s="96"/>
      <c r="F15" s="178" t="s">
        <v>131</v>
      </c>
      <c r="G15" s="96" t="b">
        <v>1</v>
      </c>
    </row>
    <row r="16">
      <c r="A16" s="96" t="s">
        <v>132</v>
      </c>
      <c r="B16" s="177" t="s">
        <v>133</v>
      </c>
      <c r="C16" s="96" t="s">
        <v>134</v>
      </c>
      <c r="D16" s="96" t="s">
        <v>94</v>
      </c>
      <c r="E16" s="96" t="s">
        <v>135</v>
      </c>
      <c r="F16" s="178" t="s">
        <v>136</v>
      </c>
      <c r="G16" s="96" t="b">
        <v>1</v>
      </c>
    </row>
    <row r="17">
      <c r="A17" s="96" t="s">
        <v>132</v>
      </c>
      <c r="B17" s="177" t="s">
        <v>137</v>
      </c>
      <c r="C17" s="96" t="s">
        <v>138</v>
      </c>
      <c r="D17" s="96" t="s">
        <v>94</v>
      </c>
      <c r="E17" s="96" t="s">
        <v>139</v>
      </c>
      <c r="F17" s="178" t="s">
        <v>140</v>
      </c>
      <c r="G17" s="96" t="b">
        <v>1</v>
      </c>
    </row>
    <row r="18">
      <c r="A18" s="96" t="s">
        <v>141</v>
      </c>
      <c r="B18" s="177" t="s">
        <v>142</v>
      </c>
      <c r="C18" s="96"/>
      <c r="D18" s="96" t="s">
        <v>143</v>
      </c>
      <c r="E18" s="96" t="s">
        <v>144</v>
      </c>
      <c r="F18" s="178" t="s">
        <v>145</v>
      </c>
      <c r="G18" s="96" t="b">
        <v>1</v>
      </c>
    </row>
    <row r="19">
      <c r="A19" s="96" t="s">
        <v>141</v>
      </c>
      <c r="B19" s="177" t="s">
        <v>146</v>
      </c>
      <c r="C19" s="96" t="s">
        <v>147</v>
      </c>
      <c r="D19" s="96" t="s">
        <v>148</v>
      </c>
      <c r="E19" s="96"/>
      <c r="F19" s="178" t="s">
        <v>149</v>
      </c>
      <c r="G19" s="96" t="b">
        <v>1</v>
      </c>
    </row>
    <row r="20">
      <c r="A20" s="96" t="s">
        <v>151</v>
      </c>
      <c r="B20" s="177" t="s">
        <v>152</v>
      </c>
      <c r="C20" s="96" t="s">
        <v>154</v>
      </c>
      <c r="D20" s="96" t="s">
        <v>155</v>
      </c>
      <c r="E20" s="96" t="s">
        <v>156</v>
      </c>
      <c r="F20" s="178" t="s">
        <v>157</v>
      </c>
      <c r="G20" s="96" t="b">
        <v>1</v>
      </c>
    </row>
    <row r="21">
      <c r="A21" s="96" t="s">
        <v>151</v>
      </c>
      <c r="B21" s="177" t="s">
        <v>158</v>
      </c>
      <c r="C21" s="96" t="s">
        <v>159</v>
      </c>
      <c r="D21" s="96" t="s">
        <v>160</v>
      </c>
      <c r="E21" s="96"/>
      <c r="F21" s="178" t="s">
        <v>161</v>
      </c>
      <c r="G21" s="96" t="b">
        <v>1</v>
      </c>
    </row>
    <row r="22">
      <c r="A22" s="96"/>
      <c r="B22" s="177"/>
      <c r="C22" s="96"/>
      <c r="D22" s="96"/>
      <c r="E22" s="96"/>
      <c r="F22" s="178"/>
      <c r="G22" s="96"/>
    </row>
    <row r="23">
      <c r="A23" s="96"/>
      <c r="B23" s="177"/>
      <c r="C23" s="96"/>
      <c r="D23" s="96"/>
      <c r="E23" s="96"/>
      <c r="F23" s="178"/>
      <c r="G23" s="96"/>
    </row>
    <row r="24">
      <c r="A24" s="96"/>
      <c r="B24" s="96"/>
      <c r="C24" s="179"/>
      <c r="D24" s="96"/>
      <c r="E24" s="96"/>
      <c r="F24" s="178"/>
      <c r="G24" s="96"/>
    </row>
    <row r="25">
      <c r="A25" s="96"/>
      <c r="B25" s="177"/>
      <c r="C25" s="96"/>
      <c r="D25" s="96"/>
      <c r="E25" s="96"/>
      <c r="F25" s="178"/>
      <c r="G25" s="96"/>
    </row>
    <row r="26">
      <c r="A26" s="96"/>
      <c r="B26" s="177"/>
      <c r="C26" s="96"/>
      <c r="D26" s="96"/>
      <c r="E26" s="96"/>
      <c r="F26" s="178"/>
      <c r="G26" s="96"/>
    </row>
    <row r="27">
      <c r="A27" s="96"/>
      <c r="B27" s="177"/>
      <c r="C27" s="96"/>
      <c r="D27" s="96"/>
      <c r="E27" s="96"/>
      <c r="F27" s="178"/>
      <c r="G27" s="96"/>
    </row>
    <row r="28">
      <c r="A28" s="96"/>
      <c r="B28" s="177"/>
      <c r="C28" s="96"/>
      <c r="D28" s="96"/>
      <c r="E28" s="96"/>
      <c r="F28" s="178"/>
      <c r="G28" s="96"/>
    </row>
    <row r="29">
      <c r="A29" s="96"/>
      <c r="B29" s="177"/>
      <c r="C29" s="96"/>
      <c r="D29" s="96"/>
      <c r="E29" s="96"/>
      <c r="F29" s="178"/>
      <c r="G29" s="96"/>
    </row>
    <row r="30">
      <c r="A30" s="96"/>
      <c r="B30" s="177"/>
      <c r="C30" s="96"/>
      <c r="D30" s="96"/>
      <c r="E30" s="96"/>
      <c r="F30" s="178"/>
      <c r="G30" s="96"/>
    </row>
    <row r="31">
      <c r="A31" s="96"/>
      <c r="B31" s="177"/>
      <c r="C31" s="96"/>
      <c r="D31" s="96"/>
      <c r="E31" s="96"/>
      <c r="F31" s="178"/>
      <c r="G31" s="96"/>
    </row>
    <row r="32">
      <c r="A32" s="96"/>
      <c r="B32" s="177"/>
      <c r="C32" s="96"/>
      <c r="D32" s="96"/>
      <c r="E32" s="96"/>
      <c r="F32" s="178"/>
      <c r="G32" s="96"/>
    </row>
    <row r="33">
      <c r="A33" s="96"/>
      <c r="B33" s="177"/>
      <c r="C33" s="96"/>
      <c r="D33" s="96"/>
      <c r="E33" s="96"/>
      <c r="F33" s="178"/>
      <c r="G33" s="96"/>
    </row>
    <row r="34">
      <c r="A34" s="96"/>
      <c r="B34" s="177"/>
      <c r="C34" s="96"/>
      <c r="D34" s="96"/>
      <c r="E34" s="96"/>
      <c r="F34" s="178"/>
      <c r="G34" s="96"/>
    </row>
    <row r="35">
      <c r="A35" s="96"/>
      <c r="B35" s="177"/>
      <c r="C35" s="96"/>
      <c r="D35" s="96"/>
      <c r="E35" s="96"/>
      <c r="F35" s="178"/>
      <c r="G35" s="96"/>
    </row>
    <row r="36">
      <c r="A36" s="96"/>
      <c r="B36" s="177"/>
      <c r="C36" s="96"/>
      <c r="D36" s="96"/>
      <c r="E36" s="96"/>
      <c r="F36" s="178"/>
      <c r="G36" s="96"/>
    </row>
    <row r="37">
      <c r="A37" s="96"/>
      <c r="B37" s="177"/>
      <c r="C37" s="96"/>
      <c r="D37" s="96"/>
      <c r="E37" s="96"/>
      <c r="F37" s="178"/>
      <c r="G37" s="96"/>
    </row>
    <row r="38">
      <c r="A38" s="96"/>
      <c r="B38" s="177"/>
      <c r="C38" s="96"/>
      <c r="D38" s="96"/>
      <c r="E38" s="96"/>
      <c r="F38" s="178"/>
      <c r="G38" s="96"/>
    </row>
    <row r="39">
      <c r="A39" s="96"/>
      <c r="B39" s="177"/>
      <c r="C39" s="96"/>
      <c r="D39" s="96"/>
      <c r="E39" s="96"/>
      <c r="F39" s="178"/>
      <c r="G39" s="96"/>
    </row>
    <row r="40">
      <c r="A40" s="96"/>
      <c r="B40" s="177"/>
      <c r="C40" s="96"/>
      <c r="D40" s="96"/>
      <c r="E40" s="96"/>
      <c r="F40" s="178"/>
      <c r="G40" s="96"/>
    </row>
    <row r="41">
      <c r="A41" s="96"/>
      <c r="B41" s="177"/>
      <c r="C41" s="96"/>
      <c r="D41" s="96"/>
      <c r="E41" s="96"/>
      <c r="F41" s="178"/>
      <c r="G41" s="96"/>
    </row>
    <row r="42">
      <c r="A42" s="96"/>
      <c r="B42" s="177"/>
      <c r="C42" s="96"/>
      <c r="D42" s="96"/>
      <c r="E42" s="96"/>
      <c r="F42" s="178"/>
      <c r="G42" s="96"/>
    </row>
    <row r="43">
      <c r="A43" s="96"/>
      <c r="B43" s="177"/>
      <c r="C43" s="96"/>
      <c r="D43" s="96"/>
      <c r="E43" s="96"/>
      <c r="F43" s="178"/>
      <c r="G43" s="96"/>
    </row>
    <row r="44">
      <c r="A44" s="96"/>
      <c r="B44" s="177"/>
      <c r="C44" s="96"/>
      <c r="D44" s="96"/>
      <c r="E44" s="96"/>
      <c r="F44" s="178"/>
      <c r="G44" s="96"/>
    </row>
    <row r="45">
      <c r="A45" s="96"/>
      <c r="B45" s="177"/>
      <c r="C45" s="96"/>
      <c r="D45" s="96"/>
      <c r="E45" s="96"/>
      <c r="F45" s="178"/>
      <c r="G45" s="96"/>
    </row>
    <row r="46">
      <c r="A46" s="96"/>
      <c r="B46" s="177"/>
      <c r="C46" s="96"/>
      <c r="D46" s="96"/>
      <c r="E46" s="96"/>
      <c r="F46" s="178"/>
      <c r="G46" s="96"/>
    </row>
    <row r="47">
      <c r="A47" s="96"/>
      <c r="B47" s="177"/>
      <c r="C47" s="96"/>
      <c r="D47" s="96"/>
      <c r="E47" s="96"/>
      <c r="F47" s="178"/>
      <c r="G47" s="96"/>
    </row>
    <row r="48">
      <c r="A48" s="96"/>
      <c r="B48" s="177"/>
      <c r="C48" s="96"/>
      <c r="D48" s="96"/>
      <c r="E48" s="96"/>
      <c r="F48" s="178"/>
      <c r="G48" s="96"/>
    </row>
    <row r="49">
      <c r="A49" s="96"/>
      <c r="B49" s="177"/>
      <c r="C49" s="96"/>
      <c r="D49" s="96"/>
      <c r="E49" s="96"/>
      <c r="F49" s="178"/>
      <c r="G49" s="96"/>
    </row>
    <row r="50">
      <c r="A50" s="96"/>
      <c r="B50" s="177"/>
      <c r="C50" s="96"/>
      <c r="D50" s="96"/>
      <c r="E50" s="96"/>
      <c r="F50" s="178"/>
      <c r="G50" s="96"/>
    </row>
    <row r="51">
      <c r="A51" s="96"/>
      <c r="B51" s="177"/>
      <c r="C51" s="96"/>
      <c r="D51" s="96"/>
      <c r="E51" s="96"/>
      <c r="F51" s="178"/>
      <c r="G51" s="96"/>
    </row>
    <row r="52">
      <c r="A52" s="96"/>
      <c r="B52" s="177"/>
      <c r="C52" s="96"/>
      <c r="D52" s="96"/>
      <c r="E52" s="96"/>
      <c r="F52" s="178"/>
      <c r="G52" s="96"/>
    </row>
    <row r="53">
      <c r="A53" s="96"/>
      <c r="B53" s="177"/>
      <c r="C53" s="96"/>
      <c r="D53" s="96"/>
      <c r="E53" s="96"/>
      <c r="F53" s="178"/>
      <c r="G53" s="96"/>
    </row>
    <row r="54">
      <c r="A54" s="96"/>
      <c r="B54" s="177"/>
      <c r="C54" s="96"/>
      <c r="D54" s="96"/>
      <c r="E54" s="96"/>
      <c r="F54" s="178"/>
      <c r="G54" s="96"/>
    </row>
    <row r="55">
      <c r="A55" s="96"/>
      <c r="B55" s="177"/>
      <c r="C55" s="96"/>
      <c r="D55" s="96"/>
      <c r="E55" s="96"/>
      <c r="F55" s="178"/>
      <c r="G55" s="96"/>
    </row>
    <row r="56">
      <c r="A56" s="96"/>
      <c r="B56" s="177"/>
      <c r="C56" s="96"/>
      <c r="D56" s="96"/>
      <c r="E56" s="96"/>
      <c r="F56" s="178"/>
      <c r="G56" s="96"/>
    </row>
    <row r="57">
      <c r="A57" s="96"/>
      <c r="B57" s="177"/>
      <c r="C57" s="96"/>
      <c r="D57" s="96"/>
      <c r="E57" s="96"/>
      <c r="F57" s="178"/>
      <c r="G57" s="96"/>
    </row>
    <row r="58">
      <c r="A58" s="96"/>
      <c r="B58" s="177"/>
      <c r="C58" s="96"/>
      <c r="D58" s="96"/>
      <c r="E58" s="96"/>
      <c r="F58" s="178"/>
      <c r="G58" s="96"/>
    </row>
    <row r="59">
      <c r="A59" s="96"/>
      <c r="B59" s="177"/>
      <c r="C59" s="96"/>
      <c r="D59" s="96"/>
      <c r="E59" s="96"/>
      <c r="F59" s="178"/>
      <c r="G59" s="96"/>
    </row>
    <row r="60">
      <c r="A60" s="96"/>
      <c r="B60" s="177"/>
      <c r="C60" s="96"/>
      <c r="D60" s="96"/>
      <c r="E60" s="96"/>
      <c r="F60" s="178"/>
      <c r="G60" s="96"/>
    </row>
    <row r="61">
      <c r="A61" s="96"/>
      <c r="B61" s="177"/>
      <c r="C61" s="96"/>
      <c r="D61" s="96"/>
      <c r="E61" s="96"/>
      <c r="F61" s="178"/>
      <c r="G61" s="96"/>
    </row>
    <row r="62">
      <c r="A62" s="96"/>
      <c r="B62" s="177"/>
      <c r="C62" s="96"/>
      <c r="D62" s="96"/>
      <c r="E62" s="96"/>
      <c r="F62" s="178"/>
      <c r="G62" s="96"/>
    </row>
    <row r="63">
      <c r="A63" s="96"/>
      <c r="B63" s="177"/>
      <c r="C63" s="96"/>
      <c r="D63" s="96"/>
      <c r="E63" s="96"/>
      <c r="F63" s="178"/>
      <c r="G63" s="96"/>
    </row>
    <row r="64">
      <c r="A64" s="96"/>
      <c r="B64" s="177"/>
      <c r="C64" s="96"/>
      <c r="D64" s="96"/>
      <c r="E64" s="96"/>
      <c r="F64" s="178"/>
      <c r="G64" s="96"/>
    </row>
    <row r="65">
      <c r="A65" s="96"/>
      <c r="B65" s="177"/>
      <c r="C65" s="96"/>
      <c r="D65" s="96"/>
      <c r="E65" s="96"/>
      <c r="F65" s="178"/>
      <c r="G65" s="96"/>
    </row>
    <row r="66">
      <c r="A66" s="96"/>
      <c r="B66" s="177"/>
      <c r="C66" s="96"/>
      <c r="D66" s="96"/>
      <c r="E66" s="96"/>
      <c r="F66" s="178"/>
      <c r="G66" s="96"/>
    </row>
    <row r="67">
      <c r="A67" s="96"/>
      <c r="B67" s="177"/>
      <c r="C67" s="96"/>
      <c r="D67" s="96"/>
      <c r="E67" s="96"/>
      <c r="F67" s="178"/>
      <c r="G67" s="96"/>
    </row>
    <row r="68">
      <c r="A68" s="96"/>
      <c r="B68" s="177"/>
      <c r="C68" s="96"/>
      <c r="D68" s="96"/>
      <c r="E68" s="96"/>
      <c r="F68" s="178"/>
      <c r="G68" s="96"/>
    </row>
    <row r="69">
      <c r="A69" s="96"/>
      <c r="B69" s="177"/>
      <c r="C69" s="96"/>
      <c r="D69" s="96"/>
      <c r="E69" s="96"/>
      <c r="F69" s="178"/>
      <c r="G69" s="96"/>
    </row>
    <row r="70">
      <c r="A70" s="96"/>
      <c r="B70" s="177"/>
      <c r="C70" s="96"/>
      <c r="D70" s="96"/>
      <c r="E70" s="96"/>
      <c r="F70" s="178"/>
      <c r="G70" s="96"/>
    </row>
    <row r="71">
      <c r="A71" s="96"/>
      <c r="B71" s="177"/>
      <c r="C71" s="96"/>
      <c r="D71" s="96"/>
      <c r="E71" s="96"/>
      <c r="F71" s="178"/>
      <c r="G71" s="96"/>
    </row>
    <row r="72">
      <c r="A72" s="96"/>
      <c r="B72" s="177"/>
      <c r="C72" s="96"/>
      <c r="D72" s="96"/>
      <c r="E72" s="96"/>
      <c r="F72" s="178"/>
      <c r="G72" s="96"/>
    </row>
    <row r="73">
      <c r="A73" s="96"/>
      <c r="B73" s="177"/>
      <c r="C73" s="96"/>
      <c r="D73" s="96"/>
      <c r="E73" s="96"/>
      <c r="F73" s="178"/>
      <c r="G73" s="96"/>
    </row>
    <row r="74">
      <c r="A74" s="96"/>
      <c r="B74" s="177"/>
      <c r="C74" s="96"/>
      <c r="D74" s="96"/>
      <c r="E74" s="96"/>
      <c r="F74" s="178"/>
      <c r="G74" s="96"/>
    </row>
    <row r="75">
      <c r="A75" s="96"/>
      <c r="B75" s="177"/>
      <c r="C75" s="96"/>
      <c r="D75" s="96"/>
      <c r="E75" s="96"/>
      <c r="F75" s="178"/>
      <c r="G75" s="96"/>
    </row>
    <row r="76">
      <c r="A76" s="96"/>
      <c r="B76" s="177"/>
      <c r="C76" s="96"/>
      <c r="D76" s="96"/>
      <c r="E76" s="96"/>
      <c r="F76" s="178"/>
      <c r="G76" s="96"/>
    </row>
    <row r="77">
      <c r="A77" s="96"/>
      <c r="B77" s="177"/>
      <c r="C77" s="96"/>
      <c r="D77" s="96"/>
      <c r="E77" s="96"/>
      <c r="F77" s="178"/>
      <c r="G77" s="96"/>
    </row>
    <row r="78">
      <c r="A78" s="96"/>
      <c r="B78" s="177"/>
      <c r="C78" s="96"/>
      <c r="D78" s="96"/>
      <c r="E78" s="96"/>
      <c r="F78" s="178"/>
      <c r="G78" s="96"/>
    </row>
    <row r="79">
      <c r="A79" s="96"/>
      <c r="B79" s="177"/>
      <c r="C79" s="96"/>
      <c r="D79" s="96"/>
      <c r="E79" s="96"/>
      <c r="F79" s="178"/>
      <c r="G79" s="96"/>
    </row>
    <row r="80">
      <c r="A80" s="96"/>
      <c r="B80" s="177"/>
      <c r="C80" s="96"/>
      <c r="D80" s="96"/>
      <c r="E80" s="96"/>
      <c r="F80" s="178"/>
      <c r="G80" s="96"/>
    </row>
    <row r="81">
      <c r="A81" s="96"/>
      <c r="B81" s="177"/>
      <c r="C81" s="96"/>
      <c r="D81" s="96"/>
      <c r="E81" s="96"/>
      <c r="F81" s="178"/>
      <c r="G81" s="96"/>
    </row>
    <row r="82">
      <c r="A82" s="96"/>
      <c r="B82" s="177"/>
      <c r="C82" s="96"/>
      <c r="D82" s="96"/>
      <c r="E82" s="96"/>
      <c r="F82" s="178"/>
      <c r="G82" s="96"/>
    </row>
    <row r="83">
      <c r="A83" s="96"/>
      <c r="B83" s="177"/>
      <c r="C83" s="96"/>
      <c r="D83" s="96"/>
      <c r="E83" s="96"/>
      <c r="F83" s="178"/>
      <c r="G83" s="96"/>
    </row>
    <row r="84">
      <c r="A84" s="96"/>
      <c r="B84" s="177"/>
      <c r="C84" s="96"/>
      <c r="D84" s="96"/>
      <c r="E84" s="96"/>
      <c r="F84" s="178"/>
      <c r="G84" s="96"/>
    </row>
    <row r="85">
      <c r="A85" s="96"/>
      <c r="B85" s="177"/>
      <c r="C85" s="96"/>
      <c r="D85" s="96"/>
      <c r="E85" s="96"/>
      <c r="F85" s="178"/>
      <c r="G85" s="96"/>
    </row>
    <row r="86">
      <c r="A86" s="96"/>
      <c r="B86" s="177"/>
      <c r="C86" s="96"/>
      <c r="D86" s="96"/>
      <c r="E86" s="96"/>
      <c r="F86" s="178"/>
      <c r="G86" s="96"/>
    </row>
    <row r="87">
      <c r="A87" s="96"/>
      <c r="B87" s="177"/>
      <c r="C87" s="96"/>
      <c r="D87" s="96"/>
      <c r="E87" s="96"/>
      <c r="F87" s="178"/>
      <c r="G87" s="96"/>
    </row>
    <row r="88">
      <c r="A88" s="96"/>
      <c r="B88" s="177"/>
      <c r="C88" s="96"/>
      <c r="D88" s="96"/>
      <c r="E88" s="96"/>
      <c r="F88" s="178"/>
      <c r="G88" s="96"/>
    </row>
    <row r="89">
      <c r="A89" s="96"/>
      <c r="B89" s="177"/>
      <c r="C89" s="96"/>
      <c r="D89" s="96"/>
      <c r="E89" s="96"/>
      <c r="F89" s="178"/>
      <c r="G89" s="96"/>
    </row>
    <row r="90">
      <c r="A90" s="96"/>
      <c r="B90" s="177"/>
      <c r="C90" s="96"/>
      <c r="D90" s="96"/>
      <c r="E90" s="96"/>
      <c r="F90" s="178"/>
      <c r="G90" s="96"/>
    </row>
    <row r="91">
      <c r="A91" s="96"/>
      <c r="B91" s="177"/>
      <c r="C91" s="96"/>
      <c r="D91" s="96"/>
      <c r="E91" s="96"/>
      <c r="F91" s="178"/>
      <c r="G91" s="96"/>
    </row>
    <row r="92">
      <c r="A92" s="96"/>
      <c r="B92" s="177"/>
      <c r="C92" s="96"/>
      <c r="D92" s="96"/>
      <c r="E92" s="96"/>
      <c r="F92" s="178"/>
      <c r="G92" s="96"/>
    </row>
    <row r="93">
      <c r="A93" s="96"/>
      <c r="B93" s="177"/>
      <c r="C93" s="96"/>
      <c r="D93" s="96"/>
      <c r="E93" s="96"/>
      <c r="F93" s="178"/>
      <c r="G93" s="96"/>
    </row>
    <row r="94">
      <c r="A94" s="96"/>
      <c r="B94" s="177"/>
      <c r="C94" s="96"/>
      <c r="D94" s="96"/>
      <c r="E94" s="96"/>
      <c r="F94" s="178"/>
      <c r="G94" s="96"/>
    </row>
    <row r="95">
      <c r="A95" s="96"/>
      <c r="B95" s="177"/>
      <c r="C95" s="96"/>
      <c r="D95" s="96"/>
      <c r="E95" s="96"/>
      <c r="F95" s="178"/>
      <c r="G95" s="96"/>
    </row>
    <row r="96">
      <c r="A96" s="96"/>
      <c r="B96" s="177"/>
      <c r="C96" s="96"/>
      <c r="D96" s="96"/>
      <c r="E96" s="96"/>
      <c r="F96" s="178"/>
      <c r="G96" s="96"/>
    </row>
    <row r="97">
      <c r="A97" s="96"/>
      <c r="B97" s="177"/>
      <c r="C97" s="96"/>
      <c r="D97" s="96"/>
      <c r="E97" s="96"/>
      <c r="F97" s="178"/>
      <c r="G97" s="96"/>
    </row>
    <row r="98">
      <c r="A98" s="96"/>
      <c r="B98" s="177"/>
      <c r="C98" s="96"/>
      <c r="D98" s="96"/>
      <c r="E98" s="96"/>
      <c r="F98" s="178"/>
      <c r="G98" s="96"/>
    </row>
    <row r="99">
      <c r="A99" s="96"/>
      <c r="B99" s="177"/>
      <c r="C99" s="96"/>
      <c r="D99" s="96"/>
      <c r="E99" s="96"/>
      <c r="F99" s="178"/>
      <c r="G99" s="96"/>
    </row>
    <row r="100">
      <c r="A100" s="96"/>
      <c r="B100" s="177"/>
      <c r="C100" s="96"/>
      <c r="D100" s="96"/>
      <c r="E100" s="96"/>
      <c r="F100" s="178"/>
      <c r="G100" s="96"/>
    </row>
    <row r="101">
      <c r="A101" s="96"/>
      <c r="B101" s="177"/>
      <c r="C101" s="96"/>
      <c r="D101" s="96"/>
      <c r="E101" s="96"/>
      <c r="F101" s="178"/>
      <c r="G101" s="96"/>
    </row>
    <row r="102">
      <c r="A102" s="96"/>
      <c r="B102" s="177"/>
      <c r="C102" s="96"/>
      <c r="D102" s="96"/>
      <c r="E102" s="96"/>
      <c r="F102" s="178"/>
      <c r="G102" s="96"/>
    </row>
    <row r="103">
      <c r="A103" s="96"/>
      <c r="B103" s="177"/>
      <c r="C103" s="96"/>
      <c r="D103" s="96"/>
      <c r="E103" s="96"/>
      <c r="F103" s="178"/>
      <c r="G103" s="96"/>
    </row>
    <row r="104">
      <c r="A104" s="96"/>
      <c r="B104" s="177"/>
      <c r="C104" s="96"/>
      <c r="D104" s="96"/>
      <c r="E104" s="96"/>
      <c r="F104" s="178"/>
      <c r="G104" s="96"/>
    </row>
    <row r="105">
      <c r="A105" s="96"/>
      <c r="B105" s="177"/>
      <c r="C105" s="96"/>
      <c r="D105" s="96"/>
      <c r="E105" s="96"/>
      <c r="F105" s="178"/>
      <c r="G105" s="96"/>
    </row>
    <row r="106">
      <c r="A106" s="96"/>
      <c r="B106" s="177"/>
      <c r="C106" s="96"/>
      <c r="D106" s="96"/>
      <c r="E106" s="96"/>
      <c r="F106" s="178"/>
      <c r="G106" s="96"/>
    </row>
    <row r="107">
      <c r="A107" s="96"/>
      <c r="B107" s="177"/>
      <c r="C107" s="96"/>
      <c r="D107" s="96"/>
      <c r="E107" s="96"/>
      <c r="F107" s="178"/>
      <c r="G107" s="96"/>
    </row>
    <row r="108">
      <c r="A108" s="96"/>
      <c r="B108" s="177"/>
      <c r="C108" s="96"/>
      <c r="D108" s="96"/>
      <c r="E108" s="96"/>
      <c r="F108" s="178"/>
      <c r="G108" s="96"/>
    </row>
    <row r="109">
      <c r="A109" s="96"/>
      <c r="B109" s="177"/>
      <c r="C109" s="96"/>
      <c r="D109" s="96"/>
      <c r="E109" s="96"/>
      <c r="F109" s="178"/>
      <c r="G109" s="96"/>
    </row>
    <row r="110">
      <c r="A110" s="96"/>
      <c r="B110" s="177"/>
      <c r="C110" s="96"/>
      <c r="D110" s="96"/>
      <c r="E110" s="96"/>
      <c r="F110" s="178"/>
      <c r="G110" s="96"/>
    </row>
    <row r="111">
      <c r="A111" s="96"/>
      <c r="B111" s="177"/>
      <c r="C111" s="96"/>
      <c r="D111" s="96"/>
      <c r="E111" s="96"/>
      <c r="F111" s="178"/>
      <c r="G111" s="96"/>
    </row>
    <row r="112">
      <c r="A112" s="96"/>
      <c r="B112" s="177"/>
      <c r="C112" s="96"/>
      <c r="D112" s="96"/>
      <c r="E112" s="96"/>
      <c r="F112" s="178"/>
      <c r="G112" s="96"/>
    </row>
    <row r="113">
      <c r="A113" s="96"/>
      <c r="B113" s="177"/>
      <c r="C113" s="96"/>
      <c r="D113" s="96"/>
      <c r="E113" s="96"/>
      <c r="F113" s="178"/>
      <c r="G113" s="96"/>
    </row>
    <row r="114">
      <c r="A114" s="96"/>
      <c r="B114" s="177"/>
      <c r="C114" s="96"/>
      <c r="D114" s="96"/>
      <c r="E114" s="96"/>
      <c r="F114" s="178"/>
      <c r="G114" s="96"/>
    </row>
    <row r="115">
      <c r="A115" s="96"/>
      <c r="B115" s="177"/>
      <c r="C115" s="96"/>
      <c r="D115" s="96"/>
      <c r="E115" s="96"/>
      <c r="F115" s="178"/>
      <c r="G115" s="96"/>
    </row>
    <row r="116">
      <c r="A116" s="96"/>
      <c r="B116" s="177"/>
      <c r="C116" s="96"/>
      <c r="D116" s="96"/>
      <c r="E116" s="96"/>
      <c r="F116" s="178"/>
      <c r="G116" s="96"/>
    </row>
    <row r="117">
      <c r="A117" s="96"/>
      <c r="B117" s="177"/>
      <c r="C117" s="96"/>
      <c r="D117" s="96"/>
      <c r="E117" s="96"/>
      <c r="F117" s="178"/>
      <c r="G117" s="96"/>
    </row>
    <row r="118">
      <c r="A118" s="96"/>
      <c r="B118" s="177"/>
      <c r="C118" s="96"/>
      <c r="D118" s="96"/>
      <c r="E118" s="96"/>
      <c r="F118" s="178"/>
      <c r="G118" s="96"/>
    </row>
    <row r="119">
      <c r="A119" s="96"/>
      <c r="B119" s="177"/>
      <c r="C119" s="96"/>
      <c r="D119" s="96"/>
      <c r="E119" s="96"/>
      <c r="F119" s="178"/>
      <c r="G119" s="96"/>
    </row>
    <row r="120">
      <c r="A120" s="96"/>
      <c r="B120" s="177"/>
      <c r="C120" s="96"/>
      <c r="D120" s="96"/>
      <c r="E120" s="96"/>
      <c r="F120" s="178"/>
      <c r="G120" s="96"/>
    </row>
    <row r="121">
      <c r="A121" s="96"/>
      <c r="B121" s="177"/>
      <c r="C121" s="96"/>
      <c r="D121" s="96"/>
      <c r="E121" s="96"/>
      <c r="F121" s="178"/>
      <c r="G121" s="96"/>
    </row>
    <row r="122">
      <c r="A122" s="96"/>
      <c r="B122" s="177"/>
      <c r="C122" s="96"/>
      <c r="D122" s="96"/>
      <c r="E122" s="96"/>
      <c r="F122" s="178"/>
      <c r="G122" s="96"/>
    </row>
    <row r="123">
      <c r="A123" s="96"/>
      <c r="B123" s="177"/>
      <c r="C123" s="96"/>
      <c r="D123" s="96"/>
      <c r="E123" s="96"/>
      <c r="F123" s="178"/>
      <c r="G123" s="96"/>
    </row>
    <row r="124">
      <c r="A124" s="96"/>
      <c r="B124" s="177"/>
      <c r="C124" s="96"/>
      <c r="D124" s="96"/>
      <c r="E124" s="96"/>
      <c r="F124" s="178"/>
      <c r="G124" s="96"/>
    </row>
    <row r="125">
      <c r="A125" s="96"/>
      <c r="B125" s="177"/>
      <c r="C125" s="96"/>
      <c r="D125" s="96"/>
      <c r="E125" s="96"/>
      <c r="F125" s="178"/>
      <c r="G125" s="96"/>
    </row>
    <row r="126">
      <c r="A126" s="96"/>
      <c r="B126" s="177"/>
      <c r="C126" s="96"/>
      <c r="D126" s="96"/>
      <c r="E126" s="96"/>
      <c r="F126" s="178"/>
      <c r="G126" s="96"/>
    </row>
    <row r="127">
      <c r="A127" s="96"/>
      <c r="B127" s="177"/>
      <c r="C127" s="96"/>
      <c r="D127" s="96"/>
      <c r="E127" s="96"/>
      <c r="F127" s="178"/>
      <c r="G127" s="96"/>
    </row>
    <row r="128">
      <c r="A128" s="96"/>
      <c r="B128" s="177"/>
      <c r="C128" s="96"/>
      <c r="D128" s="96"/>
      <c r="E128" s="96"/>
      <c r="F128" s="178"/>
      <c r="G128" s="96"/>
    </row>
    <row r="129">
      <c r="A129" s="96"/>
      <c r="B129" s="177"/>
      <c r="C129" s="96"/>
      <c r="D129" s="96"/>
      <c r="E129" s="96"/>
      <c r="F129" s="178"/>
      <c r="G129" s="96"/>
    </row>
    <row r="130">
      <c r="A130" s="96"/>
      <c r="B130" s="177"/>
      <c r="C130" s="96"/>
      <c r="D130" s="96"/>
      <c r="E130" s="96"/>
      <c r="F130" s="178"/>
      <c r="G130" s="96"/>
    </row>
    <row r="131">
      <c r="A131" s="96"/>
      <c r="B131" s="177"/>
      <c r="C131" s="96"/>
      <c r="D131" s="96"/>
      <c r="E131" s="96"/>
      <c r="F131" s="178"/>
      <c r="G131" s="96"/>
    </row>
    <row r="132">
      <c r="A132" s="96"/>
      <c r="B132" s="177"/>
      <c r="C132" s="96"/>
      <c r="D132" s="96"/>
      <c r="E132" s="96"/>
      <c r="F132" s="178"/>
      <c r="G132" s="96"/>
    </row>
    <row r="133">
      <c r="A133" s="96"/>
      <c r="B133" s="177"/>
      <c r="C133" s="96"/>
      <c r="D133" s="96"/>
      <c r="E133" s="96"/>
      <c r="F133" s="178"/>
      <c r="G133" s="96"/>
    </row>
    <row r="134">
      <c r="A134" s="96"/>
      <c r="B134" s="177"/>
      <c r="C134" s="96"/>
      <c r="D134" s="96"/>
      <c r="E134" s="96"/>
      <c r="F134" s="178"/>
      <c r="G134" s="96"/>
    </row>
    <row r="135">
      <c r="A135" s="96"/>
      <c r="B135" s="177"/>
      <c r="C135" s="96"/>
      <c r="D135" s="96"/>
      <c r="E135" s="96"/>
      <c r="F135" s="178"/>
      <c r="G135" s="96"/>
    </row>
    <row r="136">
      <c r="A136" s="96"/>
      <c r="B136" s="177"/>
      <c r="C136" s="96"/>
      <c r="D136" s="96"/>
      <c r="E136" s="96"/>
      <c r="F136" s="178"/>
      <c r="G136" s="96"/>
    </row>
    <row r="137">
      <c r="A137" s="96"/>
      <c r="B137" s="177"/>
      <c r="C137" s="96"/>
      <c r="D137" s="96"/>
      <c r="E137" s="96"/>
      <c r="F137" s="178"/>
      <c r="G137" s="96"/>
    </row>
    <row r="138">
      <c r="A138" s="96"/>
      <c r="B138" s="177"/>
      <c r="C138" s="96"/>
      <c r="D138" s="96"/>
      <c r="E138" s="96"/>
      <c r="F138" s="178"/>
      <c r="G138" s="96"/>
    </row>
    <row r="139">
      <c r="A139" s="96"/>
      <c r="B139" s="177"/>
      <c r="C139" s="96"/>
      <c r="D139" s="96"/>
      <c r="E139" s="96"/>
      <c r="F139" s="178"/>
      <c r="G139" s="96"/>
    </row>
    <row r="140">
      <c r="A140" s="96"/>
      <c r="B140" s="177"/>
      <c r="C140" s="96"/>
      <c r="D140" s="96"/>
      <c r="E140" s="96"/>
      <c r="F140" s="178"/>
      <c r="G140" s="96"/>
    </row>
    <row r="141">
      <c r="A141" s="96"/>
      <c r="B141" s="177"/>
      <c r="C141" s="96"/>
      <c r="D141" s="96"/>
      <c r="E141" s="96"/>
      <c r="F141" s="178"/>
      <c r="G141" s="96"/>
    </row>
    <row r="142">
      <c r="A142" s="96"/>
      <c r="B142" s="177"/>
      <c r="C142" s="96"/>
      <c r="D142" s="96"/>
      <c r="E142" s="96"/>
      <c r="F142" s="178"/>
      <c r="G142" s="96"/>
    </row>
    <row r="143">
      <c r="A143" s="96"/>
      <c r="B143" s="177"/>
      <c r="C143" s="96"/>
      <c r="D143" s="96"/>
      <c r="E143" s="96"/>
      <c r="F143" s="178"/>
      <c r="G143" s="96"/>
    </row>
    <row r="144">
      <c r="A144" s="96"/>
      <c r="B144" s="177"/>
      <c r="C144" s="96"/>
      <c r="D144" s="96"/>
      <c r="E144" s="96"/>
      <c r="F144" s="178"/>
      <c r="G144" s="96"/>
    </row>
    <row r="145">
      <c r="A145" s="96"/>
      <c r="B145" s="177"/>
      <c r="C145" s="96"/>
      <c r="D145" s="96"/>
      <c r="E145" s="96"/>
      <c r="F145" s="178"/>
      <c r="G145" s="96"/>
    </row>
    <row r="146">
      <c r="A146" s="96"/>
      <c r="B146" s="177"/>
      <c r="C146" s="96"/>
      <c r="D146" s="96"/>
      <c r="E146" s="96"/>
      <c r="F146" s="178"/>
      <c r="G146" s="96"/>
    </row>
    <row r="147">
      <c r="A147" s="96"/>
      <c r="B147" s="177"/>
      <c r="C147" s="96"/>
      <c r="D147" s="96"/>
      <c r="E147" s="96"/>
      <c r="F147" s="178"/>
      <c r="G147" s="96"/>
    </row>
    <row r="148">
      <c r="A148" s="96"/>
      <c r="B148" s="177"/>
      <c r="C148" s="96"/>
      <c r="D148" s="96"/>
      <c r="E148" s="96"/>
      <c r="F148" s="178"/>
      <c r="G148" s="96"/>
    </row>
    <row r="149">
      <c r="A149" s="96"/>
      <c r="B149" s="177"/>
      <c r="C149" s="96"/>
      <c r="D149" s="96"/>
      <c r="E149" s="96"/>
      <c r="F149" s="178"/>
      <c r="G149" s="96"/>
    </row>
    <row r="150">
      <c r="A150" s="96"/>
      <c r="B150" s="177"/>
      <c r="C150" s="96"/>
      <c r="D150" s="96"/>
      <c r="E150" s="96"/>
      <c r="F150" s="178"/>
      <c r="G150" s="96"/>
    </row>
    <row r="151">
      <c r="A151" s="96"/>
      <c r="B151" s="177"/>
      <c r="C151" s="96"/>
      <c r="D151" s="96"/>
      <c r="E151" s="96"/>
      <c r="F151" s="178"/>
      <c r="G151" s="96"/>
    </row>
    <row r="152">
      <c r="A152" s="96"/>
      <c r="B152" s="177"/>
      <c r="C152" s="96"/>
      <c r="D152" s="96"/>
      <c r="E152" s="96"/>
      <c r="F152" s="178"/>
      <c r="G152" s="96"/>
    </row>
    <row r="153">
      <c r="A153" s="96"/>
      <c r="B153" s="177"/>
      <c r="C153" s="96"/>
      <c r="D153" s="96"/>
      <c r="E153" s="96"/>
      <c r="F153" s="178"/>
      <c r="G153" s="96"/>
    </row>
    <row r="154">
      <c r="A154" s="96"/>
      <c r="B154" s="177"/>
      <c r="C154" s="96"/>
      <c r="D154" s="96"/>
      <c r="E154" s="96"/>
      <c r="F154" s="178"/>
      <c r="G154" s="96"/>
    </row>
    <row r="155">
      <c r="A155" s="96"/>
      <c r="B155" s="177"/>
      <c r="C155" s="96"/>
      <c r="D155" s="96"/>
      <c r="E155" s="96"/>
      <c r="F155" s="178"/>
      <c r="G155" s="96"/>
    </row>
    <row r="156">
      <c r="A156" s="96"/>
      <c r="B156" s="177"/>
      <c r="C156" s="96"/>
      <c r="D156" s="96"/>
      <c r="E156" s="96"/>
      <c r="F156" s="178"/>
      <c r="G156" s="96"/>
    </row>
    <row r="157">
      <c r="A157" s="96"/>
      <c r="B157" s="177"/>
      <c r="C157" s="96"/>
      <c r="D157" s="96"/>
      <c r="E157" s="96"/>
      <c r="F157" s="178"/>
      <c r="G157" s="96"/>
    </row>
    <row r="158">
      <c r="A158" s="96"/>
      <c r="B158" s="177"/>
      <c r="C158" s="96"/>
      <c r="D158" s="96"/>
      <c r="E158" s="96"/>
      <c r="F158" s="178"/>
      <c r="G158" s="96"/>
    </row>
    <row r="159">
      <c r="A159" s="96"/>
      <c r="B159" s="177"/>
      <c r="C159" s="96"/>
      <c r="D159" s="96"/>
      <c r="E159" s="96"/>
      <c r="F159" s="178"/>
      <c r="G159" s="96"/>
    </row>
    <row r="160">
      <c r="A160" s="96"/>
      <c r="B160" s="177"/>
      <c r="C160" s="96"/>
      <c r="D160" s="96"/>
      <c r="E160" s="96"/>
      <c r="F160" s="178"/>
      <c r="G160" s="96"/>
    </row>
    <row r="161">
      <c r="A161" s="96"/>
      <c r="B161" s="177"/>
      <c r="C161" s="96"/>
      <c r="D161" s="96"/>
      <c r="E161" s="96"/>
      <c r="F161" s="178"/>
      <c r="G161" s="96"/>
    </row>
    <row r="162">
      <c r="A162" s="96"/>
      <c r="B162" s="177"/>
      <c r="C162" s="96"/>
      <c r="D162" s="96"/>
      <c r="E162" s="96"/>
      <c r="F162" s="178"/>
      <c r="G162" s="96"/>
    </row>
    <row r="163">
      <c r="A163" s="96"/>
      <c r="B163" s="177"/>
      <c r="C163" s="96"/>
      <c r="D163" s="96"/>
      <c r="E163" s="96"/>
      <c r="F163" s="178"/>
      <c r="G163" s="96"/>
    </row>
    <row r="164">
      <c r="A164" s="96"/>
      <c r="B164" s="177"/>
      <c r="C164" s="96"/>
      <c r="D164" s="96"/>
      <c r="E164" s="96"/>
      <c r="F164" s="178"/>
      <c r="G164" s="96"/>
    </row>
    <row r="165">
      <c r="A165" s="96"/>
      <c r="B165" s="177"/>
      <c r="C165" s="96"/>
      <c r="D165" s="96"/>
      <c r="E165" s="96"/>
      <c r="F165" s="178"/>
      <c r="G165" s="96"/>
    </row>
    <row r="166">
      <c r="A166" s="96"/>
      <c r="B166" s="177"/>
      <c r="C166" s="96"/>
      <c r="D166" s="96"/>
      <c r="E166" s="96"/>
      <c r="F166" s="178"/>
      <c r="G166" s="96"/>
    </row>
    <row r="167">
      <c r="A167" s="96"/>
      <c r="B167" s="177"/>
      <c r="C167" s="96"/>
      <c r="D167" s="96"/>
      <c r="E167" s="96"/>
      <c r="F167" s="178"/>
      <c r="G167" s="96"/>
    </row>
    <row r="168">
      <c r="A168" s="96"/>
      <c r="B168" s="177"/>
      <c r="C168" s="96"/>
      <c r="D168" s="96"/>
      <c r="E168" s="96"/>
      <c r="F168" s="178"/>
      <c r="G168" s="96"/>
    </row>
    <row r="169">
      <c r="A169" s="96"/>
      <c r="B169" s="177"/>
      <c r="C169" s="96"/>
      <c r="D169" s="96"/>
      <c r="E169" s="96"/>
      <c r="F169" s="178"/>
      <c r="G169" s="96"/>
    </row>
    <row r="170">
      <c r="A170" s="96"/>
      <c r="B170" s="177"/>
      <c r="C170" s="96"/>
      <c r="D170" s="96"/>
      <c r="E170" s="96"/>
      <c r="F170" s="178"/>
      <c r="G170" s="96"/>
    </row>
    <row r="171">
      <c r="A171" s="96"/>
      <c r="B171" s="177"/>
      <c r="C171" s="96"/>
      <c r="D171" s="96"/>
      <c r="E171" s="96"/>
      <c r="F171" s="178"/>
      <c r="G171" s="96"/>
    </row>
    <row r="172">
      <c r="A172" s="96"/>
      <c r="B172" s="177"/>
      <c r="C172" s="96"/>
      <c r="D172" s="96"/>
      <c r="E172" s="96"/>
      <c r="F172" s="178"/>
      <c r="G172" s="96"/>
    </row>
    <row r="173">
      <c r="A173" s="96"/>
      <c r="B173" s="177"/>
      <c r="C173" s="96"/>
      <c r="D173" s="96"/>
      <c r="E173" s="96"/>
      <c r="F173" s="178"/>
      <c r="G173" s="96"/>
    </row>
    <row r="174">
      <c r="A174" s="96"/>
      <c r="B174" s="177"/>
      <c r="C174" s="96"/>
      <c r="D174" s="96"/>
      <c r="E174" s="96"/>
      <c r="F174" s="178"/>
      <c r="G174" s="96"/>
    </row>
    <row r="175">
      <c r="A175" s="96"/>
      <c r="B175" s="177"/>
      <c r="C175" s="96"/>
      <c r="D175" s="96"/>
      <c r="E175" s="96"/>
      <c r="F175" s="178"/>
      <c r="G175" s="96"/>
    </row>
    <row r="176">
      <c r="A176" s="96"/>
      <c r="B176" s="177"/>
      <c r="C176" s="96"/>
      <c r="D176" s="96"/>
      <c r="E176" s="96"/>
      <c r="F176" s="178"/>
      <c r="G176" s="96"/>
    </row>
    <row r="177">
      <c r="A177" s="96"/>
      <c r="B177" s="177"/>
      <c r="C177" s="96"/>
      <c r="D177" s="96"/>
      <c r="E177" s="96"/>
      <c r="F177" s="178"/>
      <c r="G177" s="96"/>
    </row>
    <row r="178">
      <c r="A178" s="96"/>
      <c r="B178" s="177"/>
      <c r="C178" s="96"/>
      <c r="D178" s="96"/>
      <c r="E178" s="96"/>
      <c r="F178" s="178"/>
      <c r="G178" s="96"/>
    </row>
    <row r="179">
      <c r="A179" s="96"/>
      <c r="B179" s="177"/>
      <c r="C179" s="96"/>
      <c r="D179" s="96"/>
      <c r="E179" s="96"/>
      <c r="F179" s="178"/>
      <c r="G179" s="96"/>
    </row>
    <row r="180">
      <c r="A180" s="96"/>
      <c r="B180" s="177"/>
      <c r="C180" s="96"/>
      <c r="D180" s="96"/>
      <c r="E180" s="96"/>
      <c r="F180" s="178"/>
      <c r="G180" s="96"/>
    </row>
    <row r="181">
      <c r="A181" s="96"/>
      <c r="B181" s="177"/>
      <c r="C181" s="96"/>
      <c r="D181" s="96"/>
      <c r="E181" s="96"/>
      <c r="F181" s="178"/>
      <c r="G181" s="96"/>
    </row>
    <row r="182">
      <c r="A182" s="96"/>
      <c r="B182" s="177"/>
      <c r="C182" s="96"/>
      <c r="D182" s="96"/>
      <c r="E182" s="96"/>
      <c r="F182" s="178"/>
      <c r="G182" s="96"/>
    </row>
    <row r="183">
      <c r="A183" s="96"/>
      <c r="B183" s="177"/>
      <c r="C183" s="96"/>
      <c r="D183" s="96"/>
      <c r="E183" s="96"/>
      <c r="F183" s="178"/>
      <c r="G183" s="96"/>
    </row>
    <row r="184">
      <c r="A184" s="96"/>
      <c r="B184" s="177"/>
      <c r="C184" s="96"/>
      <c r="D184" s="96"/>
      <c r="E184" s="96"/>
      <c r="F184" s="178"/>
      <c r="G184" s="96"/>
    </row>
    <row r="185">
      <c r="A185" s="96"/>
      <c r="B185" s="177"/>
      <c r="C185" s="96"/>
      <c r="D185" s="96"/>
      <c r="E185" s="96"/>
      <c r="F185" s="178"/>
      <c r="G185" s="96"/>
    </row>
    <row r="186">
      <c r="A186" s="96"/>
      <c r="B186" s="177"/>
      <c r="C186" s="96"/>
      <c r="D186" s="96"/>
      <c r="E186" s="96"/>
      <c r="F186" s="178"/>
      <c r="G186" s="96"/>
    </row>
    <row r="187">
      <c r="A187" s="96"/>
      <c r="B187" s="177"/>
      <c r="C187" s="96"/>
      <c r="D187" s="96"/>
      <c r="E187" s="96"/>
      <c r="F187" s="178"/>
      <c r="G187" s="96"/>
    </row>
    <row r="188">
      <c r="A188" s="96"/>
      <c r="B188" s="177"/>
      <c r="C188" s="96"/>
      <c r="D188" s="96"/>
      <c r="E188" s="96"/>
      <c r="F188" s="178"/>
      <c r="G188" s="96"/>
    </row>
    <row r="189">
      <c r="A189" s="96"/>
      <c r="B189" s="177"/>
      <c r="C189" s="96"/>
      <c r="D189" s="96"/>
      <c r="E189" s="96"/>
      <c r="F189" s="178"/>
      <c r="G189" s="96"/>
    </row>
    <row r="190">
      <c r="A190" s="96"/>
      <c r="B190" s="177"/>
      <c r="C190" s="96"/>
      <c r="D190" s="96"/>
      <c r="E190" s="96"/>
      <c r="F190" s="178"/>
      <c r="G190" s="96"/>
    </row>
    <row r="191">
      <c r="A191" s="96"/>
      <c r="B191" s="177"/>
      <c r="C191" s="96"/>
      <c r="D191" s="96"/>
      <c r="E191" s="96"/>
      <c r="F191" s="178"/>
      <c r="G191" s="96"/>
    </row>
    <row r="192">
      <c r="A192" s="96"/>
      <c r="B192" s="177"/>
      <c r="C192" s="96"/>
      <c r="D192" s="96"/>
      <c r="E192" s="96"/>
      <c r="F192" s="178"/>
      <c r="G192" s="96"/>
    </row>
    <row r="193">
      <c r="A193" s="96"/>
      <c r="B193" s="177"/>
      <c r="C193" s="96"/>
      <c r="D193" s="96"/>
      <c r="E193" s="96"/>
      <c r="F193" s="178"/>
      <c r="G193" s="96"/>
    </row>
    <row r="194">
      <c r="A194" s="96"/>
      <c r="B194" s="177"/>
      <c r="C194" s="96"/>
      <c r="D194" s="96"/>
      <c r="E194" s="96"/>
      <c r="F194" s="178"/>
      <c r="G194" s="96"/>
    </row>
    <row r="195">
      <c r="A195" s="96"/>
      <c r="B195" s="177"/>
      <c r="C195" s="96"/>
      <c r="D195" s="96"/>
      <c r="E195" s="96"/>
      <c r="F195" s="178"/>
      <c r="G195" s="96"/>
    </row>
    <row r="196">
      <c r="A196" s="96"/>
      <c r="B196" s="177"/>
      <c r="C196" s="96"/>
      <c r="D196" s="96"/>
      <c r="E196" s="96"/>
      <c r="F196" s="178"/>
      <c r="G196" s="96"/>
    </row>
    <row r="197">
      <c r="A197" s="96"/>
      <c r="B197" s="177"/>
      <c r="C197" s="96"/>
      <c r="D197" s="96"/>
      <c r="E197" s="96"/>
      <c r="F197" s="178"/>
      <c r="G197" s="96"/>
    </row>
    <row r="198">
      <c r="A198" s="96"/>
      <c r="B198" s="177"/>
      <c r="C198" s="96"/>
      <c r="D198" s="96"/>
      <c r="E198" s="96"/>
      <c r="F198" s="178"/>
      <c r="G198" s="96"/>
    </row>
    <row r="199">
      <c r="A199" s="96"/>
      <c r="B199" s="177"/>
      <c r="C199" s="96"/>
      <c r="D199" s="96"/>
      <c r="E199" s="96"/>
      <c r="F199" s="178"/>
      <c r="G199" s="96"/>
    </row>
    <row r="200">
      <c r="A200" s="96"/>
      <c r="B200" s="177"/>
      <c r="C200" s="96"/>
      <c r="D200" s="96"/>
      <c r="E200" s="96"/>
      <c r="F200" s="178"/>
      <c r="G200" s="96"/>
    </row>
    <row r="201">
      <c r="A201" s="96"/>
      <c r="B201" s="177"/>
      <c r="C201" s="96"/>
      <c r="D201" s="96"/>
      <c r="E201" s="96"/>
      <c r="F201" s="178"/>
      <c r="G201" s="96"/>
    </row>
    <row r="202">
      <c r="A202" s="96"/>
      <c r="B202" s="177"/>
      <c r="C202" s="96"/>
      <c r="D202" s="96"/>
      <c r="E202" s="96"/>
      <c r="F202" s="178"/>
      <c r="G202" s="96"/>
    </row>
    <row r="203">
      <c r="A203" s="96"/>
      <c r="B203" s="177"/>
      <c r="C203" s="96"/>
      <c r="D203" s="96"/>
      <c r="E203" s="96"/>
      <c r="F203" s="178"/>
      <c r="G203" s="96"/>
    </row>
    <row r="204">
      <c r="A204" s="96"/>
      <c r="B204" s="177"/>
      <c r="C204" s="96"/>
      <c r="D204" s="96"/>
      <c r="E204" s="96"/>
      <c r="F204" s="178"/>
      <c r="G204" s="96"/>
    </row>
    <row r="205">
      <c r="A205" s="96"/>
      <c r="B205" s="177"/>
      <c r="C205" s="96"/>
      <c r="D205" s="96"/>
      <c r="E205" s="96"/>
      <c r="F205" s="178"/>
      <c r="G205" s="96"/>
    </row>
    <row r="206">
      <c r="A206" s="96"/>
      <c r="B206" s="177"/>
      <c r="C206" s="96"/>
      <c r="D206" s="96"/>
      <c r="E206" s="96"/>
      <c r="F206" s="178"/>
      <c r="G206" s="96"/>
    </row>
    <row r="207">
      <c r="A207" s="96"/>
      <c r="B207" s="177"/>
      <c r="C207" s="96"/>
      <c r="D207" s="96"/>
      <c r="E207" s="96"/>
      <c r="F207" s="178"/>
      <c r="G207" s="96"/>
    </row>
    <row r="208">
      <c r="A208" s="96"/>
      <c r="B208" s="177"/>
      <c r="C208" s="96"/>
      <c r="D208" s="96"/>
      <c r="E208" s="96"/>
      <c r="F208" s="178"/>
      <c r="G208" s="96"/>
    </row>
    <row r="209">
      <c r="A209" s="96"/>
      <c r="B209" s="177"/>
      <c r="C209" s="96"/>
      <c r="D209" s="96"/>
      <c r="E209" s="96"/>
      <c r="F209" s="178"/>
      <c r="G209" s="96"/>
    </row>
    <row r="210">
      <c r="A210" s="96"/>
      <c r="B210" s="177"/>
      <c r="C210" s="96"/>
      <c r="D210" s="96"/>
      <c r="E210" s="96"/>
      <c r="F210" s="178"/>
      <c r="G210" s="96"/>
    </row>
    <row r="211">
      <c r="A211" s="96"/>
      <c r="B211" s="177"/>
      <c r="C211" s="96"/>
      <c r="D211" s="96"/>
      <c r="E211" s="96"/>
      <c r="F211" s="178"/>
      <c r="G211" s="96"/>
    </row>
    <row r="212">
      <c r="A212" s="96"/>
      <c r="B212" s="177"/>
      <c r="C212" s="96"/>
      <c r="D212" s="96"/>
      <c r="E212" s="96"/>
      <c r="F212" s="178"/>
      <c r="G212" s="96"/>
    </row>
    <row r="213">
      <c r="A213" s="96"/>
      <c r="B213" s="177"/>
      <c r="C213" s="96"/>
      <c r="D213" s="96"/>
      <c r="E213" s="96"/>
      <c r="F213" s="178"/>
      <c r="G213" s="96"/>
    </row>
    <row r="214">
      <c r="A214" s="96"/>
      <c r="B214" s="177"/>
      <c r="C214" s="96"/>
      <c r="D214" s="96"/>
      <c r="E214" s="96"/>
      <c r="F214" s="178"/>
      <c r="G214" s="96"/>
    </row>
    <row r="215">
      <c r="A215" s="96"/>
      <c r="B215" s="177"/>
      <c r="C215" s="96"/>
      <c r="D215" s="96"/>
      <c r="E215" s="96"/>
      <c r="F215" s="178"/>
      <c r="G215" s="96"/>
    </row>
    <row r="216">
      <c r="A216" s="96"/>
      <c r="B216" s="177"/>
      <c r="C216" s="96"/>
      <c r="D216" s="96"/>
      <c r="E216" s="96"/>
      <c r="F216" s="178"/>
      <c r="G216" s="96"/>
    </row>
    <row r="217">
      <c r="A217" s="96"/>
      <c r="B217" s="177"/>
      <c r="C217" s="96"/>
      <c r="D217" s="96"/>
      <c r="E217" s="96"/>
      <c r="F217" s="178"/>
      <c r="G217" s="96"/>
    </row>
    <row r="218">
      <c r="A218" s="96"/>
      <c r="B218" s="177"/>
      <c r="C218" s="96"/>
      <c r="D218" s="96"/>
      <c r="E218" s="96"/>
      <c r="F218" s="178"/>
      <c r="G218" s="96"/>
    </row>
    <row r="219">
      <c r="A219" s="96"/>
      <c r="B219" s="177"/>
      <c r="C219" s="96"/>
      <c r="D219" s="96"/>
      <c r="E219" s="96"/>
      <c r="F219" s="178"/>
      <c r="G219" s="96"/>
    </row>
    <row r="220">
      <c r="A220" s="96"/>
      <c r="B220" s="177"/>
      <c r="C220" s="96"/>
      <c r="D220" s="96"/>
      <c r="E220" s="96"/>
      <c r="F220" s="178"/>
      <c r="G220" s="96"/>
    </row>
    <row r="221">
      <c r="A221" s="96"/>
      <c r="B221" s="177"/>
      <c r="C221" s="96"/>
      <c r="D221" s="96"/>
      <c r="E221" s="96"/>
      <c r="F221" s="178"/>
      <c r="G221" s="96"/>
    </row>
    <row r="222">
      <c r="A222" s="96"/>
      <c r="B222" s="177"/>
      <c r="C222" s="96"/>
      <c r="D222" s="96"/>
      <c r="E222" s="96"/>
      <c r="F222" s="178"/>
      <c r="G222" s="96"/>
    </row>
    <row r="223">
      <c r="A223" s="96"/>
      <c r="B223" s="177"/>
      <c r="C223" s="96"/>
      <c r="D223" s="96"/>
      <c r="E223" s="96"/>
      <c r="F223" s="178"/>
      <c r="G223" s="96"/>
    </row>
    <row r="224">
      <c r="A224" s="96"/>
      <c r="B224" s="177"/>
      <c r="C224" s="96"/>
      <c r="D224" s="96"/>
      <c r="E224" s="96"/>
      <c r="F224" s="178"/>
      <c r="G224" s="96"/>
    </row>
    <row r="225">
      <c r="A225" s="96"/>
      <c r="B225" s="177"/>
      <c r="C225" s="96"/>
      <c r="D225" s="96"/>
      <c r="E225" s="96"/>
      <c r="F225" s="178"/>
      <c r="G225" s="96"/>
    </row>
    <row r="226">
      <c r="A226" s="96"/>
      <c r="B226" s="177"/>
      <c r="C226" s="96"/>
      <c r="D226" s="96"/>
      <c r="E226" s="96"/>
      <c r="F226" s="178"/>
      <c r="G226" s="96"/>
    </row>
    <row r="227">
      <c r="A227" s="96"/>
      <c r="B227" s="177"/>
      <c r="C227" s="96"/>
      <c r="D227" s="96"/>
      <c r="E227" s="96"/>
      <c r="F227" s="178"/>
      <c r="G227" s="96"/>
    </row>
    <row r="228">
      <c r="A228" s="96"/>
      <c r="B228" s="177"/>
      <c r="C228" s="96"/>
      <c r="D228" s="96"/>
      <c r="E228" s="96"/>
      <c r="F228" s="178"/>
      <c r="G228" s="96"/>
    </row>
    <row r="229">
      <c r="A229" s="96"/>
      <c r="B229" s="177"/>
      <c r="C229" s="96"/>
      <c r="D229" s="96"/>
      <c r="E229" s="96"/>
      <c r="F229" s="178"/>
      <c r="G229" s="96"/>
    </row>
    <row r="230">
      <c r="A230" s="96"/>
      <c r="B230" s="177"/>
      <c r="C230" s="96"/>
      <c r="D230" s="96"/>
      <c r="E230" s="96"/>
      <c r="F230" s="178"/>
      <c r="G230" s="96"/>
    </row>
    <row r="231">
      <c r="A231" s="96"/>
      <c r="B231" s="177"/>
      <c r="C231" s="96"/>
      <c r="D231" s="96"/>
      <c r="E231" s="96"/>
      <c r="F231" s="178"/>
      <c r="G231" s="96"/>
    </row>
    <row r="232">
      <c r="A232" s="96"/>
      <c r="B232" s="177"/>
      <c r="C232" s="96"/>
      <c r="D232" s="96"/>
      <c r="E232" s="96"/>
      <c r="F232" s="178"/>
      <c r="G232" s="96"/>
    </row>
    <row r="233">
      <c r="A233" s="96"/>
      <c r="B233" s="177"/>
      <c r="C233" s="96"/>
      <c r="D233" s="96"/>
      <c r="E233" s="96"/>
      <c r="F233" s="178"/>
      <c r="G233" s="96"/>
    </row>
    <row r="234">
      <c r="A234" s="96"/>
      <c r="B234" s="177"/>
      <c r="C234" s="96"/>
      <c r="D234" s="96"/>
      <c r="E234" s="96"/>
      <c r="F234" s="178"/>
      <c r="G234" s="96"/>
    </row>
    <row r="235">
      <c r="A235" s="96"/>
      <c r="B235" s="177"/>
      <c r="C235" s="96"/>
      <c r="D235" s="96"/>
      <c r="E235" s="96"/>
      <c r="F235" s="178"/>
      <c r="G235" s="96"/>
    </row>
    <row r="236">
      <c r="A236" s="96"/>
      <c r="B236" s="177"/>
      <c r="C236" s="96"/>
      <c r="D236" s="96"/>
      <c r="E236" s="96"/>
      <c r="F236" s="178"/>
      <c r="G236" s="96"/>
    </row>
    <row r="237">
      <c r="A237" s="96"/>
      <c r="B237" s="177"/>
      <c r="C237" s="96"/>
      <c r="D237" s="96"/>
      <c r="E237" s="96"/>
      <c r="F237" s="178"/>
      <c r="G237" s="96"/>
    </row>
    <row r="238">
      <c r="A238" s="96"/>
      <c r="B238" s="177"/>
      <c r="C238" s="96"/>
      <c r="D238" s="96"/>
      <c r="E238" s="96"/>
      <c r="F238" s="178"/>
      <c r="G238" s="96"/>
    </row>
    <row r="239">
      <c r="A239" s="96"/>
      <c r="B239" s="177"/>
      <c r="C239" s="96"/>
      <c r="D239" s="96"/>
      <c r="E239" s="96"/>
      <c r="F239" s="178"/>
      <c r="G239" s="96"/>
    </row>
    <row r="240">
      <c r="A240" s="96"/>
      <c r="B240" s="177"/>
      <c r="C240" s="96"/>
      <c r="D240" s="96"/>
      <c r="E240" s="96"/>
      <c r="F240" s="178"/>
      <c r="G240" s="96"/>
    </row>
    <row r="241">
      <c r="A241" s="96"/>
      <c r="B241" s="177"/>
      <c r="C241" s="96"/>
      <c r="D241" s="96"/>
      <c r="E241" s="96"/>
      <c r="F241" s="178"/>
      <c r="G241" s="96"/>
    </row>
    <row r="242">
      <c r="A242" s="96"/>
      <c r="B242" s="177"/>
      <c r="C242" s="96"/>
      <c r="D242" s="96"/>
      <c r="E242" s="96"/>
      <c r="F242" s="178"/>
      <c r="G242" s="96"/>
    </row>
    <row r="243">
      <c r="A243" s="96"/>
      <c r="B243" s="177"/>
      <c r="C243" s="96"/>
      <c r="D243" s="96"/>
      <c r="E243" s="96"/>
      <c r="F243" s="178"/>
      <c r="G243" s="96"/>
    </row>
    <row r="244">
      <c r="A244" s="96"/>
      <c r="B244" s="177"/>
      <c r="C244" s="96"/>
      <c r="D244" s="96"/>
      <c r="E244" s="96"/>
      <c r="F244" s="178"/>
      <c r="G244" s="96"/>
    </row>
    <row r="245">
      <c r="A245" s="96"/>
      <c r="B245" s="177"/>
      <c r="C245" s="96"/>
      <c r="D245" s="96"/>
      <c r="E245" s="96"/>
      <c r="F245" s="178"/>
      <c r="G245" s="96"/>
    </row>
    <row r="246">
      <c r="A246" s="96"/>
      <c r="B246" s="177"/>
      <c r="C246" s="96"/>
      <c r="D246" s="96"/>
      <c r="E246" s="96"/>
      <c r="F246" s="178"/>
      <c r="G246" s="96"/>
    </row>
    <row r="247">
      <c r="A247" s="96"/>
      <c r="B247" s="177"/>
      <c r="C247" s="96"/>
      <c r="D247" s="96"/>
      <c r="E247" s="96"/>
      <c r="F247" s="178"/>
      <c r="G247" s="96"/>
    </row>
    <row r="248">
      <c r="A248" s="96"/>
      <c r="B248" s="177"/>
      <c r="C248" s="96"/>
      <c r="D248" s="96"/>
      <c r="E248" s="96"/>
      <c r="F248" s="178"/>
      <c r="G248" s="96"/>
    </row>
    <row r="249">
      <c r="A249" s="96"/>
      <c r="B249" s="177"/>
      <c r="C249" s="96"/>
      <c r="D249" s="96"/>
      <c r="E249" s="96"/>
      <c r="F249" s="178"/>
      <c r="G249" s="96"/>
    </row>
    <row r="250">
      <c r="A250" s="96"/>
      <c r="B250" s="177"/>
      <c r="C250" s="96"/>
      <c r="D250" s="96"/>
      <c r="E250" s="96"/>
      <c r="F250" s="178"/>
      <c r="G250" s="96"/>
    </row>
    <row r="251">
      <c r="A251" s="96"/>
      <c r="B251" s="177"/>
      <c r="C251" s="96"/>
      <c r="D251" s="96"/>
      <c r="E251" s="96"/>
      <c r="F251" s="178"/>
      <c r="G251" s="96"/>
    </row>
    <row r="252">
      <c r="A252" s="96"/>
      <c r="B252" s="177"/>
      <c r="C252" s="96"/>
      <c r="D252" s="96"/>
      <c r="E252" s="96"/>
      <c r="F252" s="178"/>
      <c r="G252" s="96"/>
    </row>
    <row r="253">
      <c r="A253" s="96"/>
      <c r="B253" s="177"/>
      <c r="C253" s="96"/>
      <c r="D253" s="96"/>
      <c r="E253" s="96"/>
      <c r="F253" s="178"/>
      <c r="G253" s="96"/>
    </row>
    <row r="254">
      <c r="A254" s="96"/>
      <c r="B254" s="177"/>
      <c r="C254" s="96"/>
      <c r="D254" s="96"/>
      <c r="E254" s="96"/>
      <c r="F254" s="178"/>
      <c r="G254" s="96"/>
    </row>
    <row r="255">
      <c r="A255" s="96"/>
      <c r="B255" s="177"/>
      <c r="C255" s="96"/>
      <c r="D255" s="96"/>
      <c r="E255" s="96"/>
      <c r="F255" s="178"/>
      <c r="G255" s="96"/>
    </row>
    <row r="256">
      <c r="A256" s="96"/>
      <c r="B256" s="177"/>
      <c r="C256" s="96"/>
      <c r="D256" s="96"/>
      <c r="E256" s="96"/>
      <c r="F256" s="178"/>
      <c r="G256" s="96"/>
    </row>
    <row r="257">
      <c r="A257" s="96"/>
      <c r="B257" s="177"/>
      <c r="C257" s="96"/>
      <c r="D257" s="96"/>
      <c r="E257" s="96"/>
      <c r="F257" s="178"/>
      <c r="G257" s="96"/>
    </row>
    <row r="258">
      <c r="A258" s="96"/>
      <c r="B258" s="177"/>
      <c r="C258" s="96"/>
      <c r="D258" s="96"/>
      <c r="E258" s="96"/>
      <c r="F258" s="178"/>
      <c r="G258" s="96"/>
    </row>
    <row r="259">
      <c r="A259" s="96"/>
      <c r="B259" s="177"/>
      <c r="C259" s="96"/>
      <c r="D259" s="96"/>
      <c r="E259" s="96"/>
      <c r="F259" s="178"/>
      <c r="G259" s="96"/>
    </row>
    <row r="260">
      <c r="A260" s="96"/>
      <c r="B260" s="177"/>
      <c r="C260" s="96"/>
      <c r="D260" s="96"/>
      <c r="E260" s="96"/>
      <c r="F260" s="178"/>
      <c r="G260" s="96"/>
    </row>
    <row r="261">
      <c r="A261" s="96"/>
      <c r="B261" s="177"/>
      <c r="C261" s="96"/>
      <c r="D261" s="96"/>
      <c r="E261" s="96"/>
      <c r="F261" s="178"/>
      <c r="G261" s="96"/>
    </row>
    <row r="262">
      <c r="A262" s="96"/>
      <c r="B262" s="177"/>
      <c r="C262" s="96"/>
      <c r="D262" s="96"/>
      <c r="E262" s="96"/>
      <c r="F262" s="178"/>
      <c r="G262" s="96"/>
    </row>
    <row r="263">
      <c r="A263" s="96"/>
      <c r="B263" s="177"/>
      <c r="C263" s="96"/>
      <c r="D263" s="96"/>
      <c r="E263" s="96"/>
      <c r="F263" s="178"/>
      <c r="G263" s="96"/>
    </row>
    <row r="264">
      <c r="A264" s="96"/>
      <c r="B264" s="177"/>
      <c r="C264" s="96"/>
      <c r="D264" s="96"/>
      <c r="E264" s="96"/>
      <c r="F264" s="178"/>
      <c r="G264" s="96"/>
    </row>
    <row r="265">
      <c r="A265" s="96"/>
      <c r="B265" s="177"/>
      <c r="C265" s="96"/>
      <c r="D265" s="96"/>
      <c r="E265" s="96"/>
      <c r="F265" s="178"/>
      <c r="G265" s="96"/>
    </row>
    <row r="266">
      <c r="A266" s="96"/>
      <c r="B266" s="177"/>
      <c r="C266" s="96"/>
      <c r="D266" s="96"/>
      <c r="E266" s="96"/>
      <c r="F266" s="178"/>
      <c r="G266" s="96"/>
    </row>
    <row r="267">
      <c r="A267" s="96"/>
      <c r="B267" s="177"/>
      <c r="C267" s="96"/>
      <c r="D267" s="96"/>
      <c r="E267" s="96"/>
      <c r="F267" s="178"/>
      <c r="G267" s="96"/>
    </row>
    <row r="268">
      <c r="A268" s="96"/>
      <c r="B268" s="177"/>
      <c r="C268" s="96"/>
      <c r="D268" s="96"/>
      <c r="E268" s="96"/>
      <c r="F268" s="178"/>
      <c r="G268" s="96"/>
    </row>
    <row r="269">
      <c r="A269" s="96"/>
      <c r="B269" s="177"/>
      <c r="C269" s="96"/>
      <c r="D269" s="96"/>
      <c r="E269" s="96"/>
      <c r="F269" s="178"/>
      <c r="G269" s="96"/>
    </row>
    <row r="270">
      <c r="A270" s="96"/>
      <c r="B270" s="177"/>
      <c r="C270" s="96"/>
      <c r="D270" s="96"/>
      <c r="E270" s="96"/>
      <c r="F270" s="178"/>
      <c r="G270" s="96"/>
    </row>
    <row r="271">
      <c r="A271" s="96"/>
      <c r="B271" s="177"/>
      <c r="C271" s="96"/>
      <c r="D271" s="96"/>
      <c r="E271" s="96"/>
      <c r="F271" s="178"/>
      <c r="G271" s="96"/>
    </row>
    <row r="272">
      <c r="A272" s="96"/>
      <c r="B272" s="177"/>
      <c r="C272" s="96"/>
      <c r="D272" s="96"/>
      <c r="E272" s="96"/>
      <c r="F272" s="178"/>
      <c r="G272" s="96"/>
    </row>
    <row r="273">
      <c r="A273" s="96"/>
      <c r="B273" s="177"/>
      <c r="C273" s="96"/>
      <c r="D273" s="96"/>
      <c r="E273" s="96"/>
      <c r="F273" s="178"/>
      <c r="G273" s="96"/>
    </row>
    <row r="274">
      <c r="A274" s="96"/>
      <c r="B274" s="177"/>
      <c r="C274" s="96"/>
      <c r="D274" s="96"/>
      <c r="E274" s="96"/>
      <c r="F274" s="178"/>
      <c r="G274" s="96"/>
    </row>
    <row r="275">
      <c r="A275" s="96"/>
      <c r="B275" s="177"/>
      <c r="C275" s="96"/>
      <c r="D275" s="96"/>
      <c r="E275" s="96"/>
      <c r="F275" s="178"/>
      <c r="G275" s="96"/>
    </row>
    <row r="276">
      <c r="A276" s="96"/>
      <c r="B276" s="177"/>
      <c r="C276" s="96"/>
      <c r="D276" s="96"/>
      <c r="E276" s="96"/>
      <c r="F276" s="178"/>
      <c r="G276" s="96"/>
    </row>
    <row r="277">
      <c r="A277" s="96"/>
      <c r="B277" s="177"/>
      <c r="C277" s="96"/>
      <c r="D277" s="96"/>
      <c r="E277" s="96"/>
      <c r="F277" s="178"/>
      <c r="G277" s="96"/>
    </row>
    <row r="278">
      <c r="A278" s="96"/>
      <c r="B278" s="177"/>
      <c r="C278" s="96"/>
      <c r="D278" s="96"/>
      <c r="E278" s="96"/>
      <c r="F278" s="178"/>
      <c r="G278" s="96"/>
    </row>
    <row r="279">
      <c r="A279" s="96"/>
      <c r="B279" s="177"/>
      <c r="C279" s="96"/>
      <c r="D279" s="96"/>
      <c r="E279" s="96"/>
      <c r="F279" s="178"/>
      <c r="G279" s="96"/>
    </row>
    <row r="280">
      <c r="A280" s="96"/>
      <c r="B280" s="177"/>
      <c r="C280" s="96"/>
      <c r="D280" s="96"/>
      <c r="E280" s="96"/>
      <c r="F280" s="178"/>
      <c r="G280" s="96"/>
    </row>
    <row r="281">
      <c r="A281" s="96"/>
      <c r="B281" s="177"/>
      <c r="C281" s="96"/>
      <c r="D281" s="96"/>
      <c r="E281" s="96"/>
      <c r="F281" s="178"/>
      <c r="G281" s="96"/>
    </row>
    <row r="282">
      <c r="A282" s="96"/>
      <c r="B282" s="177"/>
      <c r="C282" s="96"/>
      <c r="D282" s="96"/>
      <c r="E282" s="96"/>
      <c r="F282" s="178"/>
      <c r="G282" s="96"/>
    </row>
    <row r="283">
      <c r="A283" s="96"/>
      <c r="B283" s="177"/>
      <c r="C283" s="96"/>
      <c r="D283" s="96"/>
      <c r="E283" s="96"/>
      <c r="F283" s="178"/>
      <c r="G283" s="96"/>
    </row>
    <row r="284">
      <c r="A284" s="96"/>
      <c r="B284" s="177"/>
      <c r="C284" s="96"/>
      <c r="D284" s="96"/>
      <c r="E284" s="96"/>
      <c r="F284" s="178"/>
      <c r="G284" s="96"/>
    </row>
    <row r="285">
      <c r="A285" s="96"/>
      <c r="B285" s="177"/>
      <c r="C285" s="96"/>
      <c r="D285" s="96"/>
      <c r="E285" s="96"/>
      <c r="F285" s="178"/>
      <c r="G285" s="96"/>
    </row>
    <row r="286">
      <c r="A286" s="96"/>
      <c r="B286" s="177"/>
      <c r="C286" s="96"/>
      <c r="D286" s="96"/>
      <c r="E286" s="96"/>
      <c r="F286" s="178"/>
      <c r="G286" s="96"/>
    </row>
    <row r="287">
      <c r="A287" s="96"/>
      <c r="B287" s="177"/>
      <c r="C287" s="96"/>
      <c r="D287" s="96"/>
      <c r="E287" s="96"/>
      <c r="F287" s="178"/>
      <c r="G287" s="96"/>
    </row>
    <row r="288">
      <c r="A288" s="96"/>
      <c r="B288" s="177"/>
      <c r="C288" s="96"/>
      <c r="D288" s="96"/>
      <c r="E288" s="96"/>
      <c r="F288" s="178"/>
      <c r="G288" s="96"/>
    </row>
    <row r="289">
      <c r="A289" s="96"/>
      <c r="B289" s="177"/>
      <c r="C289" s="96"/>
      <c r="D289" s="96"/>
      <c r="E289" s="96"/>
      <c r="F289" s="178"/>
      <c r="G289" s="96"/>
    </row>
    <row r="290">
      <c r="A290" s="96"/>
      <c r="B290" s="177"/>
      <c r="C290" s="96"/>
      <c r="D290" s="96"/>
      <c r="E290" s="96"/>
      <c r="F290" s="178"/>
      <c r="G290" s="96"/>
    </row>
    <row r="291">
      <c r="A291" s="96"/>
      <c r="B291" s="177"/>
      <c r="C291" s="96"/>
      <c r="D291" s="96"/>
      <c r="E291" s="96"/>
      <c r="F291" s="178"/>
      <c r="G291" s="96"/>
    </row>
    <row r="292">
      <c r="A292" s="96"/>
      <c r="B292" s="177"/>
      <c r="C292" s="96"/>
      <c r="D292" s="96"/>
      <c r="E292" s="96"/>
      <c r="F292" s="178"/>
      <c r="G292" s="96"/>
    </row>
    <row r="293">
      <c r="A293" s="96"/>
      <c r="B293" s="177"/>
      <c r="C293" s="96"/>
      <c r="D293" s="96"/>
      <c r="E293" s="96"/>
      <c r="F293" s="178"/>
      <c r="G293" s="96"/>
    </row>
    <row r="294">
      <c r="A294" s="96"/>
      <c r="B294" s="177"/>
      <c r="C294" s="96"/>
      <c r="D294" s="96"/>
      <c r="E294" s="96"/>
      <c r="F294" s="178"/>
      <c r="G294" s="96"/>
    </row>
    <row r="295">
      <c r="A295" s="96"/>
      <c r="B295" s="177"/>
      <c r="C295" s="96"/>
      <c r="D295" s="96"/>
      <c r="E295" s="96"/>
      <c r="F295" s="178"/>
      <c r="G295" s="96"/>
    </row>
    <row r="296">
      <c r="A296" s="96"/>
      <c r="B296" s="177"/>
      <c r="C296" s="96"/>
      <c r="D296" s="96"/>
      <c r="E296" s="96"/>
      <c r="F296" s="178"/>
      <c r="G296" s="96"/>
    </row>
    <row r="297">
      <c r="A297" s="96"/>
      <c r="B297" s="177"/>
      <c r="C297" s="96"/>
      <c r="D297" s="96"/>
      <c r="E297" s="96"/>
      <c r="F297" s="178"/>
      <c r="G297" s="96"/>
    </row>
    <row r="298">
      <c r="A298" s="96"/>
      <c r="B298" s="177"/>
      <c r="C298" s="96"/>
      <c r="D298" s="96"/>
      <c r="E298" s="96"/>
      <c r="F298" s="178"/>
      <c r="G298" s="96"/>
    </row>
    <row r="299">
      <c r="A299" s="96"/>
      <c r="B299" s="177"/>
      <c r="C299" s="96"/>
      <c r="D299" s="96"/>
      <c r="E299" s="96"/>
      <c r="F299" s="178"/>
      <c r="G299" s="96"/>
    </row>
    <row r="300">
      <c r="A300" s="96"/>
      <c r="B300" s="177"/>
      <c r="C300" s="96"/>
      <c r="D300" s="96"/>
      <c r="E300" s="96"/>
      <c r="F300" s="178"/>
      <c r="G300" s="96"/>
    </row>
    <row r="301">
      <c r="A301" s="96"/>
      <c r="B301" s="177"/>
      <c r="C301" s="96"/>
      <c r="D301" s="96"/>
      <c r="E301" s="96"/>
      <c r="F301" s="178"/>
      <c r="G301" s="96"/>
    </row>
    <row r="302">
      <c r="A302" s="96"/>
      <c r="B302" s="177"/>
      <c r="C302" s="96"/>
      <c r="D302" s="96"/>
      <c r="E302" s="96"/>
      <c r="F302" s="178"/>
      <c r="G302" s="96"/>
    </row>
    <row r="303">
      <c r="A303" s="96"/>
      <c r="B303" s="177"/>
      <c r="C303" s="96"/>
      <c r="D303" s="96"/>
      <c r="E303" s="96"/>
      <c r="F303" s="178"/>
      <c r="G303" s="96"/>
    </row>
    <row r="304">
      <c r="A304" s="96"/>
      <c r="B304" s="177"/>
      <c r="C304" s="96"/>
      <c r="D304" s="96"/>
      <c r="E304" s="96"/>
      <c r="F304" s="178"/>
      <c r="G304" s="96"/>
    </row>
    <row r="305">
      <c r="A305" s="96"/>
      <c r="B305" s="177"/>
      <c r="C305" s="96"/>
      <c r="D305" s="96"/>
      <c r="E305" s="96"/>
      <c r="F305" s="178"/>
      <c r="G305" s="96"/>
    </row>
    <row r="306">
      <c r="A306" s="96"/>
      <c r="B306" s="177"/>
      <c r="C306" s="96"/>
      <c r="D306" s="96"/>
      <c r="E306" s="96"/>
      <c r="F306" s="178"/>
      <c r="G306" s="96"/>
    </row>
    <row r="307">
      <c r="A307" s="96"/>
      <c r="B307" s="177"/>
      <c r="C307" s="96"/>
      <c r="D307" s="96"/>
      <c r="E307" s="96"/>
      <c r="F307" s="178"/>
      <c r="G307" s="96"/>
    </row>
    <row r="308">
      <c r="A308" s="96"/>
      <c r="B308" s="177"/>
      <c r="C308" s="96"/>
      <c r="D308" s="96"/>
      <c r="E308" s="96"/>
      <c r="F308" s="178"/>
      <c r="G308" s="96"/>
    </row>
    <row r="309">
      <c r="A309" s="96"/>
      <c r="B309" s="177"/>
      <c r="C309" s="96"/>
      <c r="D309" s="96"/>
      <c r="E309" s="96"/>
      <c r="F309" s="178"/>
      <c r="G309" s="96"/>
    </row>
    <row r="310">
      <c r="A310" s="96"/>
      <c r="B310" s="177"/>
      <c r="C310" s="96"/>
      <c r="D310" s="96"/>
      <c r="E310" s="96"/>
      <c r="F310" s="178"/>
      <c r="G310" s="96"/>
    </row>
    <row r="311">
      <c r="A311" s="96"/>
      <c r="B311" s="177"/>
      <c r="C311" s="96"/>
      <c r="D311" s="96"/>
      <c r="E311" s="96"/>
      <c r="F311" s="178"/>
      <c r="G311" s="96"/>
    </row>
    <row r="312">
      <c r="A312" s="96"/>
      <c r="B312" s="177"/>
      <c r="C312" s="96"/>
      <c r="D312" s="96"/>
      <c r="E312" s="96"/>
      <c r="F312" s="178"/>
      <c r="G312" s="96"/>
    </row>
    <row r="313">
      <c r="A313" s="96"/>
      <c r="B313" s="177"/>
      <c r="C313" s="96"/>
      <c r="D313" s="96"/>
      <c r="E313" s="96"/>
      <c r="F313" s="178"/>
      <c r="G313" s="96"/>
    </row>
    <row r="314">
      <c r="A314" s="96"/>
      <c r="B314" s="177"/>
      <c r="C314" s="96"/>
      <c r="D314" s="96"/>
      <c r="E314" s="96"/>
      <c r="F314" s="178"/>
      <c r="G314" s="96"/>
    </row>
    <row r="315">
      <c r="A315" s="96"/>
      <c r="B315" s="177"/>
      <c r="C315" s="96"/>
      <c r="D315" s="96"/>
      <c r="E315" s="96"/>
      <c r="F315" s="178"/>
      <c r="G315" s="96"/>
    </row>
    <row r="316">
      <c r="A316" s="96"/>
      <c r="B316" s="177"/>
      <c r="C316" s="96"/>
      <c r="D316" s="96"/>
      <c r="E316" s="96"/>
      <c r="F316" s="178"/>
      <c r="G316" s="96"/>
    </row>
    <row r="317">
      <c r="A317" s="96"/>
      <c r="B317" s="177"/>
      <c r="C317" s="96"/>
      <c r="D317" s="96"/>
      <c r="E317" s="96"/>
      <c r="F317" s="178"/>
      <c r="G317" s="96"/>
    </row>
    <row r="318">
      <c r="A318" s="96"/>
      <c r="B318" s="177"/>
      <c r="C318" s="96"/>
      <c r="D318" s="96"/>
      <c r="E318" s="96"/>
      <c r="F318" s="178"/>
      <c r="G318" s="96"/>
    </row>
    <row r="319">
      <c r="A319" s="96"/>
      <c r="B319" s="177"/>
      <c r="C319" s="96"/>
      <c r="D319" s="96"/>
      <c r="E319" s="96"/>
      <c r="F319" s="178"/>
      <c r="G319" s="96"/>
    </row>
    <row r="320">
      <c r="A320" s="96"/>
      <c r="B320" s="177"/>
      <c r="C320" s="96"/>
      <c r="D320" s="96"/>
      <c r="E320" s="96"/>
      <c r="F320" s="178"/>
      <c r="G320" s="96"/>
    </row>
    <row r="321">
      <c r="A321" s="96"/>
      <c r="B321" s="177"/>
      <c r="C321" s="96"/>
      <c r="D321" s="96"/>
      <c r="E321" s="96"/>
      <c r="F321" s="178"/>
      <c r="G321" s="96"/>
    </row>
    <row r="322">
      <c r="A322" s="96"/>
      <c r="B322" s="177"/>
      <c r="C322" s="96"/>
      <c r="D322" s="96"/>
      <c r="E322" s="96"/>
      <c r="F322" s="178"/>
      <c r="G322" s="96"/>
    </row>
    <row r="323">
      <c r="A323" s="96"/>
      <c r="B323" s="177"/>
      <c r="C323" s="96"/>
      <c r="D323" s="96"/>
      <c r="E323" s="96"/>
      <c r="F323" s="178"/>
      <c r="G323" s="96"/>
    </row>
    <row r="324">
      <c r="A324" s="96"/>
      <c r="B324" s="177"/>
      <c r="C324" s="96"/>
      <c r="D324" s="96"/>
      <c r="E324" s="96"/>
      <c r="F324" s="178"/>
      <c r="G324" s="96"/>
    </row>
    <row r="325">
      <c r="A325" s="96"/>
      <c r="B325" s="177"/>
      <c r="C325" s="96"/>
      <c r="D325" s="96"/>
      <c r="E325" s="96"/>
      <c r="F325" s="178"/>
      <c r="G325" s="96"/>
    </row>
    <row r="326">
      <c r="A326" s="96"/>
      <c r="B326" s="177"/>
      <c r="C326" s="96"/>
      <c r="D326" s="96"/>
      <c r="E326" s="96"/>
      <c r="F326" s="178"/>
      <c r="G326" s="96"/>
    </row>
    <row r="327">
      <c r="A327" s="96"/>
      <c r="B327" s="177"/>
      <c r="C327" s="96"/>
      <c r="D327" s="96"/>
      <c r="E327" s="96"/>
      <c r="F327" s="178"/>
      <c r="G327" s="96"/>
    </row>
    <row r="328">
      <c r="A328" s="96"/>
      <c r="B328" s="177"/>
      <c r="C328" s="96"/>
      <c r="D328" s="96"/>
      <c r="E328" s="96"/>
      <c r="F328" s="178"/>
      <c r="G328" s="96"/>
    </row>
    <row r="329">
      <c r="A329" s="96"/>
      <c r="B329" s="177"/>
      <c r="C329" s="96"/>
      <c r="D329" s="96"/>
      <c r="E329" s="96"/>
      <c r="F329" s="178"/>
      <c r="G329" s="96"/>
    </row>
    <row r="330">
      <c r="A330" s="96"/>
      <c r="B330" s="177"/>
      <c r="C330" s="96"/>
      <c r="D330" s="96"/>
      <c r="E330" s="96"/>
      <c r="F330" s="178"/>
      <c r="G330" s="96"/>
    </row>
    <row r="331">
      <c r="A331" s="96"/>
      <c r="B331" s="177"/>
      <c r="C331" s="96"/>
      <c r="D331" s="96"/>
      <c r="E331" s="96"/>
      <c r="F331" s="178"/>
      <c r="G331" s="96"/>
    </row>
    <row r="332">
      <c r="A332" s="96"/>
      <c r="B332" s="177"/>
      <c r="C332" s="96"/>
      <c r="D332" s="96"/>
      <c r="E332" s="96"/>
      <c r="F332" s="178"/>
      <c r="G332" s="96"/>
    </row>
    <row r="333">
      <c r="A333" s="96"/>
      <c r="B333" s="177"/>
      <c r="C333" s="96"/>
      <c r="D333" s="96"/>
      <c r="E333" s="96"/>
      <c r="F333" s="178"/>
      <c r="G333" s="96"/>
    </row>
    <row r="334">
      <c r="A334" s="96"/>
      <c r="B334" s="177"/>
      <c r="C334" s="96"/>
      <c r="D334" s="96"/>
      <c r="E334" s="96"/>
      <c r="F334" s="178"/>
      <c r="G334" s="96"/>
    </row>
    <row r="335">
      <c r="A335" s="96"/>
      <c r="B335" s="177"/>
      <c r="C335" s="96"/>
      <c r="D335" s="96"/>
      <c r="E335" s="96"/>
      <c r="F335" s="178"/>
      <c r="G335" s="96"/>
    </row>
    <row r="336">
      <c r="A336" s="96"/>
      <c r="B336" s="177"/>
      <c r="C336" s="96"/>
      <c r="D336" s="96"/>
      <c r="E336" s="96"/>
      <c r="F336" s="178"/>
      <c r="G336" s="96"/>
    </row>
    <row r="337">
      <c r="A337" s="96"/>
      <c r="B337" s="177"/>
      <c r="C337" s="96"/>
      <c r="D337" s="96"/>
      <c r="E337" s="96"/>
      <c r="F337" s="178"/>
      <c r="G337" s="96"/>
    </row>
    <row r="338">
      <c r="A338" s="96"/>
      <c r="B338" s="177"/>
      <c r="C338" s="96"/>
      <c r="D338" s="96"/>
      <c r="E338" s="96"/>
      <c r="F338" s="178"/>
      <c r="G338" s="96"/>
    </row>
    <row r="339">
      <c r="A339" s="96"/>
      <c r="B339" s="177"/>
      <c r="C339" s="96"/>
      <c r="D339" s="96"/>
      <c r="E339" s="96"/>
      <c r="F339" s="178"/>
      <c r="G339" s="96"/>
    </row>
    <row r="340">
      <c r="A340" s="96"/>
      <c r="B340" s="177"/>
      <c r="C340" s="96"/>
      <c r="D340" s="96"/>
      <c r="E340" s="96"/>
      <c r="F340" s="178"/>
      <c r="G340" s="96"/>
    </row>
    <row r="341">
      <c r="A341" s="96"/>
      <c r="B341" s="177"/>
      <c r="C341" s="96"/>
      <c r="D341" s="96"/>
      <c r="E341" s="96"/>
      <c r="F341" s="178"/>
      <c r="G341" s="96"/>
    </row>
    <row r="342">
      <c r="A342" s="96"/>
      <c r="B342" s="177"/>
      <c r="C342" s="96"/>
      <c r="D342" s="96"/>
      <c r="E342" s="96"/>
      <c r="F342" s="178"/>
      <c r="G342" s="96"/>
    </row>
    <row r="343">
      <c r="A343" s="96"/>
      <c r="B343" s="177"/>
      <c r="C343" s="96"/>
      <c r="D343" s="96"/>
      <c r="E343" s="96"/>
      <c r="F343" s="178"/>
      <c r="G343" s="96"/>
    </row>
    <row r="344">
      <c r="A344" s="96"/>
      <c r="B344" s="177"/>
      <c r="C344" s="96"/>
      <c r="D344" s="96"/>
      <c r="E344" s="96"/>
      <c r="F344" s="178"/>
      <c r="G344" s="96"/>
    </row>
    <row r="345">
      <c r="A345" s="96"/>
      <c r="B345" s="177"/>
      <c r="C345" s="96"/>
      <c r="D345" s="96"/>
      <c r="E345" s="96"/>
      <c r="F345" s="178"/>
      <c r="G345" s="96"/>
    </row>
    <row r="346">
      <c r="A346" s="96"/>
      <c r="B346" s="177"/>
      <c r="C346" s="96"/>
      <c r="D346" s="96"/>
      <c r="E346" s="96"/>
      <c r="F346" s="178"/>
      <c r="G346" s="96"/>
    </row>
    <row r="347">
      <c r="A347" s="96"/>
      <c r="B347" s="177"/>
      <c r="C347" s="96"/>
      <c r="D347" s="96"/>
      <c r="E347" s="96"/>
      <c r="F347" s="178"/>
      <c r="G347" s="96"/>
    </row>
    <row r="348">
      <c r="A348" s="96"/>
      <c r="B348" s="177"/>
      <c r="C348" s="96"/>
      <c r="D348" s="96"/>
      <c r="E348" s="96"/>
      <c r="F348" s="178"/>
      <c r="G348" s="96"/>
    </row>
    <row r="349">
      <c r="A349" s="96"/>
      <c r="B349" s="177"/>
      <c r="C349" s="96"/>
      <c r="D349" s="96"/>
      <c r="E349" s="96"/>
      <c r="F349" s="178"/>
      <c r="G349" s="96"/>
    </row>
    <row r="350">
      <c r="A350" s="96"/>
      <c r="B350" s="177"/>
      <c r="C350" s="96"/>
      <c r="D350" s="96"/>
      <c r="E350" s="96"/>
      <c r="F350" s="178"/>
      <c r="G350" s="96"/>
    </row>
    <row r="351">
      <c r="A351" s="96"/>
      <c r="B351" s="177"/>
      <c r="C351" s="96"/>
      <c r="D351" s="96"/>
      <c r="E351" s="96"/>
      <c r="F351" s="178"/>
      <c r="G351" s="96"/>
    </row>
    <row r="352">
      <c r="A352" s="96"/>
      <c r="B352" s="177"/>
      <c r="C352" s="96"/>
      <c r="D352" s="96"/>
      <c r="E352" s="96"/>
      <c r="F352" s="178"/>
      <c r="G352" s="96"/>
    </row>
    <row r="353">
      <c r="A353" s="96"/>
      <c r="B353" s="177"/>
      <c r="C353" s="96"/>
      <c r="D353" s="96"/>
      <c r="E353" s="96"/>
      <c r="F353" s="178"/>
      <c r="G353" s="96"/>
    </row>
    <row r="354">
      <c r="A354" s="96"/>
      <c r="B354" s="177"/>
      <c r="C354" s="96"/>
      <c r="D354" s="96"/>
      <c r="E354" s="96"/>
      <c r="F354" s="178"/>
      <c r="G354" s="96"/>
    </row>
    <row r="355">
      <c r="A355" s="96"/>
      <c r="B355" s="177"/>
      <c r="C355" s="96"/>
      <c r="D355" s="96"/>
      <c r="E355" s="96"/>
      <c r="F355" s="178"/>
      <c r="G355" s="96"/>
    </row>
    <row r="356">
      <c r="A356" s="96"/>
      <c r="B356" s="177"/>
      <c r="C356" s="96"/>
      <c r="D356" s="96"/>
      <c r="E356" s="96"/>
      <c r="F356" s="178"/>
      <c r="G356" s="96"/>
    </row>
    <row r="357">
      <c r="A357" s="96"/>
      <c r="B357" s="177"/>
      <c r="C357" s="96"/>
      <c r="D357" s="96"/>
      <c r="E357" s="96"/>
      <c r="F357" s="178"/>
      <c r="G357" s="96"/>
    </row>
    <row r="358">
      <c r="A358" s="96"/>
      <c r="B358" s="177"/>
      <c r="C358" s="96"/>
      <c r="D358" s="96"/>
      <c r="E358" s="96"/>
      <c r="F358" s="178"/>
      <c r="G358" s="96"/>
    </row>
    <row r="359">
      <c r="A359" s="96"/>
      <c r="B359" s="177"/>
      <c r="C359" s="96"/>
      <c r="D359" s="96"/>
      <c r="E359" s="96"/>
      <c r="F359" s="178"/>
      <c r="G359" s="96"/>
    </row>
    <row r="360">
      <c r="A360" s="96"/>
      <c r="B360" s="177"/>
      <c r="C360" s="96"/>
      <c r="D360" s="96"/>
      <c r="E360" s="96"/>
      <c r="F360" s="178"/>
      <c r="G360" s="96"/>
    </row>
    <row r="361">
      <c r="A361" s="96"/>
      <c r="B361" s="177"/>
      <c r="C361" s="96"/>
      <c r="D361" s="96"/>
      <c r="E361" s="96"/>
      <c r="F361" s="178"/>
      <c r="G361" s="96"/>
    </row>
    <row r="362">
      <c r="A362" s="96"/>
      <c r="B362" s="177"/>
      <c r="C362" s="96"/>
      <c r="D362" s="96"/>
      <c r="E362" s="96"/>
      <c r="F362" s="178"/>
      <c r="G362" s="96"/>
    </row>
    <row r="363">
      <c r="A363" s="96"/>
      <c r="B363" s="177"/>
      <c r="C363" s="96"/>
      <c r="D363" s="96"/>
      <c r="E363" s="96"/>
      <c r="F363" s="178"/>
      <c r="G363" s="96"/>
    </row>
    <row r="364">
      <c r="A364" s="96"/>
      <c r="B364" s="177"/>
      <c r="C364" s="96"/>
      <c r="D364" s="96"/>
      <c r="E364" s="96"/>
      <c r="F364" s="178"/>
      <c r="G364" s="96"/>
    </row>
    <row r="365">
      <c r="A365" s="96"/>
      <c r="B365" s="177"/>
      <c r="C365" s="96"/>
      <c r="D365" s="96"/>
      <c r="E365" s="96"/>
      <c r="F365" s="178"/>
      <c r="G365" s="96"/>
    </row>
    <row r="366">
      <c r="A366" s="96"/>
      <c r="B366" s="177"/>
      <c r="C366" s="96"/>
      <c r="D366" s="96"/>
      <c r="E366" s="96"/>
      <c r="F366" s="178"/>
      <c r="G366" s="96"/>
    </row>
    <row r="367">
      <c r="A367" s="96"/>
      <c r="B367" s="177"/>
      <c r="C367" s="96"/>
      <c r="D367" s="96"/>
      <c r="E367" s="96"/>
      <c r="F367" s="178"/>
      <c r="G367" s="96"/>
    </row>
    <row r="368">
      <c r="A368" s="96"/>
      <c r="B368" s="177"/>
      <c r="C368" s="96"/>
      <c r="D368" s="96"/>
      <c r="E368" s="96"/>
      <c r="F368" s="178"/>
      <c r="G368" s="96"/>
    </row>
    <row r="369">
      <c r="A369" s="96"/>
      <c r="B369" s="177"/>
      <c r="C369" s="96"/>
      <c r="D369" s="96"/>
      <c r="E369" s="96"/>
      <c r="F369" s="178"/>
      <c r="G369" s="96"/>
    </row>
    <row r="370">
      <c r="A370" s="96"/>
      <c r="B370" s="177"/>
      <c r="C370" s="96"/>
      <c r="D370" s="96"/>
      <c r="E370" s="96"/>
      <c r="F370" s="178"/>
      <c r="G370" s="96"/>
    </row>
    <row r="371">
      <c r="A371" s="96"/>
      <c r="B371" s="177"/>
      <c r="C371" s="96"/>
      <c r="D371" s="96"/>
      <c r="E371" s="96"/>
      <c r="F371" s="178"/>
      <c r="G371" s="96"/>
    </row>
    <row r="372">
      <c r="A372" s="96"/>
      <c r="B372" s="177"/>
      <c r="C372" s="96"/>
      <c r="D372" s="96"/>
      <c r="E372" s="96"/>
      <c r="F372" s="178"/>
      <c r="G372" s="96"/>
    </row>
    <row r="373">
      <c r="A373" s="96"/>
      <c r="B373" s="177"/>
      <c r="C373" s="96"/>
      <c r="D373" s="96"/>
      <c r="E373" s="96"/>
      <c r="F373" s="178"/>
      <c r="G373" s="96"/>
    </row>
    <row r="374">
      <c r="A374" s="96"/>
      <c r="B374" s="177"/>
      <c r="C374" s="96"/>
      <c r="D374" s="96"/>
      <c r="E374" s="96"/>
      <c r="F374" s="178"/>
      <c r="G374" s="96"/>
    </row>
    <row r="375">
      <c r="A375" s="96"/>
      <c r="B375" s="177"/>
      <c r="C375" s="96"/>
      <c r="D375" s="96"/>
      <c r="E375" s="96"/>
      <c r="F375" s="178"/>
      <c r="G375" s="96"/>
    </row>
    <row r="376">
      <c r="A376" s="96"/>
      <c r="B376" s="177"/>
      <c r="C376" s="96"/>
      <c r="D376" s="96"/>
      <c r="E376" s="96"/>
      <c r="F376" s="178"/>
      <c r="G376" s="96"/>
    </row>
    <row r="377">
      <c r="A377" s="96"/>
      <c r="B377" s="177"/>
      <c r="C377" s="96"/>
      <c r="D377" s="96"/>
      <c r="E377" s="96"/>
      <c r="F377" s="178"/>
      <c r="G377" s="96"/>
    </row>
    <row r="378">
      <c r="A378" s="96"/>
      <c r="B378" s="177"/>
      <c r="C378" s="96"/>
      <c r="D378" s="96"/>
      <c r="E378" s="96"/>
      <c r="F378" s="178"/>
      <c r="G378" s="96"/>
    </row>
    <row r="379">
      <c r="A379" s="96"/>
      <c r="B379" s="177"/>
      <c r="C379" s="96"/>
      <c r="D379" s="96"/>
      <c r="E379" s="96"/>
      <c r="F379" s="178"/>
      <c r="G379" s="96"/>
    </row>
    <row r="380">
      <c r="A380" s="96"/>
      <c r="B380" s="177"/>
      <c r="C380" s="96"/>
      <c r="D380" s="96"/>
      <c r="E380" s="96"/>
      <c r="F380" s="178"/>
      <c r="G380" s="96"/>
    </row>
    <row r="381">
      <c r="A381" s="96"/>
      <c r="B381" s="177"/>
      <c r="C381" s="96"/>
      <c r="D381" s="96"/>
      <c r="E381" s="96"/>
      <c r="F381" s="178"/>
      <c r="G381" s="96"/>
    </row>
    <row r="382">
      <c r="A382" s="96"/>
      <c r="B382" s="177"/>
      <c r="C382" s="96"/>
      <c r="D382" s="96"/>
      <c r="E382" s="96"/>
      <c r="F382" s="178"/>
      <c r="G382" s="96"/>
    </row>
    <row r="383">
      <c r="A383" s="96"/>
      <c r="B383" s="177"/>
      <c r="C383" s="96"/>
      <c r="D383" s="96"/>
      <c r="E383" s="96"/>
      <c r="F383" s="178"/>
      <c r="G383" s="96"/>
    </row>
    <row r="384">
      <c r="A384" s="96"/>
      <c r="B384" s="177"/>
      <c r="C384" s="96"/>
      <c r="D384" s="96"/>
      <c r="E384" s="96"/>
      <c r="F384" s="178"/>
      <c r="G384" s="96"/>
    </row>
    <row r="385">
      <c r="A385" s="96"/>
      <c r="B385" s="177"/>
      <c r="C385" s="96"/>
      <c r="D385" s="96"/>
      <c r="E385" s="96"/>
      <c r="F385" s="178"/>
      <c r="G385" s="96"/>
    </row>
    <row r="386">
      <c r="A386" s="96"/>
      <c r="B386" s="177"/>
      <c r="C386" s="96"/>
      <c r="D386" s="96"/>
      <c r="E386" s="96"/>
      <c r="F386" s="178"/>
      <c r="G386" s="96"/>
    </row>
    <row r="387">
      <c r="A387" s="96"/>
      <c r="B387" s="177"/>
      <c r="C387" s="96"/>
      <c r="D387" s="96"/>
      <c r="E387" s="96"/>
      <c r="F387" s="178"/>
      <c r="G387" s="96"/>
    </row>
    <row r="388">
      <c r="A388" s="96"/>
      <c r="B388" s="177"/>
      <c r="C388" s="96"/>
      <c r="D388" s="96"/>
      <c r="E388" s="96"/>
      <c r="F388" s="178"/>
      <c r="G388" s="96"/>
    </row>
    <row r="389">
      <c r="A389" s="96"/>
      <c r="B389" s="177"/>
      <c r="C389" s="96"/>
      <c r="D389" s="96"/>
      <c r="E389" s="96"/>
      <c r="F389" s="178"/>
      <c r="G389" s="96"/>
    </row>
    <row r="390">
      <c r="A390" s="96"/>
      <c r="B390" s="177"/>
      <c r="C390" s="96"/>
      <c r="D390" s="96"/>
      <c r="E390" s="96"/>
      <c r="F390" s="178"/>
      <c r="G390" s="96"/>
    </row>
    <row r="391">
      <c r="A391" s="96"/>
      <c r="B391" s="177"/>
      <c r="C391" s="96"/>
      <c r="D391" s="96"/>
      <c r="E391" s="96"/>
      <c r="F391" s="178"/>
      <c r="G391" s="96"/>
    </row>
    <row r="392">
      <c r="A392" s="96"/>
      <c r="B392" s="177"/>
      <c r="C392" s="96"/>
      <c r="D392" s="96"/>
      <c r="E392" s="96"/>
      <c r="F392" s="178"/>
      <c r="G392" s="96"/>
    </row>
    <row r="393">
      <c r="A393" s="96"/>
      <c r="B393" s="177"/>
      <c r="C393" s="96"/>
      <c r="D393" s="96"/>
      <c r="E393" s="96"/>
      <c r="F393" s="178"/>
      <c r="G393" s="96"/>
    </row>
    <row r="394">
      <c r="A394" s="96"/>
      <c r="B394" s="177"/>
      <c r="C394" s="96"/>
      <c r="D394" s="96"/>
      <c r="E394" s="96"/>
      <c r="F394" s="178"/>
      <c r="G394" s="96"/>
    </row>
    <row r="395">
      <c r="A395" s="96"/>
      <c r="B395" s="177"/>
      <c r="C395" s="96"/>
      <c r="D395" s="96"/>
      <c r="E395" s="96"/>
      <c r="F395" s="178"/>
      <c r="G395" s="96"/>
    </row>
    <row r="396">
      <c r="A396" s="96"/>
      <c r="B396" s="177"/>
      <c r="C396" s="96"/>
      <c r="D396" s="96"/>
      <c r="E396" s="96"/>
      <c r="F396" s="178"/>
      <c r="G396" s="96"/>
    </row>
    <row r="397">
      <c r="A397" s="96"/>
      <c r="B397" s="177"/>
      <c r="C397" s="96"/>
      <c r="D397" s="96"/>
      <c r="E397" s="96"/>
      <c r="F397" s="178"/>
      <c r="G397" s="96"/>
    </row>
    <row r="398">
      <c r="A398" s="96"/>
      <c r="B398" s="177"/>
      <c r="C398" s="96"/>
      <c r="D398" s="96"/>
      <c r="E398" s="96"/>
      <c r="F398" s="178"/>
      <c r="G398" s="96"/>
    </row>
    <row r="399">
      <c r="A399" s="96"/>
      <c r="B399" s="177"/>
      <c r="C399" s="96"/>
      <c r="D399" s="96"/>
      <c r="E399" s="96"/>
      <c r="F399" s="178"/>
      <c r="G399" s="96"/>
    </row>
    <row r="400">
      <c r="A400" s="96"/>
      <c r="B400" s="177"/>
      <c r="C400" s="96"/>
      <c r="D400" s="96"/>
      <c r="E400" s="96"/>
      <c r="F400" s="178"/>
      <c r="G400" s="96"/>
    </row>
    <row r="401">
      <c r="A401" s="96"/>
      <c r="B401" s="177"/>
      <c r="C401" s="96"/>
      <c r="D401" s="96"/>
      <c r="E401" s="96"/>
      <c r="F401" s="178"/>
      <c r="G401" s="96"/>
    </row>
    <row r="402">
      <c r="A402" s="96"/>
      <c r="B402" s="177"/>
      <c r="C402" s="96"/>
      <c r="D402" s="96"/>
      <c r="E402" s="96"/>
      <c r="F402" s="178"/>
      <c r="G402" s="96"/>
    </row>
    <row r="403">
      <c r="A403" s="96"/>
      <c r="B403" s="177"/>
      <c r="C403" s="96"/>
      <c r="D403" s="96"/>
      <c r="E403" s="96"/>
      <c r="F403" s="178"/>
      <c r="G403" s="96"/>
    </row>
    <row r="404">
      <c r="A404" s="96"/>
      <c r="B404" s="177"/>
      <c r="C404" s="96"/>
      <c r="D404" s="96"/>
      <c r="E404" s="96"/>
      <c r="F404" s="178"/>
      <c r="G404" s="96"/>
    </row>
    <row r="405">
      <c r="A405" s="96"/>
      <c r="B405" s="177"/>
      <c r="C405" s="96"/>
      <c r="D405" s="96"/>
      <c r="E405" s="96"/>
      <c r="F405" s="178"/>
      <c r="G405" s="96"/>
    </row>
    <row r="406">
      <c r="A406" s="96"/>
      <c r="B406" s="177"/>
      <c r="C406" s="96"/>
      <c r="D406" s="96"/>
      <c r="E406" s="96"/>
      <c r="F406" s="178"/>
      <c r="G406" s="96"/>
    </row>
    <row r="407">
      <c r="A407" s="96"/>
      <c r="B407" s="177"/>
      <c r="C407" s="96"/>
      <c r="D407" s="96"/>
      <c r="E407" s="96"/>
      <c r="F407" s="178"/>
      <c r="G407" s="96"/>
    </row>
    <row r="408">
      <c r="A408" s="96"/>
      <c r="B408" s="177"/>
      <c r="C408" s="96"/>
      <c r="D408" s="96"/>
      <c r="E408" s="96"/>
      <c r="F408" s="178"/>
      <c r="G408" s="96"/>
    </row>
    <row r="409">
      <c r="A409" s="96"/>
      <c r="B409" s="177"/>
      <c r="C409" s="96"/>
      <c r="D409" s="96"/>
      <c r="E409" s="96"/>
      <c r="F409" s="178"/>
      <c r="G409" s="96"/>
    </row>
    <row r="410">
      <c r="A410" s="96"/>
      <c r="B410" s="177"/>
      <c r="C410" s="96"/>
      <c r="D410" s="96"/>
      <c r="E410" s="96"/>
      <c r="F410" s="178"/>
      <c r="G410" s="96"/>
    </row>
    <row r="411">
      <c r="A411" s="96"/>
      <c r="B411" s="177"/>
      <c r="C411" s="96"/>
      <c r="D411" s="96"/>
      <c r="E411" s="96"/>
      <c r="F411" s="178"/>
      <c r="G411" s="96"/>
    </row>
    <row r="412">
      <c r="A412" s="96"/>
      <c r="B412" s="177"/>
      <c r="C412" s="96"/>
      <c r="D412" s="96"/>
      <c r="E412" s="96"/>
      <c r="F412" s="178"/>
      <c r="G412" s="96"/>
    </row>
    <row r="413">
      <c r="A413" s="96"/>
      <c r="B413" s="177"/>
      <c r="C413" s="96"/>
      <c r="D413" s="96"/>
      <c r="E413" s="96"/>
      <c r="F413" s="178"/>
      <c r="G413" s="96"/>
    </row>
    <row r="414">
      <c r="A414" s="96"/>
      <c r="B414" s="177"/>
      <c r="C414" s="96"/>
      <c r="D414" s="96"/>
      <c r="E414" s="96"/>
      <c r="F414" s="178"/>
      <c r="G414" s="96"/>
    </row>
    <row r="415">
      <c r="A415" s="96"/>
      <c r="B415" s="177"/>
      <c r="C415" s="96"/>
      <c r="D415" s="96"/>
      <c r="E415" s="96"/>
      <c r="F415" s="178"/>
      <c r="G415" s="96"/>
    </row>
    <row r="416">
      <c r="A416" s="96"/>
      <c r="B416" s="177"/>
      <c r="C416" s="96"/>
      <c r="D416" s="96"/>
      <c r="E416" s="96"/>
      <c r="F416" s="178"/>
      <c r="G416" s="96"/>
    </row>
    <row r="417">
      <c r="A417" s="96"/>
      <c r="B417" s="177"/>
      <c r="C417" s="96"/>
      <c r="D417" s="96"/>
      <c r="E417" s="96"/>
      <c r="F417" s="178"/>
      <c r="G417" s="96"/>
    </row>
    <row r="418">
      <c r="A418" s="96"/>
      <c r="B418" s="177"/>
      <c r="C418" s="96"/>
      <c r="D418" s="96"/>
      <c r="E418" s="96"/>
      <c r="F418" s="178"/>
      <c r="G418" s="96"/>
    </row>
    <row r="419">
      <c r="A419" s="96"/>
      <c r="B419" s="177"/>
      <c r="C419" s="96"/>
      <c r="D419" s="96"/>
      <c r="E419" s="96"/>
      <c r="F419" s="178"/>
      <c r="G419" s="96"/>
    </row>
    <row r="420">
      <c r="A420" s="96"/>
      <c r="B420" s="177"/>
      <c r="C420" s="96"/>
      <c r="D420" s="96"/>
      <c r="E420" s="96"/>
      <c r="F420" s="178"/>
      <c r="G420" s="96"/>
    </row>
    <row r="421">
      <c r="A421" s="96"/>
      <c r="B421" s="177"/>
      <c r="C421" s="96"/>
      <c r="D421" s="96"/>
      <c r="E421" s="96"/>
      <c r="F421" s="178"/>
      <c r="G421" s="96"/>
    </row>
    <row r="422">
      <c r="A422" s="96"/>
      <c r="B422" s="177"/>
      <c r="C422" s="96"/>
      <c r="D422" s="96"/>
      <c r="E422" s="96"/>
      <c r="F422" s="178"/>
      <c r="G422" s="96"/>
    </row>
    <row r="423">
      <c r="A423" s="96"/>
      <c r="B423" s="177"/>
      <c r="C423" s="96"/>
      <c r="D423" s="96"/>
      <c r="E423" s="96"/>
      <c r="F423" s="178"/>
      <c r="G423" s="96"/>
    </row>
    <row r="424">
      <c r="A424" s="96"/>
      <c r="B424" s="177"/>
      <c r="C424" s="96"/>
      <c r="D424" s="96"/>
      <c r="E424" s="96"/>
      <c r="F424" s="178"/>
      <c r="G424" s="96"/>
    </row>
    <row r="425">
      <c r="A425" s="96"/>
      <c r="B425" s="177"/>
      <c r="C425" s="96"/>
      <c r="D425" s="96"/>
      <c r="E425" s="96"/>
      <c r="F425" s="178"/>
      <c r="G425" s="96"/>
    </row>
    <row r="426">
      <c r="A426" s="96"/>
      <c r="B426" s="177"/>
      <c r="C426" s="96"/>
      <c r="D426" s="96"/>
      <c r="E426" s="96"/>
      <c r="F426" s="178"/>
      <c r="G426" s="96"/>
    </row>
    <row r="427">
      <c r="A427" s="96"/>
      <c r="B427" s="177"/>
      <c r="C427" s="96"/>
      <c r="D427" s="96"/>
      <c r="E427" s="96"/>
      <c r="F427" s="178"/>
      <c r="G427" s="96"/>
    </row>
    <row r="428">
      <c r="A428" s="96"/>
      <c r="B428" s="177"/>
      <c r="C428" s="96"/>
      <c r="D428" s="96"/>
      <c r="E428" s="96"/>
      <c r="F428" s="178"/>
      <c r="G428" s="96"/>
    </row>
    <row r="429">
      <c r="A429" s="96"/>
      <c r="B429" s="177"/>
      <c r="C429" s="96"/>
      <c r="D429" s="96"/>
      <c r="E429" s="96"/>
      <c r="F429" s="178"/>
      <c r="G429" s="96"/>
    </row>
    <row r="430">
      <c r="A430" s="96"/>
      <c r="B430" s="177"/>
      <c r="C430" s="96"/>
      <c r="D430" s="96"/>
      <c r="E430" s="96"/>
      <c r="F430" s="178"/>
      <c r="G430" s="96"/>
    </row>
    <row r="431">
      <c r="A431" s="96"/>
      <c r="B431" s="177"/>
      <c r="C431" s="96"/>
      <c r="D431" s="96"/>
      <c r="E431" s="96"/>
      <c r="F431" s="178"/>
      <c r="G431" s="96"/>
    </row>
    <row r="432">
      <c r="A432" s="96"/>
      <c r="B432" s="177"/>
      <c r="C432" s="96"/>
      <c r="D432" s="96"/>
      <c r="E432" s="96"/>
      <c r="F432" s="178"/>
      <c r="G432" s="96"/>
    </row>
    <row r="433">
      <c r="A433" s="96"/>
      <c r="B433" s="177"/>
      <c r="C433" s="96"/>
      <c r="D433" s="96"/>
      <c r="E433" s="96"/>
      <c r="F433" s="178"/>
      <c r="G433" s="96"/>
    </row>
    <row r="434">
      <c r="A434" s="96"/>
      <c r="B434" s="177"/>
      <c r="C434" s="96"/>
      <c r="D434" s="96"/>
      <c r="E434" s="96"/>
      <c r="F434" s="178"/>
      <c r="G434" s="96"/>
    </row>
    <row r="435">
      <c r="A435" s="96"/>
      <c r="B435" s="177"/>
      <c r="C435" s="96"/>
      <c r="D435" s="96"/>
      <c r="E435" s="96"/>
      <c r="F435" s="178"/>
      <c r="G435" s="96"/>
    </row>
    <row r="436">
      <c r="A436" s="96"/>
      <c r="B436" s="177"/>
      <c r="C436" s="96"/>
      <c r="D436" s="96"/>
      <c r="E436" s="96"/>
      <c r="F436" s="178"/>
      <c r="G436" s="96"/>
    </row>
    <row r="437">
      <c r="A437" s="96"/>
      <c r="B437" s="177"/>
      <c r="C437" s="96"/>
      <c r="D437" s="96"/>
      <c r="E437" s="96"/>
      <c r="F437" s="178"/>
      <c r="G437" s="96"/>
    </row>
    <row r="438">
      <c r="A438" s="96"/>
      <c r="B438" s="177"/>
      <c r="C438" s="96"/>
      <c r="D438" s="96"/>
      <c r="E438" s="96"/>
      <c r="F438" s="178"/>
      <c r="G438" s="96"/>
    </row>
    <row r="439">
      <c r="A439" s="96"/>
      <c r="B439" s="177"/>
      <c r="C439" s="96"/>
      <c r="D439" s="96"/>
      <c r="E439" s="96"/>
      <c r="F439" s="178"/>
      <c r="G439" s="96"/>
    </row>
    <row r="440">
      <c r="A440" s="96"/>
      <c r="B440" s="177"/>
      <c r="C440" s="96"/>
      <c r="D440" s="96"/>
      <c r="E440" s="96"/>
      <c r="F440" s="178"/>
      <c r="G440" s="96"/>
    </row>
    <row r="441">
      <c r="A441" s="96"/>
      <c r="B441" s="177"/>
      <c r="C441" s="96"/>
      <c r="D441" s="96"/>
      <c r="E441" s="96"/>
      <c r="F441" s="178"/>
      <c r="G441" s="96"/>
    </row>
    <row r="442">
      <c r="A442" s="96"/>
      <c r="B442" s="177"/>
      <c r="C442" s="96"/>
      <c r="D442" s="96"/>
      <c r="E442" s="96"/>
      <c r="F442" s="178"/>
      <c r="G442" s="96"/>
    </row>
    <row r="443">
      <c r="A443" s="96"/>
      <c r="B443" s="177"/>
      <c r="C443" s="96"/>
      <c r="D443" s="96"/>
      <c r="E443" s="96"/>
      <c r="F443" s="178"/>
      <c r="G443" s="96"/>
    </row>
    <row r="444">
      <c r="A444" s="96"/>
      <c r="B444" s="177"/>
      <c r="C444" s="96"/>
      <c r="D444" s="96"/>
      <c r="E444" s="96"/>
      <c r="F444" s="178"/>
      <c r="G444" s="96"/>
    </row>
    <row r="445">
      <c r="A445" s="96"/>
      <c r="B445" s="177"/>
      <c r="C445" s="96"/>
      <c r="D445" s="96"/>
      <c r="E445" s="96"/>
      <c r="F445" s="178"/>
      <c r="G445" s="96"/>
    </row>
    <row r="446">
      <c r="A446" s="96"/>
      <c r="B446" s="177"/>
      <c r="C446" s="96"/>
      <c r="D446" s="96"/>
      <c r="E446" s="96"/>
      <c r="F446" s="178"/>
      <c r="G446" s="96"/>
    </row>
    <row r="447">
      <c r="A447" s="96"/>
      <c r="B447" s="177"/>
      <c r="C447" s="96"/>
      <c r="D447" s="96"/>
      <c r="E447" s="96"/>
      <c r="F447" s="178"/>
      <c r="G447" s="96"/>
    </row>
    <row r="448">
      <c r="A448" s="96"/>
      <c r="B448" s="177"/>
      <c r="C448" s="96"/>
      <c r="D448" s="96"/>
      <c r="E448" s="96"/>
      <c r="F448" s="178"/>
      <c r="G448" s="96"/>
    </row>
    <row r="449">
      <c r="A449" s="96"/>
      <c r="B449" s="177"/>
      <c r="C449" s="96"/>
      <c r="D449" s="96"/>
      <c r="E449" s="96"/>
      <c r="F449" s="178"/>
      <c r="G449" s="96"/>
    </row>
    <row r="450">
      <c r="A450" s="96"/>
      <c r="B450" s="177"/>
      <c r="C450" s="96"/>
      <c r="D450" s="96"/>
      <c r="E450" s="96"/>
      <c r="F450" s="178"/>
      <c r="G450" s="96"/>
    </row>
    <row r="451">
      <c r="A451" s="96"/>
      <c r="B451" s="177"/>
      <c r="C451" s="96"/>
      <c r="D451" s="96"/>
      <c r="E451" s="96"/>
      <c r="F451" s="178"/>
      <c r="G451" s="96"/>
    </row>
    <row r="452">
      <c r="A452" s="96"/>
      <c r="B452" s="177"/>
      <c r="C452" s="96"/>
      <c r="D452" s="96"/>
      <c r="E452" s="96"/>
      <c r="F452" s="178"/>
      <c r="G452" s="96"/>
    </row>
    <row r="453">
      <c r="A453" s="96"/>
      <c r="B453" s="177"/>
      <c r="C453" s="96"/>
      <c r="D453" s="96"/>
      <c r="E453" s="96"/>
      <c r="F453" s="178"/>
      <c r="G453" s="96"/>
    </row>
    <row r="454">
      <c r="A454" s="96"/>
      <c r="B454" s="177"/>
      <c r="C454" s="96"/>
      <c r="D454" s="96"/>
      <c r="E454" s="96"/>
      <c r="F454" s="178"/>
      <c r="G454" s="96"/>
    </row>
    <row r="455">
      <c r="A455" s="96"/>
      <c r="B455" s="177"/>
      <c r="C455" s="96"/>
      <c r="D455" s="96"/>
      <c r="E455" s="96"/>
      <c r="F455" s="178"/>
      <c r="G455" s="96"/>
    </row>
    <row r="456">
      <c r="A456" s="96"/>
      <c r="B456" s="177"/>
      <c r="C456" s="96"/>
      <c r="D456" s="96"/>
      <c r="E456" s="96"/>
      <c r="F456" s="178"/>
      <c r="G456" s="96"/>
    </row>
    <row r="457">
      <c r="A457" s="96"/>
      <c r="B457" s="177"/>
      <c r="C457" s="96"/>
      <c r="D457" s="96"/>
      <c r="E457" s="96"/>
      <c r="F457" s="178"/>
      <c r="G457" s="96"/>
    </row>
    <row r="458">
      <c r="A458" s="96"/>
      <c r="B458" s="177"/>
      <c r="C458" s="96"/>
      <c r="D458" s="96"/>
      <c r="E458" s="96"/>
      <c r="F458" s="178"/>
      <c r="G458" s="96"/>
    </row>
    <row r="459">
      <c r="A459" s="96"/>
      <c r="B459" s="177"/>
      <c r="C459" s="96"/>
      <c r="D459" s="96"/>
      <c r="E459" s="96"/>
      <c r="F459" s="178"/>
      <c r="G459" s="96"/>
    </row>
    <row r="460">
      <c r="A460" s="96"/>
      <c r="B460" s="177"/>
      <c r="C460" s="96"/>
      <c r="D460" s="96"/>
      <c r="E460" s="96"/>
      <c r="F460" s="178"/>
      <c r="G460" s="96"/>
    </row>
    <row r="461">
      <c r="A461" s="96"/>
      <c r="B461" s="177"/>
      <c r="C461" s="96"/>
      <c r="D461" s="96"/>
      <c r="E461" s="96"/>
      <c r="F461" s="178"/>
      <c r="G461" s="96"/>
    </row>
    <row r="462">
      <c r="A462" s="96"/>
      <c r="B462" s="177"/>
      <c r="C462" s="96"/>
      <c r="D462" s="96"/>
      <c r="E462" s="96"/>
      <c r="F462" s="178"/>
      <c r="G462" s="96"/>
    </row>
    <row r="463">
      <c r="A463" s="96"/>
      <c r="B463" s="177"/>
      <c r="C463" s="96"/>
      <c r="D463" s="96"/>
      <c r="E463" s="96"/>
      <c r="F463" s="178"/>
      <c r="G463" s="96"/>
    </row>
    <row r="464">
      <c r="A464" s="96"/>
      <c r="B464" s="177"/>
      <c r="C464" s="96"/>
      <c r="D464" s="96"/>
      <c r="E464" s="96"/>
      <c r="F464" s="178"/>
      <c r="G464" s="96"/>
    </row>
    <row r="465">
      <c r="A465" s="96"/>
      <c r="B465" s="177"/>
      <c r="C465" s="96"/>
      <c r="D465" s="96"/>
      <c r="E465" s="96"/>
      <c r="F465" s="178"/>
      <c r="G465" s="96"/>
    </row>
    <row r="466">
      <c r="A466" s="96"/>
      <c r="B466" s="177"/>
      <c r="C466" s="96"/>
      <c r="D466" s="96"/>
      <c r="E466" s="96"/>
      <c r="F466" s="178"/>
      <c r="G466" s="96"/>
    </row>
    <row r="467">
      <c r="A467" s="96"/>
      <c r="B467" s="177"/>
      <c r="C467" s="96"/>
      <c r="D467" s="96"/>
      <c r="E467" s="96"/>
      <c r="F467" s="178"/>
      <c r="G467" s="96"/>
    </row>
    <row r="468">
      <c r="A468" s="96"/>
      <c r="B468" s="177"/>
      <c r="C468" s="96"/>
      <c r="D468" s="96"/>
      <c r="E468" s="96"/>
      <c r="F468" s="178"/>
      <c r="G468" s="96"/>
    </row>
    <row r="469">
      <c r="A469" s="96"/>
      <c r="B469" s="177"/>
      <c r="C469" s="96"/>
      <c r="D469" s="96"/>
      <c r="E469" s="96"/>
      <c r="F469" s="178"/>
      <c r="G469" s="96"/>
    </row>
    <row r="470">
      <c r="A470" s="96"/>
      <c r="B470" s="177"/>
      <c r="C470" s="96"/>
      <c r="D470" s="96"/>
      <c r="E470" s="96"/>
      <c r="F470" s="178"/>
      <c r="G470" s="96"/>
    </row>
    <row r="471">
      <c r="A471" s="96"/>
      <c r="B471" s="177"/>
      <c r="C471" s="96"/>
      <c r="D471" s="96"/>
      <c r="E471" s="96"/>
      <c r="F471" s="178"/>
      <c r="G471" s="96"/>
    </row>
    <row r="472">
      <c r="A472" s="96"/>
      <c r="B472" s="177"/>
      <c r="C472" s="96"/>
      <c r="D472" s="96"/>
      <c r="E472" s="96"/>
      <c r="F472" s="178"/>
      <c r="G472" s="96"/>
    </row>
    <row r="473">
      <c r="A473" s="96"/>
      <c r="B473" s="177"/>
      <c r="C473" s="96"/>
      <c r="D473" s="96"/>
      <c r="E473" s="96"/>
      <c r="F473" s="178"/>
      <c r="G473" s="96"/>
    </row>
    <row r="474">
      <c r="A474" s="96"/>
      <c r="B474" s="177"/>
      <c r="C474" s="96"/>
      <c r="D474" s="96"/>
      <c r="E474" s="96"/>
      <c r="F474" s="178"/>
      <c r="G474" s="96"/>
    </row>
    <row r="475">
      <c r="A475" s="96"/>
      <c r="B475" s="177"/>
      <c r="C475" s="96"/>
      <c r="D475" s="96"/>
      <c r="E475" s="96"/>
      <c r="F475" s="178"/>
      <c r="G475" s="96"/>
    </row>
    <row r="476">
      <c r="A476" s="96"/>
      <c r="B476" s="177"/>
      <c r="C476" s="96"/>
      <c r="D476" s="96"/>
      <c r="E476" s="96"/>
      <c r="F476" s="178"/>
      <c r="G476" s="96"/>
    </row>
    <row r="477">
      <c r="A477" s="96"/>
      <c r="B477" s="177"/>
      <c r="C477" s="96"/>
      <c r="D477" s="96"/>
      <c r="E477" s="96"/>
      <c r="F477" s="178"/>
      <c r="G477" s="96"/>
    </row>
    <row r="478">
      <c r="A478" s="96"/>
      <c r="B478" s="177"/>
      <c r="C478" s="96"/>
      <c r="D478" s="96"/>
      <c r="E478" s="96"/>
      <c r="F478" s="178"/>
      <c r="G478" s="96"/>
    </row>
    <row r="479">
      <c r="A479" s="96"/>
      <c r="B479" s="177"/>
      <c r="C479" s="96"/>
      <c r="D479" s="96"/>
      <c r="E479" s="96"/>
      <c r="F479" s="178"/>
      <c r="G479" s="96"/>
    </row>
    <row r="480">
      <c r="A480" s="96"/>
      <c r="B480" s="177"/>
      <c r="C480" s="96"/>
      <c r="D480" s="96"/>
      <c r="E480" s="96"/>
      <c r="F480" s="178"/>
      <c r="G480" s="96"/>
    </row>
    <row r="481">
      <c r="A481" s="96"/>
      <c r="B481" s="177"/>
      <c r="C481" s="96"/>
      <c r="D481" s="96"/>
      <c r="E481" s="96"/>
      <c r="F481" s="178"/>
      <c r="G481" s="96"/>
    </row>
    <row r="482">
      <c r="A482" s="96"/>
      <c r="B482" s="177"/>
      <c r="C482" s="96"/>
      <c r="D482" s="96"/>
      <c r="E482" s="96"/>
      <c r="F482" s="178"/>
      <c r="G482" s="96"/>
    </row>
    <row r="483">
      <c r="A483" s="96"/>
      <c r="B483" s="177"/>
      <c r="C483" s="96"/>
      <c r="D483" s="96"/>
      <c r="E483" s="96"/>
      <c r="F483" s="178"/>
      <c r="G483" s="96"/>
    </row>
    <row r="484">
      <c r="A484" s="96"/>
      <c r="B484" s="177"/>
      <c r="C484" s="96"/>
      <c r="D484" s="96"/>
      <c r="E484" s="96"/>
      <c r="F484" s="178"/>
      <c r="G484" s="96"/>
    </row>
    <row r="485">
      <c r="A485" s="96"/>
      <c r="B485" s="177"/>
      <c r="C485" s="96"/>
      <c r="D485" s="96"/>
      <c r="E485" s="96"/>
      <c r="F485" s="178"/>
      <c r="G485" s="96"/>
    </row>
    <row r="486">
      <c r="A486" s="96"/>
      <c r="B486" s="177"/>
      <c r="C486" s="96"/>
      <c r="D486" s="96"/>
      <c r="E486" s="96"/>
      <c r="F486" s="178"/>
      <c r="G486" s="96"/>
    </row>
    <row r="487">
      <c r="A487" s="96"/>
      <c r="B487" s="177"/>
      <c r="C487" s="96"/>
      <c r="D487" s="96"/>
      <c r="E487" s="96"/>
      <c r="F487" s="178"/>
      <c r="G487" s="96"/>
    </row>
    <row r="488">
      <c r="A488" s="96"/>
      <c r="B488" s="177"/>
      <c r="C488" s="96"/>
      <c r="D488" s="96"/>
      <c r="E488" s="96"/>
      <c r="F488" s="178"/>
      <c r="G488" s="96"/>
    </row>
    <row r="489">
      <c r="A489" s="96"/>
      <c r="B489" s="177"/>
      <c r="C489" s="96"/>
      <c r="D489" s="96"/>
      <c r="E489" s="96"/>
      <c r="F489" s="178"/>
      <c r="G489" s="96"/>
    </row>
    <row r="490">
      <c r="A490" s="96"/>
      <c r="B490" s="177"/>
      <c r="C490" s="96"/>
      <c r="D490" s="96"/>
      <c r="E490" s="96"/>
      <c r="F490" s="178"/>
      <c r="G490" s="96"/>
    </row>
    <row r="491">
      <c r="A491" s="96"/>
      <c r="B491" s="177"/>
      <c r="C491" s="96"/>
      <c r="D491" s="96"/>
      <c r="E491" s="96"/>
      <c r="F491" s="178"/>
      <c r="G491" s="96"/>
    </row>
    <row r="492">
      <c r="A492" s="96"/>
      <c r="B492" s="177"/>
      <c r="C492" s="96"/>
      <c r="D492" s="96"/>
      <c r="E492" s="96"/>
      <c r="F492" s="178"/>
      <c r="G492" s="96"/>
    </row>
    <row r="493">
      <c r="A493" s="96"/>
      <c r="B493" s="177"/>
      <c r="C493" s="96"/>
      <c r="D493" s="96"/>
      <c r="E493" s="96"/>
      <c r="F493" s="178"/>
      <c r="G493" s="96"/>
    </row>
    <row r="494">
      <c r="A494" s="96"/>
      <c r="B494" s="177"/>
      <c r="C494" s="96"/>
      <c r="D494" s="96"/>
      <c r="E494" s="96"/>
      <c r="F494" s="178"/>
      <c r="G494" s="96"/>
    </row>
    <row r="495">
      <c r="A495" s="96"/>
      <c r="B495" s="177"/>
      <c r="C495" s="96"/>
      <c r="D495" s="96"/>
      <c r="E495" s="96"/>
      <c r="F495" s="178"/>
      <c r="G495" s="96"/>
    </row>
    <row r="496">
      <c r="A496" s="96"/>
      <c r="B496" s="177"/>
      <c r="C496" s="96"/>
      <c r="D496" s="96"/>
      <c r="E496" s="96"/>
      <c r="F496" s="178"/>
      <c r="G496" s="96"/>
    </row>
    <row r="497">
      <c r="A497" s="96"/>
      <c r="B497" s="177"/>
      <c r="C497" s="96"/>
      <c r="D497" s="96"/>
      <c r="E497" s="96"/>
      <c r="F497" s="178"/>
      <c r="G497" s="96"/>
    </row>
    <row r="498">
      <c r="A498" s="96"/>
      <c r="B498" s="177"/>
      <c r="C498" s="96"/>
      <c r="D498" s="96"/>
      <c r="E498" s="96"/>
      <c r="F498" s="178"/>
      <c r="G498" s="96"/>
    </row>
    <row r="499">
      <c r="A499" s="96"/>
      <c r="B499" s="177"/>
      <c r="C499" s="96"/>
      <c r="D499" s="96"/>
      <c r="E499" s="96"/>
      <c r="F499" s="178"/>
      <c r="G499" s="96"/>
    </row>
    <row r="500">
      <c r="A500" s="96"/>
      <c r="B500" s="177"/>
      <c r="C500" s="96"/>
      <c r="D500" s="96"/>
      <c r="E500" s="96"/>
      <c r="F500" s="178"/>
      <c r="G500" s="96"/>
    </row>
    <row r="501">
      <c r="A501" s="96"/>
      <c r="B501" s="177"/>
      <c r="C501" s="96"/>
      <c r="D501" s="96"/>
      <c r="E501" s="96"/>
      <c r="F501" s="178"/>
      <c r="G501" s="96"/>
    </row>
    <row r="502">
      <c r="A502" s="96"/>
      <c r="B502" s="177"/>
      <c r="C502" s="96"/>
      <c r="D502" s="96"/>
      <c r="E502" s="96"/>
      <c r="F502" s="178"/>
      <c r="G502" s="96"/>
    </row>
    <row r="503">
      <c r="A503" s="96"/>
      <c r="B503" s="177"/>
      <c r="C503" s="96"/>
      <c r="D503" s="96"/>
      <c r="E503" s="96"/>
      <c r="F503" s="178"/>
      <c r="G503" s="96"/>
    </row>
    <row r="504">
      <c r="A504" s="96"/>
      <c r="B504" s="177"/>
      <c r="C504" s="96"/>
      <c r="D504" s="96"/>
      <c r="E504" s="96"/>
      <c r="F504" s="178"/>
      <c r="G504" s="96"/>
    </row>
    <row r="505">
      <c r="A505" s="96"/>
      <c r="B505" s="177"/>
      <c r="C505" s="96"/>
      <c r="D505" s="96"/>
      <c r="E505" s="96"/>
      <c r="F505" s="178"/>
      <c r="G505" s="96"/>
    </row>
    <row r="506">
      <c r="A506" s="96"/>
      <c r="B506" s="177"/>
      <c r="C506" s="96"/>
      <c r="D506" s="96"/>
      <c r="E506" s="96"/>
      <c r="F506" s="178"/>
      <c r="G506" s="96"/>
    </row>
    <row r="507">
      <c r="A507" s="96"/>
      <c r="B507" s="177"/>
      <c r="C507" s="96"/>
      <c r="D507" s="96"/>
      <c r="E507" s="96"/>
      <c r="F507" s="178"/>
      <c r="G507" s="96"/>
    </row>
    <row r="508">
      <c r="A508" s="96"/>
      <c r="B508" s="177"/>
      <c r="C508" s="96"/>
      <c r="D508" s="96"/>
      <c r="E508" s="96"/>
      <c r="F508" s="178"/>
      <c r="G508" s="96"/>
    </row>
    <row r="509">
      <c r="A509" s="96"/>
      <c r="B509" s="177"/>
      <c r="C509" s="96"/>
      <c r="D509" s="96"/>
      <c r="E509" s="96"/>
      <c r="F509" s="178"/>
      <c r="G509" s="96"/>
    </row>
    <row r="510">
      <c r="A510" s="96"/>
      <c r="B510" s="177"/>
      <c r="C510" s="96"/>
      <c r="D510" s="96"/>
      <c r="E510" s="96"/>
      <c r="F510" s="178"/>
      <c r="G510" s="96"/>
    </row>
    <row r="511">
      <c r="A511" s="96"/>
      <c r="B511" s="177"/>
      <c r="C511" s="96"/>
      <c r="D511" s="96"/>
      <c r="E511" s="96"/>
      <c r="F511" s="178"/>
      <c r="G511" s="96"/>
    </row>
    <row r="512">
      <c r="A512" s="96"/>
      <c r="B512" s="177"/>
      <c r="C512" s="96"/>
      <c r="D512" s="96"/>
      <c r="E512" s="96"/>
      <c r="F512" s="178"/>
      <c r="G512" s="96"/>
    </row>
    <row r="513">
      <c r="A513" s="96"/>
      <c r="B513" s="177"/>
      <c r="C513" s="96"/>
      <c r="D513" s="96"/>
      <c r="E513" s="96"/>
      <c r="F513" s="178"/>
      <c r="G513" s="96"/>
    </row>
    <row r="514">
      <c r="A514" s="96"/>
      <c r="B514" s="177"/>
      <c r="C514" s="96"/>
      <c r="D514" s="96"/>
      <c r="E514" s="96"/>
      <c r="F514" s="178"/>
      <c r="G514" s="96"/>
    </row>
    <row r="515">
      <c r="A515" s="96"/>
      <c r="B515" s="177"/>
      <c r="C515" s="96"/>
      <c r="D515" s="96"/>
      <c r="E515" s="96"/>
      <c r="F515" s="178"/>
      <c r="G515" s="96"/>
    </row>
    <row r="516">
      <c r="A516" s="96"/>
      <c r="B516" s="177"/>
      <c r="C516" s="96"/>
      <c r="D516" s="96"/>
      <c r="E516" s="96"/>
      <c r="F516" s="178"/>
      <c r="G516" s="96"/>
    </row>
    <row r="517">
      <c r="A517" s="96"/>
      <c r="B517" s="177"/>
      <c r="C517" s="96"/>
      <c r="D517" s="96"/>
      <c r="E517" s="96"/>
      <c r="F517" s="178"/>
      <c r="G517" s="96"/>
    </row>
    <row r="518">
      <c r="A518" s="96"/>
      <c r="B518" s="177"/>
      <c r="C518" s="96"/>
      <c r="D518" s="96"/>
      <c r="E518" s="96"/>
      <c r="F518" s="178"/>
      <c r="G518" s="96"/>
    </row>
    <row r="519">
      <c r="A519" s="96"/>
      <c r="B519" s="177"/>
      <c r="C519" s="96"/>
      <c r="D519" s="96"/>
      <c r="E519" s="96"/>
      <c r="F519" s="178"/>
      <c r="G519" s="96"/>
    </row>
    <row r="520">
      <c r="A520" s="96"/>
      <c r="B520" s="177"/>
      <c r="C520" s="96"/>
      <c r="D520" s="96"/>
      <c r="E520" s="96"/>
      <c r="F520" s="178"/>
      <c r="G520" s="96"/>
    </row>
    <row r="521">
      <c r="A521" s="96"/>
      <c r="B521" s="177"/>
      <c r="C521" s="96"/>
      <c r="D521" s="96"/>
      <c r="E521" s="96"/>
      <c r="F521" s="178"/>
      <c r="G521" s="96"/>
    </row>
    <row r="522">
      <c r="A522" s="96"/>
      <c r="B522" s="177"/>
      <c r="C522" s="96"/>
      <c r="D522" s="96"/>
      <c r="E522" s="96"/>
      <c r="F522" s="178"/>
      <c r="G522" s="96"/>
    </row>
    <row r="523">
      <c r="A523" s="96"/>
      <c r="B523" s="177"/>
      <c r="C523" s="96"/>
      <c r="D523" s="96"/>
      <c r="E523" s="96"/>
      <c r="F523" s="178"/>
      <c r="G523" s="96"/>
    </row>
    <row r="524">
      <c r="A524" s="96"/>
      <c r="B524" s="177"/>
      <c r="C524" s="96"/>
      <c r="D524" s="96"/>
      <c r="E524" s="96"/>
      <c r="F524" s="178"/>
      <c r="G524" s="96"/>
    </row>
    <row r="525">
      <c r="A525" s="96"/>
      <c r="B525" s="177"/>
      <c r="C525" s="96"/>
      <c r="D525" s="96"/>
      <c r="E525" s="96"/>
      <c r="F525" s="178"/>
      <c r="G525" s="96"/>
    </row>
    <row r="526">
      <c r="A526" s="96"/>
      <c r="B526" s="177"/>
      <c r="C526" s="96"/>
      <c r="D526" s="96"/>
      <c r="E526" s="96"/>
      <c r="F526" s="178"/>
      <c r="G526" s="96"/>
    </row>
    <row r="527">
      <c r="A527" s="96"/>
      <c r="B527" s="177"/>
      <c r="C527" s="96"/>
      <c r="D527" s="96"/>
      <c r="E527" s="96"/>
      <c r="F527" s="178"/>
      <c r="G527" s="96"/>
    </row>
    <row r="528">
      <c r="A528" s="96"/>
      <c r="B528" s="177"/>
      <c r="C528" s="96"/>
      <c r="D528" s="96"/>
      <c r="E528" s="96"/>
      <c r="F528" s="178"/>
      <c r="G528" s="96"/>
    </row>
    <row r="529">
      <c r="A529" s="96"/>
      <c r="B529" s="177"/>
      <c r="C529" s="96"/>
      <c r="D529" s="96"/>
      <c r="E529" s="96"/>
      <c r="F529" s="178"/>
      <c r="G529" s="96"/>
    </row>
    <row r="530">
      <c r="A530" s="96"/>
      <c r="B530" s="177"/>
      <c r="C530" s="96"/>
      <c r="D530" s="96"/>
      <c r="E530" s="96"/>
      <c r="F530" s="178"/>
      <c r="G530" s="96"/>
    </row>
    <row r="531">
      <c r="A531" s="96"/>
      <c r="B531" s="177"/>
      <c r="C531" s="96"/>
      <c r="D531" s="96"/>
      <c r="E531" s="96"/>
      <c r="F531" s="178"/>
      <c r="G531" s="96"/>
    </row>
    <row r="532">
      <c r="A532" s="96"/>
      <c r="B532" s="177"/>
      <c r="C532" s="96"/>
      <c r="D532" s="96"/>
      <c r="E532" s="96"/>
      <c r="F532" s="178"/>
      <c r="G532" s="96"/>
    </row>
    <row r="533">
      <c r="A533" s="96"/>
      <c r="B533" s="177"/>
      <c r="C533" s="96"/>
      <c r="D533" s="96"/>
      <c r="E533" s="96"/>
      <c r="F533" s="178"/>
      <c r="G533" s="96"/>
    </row>
    <row r="534">
      <c r="A534" s="96"/>
      <c r="B534" s="177"/>
      <c r="C534" s="96"/>
      <c r="D534" s="96"/>
      <c r="E534" s="96"/>
      <c r="F534" s="178"/>
      <c r="G534" s="96"/>
    </row>
    <row r="535">
      <c r="A535" s="96"/>
      <c r="B535" s="177"/>
      <c r="C535" s="96"/>
      <c r="D535" s="96"/>
      <c r="E535" s="96"/>
      <c r="F535" s="178"/>
      <c r="G535" s="96"/>
    </row>
    <row r="536">
      <c r="A536" s="96"/>
      <c r="B536" s="177"/>
      <c r="C536" s="96"/>
      <c r="D536" s="96"/>
      <c r="E536" s="96"/>
      <c r="F536" s="178"/>
      <c r="G536" s="96"/>
    </row>
    <row r="537">
      <c r="A537" s="96"/>
      <c r="B537" s="177"/>
      <c r="C537" s="96"/>
      <c r="D537" s="96"/>
      <c r="E537" s="96"/>
      <c r="F537" s="178"/>
      <c r="G537" s="96"/>
    </row>
    <row r="538">
      <c r="A538" s="96"/>
      <c r="B538" s="177"/>
      <c r="C538" s="96"/>
      <c r="D538" s="96"/>
      <c r="E538" s="96"/>
      <c r="F538" s="178"/>
      <c r="G538" s="96"/>
    </row>
    <row r="539">
      <c r="A539" s="96"/>
      <c r="B539" s="177"/>
      <c r="C539" s="96"/>
      <c r="D539" s="96"/>
      <c r="E539" s="96"/>
      <c r="F539" s="178"/>
      <c r="G539" s="96"/>
    </row>
    <row r="540">
      <c r="A540" s="96"/>
      <c r="B540" s="177"/>
      <c r="C540" s="96"/>
      <c r="D540" s="96"/>
      <c r="E540" s="96"/>
      <c r="F540" s="178"/>
      <c r="G540" s="96"/>
    </row>
    <row r="541">
      <c r="A541" s="96"/>
      <c r="B541" s="177"/>
      <c r="C541" s="96"/>
      <c r="D541" s="96"/>
      <c r="E541" s="96"/>
      <c r="F541" s="178"/>
      <c r="G541" s="96"/>
    </row>
    <row r="542">
      <c r="A542" s="96"/>
      <c r="B542" s="177"/>
      <c r="C542" s="96"/>
      <c r="D542" s="96"/>
      <c r="E542" s="96"/>
      <c r="F542" s="178"/>
      <c r="G542" s="96"/>
    </row>
    <row r="543">
      <c r="A543" s="96"/>
      <c r="B543" s="177"/>
      <c r="C543" s="96"/>
      <c r="D543" s="96"/>
      <c r="E543" s="96"/>
      <c r="F543" s="178"/>
      <c r="G543" s="96"/>
    </row>
    <row r="544">
      <c r="A544" s="96"/>
      <c r="B544" s="177"/>
      <c r="C544" s="96"/>
      <c r="D544" s="96"/>
      <c r="E544" s="96"/>
      <c r="F544" s="178"/>
      <c r="G544" s="96"/>
    </row>
    <row r="545">
      <c r="A545" s="96"/>
      <c r="B545" s="177"/>
      <c r="C545" s="96"/>
      <c r="D545" s="96"/>
      <c r="E545" s="96"/>
      <c r="F545" s="178"/>
      <c r="G545" s="96"/>
    </row>
    <row r="546">
      <c r="A546" s="96"/>
      <c r="B546" s="177"/>
      <c r="C546" s="96"/>
      <c r="D546" s="96"/>
      <c r="E546" s="96"/>
      <c r="F546" s="178"/>
      <c r="G546" s="96"/>
    </row>
    <row r="547">
      <c r="A547" s="96"/>
      <c r="B547" s="177"/>
      <c r="C547" s="96"/>
      <c r="D547" s="96"/>
      <c r="E547" s="96"/>
      <c r="F547" s="178"/>
      <c r="G547" s="96"/>
    </row>
    <row r="548">
      <c r="A548" s="96"/>
      <c r="B548" s="177"/>
      <c r="C548" s="96"/>
      <c r="D548" s="96"/>
      <c r="E548" s="96"/>
      <c r="F548" s="178"/>
      <c r="G548" s="96"/>
    </row>
    <row r="549">
      <c r="A549" s="96"/>
      <c r="B549" s="177"/>
      <c r="C549" s="96"/>
      <c r="D549" s="96"/>
      <c r="E549" s="96"/>
      <c r="F549" s="178"/>
      <c r="G549" s="96"/>
    </row>
    <row r="550">
      <c r="A550" s="96"/>
      <c r="B550" s="177"/>
      <c r="C550" s="96"/>
      <c r="D550" s="96"/>
      <c r="E550" s="96"/>
      <c r="F550" s="178"/>
      <c r="G550" s="96"/>
    </row>
    <row r="551">
      <c r="A551" s="96"/>
      <c r="B551" s="177"/>
      <c r="C551" s="96"/>
      <c r="D551" s="96"/>
      <c r="E551" s="96"/>
      <c r="F551" s="178"/>
      <c r="G551" s="96"/>
    </row>
    <row r="552">
      <c r="A552" s="96"/>
      <c r="B552" s="177"/>
      <c r="C552" s="96"/>
      <c r="D552" s="96"/>
      <c r="E552" s="96"/>
      <c r="F552" s="178"/>
      <c r="G552" s="96"/>
    </row>
    <row r="553">
      <c r="A553" s="96"/>
      <c r="B553" s="177"/>
      <c r="C553" s="96"/>
      <c r="D553" s="96"/>
      <c r="E553" s="96"/>
      <c r="F553" s="178"/>
      <c r="G553" s="96"/>
    </row>
    <row r="554">
      <c r="A554" s="96"/>
      <c r="B554" s="177"/>
      <c r="C554" s="96"/>
      <c r="D554" s="96"/>
      <c r="E554" s="96"/>
      <c r="F554" s="178"/>
      <c r="G554" s="96"/>
    </row>
    <row r="555">
      <c r="A555" s="96"/>
      <c r="B555" s="177"/>
      <c r="C555" s="96"/>
      <c r="D555" s="96"/>
      <c r="E555" s="96"/>
      <c r="F555" s="178"/>
      <c r="G555" s="96"/>
    </row>
    <row r="556">
      <c r="A556" s="96"/>
      <c r="B556" s="177"/>
      <c r="C556" s="96"/>
      <c r="D556" s="96"/>
      <c r="E556" s="96"/>
      <c r="F556" s="178"/>
      <c r="G556" s="96"/>
    </row>
    <row r="557">
      <c r="A557" s="96"/>
      <c r="B557" s="177"/>
      <c r="C557" s="96"/>
      <c r="D557" s="96"/>
      <c r="E557" s="96"/>
      <c r="F557" s="178"/>
      <c r="G557" s="96"/>
    </row>
    <row r="558">
      <c r="A558" s="96"/>
      <c r="B558" s="177"/>
      <c r="C558" s="96"/>
      <c r="D558" s="96"/>
      <c r="E558" s="96"/>
      <c r="F558" s="178"/>
      <c r="G558" s="96"/>
    </row>
    <row r="559">
      <c r="A559" s="96"/>
      <c r="B559" s="177"/>
      <c r="C559" s="96"/>
      <c r="D559" s="96"/>
      <c r="E559" s="96"/>
      <c r="F559" s="178"/>
      <c r="G559" s="96"/>
    </row>
    <row r="560">
      <c r="A560" s="96"/>
      <c r="B560" s="177"/>
      <c r="C560" s="96"/>
      <c r="D560" s="96"/>
      <c r="E560" s="96"/>
      <c r="F560" s="178"/>
      <c r="G560" s="96"/>
    </row>
    <row r="561">
      <c r="A561" s="96"/>
      <c r="B561" s="177"/>
      <c r="C561" s="96"/>
      <c r="D561" s="96"/>
      <c r="E561" s="96"/>
      <c r="F561" s="178"/>
      <c r="G561" s="96"/>
    </row>
    <row r="562">
      <c r="A562" s="96"/>
      <c r="B562" s="177"/>
      <c r="C562" s="96"/>
      <c r="D562" s="96"/>
      <c r="E562" s="96"/>
      <c r="F562" s="178"/>
      <c r="G562" s="96"/>
    </row>
    <row r="563">
      <c r="A563" s="96"/>
      <c r="B563" s="177"/>
      <c r="C563" s="96"/>
      <c r="D563" s="96"/>
      <c r="E563" s="96"/>
      <c r="F563" s="178"/>
      <c r="G563" s="96"/>
    </row>
    <row r="564">
      <c r="A564" s="96"/>
      <c r="B564" s="177"/>
      <c r="C564" s="96"/>
      <c r="D564" s="96"/>
      <c r="E564" s="96"/>
      <c r="F564" s="178"/>
      <c r="G564" s="96"/>
    </row>
    <row r="565">
      <c r="A565" s="96"/>
      <c r="B565" s="177"/>
      <c r="C565" s="96"/>
      <c r="D565" s="96"/>
      <c r="E565" s="96"/>
      <c r="F565" s="178"/>
      <c r="G565" s="96"/>
    </row>
    <row r="566">
      <c r="A566" s="96"/>
      <c r="B566" s="177"/>
      <c r="C566" s="96"/>
      <c r="D566" s="96"/>
      <c r="E566" s="96"/>
      <c r="F566" s="178"/>
      <c r="G566" s="96"/>
    </row>
    <row r="567">
      <c r="A567" s="96"/>
      <c r="B567" s="177"/>
      <c r="C567" s="96"/>
      <c r="D567" s="96"/>
      <c r="E567" s="96"/>
      <c r="F567" s="178"/>
      <c r="G567" s="96"/>
    </row>
    <row r="568">
      <c r="A568" s="96"/>
      <c r="B568" s="177"/>
      <c r="C568" s="96"/>
      <c r="D568" s="96"/>
      <c r="E568" s="96"/>
      <c r="F568" s="178"/>
      <c r="G568" s="96"/>
    </row>
    <row r="569">
      <c r="A569" s="96"/>
      <c r="B569" s="177"/>
      <c r="C569" s="96"/>
      <c r="D569" s="96"/>
      <c r="E569" s="96"/>
      <c r="F569" s="178"/>
      <c r="G569" s="96"/>
    </row>
    <row r="570">
      <c r="A570" s="96"/>
      <c r="B570" s="177"/>
      <c r="C570" s="96"/>
      <c r="D570" s="96"/>
      <c r="E570" s="96"/>
      <c r="F570" s="178"/>
      <c r="G570" s="96"/>
    </row>
    <row r="571">
      <c r="A571" s="96"/>
      <c r="B571" s="177"/>
      <c r="C571" s="96"/>
      <c r="D571" s="96"/>
      <c r="E571" s="96"/>
      <c r="F571" s="178"/>
      <c r="G571" s="96"/>
    </row>
    <row r="572">
      <c r="A572" s="96"/>
      <c r="B572" s="177"/>
      <c r="C572" s="96"/>
      <c r="D572" s="96"/>
      <c r="E572" s="96"/>
      <c r="F572" s="178"/>
      <c r="G572" s="96"/>
    </row>
    <row r="573">
      <c r="A573" s="96"/>
      <c r="B573" s="177"/>
      <c r="C573" s="96"/>
      <c r="D573" s="96"/>
      <c r="E573" s="96"/>
      <c r="F573" s="178"/>
      <c r="G573" s="96"/>
    </row>
    <row r="574">
      <c r="A574" s="96"/>
      <c r="B574" s="177"/>
      <c r="C574" s="96"/>
      <c r="D574" s="96"/>
      <c r="E574" s="96"/>
      <c r="F574" s="178"/>
      <c r="G574" s="96"/>
    </row>
    <row r="575">
      <c r="A575" s="96"/>
      <c r="B575" s="177"/>
      <c r="C575" s="96"/>
      <c r="D575" s="96"/>
      <c r="E575" s="96"/>
      <c r="F575" s="178"/>
      <c r="G575" s="96"/>
    </row>
    <row r="576">
      <c r="A576" s="96"/>
      <c r="B576" s="177"/>
      <c r="C576" s="96"/>
      <c r="D576" s="96"/>
      <c r="E576" s="96"/>
      <c r="F576" s="178"/>
      <c r="G576" s="96"/>
    </row>
    <row r="577">
      <c r="A577" s="96"/>
      <c r="B577" s="177"/>
      <c r="C577" s="96"/>
      <c r="D577" s="96"/>
      <c r="E577" s="96"/>
      <c r="F577" s="178"/>
      <c r="G577" s="96"/>
    </row>
    <row r="578">
      <c r="A578" s="96"/>
      <c r="B578" s="177"/>
      <c r="C578" s="96"/>
      <c r="D578" s="96"/>
      <c r="E578" s="96"/>
      <c r="F578" s="178"/>
      <c r="G578" s="96"/>
    </row>
    <row r="579">
      <c r="A579" s="96"/>
      <c r="B579" s="177"/>
      <c r="C579" s="96"/>
      <c r="D579" s="96"/>
      <c r="E579" s="96"/>
      <c r="F579" s="178"/>
      <c r="G579" s="96"/>
    </row>
    <row r="580">
      <c r="A580" s="96"/>
      <c r="B580" s="177"/>
      <c r="C580" s="96"/>
      <c r="D580" s="96"/>
      <c r="E580" s="96"/>
      <c r="F580" s="178"/>
      <c r="G580" s="96"/>
    </row>
    <row r="581">
      <c r="A581" s="96"/>
      <c r="B581" s="177"/>
      <c r="C581" s="96"/>
      <c r="D581" s="96"/>
      <c r="E581" s="96"/>
      <c r="F581" s="178"/>
      <c r="G581" s="96"/>
    </row>
    <row r="582">
      <c r="A582" s="96"/>
      <c r="B582" s="177"/>
      <c r="C582" s="96"/>
      <c r="D582" s="96"/>
      <c r="E582" s="96"/>
      <c r="F582" s="178"/>
      <c r="G582" s="96"/>
    </row>
    <row r="583">
      <c r="A583" s="96"/>
      <c r="B583" s="177"/>
      <c r="C583" s="96"/>
      <c r="D583" s="96"/>
      <c r="E583" s="96"/>
      <c r="F583" s="178"/>
      <c r="G583" s="96"/>
    </row>
    <row r="584">
      <c r="A584" s="96"/>
      <c r="B584" s="177"/>
      <c r="C584" s="96"/>
      <c r="D584" s="96"/>
      <c r="E584" s="96"/>
      <c r="F584" s="178"/>
      <c r="G584" s="96"/>
    </row>
    <row r="585">
      <c r="A585" s="96"/>
      <c r="B585" s="177"/>
      <c r="C585" s="96"/>
      <c r="D585" s="96"/>
      <c r="E585" s="96"/>
      <c r="F585" s="178"/>
      <c r="G585" s="96"/>
    </row>
    <row r="586">
      <c r="A586" s="96"/>
      <c r="B586" s="177"/>
      <c r="C586" s="96"/>
      <c r="D586" s="96"/>
      <c r="E586" s="96"/>
      <c r="F586" s="178"/>
      <c r="G586" s="96"/>
    </row>
    <row r="587">
      <c r="A587" s="96"/>
      <c r="B587" s="177"/>
      <c r="C587" s="96"/>
      <c r="D587" s="96"/>
      <c r="E587" s="96"/>
      <c r="F587" s="178"/>
      <c r="G587" s="96"/>
    </row>
    <row r="588">
      <c r="A588" s="96"/>
      <c r="B588" s="177"/>
      <c r="C588" s="96"/>
      <c r="D588" s="96"/>
      <c r="E588" s="96"/>
      <c r="F588" s="178"/>
      <c r="G588" s="96"/>
    </row>
    <row r="589">
      <c r="A589" s="96"/>
      <c r="B589" s="177"/>
      <c r="C589" s="96"/>
      <c r="D589" s="96"/>
      <c r="E589" s="96"/>
      <c r="F589" s="178"/>
      <c r="G589" s="96"/>
    </row>
    <row r="590">
      <c r="A590" s="96"/>
      <c r="B590" s="177"/>
      <c r="C590" s="96"/>
      <c r="D590" s="96"/>
      <c r="E590" s="96"/>
      <c r="F590" s="178"/>
      <c r="G590" s="96"/>
    </row>
    <row r="591">
      <c r="A591" s="96"/>
      <c r="B591" s="177"/>
      <c r="C591" s="96"/>
      <c r="D591" s="96"/>
      <c r="E591" s="96"/>
      <c r="F591" s="178"/>
      <c r="G591" s="96"/>
    </row>
    <row r="592">
      <c r="A592" s="96"/>
      <c r="B592" s="177"/>
      <c r="C592" s="96"/>
      <c r="D592" s="96"/>
      <c r="E592" s="96"/>
      <c r="F592" s="178"/>
      <c r="G592" s="96"/>
    </row>
    <row r="593">
      <c r="A593" s="96"/>
      <c r="B593" s="177"/>
      <c r="C593" s="96"/>
      <c r="D593" s="96"/>
      <c r="E593" s="96"/>
      <c r="F593" s="178"/>
      <c r="G593" s="96"/>
    </row>
    <row r="594">
      <c r="A594" s="96"/>
      <c r="B594" s="177"/>
      <c r="C594" s="96"/>
      <c r="D594" s="96"/>
      <c r="E594" s="96"/>
      <c r="F594" s="178"/>
      <c r="G594" s="96"/>
    </row>
    <row r="595">
      <c r="A595" s="96"/>
      <c r="B595" s="177"/>
      <c r="C595" s="96"/>
      <c r="D595" s="96"/>
      <c r="E595" s="96"/>
      <c r="F595" s="178"/>
      <c r="G595" s="96"/>
    </row>
    <row r="596">
      <c r="A596" s="96"/>
      <c r="B596" s="177"/>
      <c r="C596" s="96"/>
      <c r="D596" s="96"/>
      <c r="E596" s="96"/>
      <c r="F596" s="178"/>
      <c r="G596" s="96"/>
    </row>
    <row r="597">
      <c r="A597" s="96"/>
      <c r="B597" s="177"/>
      <c r="C597" s="96"/>
      <c r="D597" s="96"/>
      <c r="E597" s="96"/>
      <c r="F597" s="178"/>
      <c r="G597" s="96"/>
    </row>
    <row r="598">
      <c r="A598" s="96"/>
      <c r="B598" s="177"/>
      <c r="C598" s="96"/>
      <c r="D598" s="96"/>
      <c r="E598" s="96"/>
      <c r="F598" s="178"/>
      <c r="G598" s="96"/>
    </row>
    <row r="599">
      <c r="A599" s="96"/>
      <c r="B599" s="177"/>
      <c r="C599" s="96"/>
      <c r="D599" s="96"/>
      <c r="E599" s="96"/>
      <c r="F599" s="178"/>
      <c r="G599" s="96"/>
    </row>
    <row r="600">
      <c r="A600" s="96"/>
      <c r="B600" s="177"/>
      <c r="C600" s="96"/>
      <c r="D600" s="96"/>
      <c r="E600" s="96"/>
      <c r="F600" s="178"/>
      <c r="G600" s="96"/>
    </row>
    <row r="601">
      <c r="A601" s="96"/>
      <c r="B601" s="177"/>
      <c r="C601" s="96"/>
      <c r="D601" s="96"/>
      <c r="E601" s="96"/>
      <c r="F601" s="178"/>
      <c r="G601" s="96"/>
    </row>
    <row r="602">
      <c r="A602" s="96"/>
      <c r="B602" s="177"/>
      <c r="C602" s="96"/>
      <c r="D602" s="96"/>
      <c r="E602" s="96"/>
      <c r="F602" s="178"/>
      <c r="G602" s="96"/>
    </row>
    <row r="603">
      <c r="A603" s="96"/>
      <c r="B603" s="177"/>
      <c r="C603" s="96"/>
      <c r="D603" s="96"/>
      <c r="E603" s="96"/>
      <c r="F603" s="178"/>
      <c r="G603" s="96"/>
    </row>
    <row r="604">
      <c r="A604" s="96"/>
      <c r="B604" s="177"/>
      <c r="C604" s="96"/>
      <c r="D604" s="96"/>
      <c r="E604" s="96"/>
      <c r="F604" s="178"/>
      <c r="G604" s="96"/>
    </row>
    <row r="605">
      <c r="A605" s="96"/>
      <c r="B605" s="177"/>
      <c r="C605" s="96"/>
      <c r="D605" s="96"/>
      <c r="E605" s="96"/>
      <c r="F605" s="178"/>
      <c r="G605" s="96"/>
    </row>
    <row r="606">
      <c r="A606" s="96"/>
      <c r="B606" s="177"/>
      <c r="C606" s="96"/>
      <c r="D606" s="96"/>
      <c r="E606" s="96"/>
      <c r="F606" s="178"/>
      <c r="G606" s="96"/>
    </row>
    <row r="607">
      <c r="A607" s="96"/>
      <c r="B607" s="177"/>
      <c r="C607" s="96"/>
      <c r="D607" s="96"/>
      <c r="E607" s="96"/>
      <c r="F607" s="178"/>
      <c r="G607" s="96"/>
    </row>
    <row r="608">
      <c r="A608" s="96"/>
      <c r="B608" s="177"/>
      <c r="C608" s="96"/>
      <c r="D608" s="96"/>
      <c r="E608" s="96"/>
      <c r="F608" s="178"/>
      <c r="G608" s="96"/>
    </row>
    <row r="609">
      <c r="A609" s="96"/>
      <c r="B609" s="177"/>
      <c r="C609" s="96"/>
      <c r="D609" s="96"/>
      <c r="E609" s="96"/>
      <c r="F609" s="178"/>
      <c r="G609" s="96"/>
    </row>
    <row r="610">
      <c r="A610" s="96"/>
      <c r="B610" s="177"/>
      <c r="C610" s="96"/>
      <c r="D610" s="96"/>
      <c r="E610" s="96"/>
      <c r="F610" s="178"/>
      <c r="G610" s="96"/>
    </row>
    <row r="611">
      <c r="A611" s="96"/>
      <c r="B611" s="177"/>
      <c r="C611" s="96"/>
      <c r="D611" s="96"/>
      <c r="E611" s="96"/>
      <c r="F611" s="178"/>
      <c r="G611" s="96"/>
    </row>
    <row r="612">
      <c r="A612" s="96"/>
      <c r="B612" s="177"/>
      <c r="C612" s="96"/>
      <c r="D612" s="96"/>
      <c r="E612" s="96"/>
      <c r="F612" s="178"/>
      <c r="G612" s="96"/>
    </row>
    <row r="613">
      <c r="A613" s="96"/>
      <c r="B613" s="177"/>
      <c r="C613" s="96"/>
      <c r="D613" s="96"/>
      <c r="E613" s="96"/>
      <c r="F613" s="178"/>
      <c r="G613" s="96"/>
    </row>
    <row r="614">
      <c r="A614" s="96"/>
      <c r="B614" s="177"/>
      <c r="C614" s="96"/>
      <c r="D614" s="96"/>
      <c r="E614" s="96"/>
      <c r="F614" s="178"/>
      <c r="G614" s="96"/>
    </row>
    <row r="615">
      <c r="A615" s="96"/>
      <c r="B615" s="177"/>
      <c r="C615" s="96"/>
      <c r="D615" s="96"/>
      <c r="E615" s="96"/>
      <c r="F615" s="178"/>
      <c r="G615" s="96"/>
    </row>
    <row r="616">
      <c r="A616" s="96"/>
      <c r="B616" s="177"/>
      <c r="C616" s="96"/>
      <c r="D616" s="96"/>
      <c r="E616" s="96"/>
      <c r="F616" s="178"/>
      <c r="G616" s="96"/>
    </row>
    <row r="617">
      <c r="A617" s="96"/>
      <c r="B617" s="177"/>
      <c r="C617" s="96"/>
      <c r="D617" s="96"/>
      <c r="E617" s="96"/>
      <c r="F617" s="178"/>
      <c r="G617" s="96"/>
    </row>
    <row r="618">
      <c r="A618" s="96"/>
      <c r="B618" s="177"/>
      <c r="C618" s="96"/>
      <c r="D618" s="96"/>
      <c r="E618" s="96"/>
      <c r="F618" s="178"/>
      <c r="G618" s="96"/>
    </row>
    <row r="619">
      <c r="A619" s="96"/>
      <c r="B619" s="177"/>
      <c r="C619" s="96"/>
      <c r="D619" s="96"/>
      <c r="E619" s="96"/>
      <c r="F619" s="178"/>
      <c r="G619" s="96"/>
    </row>
    <row r="620">
      <c r="A620" s="96"/>
      <c r="B620" s="177"/>
      <c r="C620" s="96"/>
      <c r="D620" s="96"/>
      <c r="E620" s="96"/>
      <c r="F620" s="178"/>
      <c r="G620" s="96"/>
    </row>
    <row r="621">
      <c r="A621" s="96"/>
      <c r="B621" s="177"/>
      <c r="C621" s="96"/>
      <c r="D621" s="96"/>
      <c r="E621" s="96"/>
      <c r="F621" s="178"/>
      <c r="G621" s="96"/>
    </row>
    <row r="622">
      <c r="A622" s="96"/>
      <c r="B622" s="177"/>
      <c r="C622" s="96"/>
      <c r="D622" s="96"/>
      <c r="E622" s="96"/>
      <c r="F622" s="178"/>
      <c r="G622" s="96"/>
    </row>
    <row r="623">
      <c r="A623" s="96"/>
      <c r="B623" s="177"/>
      <c r="C623" s="96"/>
      <c r="D623" s="96"/>
      <c r="E623" s="96"/>
      <c r="F623" s="178"/>
      <c r="G623" s="96"/>
    </row>
    <row r="624">
      <c r="A624" s="96"/>
      <c r="B624" s="177"/>
      <c r="C624" s="96"/>
      <c r="D624" s="96"/>
      <c r="E624" s="96"/>
      <c r="F624" s="178"/>
      <c r="G624" s="96"/>
    </row>
    <row r="625">
      <c r="A625" s="96"/>
      <c r="B625" s="177"/>
      <c r="C625" s="96"/>
      <c r="D625" s="96"/>
      <c r="E625" s="96"/>
      <c r="F625" s="178"/>
      <c r="G625" s="96"/>
    </row>
    <row r="626">
      <c r="A626" s="96"/>
      <c r="B626" s="177"/>
      <c r="C626" s="96"/>
      <c r="D626" s="96"/>
      <c r="E626" s="96"/>
      <c r="F626" s="178"/>
      <c r="G626" s="96"/>
    </row>
    <row r="627">
      <c r="A627" s="96"/>
      <c r="B627" s="177"/>
      <c r="C627" s="96"/>
      <c r="D627" s="96"/>
      <c r="E627" s="96"/>
      <c r="F627" s="178"/>
      <c r="G627" s="96"/>
    </row>
    <row r="628">
      <c r="A628" s="96"/>
      <c r="B628" s="177"/>
      <c r="C628" s="96"/>
      <c r="D628" s="96"/>
      <c r="E628" s="96"/>
      <c r="F628" s="178"/>
      <c r="G628" s="96"/>
    </row>
    <row r="629">
      <c r="A629" s="96"/>
      <c r="B629" s="177"/>
      <c r="C629" s="96"/>
      <c r="D629" s="96"/>
      <c r="E629" s="96"/>
      <c r="F629" s="178"/>
      <c r="G629" s="96"/>
    </row>
    <row r="630">
      <c r="A630" s="96"/>
      <c r="B630" s="177"/>
      <c r="C630" s="96"/>
      <c r="D630" s="96"/>
      <c r="E630" s="96"/>
      <c r="F630" s="178"/>
      <c r="G630" s="96"/>
    </row>
    <row r="631">
      <c r="A631" s="96"/>
      <c r="B631" s="177"/>
      <c r="C631" s="96"/>
      <c r="D631" s="96"/>
      <c r="E631" s="96"/>
      <c r="F631" s="178"/>
      <c r="G631" s="96"/>
    </row>
    <row r="632">
      <c r="A632" s="96"/>
      <c r="B632" s="177"/>
      <c r="C632" s="96"/>
      <c r="D632" s="96"/>
      <c r="E632" s="96"/>
      <c r="F632" s="178"/>
      <c r="G632" s="96"/>
    </row>
    <row r="633">
      <c r="A633" s="96"/>
      <c r="B633" s="177"/>
      <c r="C633" s="96"/>
      <c r="D633" s="96"/>
      <c r="E633" s="96"/>
      <c r="F633" s="178"/>
      <c r="G633" s="96"/>
    </row>
    <row r="634">
      <c r="A634" s="96"/>
      <c r="B634" s="177"/>
      <c r="C634" s="96"/>
      <c r="D634" s="96"/>
      <c r="E634" s="96"/>
      <c r="F634" s="178"/>
      <c r="G634" s="96"/>
    </row>
    <row r="635">
      <c r="A635" s="96"/>
      <c r="B635" s="177"/>
      <c r="C635" s="96"/>
      <c r="D635" s="96"/>
      <c r="E635" s="96"/>
      <c r="F635" s="178"/>
      <c r="G635" s="96"/>
    </row>
    <row r="636">
      <c r="A636" s="96"/>
      <c r="B636" s="177"/>
      <c r="C636" s="96"/>
      <c r="D636" s="96"/>
      <c r="E636" s="96"/>
      <c r="F636" s="178"/>
      <c r="G636" s="96"/>
    </row>
    <row r="637">
      <c r="A637" s="96"/>
      <c r="B637" s="177"/>
      <c r="C637" s="96"/>
      <c r="D637" s="96"/>
      <c r="E637" s="96"/>
      <c r="F637" s="178"/>
      <c r="G637" s="96"/>
    </row>
    <row r="638">
      <c r="A638" s="96"/>
      <c r="B638" s="177"/>
      <c r="C638" s="96"/>
      <c r="D638" s="96"/>
      <c r="E638" s="96"/>
      <c r="F638" s="178"/>
      <c r="G638" s="96"/>
    </row>
    <row r="639">
      <c r="A639" s="96"/>
      <c r="B639" s="177"/>
      <c r="C639" s="96"/>
      <c r="D639" s="96"/>
      <c r="E639" s="96"/>
      <c r="F639" s="178"/>
      <c r="G639" s="96"/>
    </row>
    <row r="640">
      <c r="A640" s="96"/>
      <c r="B640" s="177"/>
      <c r="C640" s="96"/>
      <c r="D640" s="96"/>
      <c r="E640" s="96"/>
      <c r="F640" s="178"/>
      <c r="G640" s="96"/>
    </row>
    <row r="641">
      <c r="A641" s="96"/>
      <c r="B641" s="177"/>
      <c r="C641" s="96"/>
      <c r="D641" s="96"/>
      <c r="E641" s="96"/>
      <c r="F641" s="178"/>
      <c r="G641" s="96"/>
    </row>
    <row r="642">
      <c r="A642" s="96"/>
      <c r="B642" s="177"/>
      <c r="C642" s="96"/>
      <c r="D642" s="96"/>
      <c r="E642" s="96"/>
      <c r="F642" s="178"/>
      <c r="G642" s="96"/>
    </row>
    <row r="643">
      <c r="A643" s="96"/>
      <c r="B643" s="177"/>
      <c r="C643" s="96"/>
      <c r="D643" s="96"/>
      <c r="E643" s="96"/>
      <c r="F643" s="178"/>
      <c r="G643" s="96"/>
    </row>
    <row r="644">
      <c r="A644" s="96"/>
      <c r="B644" s="177"/>
      <c r="C644" s="96"/>
      <c r="D644" s="96"/>
      <c r="E644" s="96"/>
      <c r="F644" s="178"/>
      <c r="G644" s="96"/>
    </row>
    <row r="645">
      <c r="A645" s="96"/>
      <c r="B645" s="177"/>
      <c r="C645" s="96"/>
      <c r="D645" s="96"/>
      <c r="E645" s="96"/>
      <c r="F645" s="178"/>
      <c r="G645" s="96"/>
    </row>
    <row r="646">
      <c r="A646" s="96"/>
      <c r="B646" s="177"/>
      <c r="C646" s="96"/>
      <c r="D646" s="96"/>
      <c r="E646" s="96"/>
      <c r="F646" s="178"/>
      <c r="G646" s="96"/>
    </row>
    <row r="647">
      <c r="A647" s="96"/>
      <c r="B647" s="177"/>
      <c r="C647" s="96"/>
      <c r="D647" s="96"/>
      <c r="E647" s="96"/>
      <c r="F647" s="178"/>
      <c r="G647" s="96"/>
    </row>
    <row r="648">
      <c r="A648" s="96"/>
      <c r="B648" s="177"/>
      <c r="C648" s="96"/>
      <c r="D648" s="96"/>
      <c r="E648" s="96"/>
      <c r="F648" s="178"/>
      <c r="G648" s="96"/>
    </row>
    <row r="649">
      <c r="A649" s="96"/>
      <c r="B649" s="177"/>
      <c r="C649" s="96"/>
      <c r="D649" s="96"/>
      <c r="E649" s="96"/>
      <c r="F649" s="178"/>
      <c r="G649" s="96"/>
    </row>
    <row r="650">
      <c r="A650" s="96"/>
      <c r="B650" s="177"/>
      <c r="C650" s="96"/>
      <c r="D650" s="96"/>
      <c r="E650" s="96"/>
      <c r="F650" s="178"/>
      <c r="G650" s="96"/>
    </row>
    <row r="651">
      <c r="A651" s="96"/>
      <c r="B651" s="177"/>
      <c r="C651" s="96"/>
      <c r="D651" s="96"/>
      <c r="E651" s="96"/>
      <c r="F651" s="178"/>
      <c r="G651" s="96"/>
    </row>
    <row r="652">
      <c r="A652" s="96"/>
      <c r="B652" s="177"/>
      <c r="C652" s="96"/>
      <c r="D652" s="96"/>
      <c r="E652" s="96"/>
      <c r="F652" s="178"/>
      <c r="G652" s="96"/>
    </row>
    <row r="653">
      <c r="A653" s="96"/>
      <c r="B653" s="177"/>
      <c r="C653" s="96"/>
      <c r="D653" s="96"/>
      <c r="E653" s="96"/>
      <c r="F653" s="178"/>
      <c r="G653" s="96"/>
    </row>
    <row r="654">
      <c r="A654" s="96"/>
      <c r="B654" s="177"/>
      <c r="C654" s="96"/>
      <c r="D654" s="96"/>
      <c r="E654" s="96"/>
      <c r="F654" s="178"/>
      <c r="G654" s="96"/>
    </row>
    <row r="655">
      <c r="A655" s="96"/>
      <c r="B655" s="177"/>
      <c r="C655" s="96"/>
      <c r="D655" s="96"/>
      <c r="E655" s="96"/>
      <c r="F655" s="178"/>
      <c r="G655" s="96"/>
    </row>
    <row r="656">
      <c r="A656" s="96"/>
      <c r="B656" s="177"/>
      <c r="C656" s="96"/>
      <c r="D656" s="96"/>
      <c r="E656" s="96"/>
      <c r="F656" s="178"/>
      <c r="G656" s="96"/>
    </row>
    <row r="657">
      <c r="A657" s="96"/>
      <c r="B657" s="177"/>
      <c r="C657" s="96"/>
      <c r="D657" s="96"/>
      <c r="E657" s="96"/>
      <c r="F657" s="178"/>
      <c r="G657" s="96"/>
    </row>
    <row r="658">
      <c r="A658" s="96"/>
      <c r="B658" s="177"/>
      <c r="C658" s="96"/>
      <c r="D658" s="96"/>
      <c r="E658" s="96"/>
      <c r="F658" s="178"/>
      <c r="G658" s="96"/>
    </row>
    <row r="659">
      <c r="A659" s="96"/>
      <c r="B659" s="177"/>
      <c r="C659" s="96"/>
      <c r="D659" s="96"/>
      <c r="E659" s="96"/>
      <c r="F659" s="178"/>
      <c r="G659" s="96"/>
    </row>
    <row r="660">
      <c r="A660" s="96"/>
      <c r="B660" s="177"/>
      <c r="C660" s="96"/>
      <c r="D660" s="96"/>
      <c r="E660" s="96"/>
      <c r="F660" s="178"/>
      <c r="G660" s="96"/>
    </row>
    <row r="661">
      <c r="A661" s="96"/>
      <c r="B661" s="177"/>
      <c r="C661" s="96"/>
      <c r="D661" s="96"/>
      <c r="E661" s="96"/>
      <c r="F661" s="178"/>
      <c r="G661" s="96"/>
    </row>
    <row r="662">
      <c r="A662" s="96"/>
      <c r="B662" s="177"/>
      <c r="C662" s="96"/>
      <c r="D662" s="96"/>
      <c r="E662" s="96"/>
      <c r="F662" s="178"/>
      <c r="G662" s="96"/>
    </row>
    <row r="663">
      <c r="A663" s="96"/>
      <c r="B663" s="177"/>
      <c r="C663" s="96"/>
      <c r="D663" s="96"/>
      <c r="E663" s="96"/>
      <c r="F663" s="178"/>
      <c r="G663" s="96"/>
    </row>
    <row r="664">
      <c r="A664" s="96"/>
      <c r="B664" s="177"/>
      <c r="C664" s="96"/>
      <c r="D664" s="96"/>
      <c r="E664" s="96"/>
      <c r="F664" s="178"/>
      <c r="G664" s="96"/>
    </row>
    <row r="665">
      <c r="A665" s="96"/>
      <c r="B665" s="177"/>
      <c r="C665" s="96"/>
      <c r="D665" s="96"/>
      <c r="E665" s="96"/>
      <c r="F665" s="178"/>
      <c r="G665" s="96"/>
    </row>
    <row r="666">
      <c r="A666" s="96"/>
      <c r="B666" s="177"/>
      <c r="C666" s="96"/>
      <c r="D666" s="96"/>
      <c r="E666" s="96"/>
      <c r="F666" s="178"/>
      <c r="G666" s="96"/>
    </row>
    <row r="667">
      <c r="A667" s="96"/>
      <c r="B667" s="177"/>
      <c r="C667" s="96"/>
      <c r="D667" s="96"/>
      <c r="E667" s="96"/>
      <c r="F667" s="178"/>
      <c r="G667" s="96"/>
    </row>
    <row r="668">
      <c r="A668" s="96"/>
      <c r="B668" s="177"/>
      <c r="C668" s="96"/>
      <c r="D668" s="96"/>
      <c r="E668" s="96"/>
      <c r="F668" s="178"/>
      <c r="G668" s="96"/>
    </row>
    <row r="669">
      <c r="A669" s="96"/>
      <c r="B669" s="177"/>
      <c r="C669" s="96"/>
      <c r="D669" s="96"/>
      <c r="E669" s="96"/>
      <c r="F669" s="178"/>
      <c r="G669" s="96"/>
    </row>
    <row r="670">
      <c r="A670" s="96"/>
      <c r="B670" s="177"/>
      <c r="C670" s="96"/>
      <c r="D670" s="96"/>
      <c r="E670" s="96"/>
      <c r="F670" s="178"/>
      <c r="G670" s="96"/>
    </row>
    <row r="671">
      <c r="A671" s="96"/>
      <c r="B671" s="177"/>
      <c r="C671" s="96"/>
      <c r="D671" s="96"/>
      <c r="E671" s="96"/>
      <c r="F671" s="178"/>
      <c r="G671" s="96"/>
    </row>
    <row r="672">
      <c r="A672" s="96"/>
      <c r="B672" s="177"/>
      <c r="C672" s="96"/>
      <c r="D672" s="96"/>
      <c r="E672" s="96"/>
      <c r="F672" s="178"/>
      <c r="G672" s="96"/>
    </row>
    <row r="673">
      <c r="A673" s="96"/>
      <c r="B673" s="177"/>
      <c r="C673" s="96"/>
      <c r="D673" s="96"/>
      <c r="E673" s="96"/>
      <c r="F673" s="178"/>
      <c r="G673" s="96"/>
    </row>
    <row r="674">
      <c r="A674" s="96"/>
      <c r="B674" s="177"/>
      <c r="C674" s="96"/>
      <c r="D674" s="96"/>
      <c r="E674" s="96"/>
      <c r="F674" s="178"/>
      <c r="G674" s="96"/>
    </row>
    <row r="675">
      <c r="A675" s="96"/>
      <c r="B675" s="177"/>
      <c r="C675" s="96"/>
      <c r="D675" s="96"/>
      <c r="E675" s="96"/>
      <c r="F675" s="178"/>
      <c r="G675" s="96"/>
    </row>
    <row r="676">
      <c r="A676" s="96"/>
      <c r="B676" s="177"/>
      <c r="C676" s="96"/>
      <c r="D676" s="96"/>
      <c r="E676" s="96"/>
      <c r="F676" s="178"/>
      <c r="G676" s="96"/>
    </row>
    <row r="677">
      <c r="A677" s="96"/>
      <c r="B677" s="177"/>
      <c r="C677" s="96"/>
      <c r="D677" s="96"/>
      <c r="E677" s="96"/>
      <c r="F677" s="178"/>
      <c r="G677" s="96"/>
    </row>
    <row r="678">
      <c r="A678" s="96"/>
      <c r="B678" s="177"/>
      <c r="C678" s="96"/>
      <c r="D678" s="96"/>
      <c r="E678" s="96"/>
      <c r="F678" s="178"/>
      <c r="G678" s="96"/>
    </row>
    <row r="679">
      <c r="A679" s="96"/>
      <c r="B679" s="177"/>
      <c r="C679" s="96"/>
      <c r="D679" s="96"/>
      <c r="E679" s="96"/>
      <c r="F679" s="178"/>
      <c r="G679" s="96"/>
    </row>
    <row r="680">
      <c r="A680" s="96"/>
      <c r="B680" s="177"/>
      <c r="C680" s="96"/>
      <c r="D680" s="96"/>
      <c r="E680" s="96"/>
      <c r="F680" s="178"/>
      <c r="G680" s="96"/>
    </row>
    <row r="681">
      <c r="A681" s="96"/>
      <c r="B681" s="177"/>
      <c r="C681" s="96"/>
      <c r="D681" s="96"/>
      <c r="E681" s="96"/>
      <c r="F681" s="178"/>
      <c r="G681" s="96"/>
    </row>
    <row r="682">
      <c r="A682" s="96"/>
      <c r="B682" s="177"/>
      <c r="C682" s="96"/>
      <c r="D682" s="96"/>
      <c r="E682" s="96"/>
      <c r="F682" s="178"/>
      <c r="G682" s="96"/>
    </row>
    <row r="683">
      <c r="A683" s="96"/>
      <c r="B683" s="177"/>
      <c r="C683" s="96"/>
      <c r="D683" s="96"/>
      <c r="E683" s="96"/>
      <c r="F683" s="178"/>
      <c r="G683" s="96"/>
    </row>
    <row r="684">
      <c r="A684" s="96"/>
      <c r="B684" s="177"/>
      <c r="C684" s="96"/>
      <c r="D684" s="96"/>
      <c r="E684" s="96"/>
      <c r="F684" s="178"/>
      <c r="G684" s="96"/>
    </row>
    <row r="685">
      <c r="A685" s="96"/>
      <c r="B685" s="177"/>
      <c r="C685" s="96"/>
      <c r="D685" s="96"/>
      <c r="E685" s="96"/>
      <c r="F685" s="178"/>
      <c r="G685" s="96"/>
    </row>
    <row r="686">
      <c r="A686" s="96"/>
      <c r="B686" s="177"/>
      <c r="C686" s="96"/>
      <c r="D686" s="96"/>
      <c r="E686" s="96"/>
      <c r="F686" s="178"/>
      <c r="G686" s="96"/>
    </row>
    <row r="687">
      <c r="A687" s="96"/>
      <c r="B687" s="177"/>
      <c r="C687" s="96"/>
      <c r="D687" s="96"/>
      <c r="E687" s="96"/>
      <c r="F687" s="178"/>
      <c r="G687" s="96"/>
    </row>
    <row r="688">
      <c r="A688" s="96"/>
      <c r="B688" s="177"/>
      <c r="C688" s="96"/>
      <c r="D688" s="96"/>
      <c r="E688" s="96"/>
      <c r="F688" s="178"/>
      <c r="G688" s="96"/>
    </row>
    <row r="689">
      <c r="A689" s="96"/>
      <c r="B689" s="177"/>
      <c r="C689" s="96"/>
      <c r="D689" s="96"/>
      <c r="E689" s="96"/>
      <c r="F689" s="178"/>
      <c r="G689" s="96"/>
    </row>
    <row r="690">
      <c r="A690" s="96"/>
      <c r="B690" s="177"/>
      <c r="C690" s="96"/>
      <c r="D690" s="96"/>
      <c r="E690" s="96"/>
      <c r="F690" s="178"/>
      <c r="G690" s="96"/>
    </row>
    <row r="691">
      <c r="A691" s="96"/>
      <c r="B691" s="177"/>
      <c r="C691" s="96"/>
      <c r="D691" s="96"/>
      <c r="E691" s="96"/>
      <c r="F691" s="178"/>
      <c r="G691" s="96"/>
    </row>
    <row r="692">
      <c r="A692" s="96"/>
      <c r="B692" s="177"/>
      <c r="C692" s="96"/>
      <c r="D692" s="96"/>
      <c r="E692" s="96"/>
      <c r="F692" s="178"/>
      <c r="G692" s="96"/>
    </row>
    <row r="693">
      <c r="A693" s="96"/>
      <c r="B693" s="177"/>
      <c r="C693" s="96"/>
      <c r="D693" s="96"/>
      <c r="E693" s="96"/>
      <c r="F693" s="178"/>
      <c r="G693" s="96"/>
    </row>
    <row r="694">
      <c r="A694" s="96"/>
      <c r="B694" s="177"/>
      <c r="C694" s="96"/>
      <c r="D694" s="96"/>
      <c r="E694" s="96"/>
      <c r="F694" s="178"/>
      <c r="G694" s="96"/>
    </row>
    <row r="695">
      <c r="A695" s="96"/>
      <c r="B695" s="177"/>
      <c r="C695" s="96"/>
      <c r="D695" s="96"/>
      <c r="E695" s="96"/>
      <c r="F695" s="178"/>
      <c r="G695" s="96"/>
    </row>
    <row r="696">
      <c r="A696" s="96"/>
      <c r="B696" s="177"/>
      <c r="C696" s="96"/>
      <c r="D696" s="96"/>
      <c r="E696" s="96"/>
      <c r="F696" s="178"/>
      <c r="G696" s="96"/>
    </row>
    <row r="697">
      <c r="A697" s="96"/>
      <c r="B697" s="177"/>
      <c r="C697" s="96"/>
      <c r="D697" s="96"/>
      <c r="E697" s="96"/>
      <c r="F697" s="178"/>
      <c r="G697" s="96"/>
    </row>
    <row r="698">
      <c r="A698" s="96"/>
      <c r="B698" s="177"/>
      <c r="C698" s="96"/>
      <c r="D698" s="96"/>
      <c r="E698" s="96"/>
      <c r="F698" s="178"/>
      <c r="G698" s="96"/>
    </row>
    <row r="699">
      <c r="A699" s="96"/>
      <c r="B699" s="177"/>
      <c r="C699" s="96"/>
      <c r="D699" s="96"/>
      <c r="E699" s="96"/>
      <c r="F699" s="178"/>
      <c r="G699" s="96"/>
    </row>
    <row r="700">
      <c r="A700" s="96"/>
      <c r="B700" s="177"/>
      <c r="C700" s="96"/>
      <c r="D700" s="96"/>
      <c r="E700" s="96"/>
      <c r="F700" s="178"/>
      <c r="G700" s="96"/>
    </row>
    <row r="701">
      <c r="A701" s="96"/>
      <c r="B701" s="177"/>
      <c r="C701" s="96"/>
      <c r="D701" s="96"/>
      <c r="E701" s="96"/>
      <c r="F701" s="178"/>
      <c r="G701" s="96"/>
    </row>
    <row r="702">
      <c r="A702" s="96"/>
      <c r="B702" s="177"/>
      <c r="C702" s="96"/>
      <c r="D702" s="96"/>
      <c r="E702" s="96"/>
      <c r="F702" s="178"/>
      <c r="G702" s="96"/>
    </row>
    <row r="703">
      <c r="A703" s="96"/>
      <c r="B703" s="177"/>
      <c r="C703" s="96"/>
      <c r="D703" s="96"/>
      <c r="E703" s="96"/>
      <c r="F703" s="178"/>
      <c r="G703" s="96"/>
    </row>
    <row r="704">
      <c r="A704" s="96"/>
      <c r="B704" s="177"/>
      <c r="C704" s="96"/>
      <c r="D704" s="96"/>
      <c r="E704" s="96"/>
      <c r="F704" s="178"/>
      <c r="G704" s="96"/>
    </row>
    <row r="705">
      <c r="A705" s="96"/>
      <c r="B705" s="177"/>
      <c r="C705" s="96"/>
      <c r="D705" s="96"/>
      <c r="E705" s="96"/>
      <c r="F705" s="178"/>
      <c r="G705" s="96"/>
    </row>
    <row r="706">
      <c r="A706" s="96"/>
      <c r="B706" s="177"/>
      <c r="C706" s="96"/>
      <c r="D706" s="96"/>
      <c r="E706" s="96"/>
      <c r="F706" s="178"/>
      <c r="G706" s="96"/>
    </row>
    <row r="707">
      <c r="A707" s="96"/>
      <c r="B707" s="177"/>
      <c r="C707" s="96"/>
      <c r="D707" s="96"/>
      <c r="E707" s="96"/>
      <c r="F707" s="178"/>
      <c r="G707" s="96"/>
    </row>
    <row r="708">
      <c r="A708" s="96"/>
      <c r="B708" s="177"/>
      <c r="C708" s="96"/>
      <c r="D708" s="96"/>
      <c r="E708" s="96"/>
      <c r="F708" s="178"/>
      <c r="G708" s="96"/>
    </row>
    <row r="709">
      <c r="A709" s="96"/>
      <c r="B709" s="177"/>
      <c r="C709" s="96"/>
      <c r="D709" s="96"/>
      <c r="E709" s="96"/>
      <c r="F709" s="178"/>
      <c r="G709" s="96"/>
    </row>
    <row r="710">
      <c r="A710" s="96"/>
      <c r="B710" s="177"/>
      <c r="C710" s="96"/>
      <c r="D710" s="96"/>
      <c r="E710" s="96"/>
      <c r="F710" s="178"/>
      <c r="G710" s="96"/>
    </row>
    <row r="711">
      <c r="A711" s="96"/>
      <c r="B711" s="177"/>
      <c r="C711" s="96"/>
      <c r="D711" s="96"/>
      <c r="E711" s="96"/>
      <c r="F711" s="178"/>
      <c r="G711" s="96"/>
    </row>
    <row r="712">
      <c r="A712" s="96"/>
      <c r="B712" s="177"/>
      <c r="C712" s="96"/>
      <c r="D712" s="96"/>
      <c r="E712" s="96"/>
      <c r="F712" s="178"/>
      <c r="G712" s="96"/>
    </row>
    <row r="713">
      <c r="A713" s="96"/>
      <c r="B713" s="177"/>
      <c r="C713" s="96"/>
      <c r="D713" s="96"/>
      <c r="E713" s="96"/>
      <c r="F713" s="178"/>
      <c r="G713" s="96"/>
    </row>
    <row r="714">
      <c r="A714" s="96"/>
      <c r="B714" s="177"/>
      <c r="C714" s="96"/>
      <c r="D714" s="96"/>
      <c r="E714" s="96"/>
      <c r="F714" s="178"/>
      <c r="G714" s="96"/>
    </row>
    <row r="715">
      <c r="A715" s="96"/>
      <c r="B715" s="177"/>
      <c r="C715" s="96"/>
      <c r="D715" s="96"/>
      <c r="E715" s="96"/>
      <c r="F715" s="178"/>
      <c r="G715" s="96"/>
    </row>
    <row r="716">
      <c r="A716" s="96"/>
      <c r="B716" s="177"/>
      <c r="C716" s="96"/>
      <c r="D716" s="96"/>
      <c r="E716" s="96"/>
      <c r="F716" s="178"/>
      <c r="G716" s="96"/>
    </row>
    <row r="717">
      <c r="A717" s="96"/>
      <c r="B717" s="177"/>
      <c r="C717" s="96"/>
      <c r="D717" s="96"/>
      <c r="E717" s="96"/>
      <c r="F717" s="178"/>
      <c r="G717" s="96"/>
    </row>
    <row r="718">
      <c r="A718" s="96"/>
      <c r="B718" s="177"/>
      <c r="C718" s="96"/>
      <c r="D718" s="96"/>
      <c r="E718" s="96"/>
      <c r="F718" s="178"/>
      <c r="G718" s="96"/>
    </row>
    <row r="719">
      <c r="A719" s="96"/>
      <c r="B719" s="177"/>
      <c r="C719" s="96"/>
      <c r="D719" s="96"/>
      <c r="E719" s="96"/>
      <c r="F719" s="178"/>
      <c r="G719" s="96"/>
    </row>
    <row r="720">
      <c r="A720" s="96"/>
      <c r="B720" s="177"/>
      <c r="C720" s="96"/>
      <c r="D720" s="96"/>
      <c r="E720" s="96"/>
      <c r="F720" s="178"/>
      <c r="G720" s="96"/>
    </row>
    <row r="721">
      <c r="A721" s="96"/>
      <c r="B721" s="177"/>
      <c r="C721" s="96"/>
      <c r="D721" s="96"/>
      <c r="E721" s="96"/>
      <c r="F721" s="178"/>
      <c r="G721" s="96"/>
    </row>
    <row r="722">
      <c r="A722" s="96"/>
      <c r="B722" s="177"/>
      <c r="C722" s="96"/>
      <c r="D722" s="96"/>
      <c r="E722" s="96"/>
      <c r="F722" s="178"/>
      <c r="G722" s="96"/>
    </row>
    <row r="723">
      <c r="A723" s="96"/>
      <c r="B723" s="177"/>
      <c r="C723" s="96"/>
      <c r="D723" s="96"/>
      <c r="E723" s="96"/>
      <c r="F723" s="178"/>
      <c r="G723" s="96"/>
    </row>
    <row r="724">
      <c r="A724" s="96"/>
      <c r="B724" s="177"/>
      <c r="C724" s="96"/>
      <c r="D724" s="96"/>
      <c r="E724" s="96"/>
      <c r="F724" s="178"/>
      <c r="G724" s="96"/>
    </row>
    <row r="725">
      <c r="A725" s="96"/>
      <c r="B725" s="177"/>
      <c r="C725" s="96"/>
      <c r="D725" s="96"/>
      <c r="E725" s="96"/>
      <c r="F725" s="178"/>
      <c r="G725" s="96"/>
    </row>
    <row r="726">
      <c r="A726" s="96"/>
      <c r="B726" s="177"/>
      <c r="C726" s="96"/>
      <c r="D726" s="96"/>
      <c r="E726" s="96"/>
      <c r="F726" s="178"/>
      <c r="G726" s="96"/>
    </row>
    <row r="727">
      <c r="A727" s="96"/>
      <c r="B727" s="177"/>
      <c r="C727" s="96"/>
      <c r="D727" s="96"/>
      <c r="E727" s="96"/>
      <c r="F727" s="178"/>
      <c r="G727" s="96"/>
    </row>
    <row r="728">
      <c r="A728" s="96"/>
      <c r="B728" s="177"/>
      <c r="C728" s="96"/>
      <c r="D728" s="96"/>
      <c r="E728" s="96"/>
      <c r="F728" s="178"/>
      <c r="G728" s="96"/>
    </row>
    <row r="729">
      <c r="A729" s="96"/>
      <c r="B729" s="177"/>
      <c r="C729" s="96"/>
      <c r="D729" s="96"/>
      <c r="E729" s="96"/>
      <c r="F729" s="178"/>
      <c r="G729" s="96"/>
    </row>
    <row r="730">
      <c r="A730" s="96"/>
      <c r="B730" s="177"/>
      <c r="C730" s="96"/>
      <c r="D730" s="96"/>
      <c r="E730" s="96"/>
      <c r="F730" s="178"/>
      <c r="G730" s="96"/>
    </row>
    <row r="731">
      <c r="A731" s="96"/>
      <c r="B731" s="177"/>
      <c r="C731" s="96"/>
      <c r="D731" s="96"/>
      <c r="E731" s="96"/>
      <c r="F731" s="178"/>
      <c r="G731" s="96"/>
    </row>
    <row r="732">
      <c r="A732" s="96"/>
      <c r="B732" s="177"/>
      <c r="C732" s="96"/>
      <c r="D732" s="96"/>
      <c r="E732" s="96"/>
      <c r="F732" s="178"/>
      <c r="G732" s="96"/>
    </row>
    <row r="733">
      <c r="A733" s="96"/>
      <c r="B733" s="177"/>
      <c r="C733" s="96"/>
      <c r="D733" s="96"/>
      <c r="E733" s="96"/>
      <c r="F733" s="178"/>
      <c r="G733" s="96"/>
    </row>
    <row r="734">
      <c r="A734" s="96"/>
      <c r="B734" s="177"/>
      <c r="C734" s="96"/>
      <c r="D734" s="96"/>
      <c r="E734" s="96"/>
      <c r="F734" s="178"/>
      <c r="G734" s="96"/>
    </row>
    <row r="735">
      <c r="A735" s="96"/>
      <c r="B735" s="177"/>
      <c r="C735" s="96"/>
      <c r="D735" s="96"/>
      <c r="E735" s="96"/>
      <c r="F735" s="178"/>
      <c r="G735" s="96"/>
    </row>
    <row r="736">
      <c r="A736" s="96"/>
      <c r="B736" s="177"/>
      <c r="C736" s="96"/>
      <c r="D736" s="96"/>
      <c r="E736" s="96"/>
      <c r="F736" s="178"/>
      <c r="G736" s="96"/>
    </row>
    <row r="737">
      <c r="A737" s="96"/>
      <c r="B737" s="177"/>
      <c r="C737" s="96"/>
      <c r="D737" s="96"/>
      <c r="E737" s="96"/>
      <c r="F737" s="178"/>
      <c r="G737" s="96"/>
    </row>
    <row r="738">
      <c r="A738" s="96"/>
      <c r="B738" s="177"/>
      <c r="C738" s="96"/>
      <c r="D738" s="96"/>
      <c r="E738" s="96"/>
      <c r="F738" s="178"/>
      <c r="G738" s="96"/>
    </row>
    <row r="739">
      <c r="A739" s="96"/>
      <c r="B739" s="177"/>
      <c r="C739" s="96"/>
      <c r="D739" s="96"/>
      <c r="E739" s="96"/>
      <c r="F739" s="178"/>
      <c r="G739" s="96"/>
    </row>
    <row r="740">
      <c r="A740" s="96"/>
      <c r="B740" s="177"/>
      <c r="C740" s="96"/>
      <c r="D740" s="96"/>
      <c r="E740" s="96"/>
      <c r="F740" s="178"/>
      <c r="G740" s="96"/>
    </row>
    <row r="741">
      <c r="A741" s="96"/>
      <c r="B741" s="177"/>
      <c r="C741" s="96"/>
      <c r="D741" s="96"/>
      <c r="E741" s="96"/>
      <c r="F741" s="178"/>
      <c r="G741" s="96"/>
    </row>
    <row r="742">
      <c r="A742" s="96"/>
      <c r="B742" s="177"/>
      <c r="C742" s="96"/>
      <c r="D742" s="96"/>
      <c r="E742" s="96"/>
      <c r="F742" s="178"/>
      <c r="G742" s="96"/>
    </row>
    <row r="743">
      <c r="A743" s="96"/>
      <c r="B743" s="177"/>
      <c r="C743" s="96"/>
      <c r="D743" s="96"/>
      <c r="E743" s="96"/>
      <c r="F743" s="178"/>
      <c r="G743" s="96"/>
    </row>
    <row r="744">
      <c r="A744" s="96"/>
      <c r="B744" s="177"/>
      <c r="C744" s="96"/>
      <c r="D744" s="96"/>
      <c r="E744" s="96"/>
      <c r="F744" s="178"/>
      <c r="G744" s="96"/>
    </row>
    <row r="745">
      <c r="A745" s="96"/>
      <c r="B745" s="177"/>
      <c r="C745" s="96"/>
      <c r="D745" s="96"/>
      <c r="E745" s="96"/>
      <c r="F745" s="178"/>
      <c r="G745" s="96"/>
    </row>
    <row r="746">
      <c r="A746" s="96"/>
      <c r="B746" s="177"/>
      <c r="C746" s="96"/>
      <c r="D746" s="96"/>
      <c r="E746" s="96"/>
      <c r="F746" s="178"/>
      <c r="G746" s="96"/>
    </row>
    <row r="747">
      <c r="A747" s="96"/>
      <c r="B747" s="177"/>
      <c r="C747" s="96"/>
      <c r="D747" s="96"/>
      <c r="E747" s="96"/>
      <c r="F747" s="178"/>
      <c r="G747" s="96"/>
    </row>
    <row r="748">
      <c r="A748" s="96"/>
      <c r="B748" s="177"/>
      <c r="C748" s="96"/>
      <c r="D748" s="96"/>
      <c r="E748" s="96"/>
      <c r="F748" s="178"/>
      <c r="G748" s="96"/>
    </row>
    <row r="749">
      <c r="A749" s="96"/>
      <c r="B749" s="177"/>
      <c r="C749" s="96"/>
      <c r="D749" s="96"/>
      <c r="E749" s="96"/>
      <c r="F749" s="178"/>
      <c r="G749" s="96"/>
    </row>
    <row r="750">
      <c r="A750" s="96"/>
      <c r="B750" s="177"/>
      <c r="C750" s="96"/>
      <c r="D750" s="96"/>
      <c r="E750" s="96"/>
      <c r="F750" s="178"/>
      <c r="G750" s="96"/>
    </row>
    <row r="751">
      <c r="A751" s="96"/>
      <c r="B751" s="177"/>
      <c r="C751" s="96"/>
      <c r="D751" s="96"/>
      <c r="E751" s="96"/>
      <c r="F751" s="178"/>
      <c r="G751" s="96"/>
    </row>
    <row r="752">
      <c r="A752" s="96"/>
      <c r="B752" s="177"/>
      <c r="C752" s="96"/>
      <c r="D752" s="96"/>
      <c r="E752" s="96"/>
      <c r="F752" s="178"/>
      <c r="G752" s="96"/>
    </row>
    <row r="753">
      <c r="A753" s="96"/>
      <c r="B753" s="177"/>
      <c r="C753" s="96"/>
      <c r="D753" s="96"/>
      <c r="E753" s="96"/>
      <c r="F753" s="178"/>
      <c r="G753" s="96"/>
    </row>
    <row r="754">
      <c r="A754" s="96"/>
      <c r="B754" s="177"/>
      <c r="C754" s="96"/>
      <c r="D754" s="96"/>
      <c r="E754" s="96"/>
      <c r="F754" s="178"/>
      <c r="G754" s="96"/>
    </row>
    <row r="755">
      <c r="A755" s="96"/>
      <c r="B755" s="177"/>
      <c r="C755" s="96"/>
      <c r="D755" s="96"/>
      <c r="E755" s="96"/>
      <c r="F755" s="178"/>
      <c r="G755" s="96"/>
    </row>
    <row r="756">
      <c r="A756" s="96"/>
      <c r="B756" s="177"/>
      <c r="C756" s="96"/>
      <c r="D756" s="96"/>
      <c r="E756" s="96"/>
      <c r="F756" s="178"/>
      <c r="G756" s="96"/>
    </row>
    <row r="757">
      <c r="A757" s="96"/>
      <c r="B757" s="177"/>
      <c r="C757" s="96"/>
      <c r="D757" s="96"/>
      <c r="E757" s="96"/>
      <c r="F757" s="178"/>
      <c r="G757" s="96"/>
    </row>
    <row r="758">
      <c r="A758" s="96"/>
      <c r="B758" s="177"/>
      <c r="C758" s="96"/>
      <c r="D758" s="96"/>
      <c r="E758" s="96"/>
      <c r="F758" s="178"/>
      <c r="G758" s="96"/>
    </row>
    <row r="759">
      <c r="A759" s="96"/>
      <c r="B759" s="177"/>
      <c r="C759" s="96"/>
      <c r="D759" s="96"/>
      <c r="E759" s="96"/>
      <c r="F759" s="178"/>
      <c r="G759" s="96"/>
    </row>
    <row r="760">
      <c r="A760" s="96"/>
      <c r="B760" s="177"/>
      <c r="C760" s="96"/>
      <c r="D760" s="96"/>
      <c r="E760" s="96"/>
      <c r="F760" s="178"/>
      <c r="G760" s="96"/>
    </row>
    <row r="761">
      <c r="A761" s="96"/>
      <c r="B761" s="177"/>
      <c r="C761" s="96"/>
      <c r="D761" s="96"/>
      <c r="E761" s="96"/>
      <c r="F761" s="178"/>
      <c r="G761" s="96"/>
    </row>
    <row r="762">
      <c r="A762" s="96"/>
      <c r="B762" s="177"/>
      <c r="C762" s="96"/>
      <c r="D762" s="96"/>
      <c r="E762" s="96"/>
      <c r="F762" s="178"/>
      <c r="G762" s="96"/>
    </row>
    <row r="763">
      <c r="A763" s="96"/>
      <c r="B763" s="177"/>
      <c r="C763" s="96"/>
      <c r="D763" s="96"/>
      <c r="E763" s="96"/>
      <c r="F763" s="178"/>
      <c r="G763" s="96"/>
    </row>
    <row r="764">
      <c r="A764" s="96"/>
      <c r="B764" s="177"/>
      <c r="C764" s="96"/>
      <c r="D764" s="96"/>
      <c r="E764" s="96"/>
      <c r="F764" s="178"/>
      <c r="G764" s="96"/>
    </row>
    <row r="765">
      <c r="A765" s="96"/>
      <c r="B765" s="177"/>
      <c r="C765" s="96"/>
      <c r="D765" s="96"/>
      <c r="E765" s="96"/>
      <c r="F765" s="178"/>
      <c r="G765" s="96"/>
    </row>
    <row r="766">
      <c r="A766" s="96"/>
      <c r="B766" s="177"/>
      <c r="C766" s="96"/>
      <c r="D766" s="96"/>
      <c r="E766" s="96"/>
      <c r="F766" s="178"/>
      <c r="G766" s="96"/>
    </row>
    <row r="767">
      <c r="A767" s="96"/>
      <c r="B767" s="177"/>
      <c r="C767" s="96"/>
      <c r="D767" s="96"/>
      <c r="E767" s="96"/>
      <c r="F767" s="178"/>
      <c r="G767" s="96"/>
    </row>
    <row r="768">
      <c r="A768" s="96"/>
      <c r="B768" s="177"/>
      <c r="C768" s="96"/>
      <c r="D768" s="96"/>
      <c r="E768" s="96"/>
      <c r="F768" s="178"/>
      <c r="G768" s="96"/>
    </row>
    <row r="769">
      <c r="A769" s="96"/>
      <c r="B769" s="177"/>
      <c r="C769" s="96"/>
      <c r="D769" s="96"/>
      <c r="E769" s="96"/>
      <c r="F769" s="178"/>
      <c r="G769" s="96"/>
    </row>
    <row r="770">
      <c r="A770" s="96"/>
      <c r="B770" s="177"/>
      <c r="C770" s="96"/>
      <c r="D770" s="96"/>
      <c r="E770" s="96"/>
      <c r="F770" s="178"/>
      <c r="G770" s="96"/>
    </row>
    <row r="771">
      <c r="A771" s="96"/>
      <c r="B771" s="177"/>
      <c r="C771" s="96"/>
      <c r="D771" s="96"/>
      <c r="E771" s="96"/>
      <c r="F771" s="178"/>
      <c r="G771" s="96"/>
    </row>
    <row r="772">
      <c r="A772" s="96"/>
      <c r="B772" s="177"/>
      <c r="C772" s="96"/>
      <c r="D772" s="96"/>
      <c r="E772" s="96"/>
      <c r="F772" s="178"/>
      <c r="G772" s="96"/>
    </row>
    <row r="773">
      <c r="A773" s="96"/>
      <c r="B773" s="177"/>
      <c r="C773" s="96"/>
      <c r="D773" s="96"/>
      <c r="E773" s="96"/>
      <c r="F773" s="178"/>
      <c r="G773" s="96"/>
    </row>
    <row r="774">
      <c r="A774" s="96"/>
      <c r="B774" s="177"/>
      <c r="C774" s="96"/>
      <c r="D774" s="96"/>
      <c r="E774" s="96"/>
      <c r="F774" s="178"/>
      <c r="G774" s="96"/>
    </row>
    <row r="775">
      <c r="A775" s="96"/>
      <c r="B775" s="177"/>
      <c r="C775" s="96"/>
      <c r="D775" s="96"/>
      <c r="E775" s="96"/>
      <c r="F775" s="178"/>
      <c r="G775" s="96"/>
    </row>
    <row r="776">
      <c r="A776" s="96"/>
      <c r="B776" s="177"/>
      <c r="C776" s="96"/>
      <c r="D776" s="96"/>
      <c r="E776" s="96"/>
      <c r="F776" s="178"/>
      <c r="G776" s="96"/>
    </row>
    <row r="777">
      <c r="A777" s="96"/>
      <c r="B777" s="177"/>
      <c r="C777" s="96"/>
      <c r="D777" s="96"/>
      <c r="E777" s="96"/>
      <c r="F777" s="178"/>
      <c r="G777" s="96"/>
    </row>
    <row r="778">
      <c r="A778" s="96"/>
      <c r="B778" s="177"/>
      <c r="C778" s="96"/>
      <c r="D778" s="96"/>
      <c r="E778" s="96"/>
      <c r="F778" s="178"/>
      <c r="G778" s="96"/>
    </row>
    <row r="779">
      <c r="A779" s="96"/>
      <c r="B779" s="177"/>
      <c r="C779" s="96"/>
      <c r="D779" s="96"/>
      <c r="E779" s="96"/>
      <c r="F779" s="178"/>
      <c r="G779" s="96"/>
    </row>
    <row r="780">
      <c r="A780" s="96"/>
      <c r="B780" s="177"/>
      <c r="C780" s="96"/>
      <c r="D780" s="96"/>
      <c r="E780" s="96"/>
      <c r="F780" s="178"/>
      <c r="G780" s="96"/>
    </row>
    <row r="781">
      <c r="A781" s="96"/>
      <c r="B781" s="177"/>
      <c r="C781" s="96"/>
      <c r="D781" s="96"/>
      <c r="E781" s="96"/>
      <c r="F781" s="178"/>
      <c r="G781" s="96"/>
    </row>
    <row r="782">
      <c r="A782" s="96"/>
      <c r="B782" s="177"/>
      <c r="C782" s="96"/>
      <c r="D782" s="96"/>
      <c r="E782" s="96"/>
      <c r="F782" s="178"/>
      <c r="G782" s="96"/>
    </row>
    <row r="783">
      <c r="A783" s="96"/>
      <c r="B783" s="177"/>
      <c r="C783" s="96"/>
      <c r="D783" s="96"/>
      <c r="E783" s="96"/>
      <c r="F783" s="178"/>
      <c r="G783" s="96"/>
    </row>
    <row r="784">
      <c r="A784" s="96"/>
      <c r="B784" s="177"/>
      <c r="C784" s="96"/>
      <c r="D784" s="96"/>
      <c r="E784" s="96"/>
      <c r="F784" s="178"/>
      <c r="G784" s="96"/>
    </row>
    <row r="785">
      <c r="A785" s="96"/>
      <c r="B785" s="177"/>
      <c r="C785" s="96"/>
      <c r="D785" s="96"/>
      <c r="E785" s="96"/>
      <c r="F785" s="178"/>
      <c r="G785" s="96"/>
    </row>
    <row r="786">
      <c r="A786" s="96"/>
      <c r="B786" s="177"/>
      <c r="C786" s="96"/>
      <c r="D786" s="96"/>
      <c r="E786" s="96"/>
      <c r="F786" s="178"/>
      <c r="G786" s="96"/>
    </row>
    <row r="787">
      <c r="A787" s="96"/>
      <c r="B787" s="177"/>
      <c r="C787" s="96"/>
      <c r="D787" s="96"/>
      <c r="E787" s="96"/>
      <c r="F787" s="178"/>
      <c r="G787" s="96"/>
    </row>
    <row r="788">
      <c r="A788" s="96"/>
      <c r="B788" s="177"/>
      <c r="C788" s="96"/>
      <c r="D788" s="96"/>
      <c r="E788" s="96"/>
      <c r="F788" s="178"/>
      <c r="G788" s="96"/>
    </row>
    <row r="789">
      <c r="A789" s="96"/>
      <c r="B789" s="177"/>
      <c r="C789" s="96"/>
      <c r="D789" s="96"/>
      <c r="E789" s="96"/>
      <c r="F789" s="178"/>
      <c r="G789" s="96"/>
    </row>
    <row r="790">
      <c r="A790" s="96"/>
      <c r="B790" s="177"/>
      <c r="C790" s="96"/>
      <c r="D790" s="96"/>
      <c r="E790" s="96"/>
      <c r="F790" s="178"/>
      <c r="G790" s="96"/>
    </row>
    <row r="791">
      <c r="A791" s="96"/>
      <c r="B791" s="177"/>
      <c r="C791" s="96"/>
      <c r="D791" s="96"/>
      <c r="E791" s="96"/>
      <c r="F791" s="178"/>
      <c r="G791" s="96"/>
    </row>
    <row r="792">
      <c r="A792" s="96"/>
      <c r="B792" s="177"/>
      <c r="C792" s="96"/>
      <c r="D792" s="96"/>
      <c r="E792" s="96"/>
      <c r="F792" s="178"/>
      <c r="G792" s="96"/>
    </row>
    <row r="793">
      <c r="A793" s="96"/>
      <c r="B793" s="177"/>
      <c r="C793" s="96"/>
      <c r="D793" s="96"/>
      <c r="E793" s="96"/>
      <c r="F793" s="178"/>
      <c r="G793" s="96"/>
    </row>
    <row r="794">
      <c r="A794" s="96"/>
      <c r="B794" s="177"/>
      <c r="C794" s="96"/>
      <c r="D794" s="96"/>
      <c r="E794" s="96"/>
      <c r="F794" s="178"/>
      <c r="G794" s="96"/>
    </row>
    <row r="795">
      <c r="A795" s="96"/>
      <c r="B795" s="177"/>
      <c r="C795" s="96"/>
      <c r="D795" s="96"/>
      <c r="E795" s="96"/>
      <c r="F795" s="178"/>
      <c r="G795" s="96"/>
    </row>
    <row r="796">
      <c r="A796" s="96"/>
      <c r="B796" s="177"/>
      <c r="C796" s="96"/>
      <c r="D796" s="96"/>
      <c r="E796" s="96"/>
      <c r="F796" s="178"/>
      <c r="G796" s="96"/>
    </row>
    <row r="797">
      <c r="A797" s="96"/>
      <c r="B797" s="177"/>
      <c r="C797" s="96"/>
      <c r="D797" s="96"/>
      <c r="E797" s="96"/>
      <c r="F797" s="178"/>
      <c r="G797" s="96"/>
    </row>
    <row r="798">
      <c r="A798" s="96"/>
      <c r="B798" s="177"/>
      <c r="C798" s="96"/>
      <c r="D798" s="96"/>
      <c r="E798" s="96"/>
      <c r="F798" s="178"/>
      <c r="G798" s="96"/>
    </row>
    <row r="799">
      <c r="A799" s="96"/>
      <c r="B799" s="177"/>
      <c r="C799" s="96"/>
      <c r="D799" s="96"/>
      <c r="E799" s="96"/>
      <c r="F799" s="178"/>
      <c r="G799" s="96"/>
    </row>
    <row r="800">
      <c r="A800" s="96"/>
      <c r="B800" s="177"/>
      <c r="C800" s="96"/>
      <c r="D800" s="96"/>
      <c r="E800" s="96"/>
      <c r="F800" s="178"/>
      <c r="G800" s="96"/>
    </row>
    <row r="801">
      <c r="A801" s="96"/>
      <c r="B801" s="177"/>
      <c r="C801" s="96"/>
      <c r="D801" s="96"/>
      <c r="E801" s="96"/>
      <c r="F801" s="178"/>
      <c r="G801" s="96"/>
    </row>
    <row r="802">
      <c r="A802" s="96"/>
      <c r="B802" s="177"/>
      <c r="C802" s="96"/>
      <c r="D802" s="96"/>
      <c r="E802" s="96"/>
      <c r="F802" s="178"/>
      <c r="G802" s="96"/>
    </row>
    <row r="803">
      <c r="A803" s="96"/>
      <c r="B803" s="177"/>
      <c r="C803" s="96"/>
      <c r="D803" s="96"/>
      <c r="E803" s="96"/>
      <c r="F803" s="178"/>
      <c r="G803" s="96"/>
    </row>
    <row r="804">
      <c r="A804" s="96"/>
      <c r="B804" s="177"/>
      <c r="C804" s="96"/>
      <c r="D804" s="96"/>
      <c r="E804" s="96"/>
      <c r="F804" s="178"/>
      <c r="G804" s="96"/>
    </row>
    <row r="805">
      <c r="A805" s="96"/>
      <c r="B805" s="177"/>
      <c r="C805" s="96"/>
      <c r="D805" s="96"/>
      <c r="E805" s="96"/>
      <c r="F805" s="178"/>
      <c r="G805" s="96"/>
    </row>
    <row r="806">
      <c r="A806" s="96"/>
      <c r="B806" s="177"/>
      <c r="C806" s="96"/>
      <c r="D806" s="96"/>
      <c r="E806" s="96"/>
      <c r="F806" s="178"/>
      <c r="G806" s="96"/>
    </row>
    <row r="807">
      <c r="A807" s="96"/>
      <c r="B807" s="177"/>
      <c r="C807" s="96"/>
      <c r="D807" s="96"/>
      <c r="E807" s="96"/>
      <c r="F807" s="178"/>
      <c r="G807" s="96"/>
    </row>
    <row r="808">
      <c r="A808" s="96"/>
      <c r="B808" s="177"/>
      <c r="C808" s="96"/>
      <c r="D808" s="96"/>
      <c r="E808" s="96"/>
      <c r="F808" s="178"/>
      <c r="G808" s="96"/>
    </row>
    <row r="809">
      <c r="A809" s="96"/>
      <c r="B809" s="177"/>
      <c r="C809" s="96"/>
      <c r="D809" s="96"/>
      <c r="E809" s="96"/>
      <c r="F809" s="178"/>
      <c r="G809" s="96"/>
    </row>
    <row r="810">
      <c r="A810" s="96"/>
      <c r="B810" s="177"/>
      <c r="C810" s="96"/>
      <c r="D810" s="96"/>
      <c r="E810" s="96"/>
      <c r="F810" s="178"/>
      <c r="G810" s="96"/>
    </row>
    <row r="811">
      <c r="A811" s="96"/>
      <c r="B811" s="177"/>
      <c r="C811" s="96"/>
      <c r="D811" s="96"/>
      <c r="E811" s="96"/>
      <c r="F811" s="178"/>
      <c r="G811" s="96"/>
    </row>
    <row r="812">
      <c r="A812" s="96"/>
      <c r="B812" s="177"/>
      <c r="C812" s="96"/>
      <c r="D812" s="96"/>
      <c r="E812" s="96"/>
      <c r="F812" s="178"/>
      <c r="G812" s="96"/>
    </row>
    <row r="813">
      <c r="A813" s="96"/>
      <c r="B813" s="177"/>
      <c r="C813" s="96"/>
      <c r="D813" s="96"/>
      <c r="E813" s="96"/>
      <c r="F813" s="178"/>
      <c r="G813" s="96"/>
    </row>
    <row r="814">
      <c r="A814" s="96"/>
      <c r="B814" s="177"/>
      <c r="C814" s="96"/>
      <c r="D814" s="96"/>
      <c r="E814" s="96"/>
      <c r="F814" s="178"/>
      <c r="G814" s="96"/>
    </row>
    <row r="815">
      <c r="A815" s="96"/>
      <c r="B815" s="177"/>
      <c r="C815" s="96"/>
      <c r="D815" s="96"/>
      <c r="E815" s="96"/>
      <c r="F815" s="178"/>
      <c r="G815" s="96"/>
    </row>
    <row r="816">
      <c r="A816" s="96"/>
      <c r="B816" s="177"/>
      <c r="C816" s="96"/>
      <c r="D816" s="96"/>
      <c r="E816" s="96"/>
      <c r="F816" s="178"/>
      <c r="G816" s="96"/>
    </row>
    <row r="817">
      <c r="A817" s="96"/>
      <c r="B817" s="177"/>
      <c r="C817" s="96"/>
      <c r="D817" s="96"/>
      <c r="E817" s="96"/>
      <c r="F817" s="178"/>
      <c r="G817" s="96"/>
    </row>
    <row r="818">
      <c r="A818" s="96"/>
      <c r="B818" s="177"/>
      <c r="C818" s="96"/>
      <c r="D818" s="96"/>
      <c r="E818" s="96"/>
      <c r="F818" s="178"/>
      <c r="G818" s="96"/>
    </row>
    <row r="819">
      <c r="A819" s="96"/>
      <c r="B819" s="177"/>
      <c r="C819" s="96"/>
      <c r="D819" s="96"/>
      <c r="E819" s="96"/>
      <c r="F819" s="178"/>
      <c r="G819" s="96"/>
    </row>
    <row r="820">
      <c r="A820" s="96"/>
      <c r="B820" s="177"/>
      <c r="C820" s="96"/>
      <c r="D820" s="96"/>
      <c r="E820" s="96"/>
      <c r="F820" s="178"/>
      <c r="G820" s="96"/>
    </row>
    <row r="821">
      <c r="A821" s="96"/>
      <c r="B821" s="177"/>
      <c r="C821" s="96"/>
      <c r="D821" s="96"/>
      <c r="E821" s="96"/>
      <c r="F821" s="178"/>
      <c r="G821" s="96"/>
    </row>
    <row r="822">
      <c r="A822" s="96"/>
      <c r="B822" s="177"/>
      <c r="C822" s="96"/>
      <c r="D822" s="96"/>
      <c r="E822" s="96"/>
      <c r="F822" s="178"/>
      <c r="G822" s="96"/>
    </row>
    <row r="823">
      <c r="A823" s="96"/>
      <c r="B823" s="177"/>
      <c r="C823" s="96"/>
      <c r="D823" s="96"/>
      <c r="E823" s="96"/>
      <c r="F823" s="178"/>
      <c r="G823" s="96"/>
    </row>
    <row r="824">
      <c r="A824" s="96"/>
      <c r="B824" s="177"/>
      <c r="C824" s="96"/>
      <c r="D824" s="96"/>
      <c r="E824" s="96"/>
      <c r="F824" s="178"/>
      <c r="G824" s="96"/>
    </row>
    <row r="825">
      <c r="A825" s="96"/>
      <c r="B825" s="177"/>
      <c r="C825" s="96"/>
      <c r="D825" s="96"/>
      <c r="E825" s="96"/>
      <c r="F825" s="178"/>
      <c r="G825" s="96"/>
    </row>
    <row r="826">
      <c r="A826" s="96"/>
      <c r="B826" s="177"/>
      <c r="C826" s="96"/>
      <c r="D826" s="96"/>
      <c r="E826" s="96"/>
      <c r="F826" s="178"/>
      <c r="G826" s="96"/>
    </row>
    <row r="827">
      <c r="A827" s="96"/>
      <c r="B827" s="177"/>
      <c r="C827" s="96"/>
      <c r="D827" s="96"/>
      <c r="E827" s="96"/>
      <c r="F827" s="178"/>
      <c r="G827" s="96"/>
    </row>
    <row r="828">
      <c r="A828" s="96"/>
      <c r="B828" s="177"/>
      <c r="C828" s="96"/>
      <c r="D828" s="96"/>
      <c r="E828" s="96"/>
      <c r="F828" s="178"/>
      <c r="G828" s="96"/>
    </row>
    <row r="829">
      <c r="A829" s="96"/>
      <c r="B829" s="177"/>
      <c r="C829" s="96"/>
      <c r="D829" s="96"/>
      <c r="E829" s="96"/>
      <c r="F829" s="178"/>
      <c r="G829" s="96"/>
    </row>
    <row r="830">
      <c r="A830" s="96"/>
      <c r="B830" s="177"/>
      <c r="C830" s="96"/>
      <c r="D830" s="96"/>
      <c r="E830" s="96"/>
      <c r="F830" s="178"/>
      <c r="G830" s="96"/>
    </row>
    <row r="831">
      <c r="A831" s="96"/>
      <c r="B831" s="177"/>
      <c r="C831" s="96"/>
      <c r="D831" s="96"/>
      <c r="E831" s="96"/>
      <c r="F831" s="178"/>
      <c r="G831" s="96"/>
    </row>
    <row r="832">
      <c r="A832" s="96"/>
      <c r="B832" s="177"/>
      <c r="C832" s="96"/>
      <c r="D832" s="96"/>
      <c r="E832" s="96"/>
      <c r="F832" s="178"/>
      <c r="G832" s="96"/>
    </row>
    <row r="833">
      <c r="A833" s="96"/>
      <c r="B833" s="177"/>
      <c r="C833" s="96"/>
      <c r="D833" s="96"/>
      <c r="E833" s="96"/>
      <c r="F833" s="178"/>
      <c r="G833" s="96"/>
    </row>
    <row r="834">
      <c r="A834" s="96"/>
      <c r="B834" s="177"/>
      <c r="C834" s="96"/>
      <c r="D834" s="96"/>
      <c r="E834" s="96"/>
      <c r="F834" s="178"/>
      <c r="G834" s="96"/>
    </row>
    <row r="835">
      <c r="A835" s="96"/>
      <c r="B835" s="177"/>
      <c r="C835" s="96"/>
      <c r="D835" s="96"/>
      <c r="E835" s="96"/>
      <c r="F835" s="178"/>
      <c r="G835" s="96"/>
    </row>
    <row r="836">
      <c r="A836" s="96"/>
      <c r="B836" s="177"/>
      <c r="C836" s="96"/>
      <c r="D836" s="96"/>
      <c r="E836" s="96"/>
      <c r="F836" s="178"/>
      <c r="G836" s="96"/>
    </row>
    <row r="837">
      <c r="A837" s="96"/>
      <c r="B837" s="177"/>
      <c r="C837" s="96"/>
      <c r="D837" s="96"/>
      <c r="E837" s="96"/>
      <c r="F837" s="178"/>
      <c r="G837" s="96"/>
    </row>
    <row r="838">
      <c r="A838" s="96"/>
      <c r="B838" s="177"/>
      <c r="C838" s="96"/>
      <c r="D838" s="96"/>
      <c r="E838" s="96"/>
      <c r="F838" s="178"/>
      <c r="G838" s="96"/>
    </row>
    <row r="839">
      <c r="A839" s="96"/>
      <c r="B839" s="177"/>
      <c r="C839" s="96"/>
      <c r="D839" s="96"/>
      <c r="E839" s="96"/>
      <c r="F839" s="178"/>
      <c r="G839" s="96"/>
    </row>
    <row r="840">
      <c r="A840" s="96"/>
      <c r="B840" s="177"/>
      <c r="C840" s="96"/>
      <c r="D840" s="96"/>
      <c r="E840" s="96"/>
      <c r="F840" s="178"/>
      <c r="G840" s="96"/>
    </row>
    <row r="841">
      <c r="A841" s="96"/>
      <c r="B841" s="177"/>
      <c r="C841" s="96"/>
      <c r="D841" s="96"/>
      <c r="E841" s="96"/>
      <c r="F841" s="178"/>
      <c r="G841" s="96"/>
    </row>
    <row r="842">
      <c r="A842" s="96"/>
      <c r="B842" s="177"/>
      <c r="C842" s="96"/>
      <c r="D842" s="96"/>
      <c r="E842" s="96"/>
      <c r="F842" s="178"/>
      <c r="G842" s="96"/>
    </row>
    <row r="843">
      <c r="A843" s="96"/>
      <c r="B843" s="177"/>
      <c r="C843" s="96"/>
      <c r="D843" s="96"/>
      <c r="E843" s="96"/>
      <c r="F843" s="178"/>
      <c r="G843" s="96"/>
    </row>
    <row r="844">
      <c r="A844" s="96"/>
      <c r="B844" s="177"/>
      <c r="C844" s="96"/>
      <c r="D844" s="96"/>
      <c r="E844" s="96"/>
      <c r="F844" s="178"/>
      <c r="G844" s="96"/>
    </row>
    <row r="845">
      <c r="A845" s="96"/>
      <c r="B845" s="177"/>
      <c r="C845" s="96"/>
      <c r="D845" s="96"/>
      <c r="E845" s="96"/>
      <c r="F845" s="178"/>
      <c r="G845" s="96"/>
    </row>
    <row r="846">
      <c r="A846" s="96"/>
      <c r="B846" s="177"/>
      <c r="C846" s="96"/>
      <c r="D846" s="96"/>
      <c r="E846" s="96"/>
      <c r="F846" s="178"/>
      <c r="G846" s="96"/>
    </row>
    <row r="847">
      <c r="A847" s="96"/>
      <c r="B847" s="177"/>
      <c r="C847" s="96"/>
      <c r="D847" s="96"/>
      <c r="E847" s="96"/>
      <c r="F847" s="178"/>
      <c r="G847" s="96"/>
    </row>
    <row r="848">
      <c r="A848" s="96"/>
      <c r="B848" s="177"/>
      <c r="C848" s="96"/>
      <c r="D848" s="96"/>
      <c r="E848" s="96"/>
      <c r="F848" s="178"/>
      <c r="G848" s="96"/>
    </row>
    <row r="849">
      <c r="A849" s="96"/>
      <c r="B849" s="177"/>
      <c r="C849" s="96"/>
      <c r="D849" s="96"/>
      <c r="E849" s="96"/>
      <c r="F849" s="178"/>
      <c r="G849" s="96"/>
    </row>
    <row r="850">
      <c r="A850" s="96"/>
      <c r="B850" s="177"/>
      <c r="C850" s="96"/>
      <c r="D850" s="96"/>
      <c r="E850" s="96"/>
      <c r="F850" s="178"/>
      <c r="G850" s="96"/>
    </row>
    <row r="851">
      <c r="A851" s="96"/>
      <c r="B851" s="177"/>
      <c r="C851" s="96"/>
      <c r="D851" s="96"/>
      <c r="E851" s="96"/>
      <c r="F851" s="178"/>
      <c r="G851" s="96"/>
    </row>
    <row r="852">
      <c r="A852" s="96"/>
      <c r="B852" s="177"/>
      <c r="C852" s="96"/>
      <c r="D852" s="96"/>
      <c r="E852" s="96"/>
      <c r="F852" s="178"/>
      <c r="G852" s="96"/>
    </row>
    <row r="853">
      <c r="A853" s="96"/>
      <c r="B853" s="177"/>
      <c r="C853" s="96"/>
      <c r="D853" s="96"/>
      <c r="E853" s="96"/>
      <c r="F853" s="178"/>
      <c r="G853" s="96"/>
    </row>
    <row r="854">
      <c r="A854" s="96"/>
      <c r="B854" s="177"/>
      <c r="C854" s="96"/>
      <c r="D854" s="96"/>
      <c r="E854" s="96"/>
      <c r="F854" s="178"/>
      <c r="G854" s="96"/>
    </row>
    <row r="855">
      <c r="A855" s="96"/>
      <c r="B855" s="177"/>
      <c r="C855" s="96"/>
      <c r="D855" s="96"/>
      <c r="E855" s="96"/>
      <c r="F855" s="178"/>
      <c r="G855" s="96"/>
    </row>
    <row r="856">
      <c r="A856" s="96"/>
      <c r="B856" s="177"/>
      <c r="C856" s="96"/>
      <c r="D856" s="96"/>
      <c r="E856" s="96"/>
      <c r="F856" s="178"/>
      <c r="G856" s="96"/>
    </row>
    <row r="857">
      <c r="A857" s="96"/>
      <c r="B857" s="177"/>
      <c r="C857" s="96"/>
      <c r="D857" s="96"/>
      <c r="E857" s="96"/>
      <c r="F857" s="178"/>
      <c r="G857" s="96"/>
    </row>
    <row r="858">
      <c r="A858" s="96"/>
      <c r="B858" s="177"/>
      <c r="C858" s="96"/>
      <c r="D858" s="96"/>
      <c r="E858" s="96"/>
      <c r="F858" s="178"/>
      <c r="G858" s="96"/>
    </row>
    <row r="859">
      <c r="A859" s="96"/>
      <c r="B859" s="177"/>
      <c r="C859" s="96"/>
      <c r="D859" s="96"/>
      <c r="E859" s="96"/>
      <c r="F859" s="178"/>
      <c r="G859" s="96"/>
    </row>
    <row r="860">
      <c r="A860" s="96"/>
      <c r="B860" s="177"/>
      <c r="C860" s="96"/>
      <c r="D860" s="96"/>
      <c r="E860" s="96"/>
      <c r="F860" s="178"/>
      <c r="G860" s="96"/>
    </row>
    <row r="861">
      <c r="A861" s="96"/>
      <c r="B861" s="177"/>
      <c r="C861" s="96"/>
      <c r="D861" s="96"/>
      <c r="E861" s="96"/>
      <c r="F861" s="178"/>
      <c r="G861" s="96"/>
    </row>
    <row r="862">
      <c r="A862" s="96"/>
      <c r="B862" s="177"/>
      <c r="C862" s="96"/>
      <c r="D862" s="96"/>
      <c r="E862" s="96"/>
      <c r="F862" s="178"/>
      <c r="G862" s="96"/>
    </row>
    <row r="863">
      <c r="A863" s="96"/>
      <c r="B863" s="177"/>
      <c r="C863" s="96"/>
      <c r="D863" s="96"/>
      <c r="E863" s="96"/>
      <c r="F863" s="178"/>
      <c r="G863" s="96"/>
    </row>
    <row r="864">
      <c r="A864" s="96"/>
      <c r="B864" s="177"/>
      <c r="C864" s="96"/>
      <c r="D864" s="96"/>
      <c r="E864" s="96"/>
      <c r="F864" s="178"/>
      <c r="G864" s="96"/>
    </row>
    <row r="865">
      <c r="A865" s="96"/>
      <c r="B865" s="177"/>
      <c r="C865" s="96"/>
      <c r="D865" s="96"/>
      <c r="E865" s="96"/>
      <c r="F865" s="178"/>
      <c r="G865" s="96"/>
    </row>
    <row r="866">
      <c r="A866" s="96"/>
      <c r="B866" s="177"/>
      <c r="C866" s="96"/>
      <c r="D866" s="96"/>
      <c r="E866" s="96"/>
      <c r="F866" s="178"/>
      <c r="G866" s="96"/>
    </row>
    <row r="867">
      <c r="A867" s="96"/>
      <c r="B867" s="177"/>
      <c r="C867" s="96"/>
      <c r="D867" s="96"/>
      <c r="E867" s="96"/>
      <c r="F867" s="178"/>
      <c r="G867" s="96"/>
    </row>
    <row r="868">
      <c r="A868" s="96"/>
      <c r="B868" s="177"/>
      <c r="C868" s="96"/>
      <c r="D868" s="96"/>
      <c r="E868" s="96"/>
      <c r="F868" s="178"/>
      <c r="G868" s="96"/>
    </row>
    <row r="869">
      <c r="A869" s="96"/>
      <c r="B869" s="177"/>
      <c r="C869" s="96"/>
      <c r="D869" s="96"/>
      <c r="E869" s="96"/>
      <c r="F869" s="178"/>
      <c r="G869" s="96"/>
    </row>
    <row r="870">
      <c r="A870" s="96"/>
      <c r="B870" s="177"/>
      <c r="C870" s="96"/>
      <c r="D870" s="96"/>
      <c r="E870" s="96"/>
      <c r="F870" s="178"/>
      <c r="G870" s="96"/>
    </row>
    <row r="871">
      <c r="A871" s="96"/>
      <c r="B871" s="177"/>
      <c r="C871" s="96"/>
      <c r="D871" s="96"/>
      <c r="E871" s="96"/>
      <c r="F871" s="178"/>
      <c r="G871" s="96"/>
    </row>
    <row r="872">
      <c r="A872" s="96"/>
      <c r="B872" s="177"/>
      <c r="C872" s="96"/>
      <c r="D872" s="96"/>
      <c r="E872" s="96"/>
      <c r="F872" s="178"/>
      <c r="G872" s="96"/>
    </row>
    <row r="873">
      <c r="A873" s="96"/>
      <c r="B873" s="177"/>
      <c r="C873" s="96"/>
      <c r="D873" s="96"/>
      <c r="E873" s="96"/>
      <c r="F873" s="178"/>
      <c r="G873" s="96"/>
    </row>
    <row r="874">
      <c r="A874" s="96"/>
      <c r="B874" s="177"/>
      <c r="C874" s="96"/>
      <c r="D874" s="96"/>
      <c r="E874" s="96"/>
      <c r="F874" s="178"/>
      <c r="G874" s="96"/>
    </row>
    <row r="875">
      <c r="A875" s="96"/>
      <c r="B875" s="177"/>
      <c r="C875" s="96"/>
      <c r="D875" s="96"/>
      <c r="E875" s="96"/>
      <c r="F875" s="178"/>
      <c r="G875" s="96"/>
    </row>
    <row r="876">
      <c r="A876" s="96"/>
      <c r="B876" s="177"/>
      <c r="C876" s="96"/>
      <c r="D876" s="96"/>
      <c r="E876" s="96"/>
      <c r="F876" s="178"/>
      <c r="G876" s="96"/>
    </row>
    <row r="877">
      <c r="A877" s="96"/>
      <c r="B877" s="177"/>
      <c r="C877" s="96"/>
      <c r="D877" s="96"/>
      <c r="E877" s="96"/>
      <c r="F877" s="178"/>
      <c r="G877" s="96"/>
    </row>
    <row r="878">
      <c r="A878" s="96"/>
      <c r="B878" s="177"/>
      <c r="C878" s="96"/>
      <c r="D878" s="96"/>
      <c r="E878" s="96"/>
      <c r="F878" s="178"/>
      <c r="G878" s="96"/>
    </row>
    <row r="879">
      <c r="A879" s="96"/>
      <c r="B879" s="177"/>
      <c r="C879" s="96"/>
      <c r="D879" s="96"/>
      <c r="E879" s="96"/>
      <c r="F879" s="178"/>
      <c r="G879" s="96"/>
    </row>
    <row r="880">
      <c r="A880" s="96"/>
      <c r="B880" s="177"/>
      <c r="C880" s="96"/>
      <c r="D880" s="96"/>
      <c r="E880" s="96"/>
      <c r="F880" s="178"/>
      <c r="G880" s="96"/>
    </row>
    <row r="881">
      <c r="A881" s="96"/>
      <c r="B881" s="177"/>
      <c r="C881" s="96"/>
      <c r="D881" s="96"/>
      <c r="E881" s="96"/>
      <c r="F881" s="178"/>
      <c r="G881" s="96"/>
    </row>
    <row r="882">
      <c r="A882" s="96"/>
      <c r="B882" s="177"/>
      <c r="C882" s="96"/>
      <c r="D882" s="96"/>
      <c r="E882" s="96"/>
      <c r="F882" s="178"/>
      <c r="G882" s="96"/>
    </row>
    <row r="883">
      <c r="A883" s="96"/>
      <c r="B883" s="177"/>
      <c r="C883" s="96"/>
      <c r="D883" s="96"/>
      <c r="E883" s="96"/>
      <c r="F883" s="178"/>
      <c r="G883" s="96"/>
    </row>
    <row r="884">
      <c r="A884" s="96"/>
      <c r="B884" s="177"/>
      <c r="C884" s="96"/>
      <c r="D884" s="96"/>
      <c r="E884" s="96"/>
      <c r="F884" s="178"/>
      <c r="G884" s="96"/>
    </row>
    <row r="885">
      <c r="A885" s="96"/>
      <c r="B885" s="177"/>
      <c r="C885" s="96"/>
      <c r="D885" s="96"/>
      <c r="E885" s="96"/>
      <c r="F885" s="178"/>
      <c r="G885" s="96"/>
    </row>
    <row r="886">
      <c r="A886" s="96"/>
      <c r="B886" s="177"/>
      <c r="C886" s="96"/>
      <c r="D886" s="96"/>
      <c r="E886" s="96"/>
      <c r="F886" s="178"/>
      <c r="G886" s="96"/>
    </row>
    <row r="887">
      <c r="A887" s="96"/>
      <c r="B887" s="177"/>
      <c r="C887" s="96"/>
      <c r="D887" s="96"/>
      <c r="E887" s="96"/>
      <c r="F887" s="178"/>
      <c r="G887" s="96"/>
    </row>
    <row r="888">
      <c r="A888" s="96"/>
      <c r="B888" s="177"/>
      <c r="C888" s="96"/>
      <c r="D888" s="96"/>
      <c r="E888" s="96"/>
      <c r="F888" s="178"/>
      <c r="G888" s="96"/>
    </row>
    <row r="889">
      <c r="A889" s="96"/>
      <c r="B889" s="177"/>
      <c r="C889" s="96"/>
      <c r="D889" s="96"/>
      <c r="E889" s="96"/>
      <c r="F889" s="178"/>
      <c r="G889" s="96"/>
    </row>
    <row r="890">
      <c r="A890" s="96"/>
      <c r="B890" s="177"/>
      <c r="C890" s="96"/>
      <c r="D890" s="96"/>
      <c r="E890" s="96"/>
      <c r="F890" s="178"/>
      <c r="G890" s="96"/>
    </row>
    <row r="891">
      <c r="A891" s="96"/>
      <c r="B891" s="177"/>
      <c r="C891" s="96"/>
      <c r="D891" s="96"/>
      <c r="E891" s="96"/>
      <c r="F891" s="178"/>
      <c r="G891" s="96"/>
    </row>
    <row r="892">
      <c r="A892" s="96"/>
      <c r="B892" s="177"/>
      <c r="C892" s="96"/>
      <c r="D892" s="96"/>
      <c r="E892" s="96"/>
      <c r="F892" s="178"/>
      <c r="G892" s="96"/>
    </row>
    <row r="893">
      <c r="A893" s="96"/>
      <c r="B893" s="177"/>
      <c r="C893" s="96"/>
      <c r="D893" s="96"/>
      <c r="E893" s="96"/>
      <c r="F893" s="178"/>
      <c r="G893" s="96"/>
    </row>
    <row r="894">
      <c r="A894" s="96"/>
      <c r="B894" s="177"/>
      <c r="C894" s="96"/>
      <c r="D894" s="96"/>
      <c r="E894" s="96"/>
      <c r="F894" s="178"/>
      <c r="G894" s="96"/>
    </row>
    <row r="895">
      <c r="A895" s="96"/>
      <c r="B895" s="177"/>
      <c r="C895" s="96"/>
      <c r="D895" s="96"/>
      <c r="E895" s="96"/>
      <c r="F895" s="178"/>
      <c r="G895" s="96"/>
    </row>
    <row r="896">
      <c r="A896" s="96"/>
      <c r="B896" s="177"/>
      <c r="C896" s="96"/>
      <c r="D896" s="96"/>
      <c r="E896" s="96"/>
      <c r="F896" s="178"/>
      <c r="G896" s="96"/>
    </row>
    <row r="897">
      <c r="A897" s="96"/>
      <c r="B897" s="177"/>
      <c r="C897" s="96"/>
      <c r="D897" s="96"/>
      <c r="E897" s="96"/>
      <c r="F897" s="178"/>
      <c r="G897" s="96"/>
    </row>
    <row r="898">
      <c r="A898" s="96"/>
      <c r="B898" s="177"/>
      <c r="C898" s="96"/>
      <c r="D898" s="96"/>
      <c r="E898" s="96"/>
      <c r="F898" s="178"/>
      <c r="G898" s="96"/>
    </row>
    <row r="899">
      <c r="A899" s="96"/>
      <c r="B899" s="177"/>
      <c r="C899" s="96"/>
      <c r="D899" s="96"/>
      <c r="E899" s="96"/>
      <c r="F899" s="178"/>
      <c r="G899" s="96"/>
    </row>
    <row r="900">
      <c r="A900" s="96"/>
      <c r="B900" s="177"/>
      <c r="C900" s="96"/>
      <c r="D900" s="96"/>
      <c r="E900" s="96"/>
      <c r="F900" s="178"/>
      <c r="G900" s="96"/>
    </row>
    <row r="901">
      <c r="A901" s="96"/>
      <c r="B901" s="177"/>
      <c r="C901" s="96"/>
      <c r="D901" s="96"/>
      <c r="E901" s="96"/>
      <c r="F901" s="178"/>
      <c r="G901" s="96"/>
    </row>
    <row r="902">
      <c r="A902" s="96"/>
      <c r="B902" s="177"/>
      <c r="C902" s="96"/>
      <c r="D902" s="96"/>
      <c r="E902" s="96"/>
      <c r="F902" s="178"/>
      <c r="G902" s="96"/>
    </row>
    <row r="903">
      <c r="A903" s="96"/>
      <c r="B903" s="177"/>
      <c r="C903" s="96"/>
      <c r="D903" s="96"/>
      <c r="E903" s="96"/>
      <c r="F903" s="178"/>
      <c r="G903" s="96"/>
    </row>
    <row r="904">
      <c r="A904" s="96"/>
      <c r="B904" s="177"/>
      <c r="C904" s="96"/>
      <c r="D904" s="96"/>
      <c r="E904" s="96"/>
      <c r="F904" s="178"/>
      <c r="G904" s="96"/>
    </row>
    <row r="905">
      <c r="A905" s="96"/>
      <c r="B905" s="177"/>
      <c r="C905" s="96"/>
      <c r="D905" s="96"/>
      <c r="E905" s="96"/>
      <c r="F905" s="178"/>
      <c r="G905" s="96"/>
    </row>
    <row r="906">
      <c r="A906" s="96"/>
      <c r="B906" s="177"/>
      <c r="C906" s="96"/>
      <c r="D906" s="96"/>
      <c r="E906" s="96"/>
      <c r="F906" s="178"/>
      <c r="G906" s="96"/>
    </row>
    <row r="907">
      <c r="A907" s="96"/>
      <c r="B907" s="177"/>
      <c r="C907" s="96"/>
      <c r="D907" s="96"/>
      <c r="E907" s="96"/>
      <c r="F907" s="178"/>
      <c r="G907" s="96"/>
    </row>
    <row r="908">
      <c r="A908" s="96"/>
      <c r="B908" s="177"/>
      <c r="C908" s="96"/>
      <c r="D908" s="96"/>
      <c r="E908" s="96"/>
      <c r="F908" s="178"/>
      <c r="G908" s="96"/>
    </row>
    <row r="909">
      <c r="A909" s="96"/>
      <c r="B909" s="177"/>
      <c r="C909" s="96"/>
      <c r="D909" s="96"/>
      <c r="E909" s="96"/>
      <c r="F909" s="178"/>
      <c r="G909" s="96"/>
    </row>
    <row r="910">
      <c r="A910" s="96"/>
      <c r="B910" s="177"/>
      <c r="C910" s="96"/>
      <c r="D910" s="96"/>
      <c r="E910" s="96"/>
      <c r="F910" s="178"/>
      <c r="G910" s="96"/>
    </row>
    <row r="911">
      <c r="A911" s="96"/>
      <c r="B911" s="177"/>
      <c r="C911" s="96"/>
      <c r="D911" s="96"/>
      <c r="E911" s="96"/>
      <c r="F911" s="178"/>
      <c r="G911" s="96"/>
    </row>
    <row r="912">
      <c r="A912" s="96"/>
      <c r="B912" s="177"/>
      <c r="C912" s="96"/>
      <c r="D912" s="96"/>
      <c r="E912" s="96"/>
      <c r="F912" s="178"/>
      <c r="G912" s="96"/>
    </row>
    <row r="913">
      <c r="A913" s="96"/>
      <c r="B913" s="177"/>
      <c r="C913" s="96"/>
      <c r="D913" s="96"/>
      <c r="E913" s="96"/>
      <c r="F913" s="178"/>
      <c r="G913" s="96"/>
    </row>
    <row r="914">
      <c r="A914" s="96"/>
      <c r="B914" s="177"/>
      <c r="C914" s="96"/>
      <c r="D914" s="96"/>
      <c r="E914" s="96"/>
      <c r="F914" s="178"/>
      <c r="G914" s="96"/>
    </row>
    <row r="915">
      <c r="A915" s="96"/>
      <c r="B915" s="177"/>
      <c r="C915" s="96"/>
      <c r="D915" s="96"/>
      <c r="E915" s="96"/>
      <c r="F915" s="178"/>
      <c r="G915" s="96"/>
    </row>
    <row r="916">
      <c r="A916" s="96"/>
      <c r="B916" s="177"/>
      <c r="C916" s="96"/>
      <c r="D916" s="96"/>
      <c r="E916" s="96"/>
      <c r="F916" s="178"/>
      <c r="G916" s="96"/>
    </row>
    <row r="917">
      <c r="A917" s="96"/>
      <c r="B917" s="177"/>
      <c r="C917" s="96"/>
      <c r="D917" s="96"/>
      <c r="E917" s="96"/>
      <c r="F917" s="178"/>
      <c r="G917" s="96"/>
    </row>
    <row r="918">
      <c r="A918" s="96"/>
      <c r="B918" s="177"/>
      <c r="C918" s="96"/>
      <c r="D918" s="96"/>
      <c r="E918" s="96"/>
      <c r="F918" s="178"/>
      <c r="G918" s="96"/>
    </row>
    <row r="919">
      <c r="A919" s="96"/>
      <c r="B919" s="177"/>
      <c r="C919" s="96"/>
      <c r="D919" s="96"/>
      <c r="E919" s="96"/>
      <c r="F919" s="178"/>
      <c r="G919" s="96"/>
    </row>
    <row r="920">
      <c r="A920" s="96"/>
      <c r="B920" s="177"/>
      <c r="C920" s="96"/>
      <c r="D920" s="96"/>
      <c r="E920" s="96"/>
      <c r="F920" s="178"/>
      <c r="G920" s="96"/>
    </row>
    <row r="921">
      <c r="A921" s="96"/>
      <c r="B921" s="177"/>
      <c r="C921" s="96"/>
      <c r="D921" s="96"/>
      <c r="E921" s="96"/>
      <c r="F921" s="178"/>
      <c r="G921" s="96"/>
    </row>
    <row r="922">
      <c r="A922" s="96"/>
      <c r="B922" s="177"/>
      <c r="C922" s="96"/>
      <c r="D922" s="96"/>
      <c r="E922" s="96"/>
      <c r="F922" s="178"/>
      <c r="G922" s="96"/>
    </row>
    <row r="923">
      <c r="A923" s="96"/>
      <c r="B923" s="177"/>
      <c r="C923" s="96"/>
      <c r="D923" s="96"/>
      <c r="E923" s="96"/>
      <c r="F923" s="178"/>
      <c r="G923" s="96"/>
    </row>
    <row r="924">
      <c r="A924" s="96"/>
      <c r="B924" s="177"/>
      <c r="C924" s="96"/>
      <c r="D924" s="96"/>
      <c r="E924" s="96"/>
      <c r="F924" s="178"/>
      <c r="G924" s="96"/>
    </row>
    <row r="925">
      <c r="A925" s="96"/>
      <c r="B925" s="177"/>
      <c r="C925" s="96"/>
      <c r="D925" s="96"/>
      <c r="E925" s="96"/>
      <c r="F925" s="178"/>
      <c r="G925" s="96"/>
    </row>
    <row r="926">
      <c r="A926" s="96"/>
      <c r="B926" s="177"/>
      <c r="C926" s="96"/>
      <c r="D926" s="96"/>
      <c r="E926" s="96"/>
      <c r="F926" s="178"/>
      <c r="G926" s="96"/>
    </row>
    <row r="927">
      <c r="A927" s="96"/>
      <c r="B927" s="177"/>
      <c r="C927" s="96"/>
      <c r="D927" s="96"/>
      <c r="E927" s="96"/>
      <c r="F927" s="178"/>
      <c r="G927" s="96"/>
    </row>
    <row r="928">
      <c r="A928" s="96"/>
      <c r="B928" s="177"/>
      <c r="C928" s="96"/>
      <c r="D928" s="96"/>
      <c r="E928" s="96"/>
      <c r="F928" s="178"/>
      <c r="G928" s="96"/>
    </row>
    <row r="929">
      <c r="A929" s="96"/>
      <c r="B929" s="177"/>
      <c r="C929" s="96"/>
      <c r="D929" s="96"/>
      <c r="E929" s="96"/>
      <c r="F929" s="178"/>
      <c r="G929" s="96"/>
    </row>
    <row r="930">
      <c r="A930" s="96"/>
      <c r="B930" s="177"/>
      <c r="C930" s="96"/>
      <c r="D930" s="96"/>
      <c r="E930" s="96"/>
      <c r="F930" s="178"/>
      <c r="G930" s="96"/>
    </row>
    <row r="931">
      <c r="A931" s="96"/>
      <c r="B931" s="177"/>
      <c r="C931" s="96"/>
      <c r="D931" s="96"/>
      <c r="E931" s="96"/>
      <c r="F931" s="178"/>
      <c r="G931" s="96"/>
    </row>
    <row r="932">
      <c r="A932" s="96"/>
      <c r="B932" s="177"/>
      <c r="C932" s="96"/>
      <c r="D932" s="96"/>
      <c r="E932" s="96"/>
      <c r="F932" s="178"/>
      <c r="G932" s="96"/>
    </row>
    <row r="933">
      <c r="A933" s="96"/>
      <c r="B933" s="177"/>
      <c r="C933" s="96"/>
      <c r="D933" s="96"/>
      <c r="E933" s="96"/>
      <c r="F933" s="178"/>
      <c r="G933" s="96"/>
    </row>
    <row r="934">
      <c r="A934" s="96"/>
      <c r="B934" s="177"/>
      <c r="C934" s="96"/>
      <c r="D934" s="96"/>
      <c r="E934" s="96"/>
      <c r="F934" s="178"/>
      <c r="G934" s="96"/>
    </row>
    <row r="935">
      <c r="A935" s="96"/>
      <c r="B935" s="177"/>
      <c r="C935" s="96"/>
      <c r="D935" s="96"/>
      <c r="E935" s="96"/>
      <c r="F935" s="178"/>
      <c r="G935" s="96"/>
    </row>
    <row r="936">
      <c r="A936" s="96"/>
      <c r="B936" s="177"/>
      <c r="C936" s="96"/>
      <c r="D936" s="96"/>
      <c r="E936" s="96"/>
      <c r="F936" s="178"/>
      <c r="G936" s="96"/>
    </row>
    <row r="937">
      <c r="A937" s="96"/>
      <c r="B937" s="177"/>
      <c r="C937" s="96"/>
      <c r="D937" s="96"/>
      <c r="E937" s="96"/>
      <c r="F937" s="178"/>
      <c r="G937" s="96"/>
    </row>
    <row r="938">
      <c r="A938" s="96"/>
      <c r="B938" s="177"/>
      <c r="C938" s="96"/>
      <c r="D938" s="96"/>
      <c r="E938" s="96"/>
      <c r="F938" s="178"/>
      <c r="G938" s="96"/>
    </row>
    <row r="939">
      <c r="A939" s="96"/>
      <c r="B939" s="177"/>
      <c r="C939" s="96"/>
      <c r="D939" s="96"/>
      <c r="E939" s="96"/>
      <c r="F939" s="178"/>
      <c r="G939" s="96"/>
    </row>
    <row r="940">
      <c r="A940" s="96"/>
      <c r="B940" s="177"/>
      <c r="C940" s="96"/>
      <c r="D940" s="96"/>
      <c r="E940" s="96"/>
      <c r="F940" s="178"/>
      <c r="G940" s="96"/>
    </row>
    <row r="941">
      <c r="A941" s="96"/>
      <c r="B941" s="177"/>
      <c r="C941" s="96"/>
      <c r="D941" s="96"/>
      <c r="E941" s="96"/>
      <c r="F941" s="178"/>
      <c r="G941" s="96"/>
    </row>
    <row r="942">
      <c r="A942" s="96"/>
      <c r="B942" s="177"/>
      <c r="C942" s="96"/>
      <c r="D942" s="96"/>
      <c r="E942" s="96"/>
      <c r="F942" s="178"/>
      <c r="G942" s="96"/>
    </row>
    <row r="943">
      <c r="A943" s="96"/>
      <c r="B943" s="177"/>
      <c r="C943" s="96"/>
      <c r="D943" s="96"/>
      <c r="E943" s="96"/>
      <c r="F943" s="178"/>
      <c r="G943" s="96"/>
    </row>
    <row r="944">
      <c r="A944" s="96"/>
      <c r="B944" s="177"/>
      <c r="C944" s="96"/>
      <c r="D944" s="96"/>
      <c r="E944" s="96"/>
      <c r="F944" s="178"/>
      <c r="G944" s="96"/>
    </row>
    <row r="945">
      <c r="A945" s="96"/>
      <c r="B945" s="177"/>
      <c r="C945" s="96"/>
      <c r="D945" s="96"/>
      <c r="E945" s="96"/>
      <c r="F945" s="178"/>
      <c r="G945" s="96"/>
    </row>
    <row r="946">
      <c r="A946" s="96"/>
      <c r="B946" s="177"/>
      <c r="C946" s="96"/>
      <c r="D946" s="96"/>
      <c r="E946" s="96"/>
      <c r="F946" s="178"/>
      <c r="G946" s="96"/>
    </row>
    <row r="947">
      <c r="A947" s="96"/>
      <c r="B947" s="177"/>
      <c r="C947" s="96"/>
      <c r="D947" s="96"/>
      <c r="E947" s="96"/>
      <c r="F947" s="178"/>
      <c r="G947" s="96"/>
    </row>
    <row r="948">
      <c r="A948" s="96"/>
      <c r="B948" s="177"/>
      <c r="C948" s="96"/>
      <c r="D948" s="96"/>
      <c r="E948" s="96"/>
      <c r="F948" s="178"/>
      <c r="G948" s="96"/>
    </row>
    <row r="949">
      <c r="A949" s="96"/>
      <c r="B949" s="177"/>
      <c r="C949" s="96"/>
      <c r="D949" s="96"/>
      <c r="E949" s="96"/>
      <c r="F949" s="178"/>
      <c r="G949" s="96"/>
    </row>
    <row r="950">
      <c r="A950" s="96"/>
      <c r="B950" s="177"/>
      <c r="C950" s="96"/>
      <c r="D950" s="96"/>
      <c r="E950" s="96"/>
      <c r="F950" s="178"/>
      <c r="G950" s="96"/>
    </row>
    <row r="951">
      <c r="A951" s="96"/>
      <c r="B951" s="177"/>
      <c r="C951" s="96"/>
      <c r="D951" s="96"/>
      <c r="E951" s="96"/>
      <c r="F951" s="178"/>
      <c r="G951" s="96"/>
    </row>
    <row r="952">
      <c r="A952" s="96"/>
      <c r="B952" s="177"/>
      <c r="C952" s="96"/>
      <c r="D952" s="96"/>
      <c r="E952" s="96"/>
      <c r="F952" s="178"/>
      <c r="G952" s="96"/>
    </row>
    <row r="953">
      <c r="A953" s="96"/>
      <c r="B953" s="177"/>
      <c r="C953" s="96"/>
      <c r="D953" s="96"/>
      <c r="E953" s="96"/>
      <c r="F953" s="178"/>
      <c r="G953" s="96"/>
    </row>
    <row r="954">
      <c r="A954" s="96"/>
      <c r="B954" s="177"/>
      <c r="C954" s="96"/>
      <c r="D954" s="96"/>
      <c r="E954" s="96"/>
      <c r="F954" s="178"/>
      <c r="G954" s="96"/>
    </row>
    <row r="955">
      <c r="A955" s="96"/>
      <c r="B955" s="177"/>
      <c r="C955" s="96"/>
      <c r="D955" s="96"/>
      <c r="E955" s="96"/>
      <c r="F955" s="178"/>
      <c r="G955" s="96"/>
    </row>
    <row r="956">
      <c r="A956" s="96"/>
      <c r="B956" s="177"/>
      <c r="C956" s="96"/>
      <c r="D956" s="96"/>
      <c r="E956" s="96"/>
      <c r="F956" s="178"/>
      <c r="G956" s="96"/>
    </row>
    <row r="957">
      <c r="A957" s="96"/>
      <c r="B957" s="177"/>
      <c r="C957" s="96"/>
      <c r="D957" s="96"/>
      <c r="E957" s="96"/>
      <c r="F957" s="178"/>
      <c r="G957" s="96"/>
    </row>
    <row r="958">
      <c r="A958" s="96"/>
      <c r="B958" s="177"/>
      <c r="C958" s="96"/>
      <c r="D958" s="96"/>
      <c r="E958" s="96"/>
      <c r="F958" s="178"/>
      <c r="G958" s="96"/>
    </row>
    <row r="959">
      <c r="A959" s="96"/>
      <c r="B959" s="177"/>
      <c r="C959" s="96"/>
      <c r="D959" s="96"/>
      <c r="E959" s="96"/>
      <c r="F959" s="178"/>
      <c r="G959" s="96"/>
    </row>
    <row r="960">
      <c r="A960" s="96"/>
      <c r="B960" s="177"/>
      <c r="C960" s="96"/>
      <c r="D960" s="96"/>
      <c r="E960" s="96"/>
      <c r="F960" s="178"/>
      <c r="G960" s="96"/>
    </row>
    <row r="961">
      <c r="A961" s="96"/>
      <c r="B961" s="177"/>
      <c r="C961" s="96"/>
      <c r="D961" s="96"/>
      <c r="E961" s="96"/>
      <c r="F961" s="178"/>
      <c r="G961" s="96"/>
    </row>
    <row r="962">
      <c r="A962" s="96"/>
      <c r="B962" s="177"/>
      <c r="C962" s="96"/>
      <c r="D962" s="96"/>
      <c r="E962" s="96"/>
      <c r="F962" s="178"/>
      <c r="G962" s="96"/>
    </row>
    <row r="963">
      <c r="A963" s="96"/>
      <c r="B963" s="177"/>
      <c r="C963" s="96"/>
      <c r="D963" s="96"/>
      <c r="E963" s="96"/>
      <c r="F963" s="178"/>
      <c r="G963" s="96"/>
    </row>
    <row r="964">
      <c r="A964" s="96"/>
      <c r="B964" s="177"/>
      <c r="C964" s="96"/>
      <c r="D964" s="96"/>
      <c r="E964" s="96"/>
      <c r="F964" s="178"/>
      <c r="G964" s="96"/>
    </row>
    <row r="965">
      <c r="A965" s="96"/>
      <c r="B965" s="177"/>
      <c r="C965" s="96"/>
      <c r="D965" s="96"/>
      <c r="E965" s="96"/>
      <c r="F965" s="178"/>
      <c r="G965" s="96"/>
    </row>
    <row r="966">
      <c r="A966" s="96"/>
      <c r="B966" s="177"/>
      <c r="C966" s="96"/>
      <c r="D966" s="96"/>
      <c r="E966" s="96"/>
      <c r="F966" s="178"/>
      <c r="G966" s="96"/>
    </row>
    <row r="967">
      <c r="A967" s="96"/>
      <c r="B967" s="177"/>
      <c r="C967" s="96"/>
      <c r="D967" s="96"/>
      <c r="E967" s="96"/>
      <c r="F967" s="178"/>
      <c r="G967" s="96"/>
    </row>
    <row r="968">
      <c r="A968" s="96"/>
      <c r="B968" s="177"/>
      <c r="C968" s="96"/>
      <c r="D968" s="96"/>
      <c r="E968" s="96"/>
      <c r="F968" s="178"/>
      <c r="G968" s="96"/>
    </row>
    <row r="969">
      <c r="A969" s="96"/>
      <c r="B969" s="177"/>
      <c r="C969" s="96"/>
      <c r="D969" s="96"/>
      <c r="E969" s="96"/>
      <c r="F969" s="178"/>
      <c r="G969" s="96"/>
    </row>
    <row r="970">
      <c r="A970" s="96"/>
      <c r="B970" s="177"/>
      <c r="C970" s="96"/>
      <c r="D970" s="96"/>
      <c r="E970" s="96"/>
      <c r="F970" s="178"/>
      <c r="G970" s="96"/>
    </row>
    <row r="971">
      <c r="A971" s="96"/>
      <c r="B971" s="177"/>
      <c r="C971" s="96"/>
      <c r="D971" s="96"/>
      <c r="E971" s="96"/>
      <c r="F971" s="178"/>
      <c r="G971" s="96"/>
    </row>
    <row r="972">
      <c r="A972" s="96"/>
      <c r="B972" s="177"/>
      <c r="C972" s="96"/>
      <c r="D972" s="96"/>
      <c r="E972" s="96"/>
      <c r="F972" s="178"/>
      <c r="G972" s="96"/>
    </row>
    <row r="973">
      <c r="A973" s="96"/>
      <c r="B973" s="177"/>
      <c r="C973" s="96"/>
      <c r="D973" s="96"/>
      <c r="E973" s="96"/>
      <c r="F973" s="178"/>
      <c r="G973" s="96"/>
    </row>
    <row r="974">
      <c r="A974" s="96"/>
      <c r="B974" s="177"/>
      <c r="C974" s="96"/>
      <c r="D974" s="96"/>
      <c r="E974" s="96"/>
      <c r="F974" s="178"/>
      <c r="G974" s="96"/>
    </row>
    <row r="975">
      <c r="A975" s="96"/>
      <c r="B975" s="177"/>
      <c r="C975" s="96"/>
      <c r="D975" s="96"/>
      <c r="E975" s="96"/>
      <c r="F975" s="178"/>
      <c r="G975" s="96"/>
    </row>
    <row r="976">
      <c r="A976" s="96"/>
      <c r="B976" s="177"/>
      <c r="C976" s="96"/>
      <c r="D976" s="96"/>
      <c r="E976" s="96"/>
      <c r="F976" s="178"/>
      <c r="G976" s="96"/>
    </row>
    <row r="977">
      <c r="A977" s="96"/>
      <c r="B977" s="177"/>
      <c r="C977" s="96"/>
      <c r="D977" s="96"/>
      <c r="E977" s="96"/>
      <c r="F977" s="178"/>
      <c r="G977" s="96"/>
    </row>
    <row r="978">
      <c r="A978" s="96"/>
      <c r="B978" s="177"/>
      <c r="C978" s="96"/>
      <c r="D978" s="96"/>
      <c r="E978" s="96"/>
      <c r="F978" s="178"/>
      <c r="G978" s="96"/>
    </row>
    <row r="979">
      <c r="A979" s="96"/>
      <c r="B979" s="177"/>
      <c r="C979" s="96"/>
      <c r="D979" s="96"/>
      <c r="E979" s="96"/>
      <c r="F979" s="178"/>
      <c r="G979" s="96"/>
    </row>
    <row r="980">
      <c r="A980" s="96"/>
      <c r="B980" s="177"/>
      <c r="C980" s="96"/>
      <c r="D980" s="96"/>
      <c r="E980" s="96"/>
      <c r="F980" s="178"/>
      <c r="G980" s="96"/>
    </row>
    <row r="981">
      <c r="A981" s="96"/>
      <c r="B981" s="177"/>
      <c r="C981" s="96"/>
      <c r="D981" s="96"/>
      <c r="E981" s="96"/>
      <c r="F981" s="178"/>
      <c r="G981" s="96"/>
    </row>
    <row r="982">
      <c r="A982" s="96"/>
      <c r="B982" s="177"/>
      <c r="C982" s="96"/>
      <c r="D982" s="96"/>
      <c r="E982" s="96"/>
      <c r="F982" s="178"/>
      <c r="G982" s="96"/>
    </row>
    <row r="983">
      <c r="A983" s="96"/>
      <c r="B983" s="177"/>
      <c r="C983" s="96"/>
      <c r="D983" s="96"/>
      <c r="E983" s="96"/>
      <c r="F983" s="178"/>
      <c r="G983" s="96"/>
    </row>
    <row r="984">
      <c r="A984" s="96"/>
      <c r="B984" s="177"/>
      <c r="C984" s="96"/>
      <c r="D984" s="96"/>
      <c r="E984" s="96"/>
      <c r="F984" s="178"/>
      <c r="G984" s="96"/>
    </row>
    <row r="985">
      <c r="A985" s="96"/>
      <c r="B985" s="177"/>
      <c r="C985" s="96"/>
      <c r="D985" s="96"/>
      <c r="E985" s="96"/>
      <c r="F985" s="178"/>
      <c r="G985" s="96"/>
    </row>
    <row r="986">
      <c r="A986" s="96"/>
      <c r="B986" s="177"/>
      <c r="C986" s="96"/>
      <c r="D986" s="96"/>
      <c r="E986" s="96"/>
      <c r="F986" s="178"/>
      <c r="G986" s="96"/>
    </row>
    <row r="987">
      <c r="A987" s="96"/>
      <c r="B987" s="177"/>
      <c r="C987" s="96"/>
      <c r="D987" s="96"/>
      <c r="E987" s="96"/>
      <c r="F987" s="178"/>
      <c r="G987" s="96"/>
    </row>
    <row r="988">
      <c r="A988" s="96"/>
      <c r="B988" s="177"/>
      <c r="C988" s="96"/>
      <c r="D988" s="96"/>
      <c r="E988" s="96"/>
      <c r="F988" s="178"/>
      <c r="G988" s="96"/>
    </row>
    <row r="989">
      <c r="A989" s="96"/>
      <c r="B989" s="177"/>
      <c r="C989" s="96"/>
      <c r="D989" s="96"/>
      <c r="E989" s="96"/>
      <c r="F989" s="178"/>
      <c r="G989" s="96"/>
    </row>
    <row r="990">
      <c r="A990" s="96"/>
      <c r="B990" s="177"/>
      <c r="C990" s="96"/>
      <c r="D990" s="96"/>
      <c r="E990" s="96"/>
      <c r="F990" s="178"/>
      <c r="G990" s="96"/>
    </row>
    <row r="991">
      <c r="A991" s="96"/>
      <c r="B991" s="177"/>
      <c r="C991" s="96"/>
      <c r="D991" s="96"/>
      <c r="E991" s="96"/>
      <c r="F991" s="178"/>
      <c r="G991" s="96"/>
    </row>
    <row r="992">
      <c r="A992" s="96"/>
      <c r="B992" s="177"/>
      <c r="C992" s="96"/>
      <c r="D992" s="96"/>
      <c r="E992" s="96"/>
      <c r="F992" s="178"/>
      <c r="G992" s="96"/>
    </row>
    <row r="993">
      <c r="A993" s="96"/>
      <c r="B993" s="177"/>
      <c r="C993" s="96"/>
      <c r="D993" s="96"/>
      <c r="E993" s="96"/>
      <c r="F993" s="178"/>
      <c r="G993" s="96"/>
    </row>
    <row r="994">
      <c r="A994" s="96"/>
      <c r="B994" s="177"/>
      <c r="C994" s="96"/>
      <c r="D994" s="96"/>
      <c r="E994" s="96"/>
      <c r="F994" s="178"/>
      <c r="G994" s="96"/>
    </row>
    <row r="995">
      <c r="A995" s="96"/>
      <c r="B995" s="177"/>
      <c r="C995" s="96"/>
      <c r="D995" s="96"/>
      <c r="E995" s="96"/>
      <c r="F995" s="178"/>
      <c r="G995" s="96"/>
    </row>
    <row r="996">
      <c r="A996" s="96"/>
      <c r="B996" s="177"/>
      <c r="C996" s="96"/>
      <c r="D996" s="96"/>
      <c r="E996" s="96"/>
      <c r="F996" s="178"/>
      <c r="G996" s="96"/>
    </row>
    <row r="997">
      <c r="A997" s="96"/>
      <c r="B997" s="177"/>
      <c r="C997" s="96"/>
      <c r="D997" s="96"/>
      <c r="E997" s="96"/>
      <c r="F997" s="178"/>
      <c r="G997" s="96"/>
    </row>
    <row r="998">
      <c r="A998" s="96"/>
      <c r="B998" s="177"/>
      <c r="C998" s="96"/>
      <c r="D998" s="96"/>
      <c r="E998" s="96"/>
      <c r="F998" s="178"/>
      <c r="G998" s="96"/>
    </row>
    <row r="999">
      <c r="A999" s="96"/>
      <c r="B999" s="177"/>
      <c r="C999" s="96"/>
      <c r="D999" s="96"/>
      <c r="E999" s="96"/>
      <c r="F999" s="178"/>
      <c r="G999" s="96"/>
    </row>
    <row r="1000">
      <c r="A1000" s="96"/>
      <c r="B1000" s="177"/>
      <c r="C1000" s="96"/>
      <c r="D1000" s="96"/>
      <c r="E1000" s="96"/>
      <c r="F1000" s="178"/>
      <c r="G1000" s="96"/>
    </row>
    <row r="1001">
      <c r="A1001" s="96"/>
      <c r="B1001" s="177"/>
      <c r="C1001" s="96"/>
      <c r="D1001" s="96"/>
      <c r="E1001" s="96"/>
      <c r="F1001" s="178"/>
      <c r="G1001" s="96"/>
    </row>
    <row r="1002">
      <c r="A1002" s="96"/>
      <c r="B1002" s="177"/>
      <c r="C1002" s="96"/>
      <c r="D1002" s="96"/>
      <c r="E1002" s="96"/>
      <c r="F1002" s="178"/>
      <c r="G1002" s="96"/>
    </row>
  </sheetData>
  <conditionalFormatting sqref="D4:D102">
    <cfRule type="notContainsBlanks" dxfId="0" priority="1">
      <formula>LEN(TRIM(D4))&gt;0</formula>
    </cfRule>
  </conditionalFormatting>
  <conditionalFormatting sqref="F4:F102">
    <cfRule type="notContainsBlanks" dxfId="6" priority="2">
      <formula>LEN(TRIM(F4))&gt;0</formula>
    </cfRule>
  </conditionalFormatting>
  <conditionalFormatting sqref="E4:E102">
    <cfRule type="notContainsBlanks" dxfId="7" priority="3">
      <formula>LEN(TRIM(E4))&gt;0</formula>
    </cfRule>
  </conditionalFormatting>
  <conditionalFormatting sqref="A4:B7">
    <cfRule type="expression" dxfId="5" priority="4">
      <formula>if(#REF!=true,true,false)</formula>
    </cfRule>
  </conditionalFormatting>
  <conditionalFormatting sqref="A4:B102">
    <cfRule type="notContainsBlanks" dxfId="2" priority="5">
      <formula>LEN(TRIM(A4))&gt;0</formula>
    </cfRule>
  </conditionalFormatting>
  <conditionalFormatting sqref="A1:B2 C2:G2">
    <cfRule type="containsText" dxfId="8" priority="6" operator="containsText" text="Approved">
      <formula>NOT(ISERROR(SEARCH(("Approved"),(A1))))</formula>
    </cfRule>
  </conditionalFormatting>
  <conditionalFormatting sqref="B2">
    <cfRule type="containsText" dxfId="9" priority="7" operator="containsText" text="Pending Approval">
      <formula>NOT(ISERROR(SEARCH(("Pending Approval"),(B2))))</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outlineLevelCol="1"/>
  <cols>
    <col customWidth="1" min="1" max="2" width="17.0"/>
    <col customWidth="1" min="4" max="4" width="25.63"/>
    <col customWidth="1" min="5" max="7" width="51.38"/>
    <col customWidth="1" min="8" max="8" width="35.13"/>
    <col hidden="1" min="9" max="9" width="12.63"/>
  </cols>
  <sheetData>
    <row r="1">
      <c r="A1" s="118" t="s">
        <v>6</v>
      </c>
      <c r="B1" s="118" t="s">
        <v>13</v>
      </c>
      <c r="C1" s="118" t="s">
        <v>15</v>
      </c>
      <c r="D1" s="118" t="s">
        <v>16</v>
      </c>
      <c r="E1" s="68" t="s">
        <v>175</v>
      </c>
      <c r="F1" s="174" t="s">
        <v>176</v>
      </c>
      <c r="G1" s="180" t="s">
        <v>177</v>
      </c>
      <c r="H1" s="181" t="s">
        <v>178</v>
      </c>
      <c r="I1" s="182" t="s">
        <v>179</v>
      </c>
    </row>
    <row r="2">
      <c r="A2" s="183" t="s">
        <v>180</v>
      </c>
      <c r="B2" s="183" t="s">
        <v>181</v>
      </c>
      <c r="C2" s="183" t="s">
        <v>182</v>
      </c>
      <c r="D2" s="183" t="s">
        <v>183</v>
      </c>
      <c r="E2" s="184" t="s">
        <v>184</v>
      </c>
      <c r="F2" s="184" t="s">
        <v>94</v>
      </c>
      <c r="G2" s="184" t="s">
        <v>185</v>
      </c>
      <c r="H2" s="185"/>
      <c r="I2" s="186">
        <f>vlookup(C2,Ordering!$A$1:$B$18,2,false)</f>
        <v>2</v>
      </c>
    </row>
    <row r="3">
      <c r="A3" s="187" t="s">
        <v>186</v>
      </c>
      <c r="B3" s="187" t="s">
        <v>181</v>
      </c>
      <c r="C3" s="187" t="s">
        <v>182</v>
      </c>
      <c r="D3" s="187" t="s">
        <v>187</v>
      </c>
      <c r="E3" s="188" t="s">
        <v>188</v>
      </c>
      <c r="F3" s="188" t="s">
        <v>189</v>
      </c>
      <c r="G3" s="188" t="s">
        <v>190</v>
      </c>
      <c r="H3" s="189"/>
      <c r="I3" s="186">
        <f>vlookup(C3,Ordering!$A$1:$B$18,2,false)</f>
        <v>2</v>
      </c>
    </row>
    <row r="4">
      <c r="A4" s="183" t="s">
        <v>186</v>
      </c>
      <c r="B4" s="183" t="s">
        <v>181</v>
      </c>
      <c r="C4" s="183" t="s">
        <v>182</v>
      </c>
      <c r="D4" s="183" t="s">
        <v>191</v>
      </c>
      <c r="E4" s="184" t="s">
        <v>192</v>
      </c>
      <c r="F4" s="184" t="s">
        <v>193</v>
      </c>
      <c r="G4" s="184" t="s">
        <v>194</v>
      </c>
      <c r="H4" s="185"/>
      <c r="I4" s="186">
        <f>vlookup(C4,Ordering!$A$1:$B$18,2,false)</f>
        <v>2</v>
      </c>
    </row>
    <row r="5">
      <c r="A5" s="187" t="s">
        <v>186</v>
      </c>
      <c r="B5" s="187" t="s">
        <v>181</v>
      </c>
      <c r="C5" s="187" t="s">
        <v>182</v>
      </c>
      <c r="D5" s="187" t="s">
        <v>195</v>
      </c>
      <c r="E5" s="188" t="s">
        <v>196</v>
      </c>
      <c r="F5" s="188" t="s">
        <v>197</v>
      </c>
      <c r="G5" s="188" t="s">
        <v>198</v>
      </c>
      <c r="H5" s="189"/>
      <c r="I5" s="186">
        <f>vlookup(C5,Ordering!$A$1:$B$18,2,false)</f>
        <v>2</v>
      </c>
    </row>
    <row r="6">
      <c r="A6" s="183" t="s">
        <v>180</v>
      </c>
      <c r="B6" s="183" t="s">
        <v>181</v>
      </c>
      <c r="C6" s="183" t="s">
        <v>151</v>
      </c>
      <c r="D6" s="183" t="s">
        <v>199</v>
      </c>
      <c r="E6" s="184" t="s">
        <v>200</v>
      </c>
      <c r="F6" s="184" t="s">
        <v>201</v>
      </c>
      <c r="G6" s="184" t="s">
        <v>202</v>
      </c>
      <c r="H6" s="185"/>
      <c r="I6" s="186">
        <f>vlookup(C6,Ordering!$A$1:$B$18,2,false)</f>
        <v>2</v>
      </c>
    </row>
    <row r="7">
      <c r="A7" s="187" t="s">
        <v>180</v>
      </c>
      <c r="B7" s="187" t="s">
        <v>181</v>
      </c>
      <c r="C7" s="187" t="s">
        <v>151</v>
      </c>
      <c r="D7" s="187" t="s">
        <v>203</v>
      </c>
      <c r="E7" s="188" t="s">
        <v>204</v>
      </c>
      <c r="F7" s="188" t="s">
        <v>205</v>
      </c>
      <c r="G7" s="188" t="s">
        <v>206</v>
      </c>
      <c r="H7" s="189"/>
      <c r="I7" s="186">
        <f>vlookup(C7,Ordering!$A$1:$B$18,2,false)</f>
        <v>2</v>
      </c>
    </row>
    <row r="8">
      <c r="A8" s="183" t="s">
        <v>186</v>
      </c>
      <c r="B8" s="183" t="s">
        <v>181</v>
      </c>
      <c r="C8" s="183" t="s">
        <v>151</v>
      </c>
      <c r="D8" s="183" t="s">
        <v>207</v>
      </c>
      <c r="E8" s="184" t="s">
        <v>208</v>
      </c>
      <c r="F8" s="184" t="s">
        <v>209</v>
      </c>
      <c r="G8" s="184" t="s">
        <v>210</v>
      </c>
      <c r="H8" s="184" t="s">
        <v>211</v>
      </c>
      <c r="I8" s="186">
        <f>vlookup(C8,Ordering!$A$1:$B$18,2,false)</f>
        <v>2</v>
      </c>
    </row>
    <row r="9">
      <c r="A9" s="187" t="s">
        <v>186</v>
      </c>
      <c r="B9" s="187" t="s">
        <v>181</v>
      </c>
      <c r="C9" s="187" t="s">
        <v>151</v>
      </c>
      <c r="D9" s="187" t="s">
        <v>212</v>
      </c>
      <c r="E9" s="188" t="s">
        <v>213</v>
      </c>
      <c r="F9" s="188" t="s">
        <v>214</v>
      </c>
      <c r="G9" s="188" t="s">
        <v>215</v>
      </c>
      <c r="H9" s="188" t="s">
        <v>216</v>
      </c>
      <c r="I9" s="186">
        <f>vlookup(C9,Ordering!$A$1:$B$18,2,false)</f>
        <v>2</v>
      </c>
    </row>
    <row r="10">
      <c r="A10" s="183" t="s">
        <v>186</v>
      </c>
      <c r="B10" s="183" t="s">
        <v>181</v>
      </c>
      <c r="C10" s="183" t="s">
        <v>151</v>
      </c>
      <c r="D10" s="183" t="s">
        <v>217</v>
      </c>
      <c r="E10" s="184" t="s">
        <v>218</v>
      </c>
      <c r="F10" s="184" t="s">
        <v>94</v>
      </c>
      <c r="G10" s="184" t="s">
        <v>219</v>
      </c>
      <c r="H10" s="184" t="s">
        <v>220</v>
      </c>
      <c r="I10" s="186">
        <f>vlookup(C10,Ordering!$A$1:$B$18,2,false)</f>
        <v>2</v>
      </c>
    </row>
    <row r="11">
      <c r="A11" s="187" t="s">
        <v>186</v>
      </c>
      <c r="B11" s="187" t="s">
        <v>181</v>
      </c>
      <c r="C11" s="187" t="s">
        <v>151</v>
      </c>
      <c r="D11" s="187" t="s">
        <v>221</v>
      </c>
      <c r="E11" s="188" t="s">
        <v>222</v>
      </c>
      <c r="F11" s="188" t="s">
        <v>223</v>
      </c>
      <c r="G11" s="188" t="s">
        <v>224</v>
      </c>
      <c r="H11" s="189"/>
      <c r="I11" s="186">
        <f>vlookup(C11,Ordering!$A$1:$B$18,2,false)</f>
        <v>2</v>
      </c>
    </row>
    <row r="12">
      <c r="A12" s="183" t="s">
        <v>180</v>
      </c>
      <c r="B12" s="183" t="s">
        <v>180</v>
      </c>
      <c r="C12" s="183" t="s">
        <v>87</v>
      </c>
      <c r="D12" s="183" t="s">
        <v>84</v>
      </c>
      <c r="E12" s="184" t="s">
        <v>85</v>
      </c>
      <c r="F12" s="184" t="s">
        <v>94</v>
      </c>
      <c r="G12" s="184" t="s">
        <v>86</v>
      </c>
      <c r="H12" s="184" t="s">
        <v>225</v>
      </c>
      <c r="I12" s="186">
        <f>vlookup(C12,Ordering!$A$1:$B$18,2,false)</f>
        <v>1</v>
      </c>
    </row>
    <row r="13">
      <c r="A13" s="187" t="s">
        <v>180</v>
      </c>
      <c r="B13" s="187" t="s">
        <v>180</v>
      </c>
      <c r="C13" s="187" t="s">
        <v>87</v>
      </c>
      <c r="D13" s="187" t="s">
        <v>226</v>
      </c>
      <c r="E13" s="188" t="s">
        <v>227</v>
      </c>
      <c r="F13" s="188" t="s">
        <v>94</v>
      </c>
      <c r="G13" s="188" t="s">
        <v>228</v>
      </c>
      <c r="H13" s="188" t="s">
        <v>229</v>
      </c>
      <c r="I13" s="186">
        <f>vlookup(C13,Ordering!$A$1:$B$18,2,false)</f>
        <v>1</v>
      </c>
    </row>
    <row r="14">
      <c r="A14" s="183" t="s">
        <v>180</v>
      </c>
      <c r="B14" s="183" t="s">
        <v>180</v>
      </c>
      <c r="C14" s="183" t="s">
        <v>87</v>
      </c>
      <c r="D14" s="183" t="s">
        <v>230</v>
      </c>
      <c r="E14" s="184" t="s">
        <v>231</v>
      </c>
      <c r="F14" s="184" t="s">
        <v>232</v>
      </c>
      <c r="G14" s="184" t="s">
        <v>233</v>
      </c>
      <c r="H14" s="190"/>
      <c r="I14" s="186">
        <f>vlookup(C14,Ordering!$A$1:$B$18,2,false)</f>
        <v>1</v>
      </c>
    </row>
    <row r="15">
      <c r="A15" s="187" t="s">
        <v>180</v>
      </c>
      <c r="B15" s="187" t="s">
        <v>180</v>
      </c>
      <c r="C15" s="187" t="s">
        <v>87</v>
      </c>
      <c r="D15" s="187" t="s">
        <v>234</v>
      </c>
      <c r="E15" s="188" t="s">
        <v>235</v>
      </c>
      <c r="F15" s="188" t="s">
        <v>236</v>
      </c>
      <c r="G15" s="191" t="s">
        <v>237</v>
      </c>
      <c r="H15" s="189"/>
      <c r="I15" s="186">
        <v>1.0</v>
      </c>
    </row>
    <row r="16">
      <c r="A16" s="183" t="s">
        <v>180</v>
      </c>
      <c r="B16" s="183" t="s">
        <v>180</v>
      </c>
      <c r="C16" s="183" t="s">
        <v>87</v>
      </c>
      <c r="D16" s="183" t="s">
        <v>238</v>
      </c>
      <c r="E16" s="184" t="s">
        <v>239</v>
      </c>
      <c r="F16" s="184" t="s">
        <v>240</v>
      </c>
      <c r="G16" s="191" t="s">
        <v>241</v>
      </c>
      <c r="H16" s="185"/>
      <c r="I16" s="186"/>
    </row>
    <row r="17">
      <c r="A17" s="187" t="s">
        <v>180</v>
      </c>
      <c r="B17" s="187" t="s">
        <v>180</v>
      </c>
      <c r="C17" s="187" t="s">
        <v>87</v>
      </c>
      <c r="D17" s="187" t="s">
        <v>242</v>
      </c>
      <c r="E17" s="188" t="s">
        <v>243</v>
      </c>
      <c r="F17" s="188" t="s">
        <v>244</v>
      </c>
      <c r="G17" s="188" t="s">
        <v>245</v>
      </c>
      <c r="H17" s="189"/>
      <c r="I17" s="186">
        <f>vlookup(C17,Ordering!$A$1:$B$18,2,false)</f>
        <v>1</v>
      </c>
    </row>
    <row r="18">
      <c r="A18" s="183" t="s">
        <v>180</v>
      </c>
      <c r="B18" s="183" t="s">
        <v>180</v>
      </c>
      <c r="C18" s="183" t="s">
        <v>87</v>
      </c>
      <c r="D18" s="183" t="s">
        <v>246</v>
      </c>
      <c r="E18" s="184" t="s">
        <v>247</v>
      </c>
      <c r="F18" s="184" t="s">
        <v>248</v>
      </c>
      <c r="G18" s="184" t="s">
        <v>249</v>
      </c>
      <c r="H18" s="185"/>
      <c r="I18" s="186">
        <f>vlookup(C18,Ordering!$A$1:$B$18,2,false)</f>
        <v>1</v>
      </c>
    </row>
    <row r="19">
      <c r="A19" s="187" t="s">
        <v>180</v>
      </c>
      <c r="B19" s="187" t="s">
        <v>180</v>
      </c>
      <c r="C19" s="187" t="s">
        <v>87</v>
      </c>
      <c r="D19" s="187" t="s">
        <v>250</v>
      </c>
      <c r="E19" s="188" t="s">
        <v>251</v>
      </c>
      <c r="F19" s="188" t="s">
        <v>252</v>
      </c>
      <c r="G19" s="188" t="s">
        <v>253</v>
      </c>
      <c r="H19" s="189"/>
      <c r="I19" s="186">
        <f>vlookup(C19,Ordering!$A$1:$B$18,2,false)</f>
        <v>1</v>
      </c>
    </row>
    <row r="20">
      <c r="A20" s="192" t="s">
        <v>180</v>
      </c>
      <c r="B20" s="183" t="s">
        <v>180</v>
      </c>
      <c r="C20" s="183" t="s">
        <v>87</v>
      </c>
      <c r="D20" s="183" t="s">
        <v>254</v>
      </c>
      <c r="E20" s="184" t="s">
        <v>255</v>
      </c>
      <c r="F20" s="193" t="s">
        <v>94</v>
      </c>
      <c r="G20" s="184" t="s">
        <v>256</v>
      </c>
      <c r="H20" s="185"/>
      <c r="I20" s="186">
        <v>1.0</v>
      </c>
    </row>
    <row r="21">
      <c r="A21" s="187" t="s">
        <v>180</v>
      </c>
      <c r="B21" s="187" t="s">
        <v>180</v>
      </c>
      <c r="C21" s="187" t="s">
        <v>257</v>
      </c>
      <c r="D21" s="187" t="s">
        <v>258</v>
      </c>
      <c r="E21" s="188" t="s">
        <v>94</v>
      </c>
      <c r="F21" s="188" t="s">
        <v>259</v>
      </c>
      <c r="G21" s="188" t="s">
        <v>260</v>
      </c>
      <c r="H21" s="189"/>
      <c r="I21" s="186">
        <f>vlookup(C21,Ordering!$A$1:$B$18,2,false)</f>
        <v>7</v>
      </c>
    </row>
    <row r="22">
      <c r="A22" s="194" t="s">
        <v>180</v>
      </c>
      <c r="B22" s="183" t="s">
        <v>180</v>
      </c>
      <c r="C22" s="183" t="s">
        <v>257</v>
      </c>
      <c r="D22" s="183" t="s">
        <v>261</v>
      </c>
      <c r="E22" s="184" t="s">
        <v>262</v>
      </c>
      <c r="F22" s="184" t="s">
        <v>94</v>
      </c>
      <c r="G22" s="195"/>
      <c r="H22" s="185"/>
      <c r="I22" s="186">
        <f>vlookup(C22,Ordering!$A$1:$B$18,2,false)</f>
        <v>7</v>
      </c>
    </row>
    <row r="23">
      <c r="A23" s="187" t="s">
        <v>180</v>
      </c>
      <c r="B23" s="187" t="s">
        <v>263</v>
      </c>
      <c r="C23" s="187" t="s">
        <v>264</v>
      </c>
      <c r="D23" s="187" t="s">
        <v>265</v>
      </c>
      <c r="E23" s="188" t="s">
        <v>266</v>
      </c>
      <c r="F23" s="188" t="s">
        <v>94</v>
      </c>
      <c r="G23" s="188" t="s">
        <v>267</v>
      </c>
      <c r="H23" s="189"/>
      <c r="I23" s="186">
        <f>vlookup(C23,Ordering!$A$1:$B$18,2,false)</f>
        <v>2</v>
      </c>
    </row>
    <row r="24">
      <c r="A24" s="183" t="s">
        <v>180</v>
      </c>
      <c r="B24" s="183" t="s">
        <v>263</v>
      </c>
      <c r="C24" s="183" t="s">
        <v>268</v>
      </c>
      <c r="D24" s="183" t="s">
        <v>269</v>
      </c>
      <c r="E24" s="184" t="s">
        <v>270</v>
      </c>
      <c r="F24" s="184" t="s">
        <v>94</v>
      </c>
      <c r="G24" s="196" t="s">
        <v>271</v>
      </c>
      <c r="H24" s="185"/>
      <c r="I24" s="186">
        <f>vlookup(C24,Ordering!$A$1:$B$18,2,false)</f>
        <v>2</v>
      </c>
    </row>
    <row r="25">
      <c r="A25" s="187" t="s">
        <v>180</v>
      </c>
      <c r="B25" s="187" t="s">
        <v>263</v>
      </c>
      <c r="C25" s="187" t="s">
        <v>268</v>
      </c>
      <c r="D25" s="187" t="s">
        <v>272</v>
      </c>
      <c r="E25" s="188" t="s">
        <v>273</v>
      </c>
      <c r="F25" s="188" t="s">
        <v>274</v>
      </c>
      <c r="G25" s="188" t="s">
        <v>275</v>
      </c>
      <c r="H25" s="197"/>
      <c r="I25" s="186">
        <f>vlookup(C25,Ordering!$A$1:$B$18,2,false)</f>
        <v>2</v>
      </c>
    </row>
    <row r="26">
      <c r="A26" s="183" t="s">
        <v>180</v>
      </c>
      <c r="B26" s="183" t="s">
        <v>263</v>
      </c>
      <c r="C26" s="183" t="s">
        <v>268</v>
      </c>
      <c r="D26" s="183" t="s">
        <v>276</v>
      </c>
      <c r="E26" s="184" t="s">
        <v>277</v>
      </c>
      <c r="F26" s="184" t="s">
        <v>278</v>
      </c>
      <c r="G26" s="184" t="s">
        <v>279</v>
      </c>
      <c r="H26" s="184" t="s">
        <v>280</v>
      </c>
      <c r="I26" s="186">
        <f>vlookup(C26,Ordering!$A$1:$B$18,2,false)</f>
        <v>2</v>
      </c>
    </row>
    <row r="27">
      <c r="A27" s="187" t="s">
        <v>180</v>
      </c>
      <c r="B27" s="187" t="s">
        <v>263</v>
      </c>
      <c r="C27" s="187" t="s">
        <v>268</v>
      </c>
      <c r="D27" s="187" t="s">
        <v>281</v>
      </c>
      <c r="E27" s="188" t="s">
        <v>282</v>
      </c>
      <c r="F27" s="188" t="s">
        <v>283</v>
      </c>
      <c r="G27" s="188" t="s">
        <v>284</v>
      </c>
      <c r="H27" s="198" t="s">
        <v>280</v>
      </c>
      <c r="I27" s="186">
        <f>vlookup(C27,Ordering!$A$1:$B$18,2,false)</f>
        <v>2</v>
      </c>
    </row>
    <row r="28">
      <c r="A28" s="183" t="s">
        <v>180</v>
      </c>
      <c r="B28" s="183" t="s">
        <v>263</v>
      </c>
      <c r="C28" s="183" t="s">
        <v>268</v>
      </c>
      <c r="D28" s="183" t="s">
        <v>285</v>
      </c>
      <c r="E28" s="184" t="s">
        <v>286</v>
      </c>
      <c r="F28" s="199" t="s">
        <v>287</v>
      </c>
      <c r="G28" s="184" t="s">
        <v>288</v>
      </c>
      <c r="H28" s="185"/>
      <c r="I28" s="186">
        <f>vlookup(C28,Ordering!$A$1:$B$18,2,false)</f>
        <v>2</v>
      </c>
    </row>
    <row r="29">
      <c r="A29" s="187" t="s">
        <v>180</v>
      </c>
      <c r="B29" s="187" t="s">
        <v>263</v>
      </c>
      <c r="C29" s="187" t="s">
        <v>268</v>
      </c>
      <c r="D29" s="187" t="s">
        <v>289</v>
      </c>
      <c r="E29" s="188" t="s">
        <v>290</v>
      </c>
      <c r="F29" s="188" t="s">
        <v>291</v>
      </c>
      <c r="G29" s="188" t="s">
        <v>292</v>
      </c>
      <c r="H29" s="189"/>
      <c r="I29" s="186">
        <f>vlookup(C29,Ordering!$A$1:$B$18,2,false)</f>
        <v>2</v>
      </c>
    </row>
    <row r="30">
      <c r="A30" s="183" t="s">
        <v>180</v>
      </c>
      <c r="B30" s="183" t="s">
        <v>263</v>
      </c>
      <c r="C30" s="183" t="s">
        <v>268</v>
      </c>
      <c r="D30" s="183" t="s">
        <v>293</v>
      </c>
      <c r="E30" s="184" t="s">
        <v>294</v>
      </c>
      <c r="F30" s="190"/>
      <c r="G30" s="184" t="s">
        <v>295</v>
      </c>
      <c r="H30" s="200"/>
      <c r="I30" s="186">
        <f>vlookup(C30,Ordering!$A$1:$B$18,2,false)</f>
        <v>2</v>
      </c>
    </row>
    <row r="31">
      <c r="A31" s="187" t="s">
        <v>180</v>
      </c>
      <c r="B31" s="187" t="s">
        <v>263</v>
      </c>
      <c r="C31" s="187" t="s">
        <v>268</v>
      </c>
      <c r="D31" s="187" t="s">
        <v>296</v>
      </c>
      <c r="E31" s="188" t="s">
        <v>297</v>
      </c>
      <c r="F31" s="188" t="s">
        <v>298</v>
      </c>
      <c r="G31" s="188" t="s">
        <v>299</v>
      </c>
      <c r="H31" s="201"/>
      <c r="I31" s="186">
        <f>vlookup(C31,Ordering!$A$1:$B$18,2,false)</f>
        <v>2</v>
      </c>
    </row>
    <row r="32">
      <c r="A32" s="183" t="s">
        <v>186</v>
      </c>
      <c r="B32" s="183" t="s">
        <v>300</v>
      </c>
      <c r="C32" s="183" t="s">
        <v>87</v>
      </c>
      <c r="D32" s="183" t="s">
        <v>301</v>
      </c>
      <c r="E32" s="184" t="s">
        <v>302</v>
      </c>
      <c r="F32" s="184" t="s">
        <v>94</v>
      </c>
      <c r="G32" s="184" t="s">
        <v>303</v>
      </c>
      <c r="H32" s="184" t="s">
        <v>304</v>
      </c>
      <c r="I32" s="186">
        <f>vlookup(C32,Ordering!$A$1:$B$18,2,false)</f>
        <v>1</v>
      </c>
    </row>
    <row r="33">
      <c r="A33" s="187" t="s">
        <v>186</v>
      </c>
      <c r="B33" s="187" t="s">
        <v>300</v>
      </c>
      <c r="C33" s="187" t="s">
        <v>87</v>
      </c>
      <c r="D33" s="187" t="s">
        <v>305</v>
      </c>
      <c r="E33" s="188" t="s">
        <v>306</v>
      </c>
      <c r="F33" s="188" t="s">
        <v>94</v>
      </c>
      <c r="G33" s="188" t="s">
        <v>307</v>
      </c>
      <c r="H33" s="188" t="s">
        <v>308</v>
      </c>
      <c r="I33" s="186"/>
    </row>
    <row r="34">
      <c r="A34" s="183" t="s">
        <v>186</v>
      </c>
      <c r="B34" s="183" t="s">
        <v>300</v>
      </c>
      <c r="C34" s="183" t="s">
        <v>309</v>
      </c>
      <c r="D34" s="183" t="s">
        <v>310</v>
      </c>
      <c r="E34" s="184" t="s">
        <v>311</v>
      </c>
      <c r="F34" s="184" t="s">
        <v>94</v>
      </c>
      <c r="G34" s="184" t="s">
        <v>312</v>
      </c>
      <c r="H34" s="184" t="s">
        <v>313</v>
      </c>
      <c r="I34" s="186"/>
    </row>
    <row r="35">
      <c r="A35" s="187" t="s">
        <v>186</v>
      </c>
      <c r="B35" s="187" t="s">
        <v>300</v>
      </c>
      <c r="C35" s="187" t="s">
        <v>309</v>
      </c>
      <c r="D35" s="187" t="s">
        <v>314</v>
      </c>
      <c r="E35" s="188" t="s">
        <v>315</v>
      </c>
      <c r="F35" s="188" t="s">
        <v>94</v>
      </c>
      <c r="G35" s="188" t="s">
        <v>316</v>
      </c>
      <c r="H35" s="201"/>
      <c r="I35" s="186">
        <f>vlookup(C35,Ordering!$A$1:$B$18,2,false)</f>
        <v>2</v>
      </c>
    </row>
    <row r="36">
      <c r="A36" s="183" t="s">
        <v>186</v>
      </c>
      <c r="B36" s="183" t="s">
        <v>300</v>
      </c>
      <c r="C36" s="183" t="s">
        <v>309</v>
      </c>
      <c r="D36" s="183" t="s">
        <v>317</v>
      </c>
      <c r="E36" s="184" t="s">
        <v>318</v>
      </c>
      <c r="F36" s="184" t="s">
        <v>94</v>
      </c>
      <c r="G36" s="184" t="s">
        <v>319</v>
      </c>
      <c r="H36" s="185"/>
      <c r="I36" s="186">
        <f>vlookup(C36,Ordering!$A$1:$B$18,2,false)</f>
        <v>2</v>
      </c>
    </row>
    <row r="37">
      <c r="A37" s="187" t="s">
        <v>180</v>
      </c>
      <c r="B37" s="187" t="s">
        <v>320</v>
      </c>
      <c r="C37" s="187" t="s">
        <v>87</v>
      </c>
      <c r="D37" s="187" t="s">
        <v>321</v>
      </c>
      <c r="E37" s="188" t="s">
        <v>322</v>
      </c>
      <c r="F37" s="188" t="s">
        <v>323</v>
      </c>
      <c r="G37" s="188" t="s">
        <v>324</v>
      </c>
      <c r="H37" s="188" t="s">
        <v>325</v>
      </c>
      <c r="I37" s="186">
        <f>vlookup(C37,Ordering!$A$1:$B$18,2,false)</f>
        <v>1</v>
      </c>
    </row>
    <row r="38">
      <c r="A38" s="183" t="s">
        <v>180</v>
      </c>
      <c r="B38" s="183" t="s">
        <v>320</v>
      </c>
      <c r="C38" s="183" t="s">
        <v>87</v>
      </c>
      <c r="D38" s="183" t="s">
        <v>326</v>
      </c>
      <c r="E38" s="184" t="s">
        <v>327</v>
      </c>
      <c r="F38" s="199" t="s">
        <v>328</v>
      </c>
      <c r="G38" s="184" t="s">
        <v>329</v>
      </c>
      <c r="H38" s="185"/>
      <c r="I38" s="186">
        <f>vlookup(C38,Ordering!$A$1:$B$18,2,false)</f>
        <v>1</v>
      </c>
    </row>
    <row r="39">
      <c r="A39" s="187" t="s">
        <v>180</v>
      </c>
      <c r="B39" s="187" t="s">
        <v>320</v>
      </c>
      <c r="C39" s="202" t="s">
        <v>87</v>
      </c>
      <c r="D39" s="187" t="s">
        <v>330</v>
      </c>
      <c r="E39" s="188" t="s">
        <v>331</v>
      </c>
      <c r="F39" s="188" t="s">
        <v>94</v>
      </c>
      <c r="G39" s="188" t="s">
        <v>332</v>
      </c>
      <c r="H39" s="198" t="s">
        <v>333</v>
      </c>
      <c r="I39" s="186">
        <f>vlookup(C39,Ordering!$A$1:$B$18,2,false)</f>
        <v>1</v>
      </c>
    </row>
    <row r="40">
      <c r="A40" s="183" t="s">
        <v>180</v>
      </c>
      <c r="B40" s="183" t="s">
        <v>320</v>
      </c>
      <c r="C40" s="194" t="s">
        <v>87</v>
      </c>
      <c r="D40" s="183" t="s">
        <v>334</v>
      </c>
      <c r="E40" s="184" t="s">
        <v>335</v>
      </c>
      <c r="F40" s="200"/>
      <c r="G40" s="184" t="s">
        <v>336</v>
      </c>
      <c r="H40" s="185"/>
      <c r="I40" s="186">
        <f>vlookup(C40,Ordering!$A$1:$B$18,2,false)</f>
        <v>1</v>
      </c>
    </row>
    <row r="41">
      <c r="A41" s="187" t="s">
        <v>180</v>
      </c>
      <c r="B41" s="187" t="s">
        <v>320</v>
      </c>
      <c r="C41" s="202" t="s">
        <v>309</v>
      </c>
      <c r="D41" s="187" t="s">
        <v>337</v>
      </c>
      <c r="E41" s="188" t="s">
        <v>338</v>
      </c>
      <c r="F41" s="188" t="s">
        <v>94</v>
      </c>
      <c r="G41" s="188" t="s">
        <v>339</v>
      </c>
      <c r="H41" s="189"/>
      <c r="I41" s="186">
        <f>vlookup(C41,Ordering!$A$1:$B$18,2,false)</f>
        <v>2</v>
      </c>
    </row>
    <row r="42">
      <c r="A42" s="194" t="s">
        <v>180</v>
      </c>
      <c r="B42" s="183" t="s">
        <v>320</v>
      </c>
      <c r="C42" s="183" t="s">
        <v>309</v>
      </c>
      <c r="D42" s="194" t="s">
        <v>340</v>
      </c>
      <c r="E42" s="184" t="s">
        <v>341</v>
      </c>
      <c r="F42" s="184" t="s">
        <v>94</v>
      </c>
      <c r="G42" s="184" t="s">
        <v>342</v>
      </c>
      <c r="H42" s="185"/>
      <c r="I42" s="186">
        <f>vlookup(C42,Ordering!$A$1:$B$18,2,false)</f>
        <v>2</v>
      </c>
    </row>
    <row r="43">
      <c r="A43" s="187" t="s">
        <v>180</v>
      </c>
      <c r="B43" s="187" t="s">
        <v>320</v>
      </c>
      <c r="C43" s="187" t="s">
        <v>309</v>
      </c>
      <c r="D43" s="187" t="s">
        <v>343</v>
      </c>
      <c r="E43" s="188" t="s">
        <v>344</v>
      </c>
      <c r="F43" s="188" t="s">
        <v>94</v>
      </c>
      <c r="G43" s="188" t="s">
        <v>345</v>
      </c>
      <c r="H43" s="189"/>
      <c r="I43" s="186">
        <f>vlookup(C43,Ordering!$A$1:$B$18,2,false)</f>
        <v>2</v>
      </c>
    </row>
    <row r="44">
      <c r="A44" s="183" t="s">
        <v>180</v>
      </c>
      <c r="B44" s="183" t="s">
        <v>320</v>
      </c>
      <c r="C44" s="183" t="s">
        <v>87</v>
      </c>
      <c r="D44" s="183" t="s">
        <v>346</v>
      </c>
      <c r="E44" s="184" t="s">
        <v>347</v>
      </c>
      <c r="F44" s="184" t="s">
        <v>94</v>
      </c>
      <c r="G44" s="184" t="s">
        <v>348</v>
      </c>
      <c r="H44" s="200"/>
      <c r="I44" s="186">
        <f>vlookup(C44,Ordering!$A$1:$B$18,2,false)</f>
        <v>1</v>
      </c>
    </row>
    <row r="45">
      <c r="A45" s="187" t="s">
        <v>180</v>
      </c>
      <c r="B45" s="187" t="s">
        <v>349</v>
      </c>
      <c r="C45" s="187" t="s">
        <v>309</v>
      </c>
      <c r="D45" s="187" t="s">
        <v>350</v>
      </c>
      <c r="E45" s="188" t="s">
        <v>351</v>
      </c>
      <c r="F45" s="188" t="s">
        <v>94</v>
      </c>
      <c r="G45" s="188" t="s">
        <v>352</v>
      </c>
      <c r="H45" s="189"/>
      <c r="I45" s="186">
        <f>vlookup(C45,Ordering!$A$1:$B$18,2,false)</f>
        <v>2</v>
      </c>
    </row>
    <row r="46">
      <c r="A46" s="183" t="s">
        <v>180</v>
      </c>
      <c r="B46" s="183" t="s">
        <v>349</v>
      </c>
      <c r="C46" s="183" t="s">
        <v>353</v>
      </c>
      <c r="D46" s="183" t="s">
        <v>354</v>
      </c>
      <c r="E46" s="184" t="s">
        <v>355</v>
      </c>
      <c r="F46" s="184" t="s">
        <v>356</v>
      </c>
      <c r="G46" s="184" t="s">
        <v>357</v>
      </c>
      <c r="H46" s="200"/>
      <c r="I46" s="186">
        <f>vlookup(C46,Ordering!$A$1:$B$18,2,false)</f>
        <v>3</v>
      </c>
    </row>
    <row r="47">
      <c r="A47" s="187" t="s">
        <v>180</v>
      </c>
      <c r="B47" s="187" t="s">
        <v>349</v>
      </c>
      <c r="C47" s="187" t="s">
        <v>353</v>
      </c>
      <c r="D47" s="187" t="s">
        <v>358</v>
      </c>
      <c r="E47" s="188" t="s">
        <v>359</v>
      </c>
      <c r="F47" s="188" t="s">
        <v>360</v>
      </c>
      <c r="G47" s="188" t="s">
        <v>361</v>
      </c>
      <c r="H47" s="189"/>
      <c r="I47" s="186">
        <f>vlookup(C47,Ordering!$A$1:$B$18,2,false)</f>
        <v>3</v>
      </c>
    </row>
    <row r="48">
      <c r="A48" s="183" t="s">
        <v>180</v>
      </c>
      <c r="B48" s="183" t="s">
        <v>349</v>
      </c>
      <c r="C48" s="183" t="s">
        <v>353</v>
      </c>
      <c r="D48" s="183" t="s">
        <v>362</v>
      </c>
      <c r="E48" s="184" t="s">
        <v>363</v>
      </c>
      <c r="F48" s="184" t="s">
        <v>364</v>
      </c>
      <c r="G48" s="184" t="s">
        <v>365</v>
      </c>
      <c r="H48" s="184" t="s">
        <v>366</v>
      </c>
      <c r="I48" s="186">
        <f>vlookup(C48,Ordering!$A$1:$B$18,2,false)</f>
        <v>3</v>
      </c>
    </row>
    <row r="49">
      <c r="A49" s="187" t="s">
        <v>180</v>
      </c>
      <c r="B49" s="187" t="s">
        <v>349</v>
      </c>
      <c r="C49" s="187" t="s">
        <v>353</v>
      </c>
      <c r="D49" s="187" t="s">
        <v>367</v>
      </c>
      <c r="E49" s="188" t="s">
        <v>368</v>
      </c>
      <c r="F49" s="188" t="s">
        <v>369</v>
      </c>
      <c r="G49" s="188" t="s">
        <v>370</v>
      </c>
      <c r="H49" s="197"/>
      <c r="I49" s="186">
        <f>vlookup(C49,Ordering!$A$1:$B$18,2,false)</f>
        <v>3</v>
      </c>
    </row>
    <row r="50">
      <c r="A50" s="183" t="s">
        <v>180</v>
      </c>
      <c r="B50" s="183" t="s">
        <v>349</v>
      </c>
      <c r="C50" s="183" t="s">
        <v>353</v>
      </c>
      <c r="D50" s="183" t="s">
        <v>371</v>
      </c>
      <c r="E50" s="184" t="s">
        <v>372</v>
      </c>
      <c r="F50" s="184" t="s">
        <v>373</v>
      </c>
      <c r="G50" s="184" t="s">
        <v>365</v>
      </c>
      <c r="H50" s="184" t="s">
        <v>374</v>
      </c>
      <c r="I50" s="186">
        <f>vlookup(C50,Ordering!$A$1:$B$18,2,false)</f>
        <v>3</v>
      </c>
    </row>
    <row r="51">
      <c r="A51" s="187" t="s">
        <v>180</v>
      </c>
      <c r="B51" s="187" t="s">
        <v>349</v>
      </c>
      <c r="C51" s="187" t="s">
        <v>353</v>
      </c>
      <c r="D51" s="187" t="s">
        <v>375</v>
      </c>
      <c r="E51" s="188" t="s">
        <v>376</v>
      </c>
      <c r="F51" s="188" t="s">
        <v>94</v>
      </c>
      <c r="G51" s="188" t="s">
        <v>377</v>
      </c>
      <c r="H51" s="197"/>
      <c r="I51" s="186">
        <f>vlookup(C51,Ordering!$A$1:$B$18,2,false)</f>
        <v>3</v>
      </c>
    </row>
    <row r="52">
      <c r="A52" s="183" t="s">
        <v>180</v>
      </c>
      <c r="B52" s="183" t="s">
        <v>349</v>
      </c>
      <c r="C52" s="183" t="s">
        <v>309</v>
      </c>
      <c r="D52" s="183" t="s">
        <v>378</v>
      </c>
      <c r="E52" s="184" t="s">
        <v>379</v>
      </c>
      <c r="F52" s="184" t="s">
        <v>380</v>
      </c>
      <c r="G52" s="184" t="s">
        <v>381</v>
      </c>
      <c r="H52" s="184" t="s">
        <v>382</v>
      </c>
      <c r="I52" s="186">
        <f>vlookup(C52,Ordering!$A$1:$B$18,2,false)</f>
        <v>2</v>
      </c>
    </row>
    <row r="53">
      <c r="A53" s="187" t="s">
        <v>186</v>
      </c>
      <c r="B53" s="187" t="s">
        <v>349</v>
      </c>
      <c r="C53" s="187" t="s">
        <v>353</v>
      </c>
      <c r="D53" s="187" t="s">
        <v>383</v>
      </c>
      <c r="E53" s="188" t="s">
        <v>384</v>
      </c>
      <c r="F53" s="188" t="s">
        <v>385</v>
      </c>
      <c r="G53" s="188" t="s">
        <v>386</v>
      </c>
      <c r="H53" s="188" t="s">
        <v>387</v>
      </c>
      <c r="I53" s="186">
        <f>vlookup(C53,Ordering!$A$1:$B$18,2,false)</f>
        <v>3</v>
      </c>
    </row>
    <row r="54">
      <c r="A54" s="183" t="s">
        <v>186</v>
      </c>
      <c r="B54" s="183" t="s">
        <v>349</v>
      </c>
      <c r="C54" s="183" t="s">
        <v>353</v>
      </c>
      <c r="D54" s="183" t="s">
        <v>388</v>
      </c>
      <c r="E54" s="184" t="s">
        <v>389</v>
      </c>
      <c r="F54" s="184" t="s">
        <v>390</v>
      </c>
      <c r="G54" s="184" t="s">
        <v>391</v>
      </c>
      <c r="H54" s="184" t="s">
        <v>387</v>
      </c>
      <c r="I54" s="186">
        <f>vlookup(C54,Ordering!$A$1:$B$18,2,false)</f>
        <v>3</v>
      </c>
    </row>
    <row r="55">
      <c r="A55" s="187" t="s">
        <v>186</v>
      </c>
      <c r="B55" s="187" t="s">
        <v>349</v>
      </c>
      <c r="C55" s="187" t="s">
        <v>353</v>
      </c>
      <c r="D55" s="187" t="s">
        <v>392</v>
      </c>
      <c r="E55" s="188" t="s">
        <v>393</v>
      </c>
      <c r="F55" s="188" t="s">
        <v>394</v>
      </c>
      <c r="G55" s="188" t="s">
        <v>395</v>
      </c>
      <c r="H55" s="188" t="s">
        <v>387</v>
      </c>
      <c r="I55" s="186">
        <f>vlookup(C55,Ordering!$A$1:$B$18,2,false)</f>
        <v>3</v>
      </c>
    </row>
    <row r="56">
      <c r="A56" s="183" t="s">
        <v>186</v>
      </c>
      <c r="B56" s="183" t="s">
        <v>349</v>
      </c>
      <c r="C56" s="183" t="s">
        <v>353</v>
      </c>
      <c r="D56" s="183" t="s">
        <v>396</v>
      </c>
      <c r="E56" s="184" t="s">
        <v>397</v>
      </c>
      <c r="F56" s="184" t="s">
        <v>398</v>
      </c>
      <c r="G56" s="184" t="s">
        <v>370</v>
      </c>
      <c r="H56" s="184" t="s">
        <v>387</v>
      </c>
      <c r="I56" s="186">
        <f>vlookup(C56,Ordering!$A$1:$B$18,2,false)</f>
        <v>3</v>
      </c>
    </row>
    <row r="57">
      <c r="A57" s="187" t="s">
        <v>186</v>
      </c>
      <c r="B57" s="187" t="s">
        <v>349</v>
      </c>
      <c r="C57" s="187" t="s">
        <v>353</v>
      </c>
      <c r="D57" s="187" t="s">
        <v>399</v>
      </c>
      <c r="E57" s="188" t="s">
        <v>400</v>
      </c>
      <c r="F57" s="188" t="s">
        <v>401</v>
      </c>
      <c r="G57" s="188" t="s">
        <v>370</v>
      </c>
      <c r="H57" s="198" t="s">
        <v>387</v>
      </c>
      <c r="I57" s="186">
        <f>vlookup(C57,Ordering!$A$1:$B$18,2,false)</f>
        <v>3</v>
      </c>
    </row>
    <row r="58">
      <c r="A58" s="183" t="s">
        <v>186</v>
      </c>
      <c r="B58" s="183" t="s">
        <v>349</v>
      </c>
      <c r="C58" s="183" t="s">
        <v>353</v>
      </c>
      <c r="D58" s="183" t="s">
        <v>402</v>
      </c>
      <c r="E58" s="184" t="s">
        <v>403</v>
      </c>
      <c r="F58" s="184" t="s">
        <v>404</v>
      </c>
      <c r="G58" s="184" t="s">
        <v>370</v>
      </c>
      <c r="H58" s="199" t="s">
        <v>387</v>
      </c>
      <c r="I58" s="186">
        <f>vlookup(C58,Ordering!$A$1:$B$18,2,false)</f>
        <v>3</v>
      </c>
    </row>
    <row r="59">
      <c r="A59" s="187" t="s">
        <v>180</v>
      </c>
      <c r="B59" s="187" t="s">
        <v>349</v>
      </c>
      <c r="C59" s="187" t="s">
        <v>353</v>
      </c>
      <c r="D59" s="187" t="s">
        <v>405</v>
      </c>
      <c r="E59" s="188" t="s">
        <v>406</v>
      </c>
      <c r="F59" s="188" t="s">
        <v>407</v>
      </c>
      <c r="G59" s="188" t="s">
        <v>365</v>
      </c>
      <c r="H59" s="198" t="s">
        <v>387</v>
      </c>
      <c r="I59" s="186">
        <f>vlookup(C59,Ordering!$A$1:$B$18,2,false)</f>
        <v>3</v>
      </c>
    </row>
    <row r="60">
      <c r="A60" s="183" t="s">
        <v>180</v>
      </c>
      <c r="B60" s="183" t="s">
        <v>349</v>
      </c>
      <c r="C60" s="183" t="s">
        <v>353</v>
      </c>
      <c r="D60" s="183" t="s">
        <v>408</v>
      </c>
      <c r="E60" s="184" t="s">
        <v>409</v>
      </c>
      <c r="F60" s="184" t="s">
        <v>410</v>
      </c>
      <c r="G60" s="184" t="s">
        <v>365</v>
      </c>
      <c r="H60" s="199" t="s">
        <v>387</v>
      </c>
      <c r="I60" s="186">
        <f>vlookup(C60,Ordering!$A$1:$B$18,2,false)</f>
        <v>3</v>
      </c>
    </row>
    <row r="61">
      <c r="A61" s="187" t="s">
        <v>180</v>
      </c>
      <c r="B61" s="187" t="s">
        <v>349</v>
      </c>
      <c r="C61" s="187" t="s">
        <v>353</v>
      </c>
      <c r="D61" s="187" t="s">
        <v>411</v>
      </c>
      <c r="E61" s="188" t="s">
        <v>412</v>
      </c>
      <c r="F61" s="188" t="s">
        <v>94</v>
      </c>
      <c r="G61" s="188" t="s">
        <v>413</v>
      </c>
      <c r="H61" s="188" t="s">
        <v>387</v>
      </c>
      <c r="I61" s="186">
        <f>vlookup(C61,Ordering!$A$1:$B$18,2,false)</f>
        <v>3</v>
      </c>
    </row>
    <row r="62">
      <c r="A62" s="183" t="s">
        <v>180</v>
      </c>
      <c r="B62" s="183" t="s">
        <v>349</v>
      </c>
      <c r="C62" s="183" t="s">
        <v>353</v>
      </c>
      <c r="D62" s="183" t="s">
        <v>414</v>
      </c>
      <c r="E62" s="184" t="s">
        <v>415</v>
      </c>
      <c r="F62" s="184" t="s">
        <v>416</v>
      </c>
      <c r="G62" s="184" t="s">
        <v>417</v>
      </c>
      <c r="H62" s="200"/>
      <c r="I62" s="186">
        <f>vlookup(C62,Ordering!$A$1:$B$18,2,false)</f>
        <v>3</v>
      </c>
    </row>
    <row r="63">
      <c r="A63" s="187" t="s">
        <v>180</v>
      </c>
      <c r="B63" s="187" t="s">
        <v>349</v>
      </c>
      <c r="C63" s="187" t="s">
        <v>353</v>
      </c>
      <c r="D63" s="187" t="s">
        <v>418</v>
      </c>
      <c r="E63" s="188" t="s">
        <v>419</v>
      </c>
      <c r="F63" s="188" t="s">
        <v>420</v>
      </c>
      <c r="G63" s="188" t="s">
        <v>417</v>
      </c>
      <c r="H63" s="189"/>
      <c r="I63" s="186">
        <f>vlookup(C63,Ordering!$A$1:$B$18,2,false)</f>
        <v>3</v>
      </c>
    </row>
    <row r="64">
      <c r="A64" s="183" t="s">
        <v>180</v>
      </c>
      <c r="B64" s="183" t="s">
        <v>349</v>
      </c>
      <c r="C64" s="194" t="s">
        <v>353</v>
      </c>
      <c r="D64" s="183" t="s">
        <v>421</v>
      </c>
      <c r="E64" s="184" t="s">
        <v>422</v>
      </c>
      <c r="F64" s="184" t="s">
        <v>423</v>
      </c>
      <c r="G64" s="184" t="s">
        <v>417</v>
      </c>
      <c r="H64" s="185"/>
      <c r="I64" s="186">
        <f>vlookup(C64,Ordering!$A$1:$B$18,2,false)</f>
        <v>3</v>
      </c>
    </row>
    <row r="65">
      <c r="A65" s="187" t="s">
        <v>180</v>
      </c>
      <c r="B65" s="187" t="s">
        <v>349</v>
      </c>
      <c r="C65" s="202" t="s">
        <v>353</v>
      </c>
      <c r="D65" s="187" t="s">
        <v>424</v>
      </c>
      <c r="E65" s="188" t="s">
        <v>425</v>
      </c>
      <c r="F65" s="188" t="s">
        <v>426</v>
      </c>
      <c r="G65" s="188" t="s">
        <v>427</v>
      </c>
      <c r="H65" s="188" t="s">
        <v>428</v>
      </c>
      <c r="I65" s="186"/>
    </row>
    <row r="66">
      <c r="A66" s="194" t="s">
        <v>180</v>
      </c>
      <c r="B66" s="183" t="s">
        <v>349</v>
      </c>
      <c r="C66" s="183" t="s">
        <v>429</v>
      </c>
      <c r="D66" s="194" t="s">
        <v>429</v>
      </c>
      <c r="E66" s="184" t="s">
        <v>430</v>
      </c>
      <c r="F66" s="184" t="s">
        <v>431</v>
      </c>
      <c r="G66" s="199" t="s">
        <v>432</v>
      </c>
      <c r="H66" s="185"/>
      <c r="I66" s="186">
        <f>vlookup(C66,Ordering!$A$1:$B$18,2,false)</f>
        <v>5</v>
      </c>
    </row>
    <row r="67">
      <c r="A67" s="202" t="s">
        <v>180</v>
      </c>
      <c r="B67" s="187" t="s">
        <v>349</v>
      </c>
      <c r="C67" s="187" t="s">
        <v>433</v>
      </c>
      <c r="D67" s="203" t="s">
        <v>434</v>
      </c>
      <c r="E67" s="188" t="s">
        <v>435</v>
      </c>
      <c r="F67" s="198" t="s">
        <v>94</v>
      </c>
      <c r="G67" s="188" t="s">
        <v>436</v>
      </c>
      <c r="H67" s="188" t="s">
        <v>437</v>
      </c>
      <c r="I67" s="186">
        <f>vlookup(C67,Ordering!$A$1:$B$18,2,false)</f>
        <v>6</v>
      </c>
    </row>
    <row r="68">
      <c r="A68" s="183" t="s">
        <v>180</v>
      </c>
      <c r="B68" s="183" t="s">
        <v>349</v>
      </c>
      <c r="C68" s="183" t="s">
        <v>433</v>
      </c>
      <c r="D68" s="183" t="s">
        <v>438</v>
      </c>
      <c r="E68" s="184" t="s">
        <v>439</v>
      </c>
      <c r="F68" s="184" t="s">
        <v>440</v>
      </c>
      <c r="G68" s="184" t="s">
        <v>436</v>
      </c>
      <c r="H68" s="185"/>
      <c r="I68" s="186">
        <f>vlookup(C68,Ordering!$A$1:$B$18,2,false)</f>
        <v>6</v>
      </c>
    </row>
    <row r="69">
      <c r="A69" s="187" t="s">
        <v>180</v>
      </c>
      <c r="B69" s="187" t="s">
        <v>349</v>
      </c>
      <c r="C69" s="187" t="s">
        <v>433</v>
      </c>
      <c r="D69" s="187" t="s">
        <v>441</v>
      </c>
      <c r="E69" s="188" t="s">
        <v>442</v>
      </c>
      <c r="F69" s="198" t="s">
        <v>443</v>
      </c>
      <c r="G69" s="188" t="s">
        <v>444</v>
      </c>
      <c r="H69" s="198" t="s">
        <v>445</v>
      </c>
      <c r="I69" s="186">
        <f>vlookup(C69,Ordering!$A$1:$B$18,2,false)</f>
        <v>6</v>
      </c>
    </row>
    <row r="70">
      <c r="A70" s="183" t="s">
        <v>180</v>
      </c>
      <c r="B70" s="183" t="s">
        <v>349</v>
      </c>
      <c r="C70" s="183" t="s">
        <v>433</v>
      </c>
      <c r="D70" s="183" t="s">
        <v>446</v>
      </c>
      <c r="E70" s="204" t="s">
        <v>447</v>
      </c>
      <c r="F70" s="204" t="s">
        <v>448</v>
      </c>
      <c r="G70" s="204" t="s">
        <v>449</v>
      </c>
      <c r="H70" s="185"/>
      <c r="I70" s="186">
        <f>vlookup(C70,Ordering!$A$1:$B$18,2,false)</f>
        <v>6</v>
      </c>
    </row>
    <row r="71">
      <c r="A71" s="187" t="s">
        <v>180</v>
      </c>
      <c r="B71" s="187" t="s">
        <v>349</v>
      </c>
      <c r="C71" s="187" t="s">
        <v>433</v>
      </c>
      <c r="D71" s="187" t="s">
        <v>450</v>
      </c>
      <c r="E71" s="188" t="s">
        <v>451</v>
      </c>
      <c r="F71" s="188" t="s">
        <v>94</v>
      </c>
      <c r="G71" s="188" t="s">
        <v>452</v>
      </c>
      <c r="H71" s="188" t="s">
        <v>453</v>
      </c>
      <c r="I71" s="186">
        <f>vlookup(C71,Ordering!$A$1:$B$18,2,false)</f>
        <v>6</v>
      </c>
    </row>
    <row r="72">
      <c r="A72" s="183" t="s">
        <v>180</v>
      </c>
      <c r="B72" s="183" t="s">
        <v>349</v>
      </c>
      <c r="C72" s="183" t="s">
        <v>353</v>
      </c>
      <c r="D72" s="183" t="s">
        <v>454</v>
      </c>
      <c r="E72" s="184" t="s">
        <v>455</v>
      </c>
      <c r="F72" s="184" t="s">
        <v>94</v>
      </c>
      <c r="G72" s="184" t="s">
        <v>456</v>
      </c>
      <c r="H72" s="185"/>
      <c r="I72" s="186">
        <f>vlookup(C72,Ordering!$A$1:$B$18,2,false)</f>
        <v>3</v>
      </c>
    </row>
    <row r="73">
      <c r="A73" s="187" t="s">
        <v>180</v>
      </c>
      <c r="B73" s="187" t="s">
        <v>349</v>
      </c>
      <c r="C73" s="187" t="s">
        <v>353</v>
      </c>
      <c r="D73" s="187" t="s">
        <v>457</v>
      </c>
      <c r="E73" s="188" t="s">
        <v>458</v>
      </c>
      <c r="F73" s="188" t="s">
        <v>459</v>
      </c>
      <c r="G73" s="188" t="s">
        <v>460</v>
      </c>
      <c r="H73" s="189"/>
      <c r="I73" s="186">
        <f>vlookup(C73,Ordering!$A$1:$B$18,2,false)</f>
        <v>3</v>
      </c>
    </row>
    <row r="74">
      <c r="A74" s="183" t="s">
        <v>180</v>
      </c>
      <c r="B74" s="183" t="s">
        <v>349</v>
      </c>
      <c r="C74" s="183" t="s">
        <v>353</v>
      </c>
      <c r="D74" s="183" t="s">
        <v>461</v>
      </c>
      <c r="E74" s="184" t="s">
        <v>462</v>
      </c>
      <c r="F74" s="184" t="s">
        <v>94</v>
      </c>
      <c r="G74" s="184" t="s">
        <v>463</v>
      </c>
      <c r="H74" s="199" t="s">
        <v>464</v>
      </c>
      <c r="I74" s="186">
        <f>vlookup(C74,Ordering!$A$1:$B$18,2,false)</f>
        <v>3</v>
      </c>
    </row>
    <row r="75">
      <c r="A75" s="187" t="s">
        <v>180</v>
      </c>
      <c r="B75" s="187" t="s">
        <v>141</v>
      </c>
      <c r="C75" s="187" t="s">
        <v>87</v>
      </c>
      <c r="D75" s="187" t="s">
        <v>465</v>
      </c>
      <c r="E75" s="188" t="s">
        <v>466</v>
      </c>
      <c r="F75" s="188" t="s">
        <v>94</v>
      </c>
      <c r="G75" s="188" t="s">
        <v>467</v>
      </c>
      <c r="H75" s="198" t="s">
        <v>468</v>
      </c>
      <c r="I75" s="186">
        <f>vlookup(C75,Ordering!$A$1:$B$18,2,false)</f>
        <v>1</v>
      </c>
    </row>
    <row r="76">
      <c r="A76" s="183" t="s">
        <v>469</v>
      </c>
      <c r="B76" s="183" t="s">
        <v>141</v>
      </c>
      <c r="C76" s="183" t="s">
        <v>87</v>
      </c>
      <c r="D76" s="183" t="s">
        <v>470</v>
      </c>
      <c r="E76" s="184" t="s">
        <v>471</v>
      </c>
      <c r="F76" s="184" t="s">
        <v>472</v>
      </c>
      <c r="G76" s="184" t="s">
        <v>473</v>
      </c>
      <c r="H76" s="185"/>
      <c r="I76" s="186">
        <f>vlookup(C76,Ordering!$A$1:$B$18,2,false)</f>
        <v>1</v>
      </c>
    </row>
    <row r="77">
      <c r="A77" s="187" t="s">
        <v>469</v>
      </c>
      <c r="B77" s="187" t="s">
        <v>141</v>
      </c>
      <c r="C77" s="187" t="s">
        <v>87</v>
      </c>
      <c r="D77" s="187" t="s">
        <v>474</v>
      </c>
      <c r="E77" s="188" t="s">
        <v>475</v>
      </c>
      <c r="F77" s="98" t="s">
        <v>476</v>
      </c>
      <c r="G77" s="98" t="s">
        <v>477</v>
      </c>
      <c r="H77" s="189"/>
      <c r="I77" s="186"/>
    </row>
    <row r="78">
      <c r="A78" s="183" t="s">
        <v>180</v>
      </c>
      <c r="B78" s="183" t="s">
        <v>141</v>
      </c>
      <c r="C78" s="183" t="s">
        <v>87</v>
      </c>
      <c r="D78" s="183" t="s">
        <v>478</v>
      </c>
      <c r="E78" s="184" t="s">
        <v>479</v>
      </c>
      <c r="F78" s="184"/>
      <c r="G78" s="184" t="s">
        <v>480</v>
      </c>
      <c r="H78" s="185"/>
      <c r="I78" s="186">
        <f>vlookup(C78,Ordering!$A$1:$B$18,2,false)</f>
        <v>1</v>
      </c>
    </row>
    <row r="79">
      <c r="A79" s="187" t="s">
        <v>180</v>
      </c>
      <c r="B79" s="187" t="s">
        <v>141</v>
      </c>
      <c r="C79" s="187" t="s">
        <v>87</v>
      </c>
      <c r="D79" s="187" t="s">
        <v>481</v>
      </c>
      <c r="E79" s="188" t="s">
        <v>482</v>
      </c>
      <c r="F79" s="188" t="s">
        <v>483</v>
      </c>
      <c r="G79" s="188" t="s">
        <v>484</v>
      </c>
      <c r="H79" s="201"/>
      <c r="I79" s="186">
        <f>vlookup(C79,Ordering!$A$1:$B$18,2,false)</f>
        <v>1</v>
      </c>
    </row>
    <row r="80">
      <c r="A80" s="183" t="s">
        <v>180</v>
      </c>
      <c r="B80" s="183" t="s">
        <v>141</v>
      </c>
      <c r="C80" s="183" t="s">
        <v>87</v>
      </c>
      <c r="D80" s="205" t="s">
        <v>485</v>
      </c>
      <c r="E80" s="184" t="s">
        <v>486</v>
      </c>
      <c r="F80" s="184" t="s">
        <v>94</v>
      </c>
      <c r="G80" s="184" t="s">
        <v>487</v>
      </c>
      <c r="H80" s="184" t="s">
        <v>488</v>
      </c>
      <c r="I80" s="186"/>
    </row>
    <row r="81">
      <c r="A81" s="187" t="s">
        <v>180</v>
      </c>
      <c r="B81" s="187" t="s">
        <v>141</v>
      </c>
      <c r="C81" s="187" t="s">
        <v>489</v>
      </c>
      <c r="D81" s="202" t="s">
        <v>490</v>
      </c>
      <c r="E81" s="188" t="s">
        <v>491</v>
      </c>
      <c r="F81" s="188" t="s">
        <v>492</v>
      </c>
      <c r="G81" s="188" t="s">
        <v>493</v>
      </c>
      <c r="H81" s="188" t="s">
        <v>494</v>
      </c>
      <c r="I81" s="186">
        <f>vlookup(C81,Ordering!$A$1:$B$18,2,false)</f>
        <v>4</v>
      </c>
    </row>
    <row r="82">
      <c r="A82" s="183" t="s">
        <v>180</v>
      </c>
      <c r="B82" s="183" t="s">
        <v>141</v>
      </c>
      <c r="C82" s="183" t="s">
        <v>489</v>
      </c>
      <c r="D82" s="183" t="s">
        <v>495</v>
      </c>
      <c r="E82" s="184" t="s">
        <v>496</v>
      </c>
      <c r="F82" s="184" t="s">
        <v>94</v>
      </c>
      <c r="G82" s="184" t="s">
        <v>497</v>
      </c>
      <c r="H82" s="185"/>
      <c r="I82" s="186">
        <f>vlookup(C82,Ordering!$A$1:$B$18,2,false)</f>
        <v>4</v>
      </c>
    </row>
    <row r="83">
      <c r="A83" s="187" t="s">
        <v>180</v>
      </c>
      <c r="B83" s="187" t="s">
        <v>141</v>
      </c>
      <c r="C83" s="187" t="s">
        <v>489</v>
      </c>
      <c r="D83" s="187" t="s">
        <v>498</v>
      </c>
      <c r="E83" s="188" t="s">
        <v>499</v>
      </c>
      <c r="F83" s="198" t="s">
        <v>500</v>
      </c>
      <c r="G83" s="188" t="s">
        <v>501</v>
      </c>
      <c r="H83" s="189"/>
      <c r="I83" s="186">
        <f>vlookup(C83,Ordering!$A$1:$B$18,2,false)</f>
        <v>4</v>
      </c>
    </row>
    <row r="84">
      <c r="A84" s="183" t="s">
        <v>180</v>
      </c>
      <c r="B84" s="183" t="s">
        <v>141</v>
      </c>
      <c r="C84" s="183" t="s">
        <v>489</v>
      </c>
      <c r="D84" s="183" t="s">
        <v>446</v>
      </c>
      <c r="E84" s="184" t="s">
        <v>502</v>
      </c>
      <c r="F84" s="184" t="s">
        <v>94</v>
      </c>
      <c r="G84" s="184" t="s">
        <v>503</v>
      </c>
      <c r="H84" s="190"/>
      <c r="I84" s="186">
        <f>vlookup(C84,Ordering!$A$1:$B$18,2,false)</f>
        <v>4</v>
      </c>
    </row>
    <row r="85">
      <c r="A85" s="187" t="s">
        <v>180</v>
      </c>
      <c r="B85" s="187" t="s">
        <v>141</v>
      </c>
      <c r="C85" s="187" t="s">
        <v>489</v>
      </c>
      <c r="D85" s="187" t="s">
        <v>504</v>
      </c>
      <c r="E85" s="188" t="s">
        <v>505</v>
      </c>
      <c r="F85" s="198" t="s">
        <v>506</v>
      </c>
      <c r="G85" s="188" t="s">
        <v>507</v>
      </c>
      <c r="H85" s="189"/>
      <c r="I85" s="186">
        <f>vlookup(C85,Ordering!$A$1:$B$18,2,false)</f>
        <v>4</v>
      </c>
    </row>
    <row r="86">
      <c r="A86" s="183" t="s">
        <v>180</v>
      </c>
      <c r="B86" s="183" t="s">
        <v>141</v>
      </c>
      <c r="C86" s="183" t="s">
        <v>489</v>
      </c>
      <c r="D86" s="183" t="s">
        <v>508</v>
      </c>
      <c r="E86" s="206" t="s">
        <v>509</v>
      </c>
      <c r="F86" s="206" t="s">
        <v>510</v>
      </c>
      <c r="G86" s="206" t="s">
        <v>511</v>
      </c>
      <c r="H86" s="185"/>
      <c r="I86" s="186"/>
    </row>
    <row r="87">
      <c r="A87" s="187" t="s">
        <v>180</v>
      </c>
      <c r="B87" s="187" t="s">
        <v>141</v>
      </c>
      <c r="C87" s="187" t="s">
        <v>489</v>
      </c>
      <c r="D87" s="187" t="s">
        <v>512</v>
      </c>
      <c r="E87" s="188" t="s">
        <v>513</v>
      </c>
      <c r="F87" s="198" t="s">
        <v>94</v>
      </c>
      <c r="G87" s="188" t="s">
        <v>514</v>
      </c>
      <c r="H87" s="189"/>
      <c r="I87" s="186">
        <f>vlookup(C87,Ordering!$A$1:$B$18,2,false)</f>
        <v>4</v>
      </c>
    </row>
    <row r="88">
      <c r="A88" s="183" t="s">
        <v>180</v>
      </c>
      <c r="B88" s="183" t="s">
        <v>141</v>
      </c>
      <c r="C88" s="183" t="s">
        <v>489</v>
      </c>
      <c r="D88" s="183" t="s">
        <v>515</v>
      </c>
      <c r="E88" s="184" t="s">
        <v>516</v>
      </c>
      <c r="F88" s="199" t="s">
        <v>517</v>
      </c>
      <c r="G88" s="184" t="s">
        <v>518</v>
      </c>
      <c r="H88" s="185"/>
      <c r="I88" s="186">
        <f>vlookup(C88,Ordering!$A$1:$B$18,2,false)</f>
        <v>4</v>
      </c>
    </row>
    <row r="89">
      <c r="A89" s="187" t="s">
        <v>180</v>
      </c>
      <c r="B89" s="187" t="s">
        <v>141</v>
      </c>
      <c r="C89" s="187" t="s">
        <v>489</v>
      </c>
      <c r="D89" s="187" t="s">
        <v>519</v>
      </c>
      <c r="E89" s="188" t="s">
        <v>520</v>
      </c>
      <c r="F89" s="188" t="s">
        <v>521</v>
      </c>
      <c r="G89" s="188" t="s">
        <v>522</v>
      </c>
      <c r="H89" s="198" t="s">
        <v>523</v>
      </c>
      <c r="I89" s="186">
        <f>vlookup(C89,Ordering!$A$1:$B$18,2,false)</f>
        <v>4</v>
      </c>
    </row>
    <row r="90">
      <c r="A90" s="194" t="s">
        <v>180</v>
      </c>
      <c r="B90" s="183" t="s">
        <v>141</v>
      </c>
      <c r="C90" s="183" t="s">
        <v>489</v>
      </c>
      <c r="D90" s="194" t="s">
        <v>524</v>
      </c>
      <c r="E90" s="184" t="s">
        <v>525</v>
      </c>
      <c r="F90" s="199" t="s">
        <v>526</v>
      </c>
      <c r="G90" s="199" t="s">
        <v>527</v>
      </c>
      <c r="H90" s="184" t="s">
        <v>528</v>
      </c>
      <c r="I90" s="186">
        <f>vlookup(C90,Ordering!$A$1:$B$18,2,false)</f>
        <v>4</v>
      </c>
    </row>
    <row r="91">
      <c r="A91" s="187" t="s">
        <v>180</v>
      </c>
      <c r="B91" s="187" t="s">
        <v>141</v>
      </c>
      <c r="C91" s="187" t="s">
        <v>489</v>
      </c>
      <c r="D91" s="187" t="s">
        <v>529</v>
      </c>
      <c r="E91" s="188" t="s">
        <v>530</v>
      </c>
      <c r="F91" s="188" t="s">
        <v>531</v>
      </c>
      <c r="G91" s="208" t="s">
        <v>532</v>
      </c>
      <c r="H91" s="189"/>
      <c r="I91" s="186">
        <f>vlookup(C91,Ordering!$A$1:$B$18,2,false)</f>
        <v>4</v>
      </c>
    </row>
    <row r="92">
      <c r="A92" s="183" t="s">
        <v>180</v>
      </c>
      <c r="B92" s="183" t="s">
        <v>141</v>
      </c>
      <c r="C92" s="194" t="s">
        <v>489</v>
      </c>
      <c r="D92" s="183" t="s">
        <v>533</v>
      </c>
      <c r="E92" s="184" t="s">
        <v>534</v>
      </c>
      <c r="F92" s="184"/>
      <c r="G92" s="184" t="s">
        <v>535</v>
      </c>
      <c r="H92" s="185"/>
      <c r="I92" s="186">
        <f>vlookup(C92,Ordering!$A$1:$B$18,2,false)</f>
        <v>4</v>
      </c>
    </row>
    <row r="93">
      <c r="A93" s="187" t="s">
        <v>180</v>
      </c>
      <c r="B93" s="187" t="s">
        <v>141</v>
      </c>
      <c r="C93" s="202" t="s">
        <v>489</v>
      </c>
      <c r="D93" s="187" t="s">
        <v>536</v>
      </c>
      <c r="E93" s="188" t="s">
        <v>537</v>
      </c>
      <c r="F93" s="188" t="s">
        <v>538</v>
      </c>
      <c r="G93" s="188" t="s">
        <v>539</v>
      </c>
      <c r="H93" s="198" t="s">
        <v>540</v>
      </c>
      <c r="I93" s="186">
        <f>vlookup(C93,Ordering!$A$1:$B$18,2,false)</f>
        <v>4</v>
      </c>
    </row>
    <row r="94">
      <c r="A94" s="183" t="s">
        <v>180</v>
      </c>
      <c r="B94" s="183" t="s">
        <v>141</v>
      </c>
      <c r="C94" s="183" t="s">
        <v>489</v>
      </c>
      <c r="D94" s="183" t="s">
        <v>541</v>
      </c>
      <c r="E94" s="184" t="s">
        <v>542</v>
      </c>
      <c r="F94" s="184"/>
      <c r="G94" s="184" t="s">
        <v>543</v>
      </c>
      <c r="H94" s="185"/>
      <c r="I94" s="186">
        <f>vlookup(C94,Ordering!$A$1:$B$18,2,false)</f>
        <v>4</v>
      </c>
    </row>
    <row r="95">
      <c r="A95" s="187" t="s">
        <v>180</v>
      </c>
      <c r="B95" s="187" t="s">
        <v>141</v>
      </c>
      <c r="C95" s="187" t="s">
        <v>489</v>
      </c>
      <c r="D95" s="187" t="s">
        <v>544</v>
      </c>
      <c r="E95" s="188" t="s">
        <v>545</v>
      </c>
      <c r="F95" s="188"/>
      <c r="G95" s="188" t="s">
        <v>546</v>
      </c>
      <c r="H95" s="189"/>
      <c r="I95" s="186">
        <f>vlookup(C95,Ordering!$A$1:$B$18,2,false)</f>
        <v>4</v>
      </c>
    </row>
    <row r="96">
      <c r="A96" s="183" t="s">
        <v>180</v>
      </c>
      <c r="B96" s="183" t="s">
        <v>141</v>
      </c>
      <c r="C96" s="183" t="s">
        <v>489</v>
      </c>
      <c r="D96" s="183" t="s">
        <v>547</v>
      </c>
      <c r="E96" s="184" t="s">
        <v>548</v>
      </c>
      <c r="F96" s="200"/>
      <c r="G96" s="184" t="s">
        <v>549</v>
      </c>
      <c r="H96" s="200"/>
      <c r="I96" s="186">
        <f>vlookup(C96,Ordering!$A$1:$B$18,2,false)</f>
        <v>4</v>
      </c>
    </row>
    <row r="97">
      <c r="A97" s="187" t="s">
        <v>180</v>
      </c>
      <c r="B97" s="187" t="s">
        <v>141</v>
      </c>
      <c r="C97" s="187" t="s">
        <v>489</v>
      </c>
      <c r="D97" s="187" t="s">
        <v>550</v>
      </c>
      <c r="E97" s="188" t="s">
        <v>551</v>
      </c>
      <c r="F97" s="188" t="s">
        <v>552</v>
      </c>
      <c r="G97" s="188" t="s">
        <v>554</v>
      </c>
      <c r="H97" s="189"/>
      <c r="I97" s="186">
        <f>vlookup(C97,Ordering!$A$1:$B$18,2,false)</f>
        <v>4</v>
      </c>
    </row>
    <row r="98">
      <c r="A98" s="183" t="s">
        <v>180</v>
      </c>
      <c r="B98" s="183" t="s">
        <v>141</v>
      </c>
      <c r="C98" s="183" t="s">
        <v>489</v>
      </c>
      <c r="D98" s="183" t="s">
        <v>142</v>
      </c>
      <c r="E98" s="184" t="s">
        <v>555</v>
      </c>
      <c r="F98" s="184" t="s">
        <v>556</v>
      </c>
      <c r="G98" s="184" t="s">
        <v>557</v>
      </c>
      <c r="H98" s="184" t="s">
        <v>558</v>
      </c>
      <c r="I98" s="186"/>
    </row>
    <row r="99">
      <c r="A99" s="187" t="s">
        <v>180</v>
      </c>
      <c r="B99" s="187" t="s">
        <v>141</v>
      </c>
      <c r="C99" s="187" t="s">
        <v>489</v>
      </c>
      <c r="D99" s="187" t="s">
        <v>559</v>
      </c>
      <c r="E99" s="188" t="s">
        <v>560</v>
      </c>
      <c r="F99" s="188" t="s">
        <v>561</v>
      </c>
      <c r="G99" s="188" t="s">
        <v>562</v>
      </c>
      <c r="H99" s="188" t="s">
        <v>563</v>
      </c>
      <c r="I99" s="186">
        <f>vlookup(C99,Ordering!$A$1:$B$18,2,false)</f>
        <v>4</v>
      </c>
    </row>
    <row r="100">
      <c r="A100" s="183" t="s">
        <v>180</v>
      </c>
      <c r="B100" s="183" t="s">
        <v>10</v>
      </c>
      <c r="C100" s="183" t="s">
        <v>87</v>
      </c>
      <c r="D100" s="183" t="s">
        <v>96</v>
      </c>
      <c r="E100" s="184" t="s">
        <v>97</v>
      </c>
      <c r="F100" s="184" t="s">
        <v>98</v>
      </c>
      <c r="G100" s="184" t="s">
        <v>99</v>
      </c>
      <c r="H100" s="200"/>
      <c r="I100" s="186">
        <f>vlookup(C100,Ordering!$A$1:$B$18,2,false)</f>
        <v>1</v>
      </c>
    </row>
    <row r="101">
      <c r="A101" s="187" t="s">
        <v>180</v>
      </c>
      <c r="B101" s="187" t="s">
        <v>10</v>
      </c>
      <c r="C101" s="187" t="s">
        <v>87</v>
      </c>
      <c r="D101" s="187" t="s">
        <v>88</v>
      </c>
      <c r="E101" s="188" t="s">
        <v>564</v>
      </c>
      <c r="F101" s="188" t="s">
        <v>565</v>
      </c>
      <c r="G101" s="188" t="s">
        <v>566</v>
      </c>
      <c r="H101" s="197"/>
      <c r="I101" s="186">
        <f>vlookup(C101,Ordering!$A$1:$B$18,2,false)</f>
        <v>1</v>
      </c>
    </row>
    <row r="102">
      <c r="A102" s="183" t="s">
        <v>180</v>
      </c>
      <c r="B102" s="183" t="s">
        <v>10</v>
      </c>
      <c r="C102" s="183" t="s">
        <v>87</v>
      </c>
      <c r="D102" s="183" t="s">
        <v>567</v>
      </c>
      <c r="E102" s="184" t="s">
        <v>568</v>
      </c>
      <c r="F102" s="184" t="s">
        <v>94</v>
      </c>
      <c r="G102" s="184" t="s">
        <v>569</v>
      </c>
      <c r="H102" s="184" t="s">
        <v>570</v>
      </c>
      <c r="I102" s="186">
        <f>vlookup(C102,Ordering!$A$1:$B$18,2,false)</f>
        <v>1</v>
      </c>
    </row>
    <row r="103">
      <c r="A103" s="187" t="s">
        <v>180</v>
      </c>
      <c r="B103" s="187" t="s">
        <v>10</v>
      </c>
      <c r="C103" s="187" t="s">
        <v>87</v>
      </c>
      <c r="D103" s="187" t="s">
        <v>571</v>
      </c>
      <c r="E103" s="188" t="s">
        <v>572</v>
      </c>
      <c r="F103" s="188" t="s">
        <v>573</v>
      </c>
      <c r="G103" s="188" t="s">
        <v>574</v>
      </c>
      <c r="H103" s="189"/>
      <c r="I103" s="186">
        <f>vlookup(C103,Ordering!$A$1:$B$18,2,false)</f>
        <v>1</v>
      </c>
    </row>
    <row r="104">
      <c r="A104" s="183" t="s">
        <v>180</v>
      </c>
      <c r="B104" s="183" t="s">
        <v>10</v>
      </c>
      <c r="C104" s="183" t="s">
        <v>87</v>
      </c>
      <c r="D104" s="183" t="s">
        <v>100</v>
      </c>
      <c r="E104" s="184" t="s">
        <v>101</v>
      </c>
      <c r="F104" s="184" t="s">
        <v>102</v>
      </c>
      <c r="G104" s="184" t="s">
        <v>103</v>
      </c>
      <c r="H104" s="199" t="s">
        <v>575</v>
      </c>
      <c r="I104" s="186">
        <f>vlookup(C104,Ordering!$A$1:$B$18,2,false)</f>
        <v>1</v>
      </c>
    </row>
    <row r="105">
      <c r="A105" s="187" t="s">
        <v>180</v>
      </c>
      <c r="B105" s="187" t="s">
        <v>10</v>
      </c>
      <c r="C105" s="187" t="s">
        <v>87</v>
      </c>
      <c r="D105" s="187" t="s">
        <v>576</v>
      </c>
      <c r="E105" s="188" t="s">
        <v>577</v>
      </c>
      <c r="F105" s="188" t="s">
        <v>578</v>
      </c>
      <c r="G105" s="188" t="s">
        <v>579</v>
      </c>
      <c r="H105" s="198" t="s">
        <v>580</v>
      </c>
      <c r="I105" s="186">
        <f>vlookup(C105,Ordering!$A$1:$B$18,2,false)</f>
        <v>1</v>
      </c>
    </row>
    <row r="106">
      <c r="A106" s="183" t="s">
        <v>581</v>
      </c>
      <c r="B106" s="183" t="s">
        <v>10</v>
      </c>
      <c r="C106" s="183" t="s">
        <v>87</v>
      </c>
      <c r="D106" s="183" t="s">
        <v>582</v>
      </c>
      <c r="E106" s="184" t="s">
        <v>583</v>
      </c>
      <c r="F106" s="184" t="s">
        <v>584</v>
      </c>
      <c r="G106" s="184" t="s">
        <v>585</v>
      </c>
      <c r="H106" s="199" t="s">
        <v>586</v>
      </c>
      <c r="I106" s="186">
        <f>vlookup(C106,Ordering!$A$1:$B$18,2,false)</f>
        <v>1</v>
      </c>
    </row>
    <row r="107">
      <c r="A107" s="187" t="s">
        <v>186</v>
      </c>
      <c r="B107" s="187" t="s">
        <v>10</v>
      </c>
      <c r="C107" s="187" t="s">
        <v>87</v>
      </c>
      <c r="D107" s="187" t="s">
        <v>587</v>
      </c>
      <c r="E107" s="188" t="s">
        <v>588</v>
      </c>
      <c r="F107" s="188" t="s">
        <v>589</v>
      </c>
      <c r="G107" s="188" t="s">
        <v>590</v>
      </c>
      <c r="H107" s="198" t="s">
        <v>591</v>
      </c>
      <c r="I107" s="186">
        <f>vlookup(C107,Ordering!$A$1:$B$18,2,false)</f>
        <v>1</v>
      </c>
    </row>
    <row r="108">
      <c r="A108" s="183" t="s">
        <v>186</v>
      </c>
      <c r="B108" s="183" t="s">
        <v>10</v>
      </c>
      <c r="C108" s="183" t="s">
        <v>87</v>
      </c>
      <c r="D108" s="183" t="s">
        <v>592</v>
      </c>
      <c r="E108" s="184" t="s">
        <v>593</v>
      </c>
      <c r="F108" s="184" t="s">
        <v>94</v>
      </c>
      <c r="G108" s="184" t="s">
        <v>594</v>
      </c>
      <c r="H108" s="185"/>
      <c r="I108" s="186">
        <f>vlookup(C108,Ordering!$A$1:$B$18,2,false)</f>
        <v>1</v>
      </c>
    </row>
    <row r="109">
      <c r="A109" s="187" t="s">
        <v>180</v>
      </c>
      <c r="B109" s="187" t="s">
        <v>10</v>
      </c>
      <c r="C109" s="187" t="s">
        <v>87</v>
      </c>
      <c r="D109" s="187" t="s">
        <v>104</v>
      </c>
      <c r="E109" s="188" t="s">
        <v>105</v>
      </c>
      <c r="F109" s="188" t="s">
        <v>106</v>
      </c>
      <c r="G109" s="188" t="s">
        <v>107</v>
      </c>
      <c r="H109" s="189"/>
      <c r="I109" s="186">
        <f>vlookup(C109,Ordering!$A$1:$B$18,2,false)</f>
        <v>1</v>
      </c>
    </row>
    <row r="110">
      <c r="A110" s="183" t="s">
        <v>180</v>
      </c>
      <c r="B110" s="183" t="s">
        <v>10</v>
      </c>
      <c r="C110" s="183" t="s">
        <v>87</v>
      </c>
      <c r="D110" s="183" t="s">
        <v>595</v>
      </c>
      <c r="E110" s="184" t="s">
        <v>596</v>
      </c>
      <c r="F110" s="184" t="s">
        <v>597</v>
      </c>
      <c r="G110" s="184" t="s">
        <v>598</v>
      </c>
      <c r="H110" s="185"/>
      <c r="I110" s="186">
        <f>vlookup(C110,Ordering!$A$1:$B$18,2,false)</f>
        <v>1</v>
      </c>
    </row>
    <row r="111">
      <c r="A111" s="187" t="s">
        <v>180</v>
      </c>
      <c r="B111" s="187" t="s">
        <v>10</v>
      </c>
      <c r="C111" s="187" t="s">
        <v>309</v>
      </c>
      <c r="D111" s="187" t="s">
        <v>446</v>
      </c>
      <c r="E111" s="188" t="s">
        <v>599</v>
      </c>
      <c r="F111" s="188" t="s">
        <v>600</v>
      </c>
      <c r="G111" s="188" t="s">
        <v>601</v>
      </c>
      <c r="H111" s="189"/>
      <c r="I111" s="186">
        <f>vlookup(C111,Ordering!$A$1:$B$18,2,false)</f>
        <v>2</v>
      </c>
    </row>
    <row r="112">
      <c r="A112" s="183" t="s">
        <v>180</v>
      </c>
      <c r="B112" s="183" t="s">
        <v>10</v>
      </c>
      <c r="C112" s="183" t="s">
        <v>309</v>
      </c>
      <c r="D112" s="183" t="s">
        <v>602</v>
      </c>
      <c r="E112" s="184" t="s">
        <v>603</v>
      </c>
      <c r="F112" s="184" t="s">
        <v>604</v>
      </c>
      <c r="G112" s="184" t="s">
        <v>605</v>
      </c>
      <c r="H112" s="185"/>
      <c r="I112" s="186">
        <f>vlookup(C112,Ordering!$A$1:$B$18,2,false)</f>
        <v>2</v>
      </c>
    </row>
    <row r="113">
      <c r="A113" s="187" t="s">
        <v>180</v>
      </c>
      <c r="B113" s="187" t="s">
        <v>10</v>
      </c>
      <c r="C113" s="187" t="s">
        <v>309</v>
      </c>
      <c r="D113" s="187" t="s">
        <v>606</v>
      </c>
      <c r="E113" s="188" t="s">
        <v>607</v>
      </c>
      <c r="F113" s="188" t="s">
        <v>608</v>
      </c>
      <c r="G113" s="188" t="s">
        <v>609</v>
      </c>
      <c r="H113" s="189"/>
      <c r="I113" s="186">
        <f>vlookup(C113,Ordering!$A$1:$B$18,2,false)</f>
        <v>2</v>
      </c>
    </row>
    <row r="114">
      <c r="A114" s="183" t="s">
        <v>186</v>
      </c>
      <c r="B114" s="183" t="s">
        <v>10</v>
      </c>
      <c r="C114" s="183" t="s">
        <v>309</v>
      </c>
      <c r="D114" s="183" t="s">
        <v>610</v>
      </c>
      <c r="E114" s="184" t="s">
        <v>611</v>
      </c>
      <c r="F114" s="184" t="s">
        <v>612</v>
      </c>
      <c r="G114" s="184" t="s">
        <v>613</v>
      </c>
      <c r="H114" s="185"/>
      <c r="I114" s="186">
        <f>vlookup(C114,Ordering!$A$1:$B$18,2,false)</f>
        <v>2</v>
      </c>
    </row>
    <row r="115">
      <c r="A115" s="187" t="s">
        <v>186</v>
      </c>
      <c r="B115" s="187" t="s">
        <v>10</v>
      </c>
      <c r="C115" s="187" t="s">
        <v>309</v>
      </c>
      <c r="D115" s="187" t="s">
        <v>614</v>
      </c>
      <c r="E115" s="188" t="s">
        <v>615</v>
      </c>
      <c r="F115" s="188" t="s">
        <v>94</v>
      </c>
      <c r="G115" s="188" t="s">
        <v>616</v>
      </c>
      <c r="H115" s="189"/>
      <c r="I115" s="186">
        <f>vlookup(C115,Ordering!$A$1:$B$18,2,false)</f>
        <v>2</v>
      </c>
    </row>
    <row r="116">
      <c r="A116" s="183" t="s">
        <v>186</v>
      </c>
      <c r="B116" s="183" t="s">
        <v>10</v>
      </c>
      <c r="C116" s="183" t="s">
        <v>309</v>
      </c>
      <c r="D116" s="183" t="s">
        <v>617</v>
      </c>
      <c r="E116" s="184" t="s">
        <v>618</v>
      </c>
      <c r="F116" s="184" t="s">
        <v>619</v>
      </c>
      <c r="G116" s="184" t="s">
        <v>620</v>
      </c>
      <c r="H116" s="185"/>
      <c r="I116" s="186">
        <f>vlookup(C116,Ordering!$A$1:$B$18,2,false)</f>
        <v>2</v>
      </c>
    </row>
    <row r="117">
      <c r="A117" s="187" t="s">
        <v>186</v>
      </c>
      <c r="B117" s="187" t="s">
        <v>10</v>
      </c>
      <c r="C117" s="187" t="s">
        <v>309</v>
      </c>
      <c r="D117" s="187" t="s">
        <v>621</v>
      </c>
      <c r="E117" s="188" t="s">
        <v>622</v>
      </c>
      <c r="F117" s="188" t="s">
        <v>623</v>
      </c>
      <c r="G117" s="188" t="s">
        <v>624</v>
      </c>
      <c r="H117" s="189"/>
      <c r="I117" s="186">
        <f>vlookup(C117,Ordering!$A$1:$B$18,2,false)</f>
        <v>2</v>
      </c>
    </row>
    <row r="118">
      <c r="A118" s="183" t="s">
        <v>186</v>
      </c>
      <c r="B118" s="183" t="s">
        <v>10</v>
      </c>
      <c r="C118" s="183" t="s">
        <v>309</v>
      </c>
      <c r="D118" s="183" t="s">
        <v>625</v>
      </c>
      <c r="E118" s="184" t="s">
        <v>626</v>
      </c>
      <c r="F118" s="184" t="s">
        <v>627</v>
      </c>
      <c r="G118" s="184" t="s">
        <v>628</v>
      </c>
      <c r="H118" s="185"/>
      <c r="I118" s="186">
        <f>vlookup(C118,Ordering!$A$1:$B$18,2,false)</f>
        <v>2</v>
      </c>
    </row>
    <row r="119">
      <c r="A119" s="187" t="s">
        <v>186</v>
      </c>
      <c r="B119" s="187" t="s">
        <v>10</v>
      </c>
      <c r="C119" s="187" t="s">
        <v>309</v>
      </c>
      <c r="D119" s="187" t="s">
        <v>629</v>
      </c>
      <c r="E119" s="188" t="s">
        <v>630</v>
      </c>
      <c r="F119" s="188" t="s">
        <v>631</v>
      </c>
      <c r="G119" s="188" t="s">
        <v>632</v>
      </c>
      <c r="H119" s="189"/>
      <c r="I119" s="186">
        <f>vlookup(C119,Ordering!$A$1:$B$18,2,false)</f>
        <v>2</v>
      </c>
    </row>
    <row r="120">
      <c r="A120" s="183" t="s">
        <v>186</v>
      </c>
      <c r="B120" s="183" t="s">
        <v>10</v>
      </c>
      <c r="C120" s="183" t="s">
        <v>309</v>
      </c>
      <c r="D120" s="183" t="s">
        <v>633</v>
      </c>
      <c r="E120" s="184" t="s">
        <v>634</v>
      </c>
      <c r="F120" s="184" t="s">
        <v>94</v>
      </c>
      <c r="G120" s="184" t="s">
        <v>635</v>
      </c>
      <c r="H120" s="185"/>
      <c r="I120" s="186">
        <f>vlookup(C120,Ordering!$A$1:$B$18,2,false)</f>
        <v>2</v>
      </c>
    </row>
    <row r="121">
      <c r="A121" s="187" t="s">
        <v>186</v>
      </c>
      <c r="B121" s="187" t="s">
        <v>10</v>
      </c>
      <c r="C121" s="187" t="s">
        <v>309</v>
      </c>
      <c r="D121" s="187" t="s">
        <v>636</v>
      </c>
      <c r="E121" s="188" t="s">
        <v>637</v>
      </c>
      <c r="F121" s="188" t="s">
        <v>94</v>
      </c>
      <c r="G121" s="188" t="s">
        <v>638</v>
      </c>
      <c r="H121" s="189"/>
      <c r="I121" s="186">
        <f>vlookup(C121,Ordering!$A$1:$B$18,2,false)</f>
        <v>2</v>
      </c>
    </row>
    <row r="122">
      <c r="A122" s="183" t="s">
        <v>180</v>
      </c>
      <c r="B122" s="183" t="s">
        <v>10</v>
      </c>
      <c r="C122" s="183" t="s">
        <v>309</v>
      </c>
      <c r="D122" s="183" t="s">
        <v>639</v>
      </c>
      <c r="E122" s="184" t="s">
        <v>640</v>
      </c>
      <c r="F122" s="184" t="s">
        <v>641</v>
      </c>
      <c r="G122" s="184" t="s">
        <v>642</v>
      </c>
      <c r="H122" s="185"/>
      <c r="I122" s="186">
        <f>vlookup(C122,Ordering!$A$1:$B$18,2,false)</f>
        <v>2</v>
      </c>
    </row>
    <row r="123">
      <c r="A123" s="187" t="s">
        <v>180</v>
      </c>
      <c r="B123" s="187" t="s">
        <v>10</v>
      </c>
      <c r="C123" s="187" t="s">
        <v>257</v>
      </c>
      <c r="D123" s="187" t="s">
        <v>643</v>
      </c>
      <c r="E123" s="188" t="s">
        <v>644</v>
      </c>
      <c r="F123" s="188" t="s">
        <v>645</v>
      </c>
      <c r="G123" s="188" t="s">
        <v>646</v>
      </c>
      <c r="H123" s="201"/>
      <c r="I123" s="186">
        <f>vlookup(C123,Ordering!$A$1:$B$18,2,false)</f>
        <v>7</v>
      </c>
    </row>
    <row r="124">
      <c r="A124" s="183" t="s">
        <v>180</v>
      </c>
      <c r="B124" s="183" t="s">
        <v>10</v>
      </c>
      <c r="C124" s="183" t="s">
        <v>257</v>
      </c>
      <c r="D124" s="183" t="s">
        <v>647</v>
      </c>
      <c r="E124" s="184" t="s">
        <v>648</v>
      </c>
      <c r="F124" s="184" t="s">
        <v>649</v>
      </c>
      <c r="G124" s="184" t="s">
        <v>650</v>
      </c>
      <c r="H124" s="200"/>
      <c r="I124" s="186">
        <f>vlookup(C124,Ordering!$A$1:$B$18,2,false)</f>
        <v>7</v>
      </c>
    </row>
    <row r="125">
      <c r="A125" s="187" t="s">
        <v>180</v>
      </c>
      <c r="B125" s="187" t="s">
        <v>10</v>
      </c>
      <c r="C125" s="187" t="s">
        <v>257</v>
      </c>
      <c r="D125" s="187" t="s">
        <v>652</v>
      </c>
      <c r="E125" s="188" t="s">
        <v>653</v>
      </c>
      <c r="F125" s="188" t="s">
        <v>654</v>
      </c>
      <c r="G125" s="188" t="s">
        <v>655</v>
      </c>
      <c r="H125" s="201"/>
      <c r="I125" s="186">
        <f>vlookup(C125,Ordering!$A$1:$B$18,2,false)</f>
        <v>7</v>
      </c>
    </row>
    <row r="126">
      <c r="A126" s="183" t="s">
        <v>180</v>
      </c>
      <c r="B126" s="183" t="s">
        <v>10</v>
      </c>
      <c r="C126" s="183" t="s">
        <v>257</v>
      </c>
      <c r="D126" s="183" t="s">
        <v>656</v>
      </c>
      <c r="E126" s="184" t="s">
        <v>657</v>
      </c>
      <c r="F126" s="184" t="s">
        <v>94</v>
      </c>
      <c r="G126" s="184" t="s">
        <v>658</v>
      </c>
      <c r="H126" s="200"/>
      <c r="I126" s="186">
        <f>vlookup(C126,Ordering!$A$1:$B$18,2,false)</f>
        <v>7</v>
      </c>
    </row>
    <row r="127">
      <c r="A127" s="187" t="s">
        <v>180</v>
      </c>
      <c r="B127" s="187" t="s">
        <v>10</v>
      </c>
      <c r="C127" s="187" t="s">
        <v>257</v>
      </c>
      <c r="D127" s="187" t="s">
        <v>660</v>
      </c>
      <c r="E127" s="188" t="s">
        <v>661</v>
      </c>
      <c r="F127" s="188" t="s">
        <v>94</v>
      </c>
      <c r="G127" s="188" t="s">
        <v>662</v>
      </c>
      <c r="H127" s="189"/>
      <c r="I127" s="186">
        <f>vlookup(C127,Ordering!$A$1:$B$18,2,false)</f>
        <v>7</v>
      </c>
    </row>
    <row r="128">
      <c r="A128" s="183" t="s">
        <v>180</v>
      </c>
      <c r="B128" s="183" t="s">
        <v>10</v>
      </c>
      <c r="C128" s="183" t="s">
        <v>309</v>
      </c>
      <c r="D128" s="183" t="s">
        <v>665</v>
      </c>
      <c r="E128" s="184" t="s">
        <v>667</v>
      </c>
      <c r="F128" s="199" t="s">
        <v>668</v>
      </c>
      <c r="G128" s="184" t="s">
        <v>669</v>
      </c>
      <c r="H128" s="185"/>
      <c r="I128" s="186">
        <f>vlookup(C128,Ordering!$A$1:$B$18,2,false)</f>
        <v>2</v>
      </c>
    </row>
    <row r="129">
      <c r="A129" s="187" t="s">
        <v>180</v>
      </c>
      <c r="B129" s="187" t="s">
        <v>10</v>
      </c>
      <c r="C129" s="187" t="s">
        <v>553</v>
      </c>
      <c r="D129" s="187" t="s">
        <v>672</v>
      </c>
      <c r="E129" s="188" t="s">
        <v>673</v>
      </c>
      <c r="F129" s="188" t="s">
        <v>674</v>
      </c>
      <c r="G129" s="188" t="s">
        <v>675</v>
      </c>
      <c r="H129" s="189"/>
      <c r="I129" s="186">
        <f>vlookup(C129,Ordering!$A$1:$B$18,2,false)</f>
        <v>3</v>
      </c>
    </row>
    <row r="130" ht="40.5" customHeight="1">
      <c r="A130" s="183" t="s">
        <v>180</v>
      </c>
      <c r="B130" s="183" t="s">
        <v>10</v>
      </c>
      <c r="C130" s="183" t="s">
        <v>309</v>
      </c>
      <c r="D130" s="183" t="s">
        <v>680</v>
      </c>
      <c r="E130" s="184" t="s">
        <v>681</v>
      </c>
      <c r="F130" s="184" t="s">
        <v>682</v>
      </c>
      <c r="G130" s="184" t="s">
        <v>683</v>
      </c>
      <c r="H130" s="185"/>
      <c r="I130" s="186">
        <f>vlookup(C130,Ordering!$A$1:$B$18,2,false)</f>
        <v>2</v>
      </c>
    </row>
    <row r="131" ht="49.5" customHeight="1">
      <c r="A131" s="187" t="s">
        <v>180</v>
      </c>
      <c r="B131" s="187" t="s">
        <v>688</v>
      </c>
      <c r="C131" s="187" t="s">
        <v>87</v>
      </c>
      <c r="D131" s="187" t="s">
        <v>663</v>
      </c>
      <c r="E131" s="188" t="s">
        <v>689</v>
      </c>
      <c r="F131" s="188" t="s">
        <v>94</v>
      </c>
      <c r="G131" s="188" t="s">
        <v>690</v>
      </c>
      <c r="H131" s="188" t="s">
        <v>671</v>
      </c>
      <c r="I131" s="186">
        <f>vlookup(C131,Ordering!$A$1:$B$18,2,false)</f>
        <v>1</v>
      </c>
    </row>
    <row r="132" ht="40.5" customHeight="1">
      <c r="A132" s="183" t="s">
        <v>180</v>
      </c>
      <c r="B132" s="183" t="s">
        <v>688</v>
      </c>
      <c r="C132" s="183" t="s">
        <v>87</v>
      </c>
      <c r="D132" s="183" t="s">
        <v>676</v>
      </c>
      <c r="E132" s="184" t="s">
        <v>695</v>
      </c>
      <c r="F132" s="184" t="s">
        <v>94</v>
      </c>
      <c r="G132" s="184" t="s">
        <v>697</v>
      </c>
      <c r="H132" s="199" t="s">
        <v>679</v>
      </c>
      <c r="I132" s="186">
        <f>vlookup(C132,Ordering!$A$1:$B$18,2,false)</f>
        <v>1</v>
      </c>
    </row>
    <row r="133">
      <c r="A133" s="187" t="s">
        <v>180</v>
      </c>
      <c r="B133" s="187" t="s">
        <v>688</v>
      </c>
      <c r="C133" s="187" t="s">
        <v>87</v>
      </c>
      <c r="D133" s="187" t="s">
        <v>684</v>
      </c>
      <c r="E133" s="188" t="s">
        <v>701</v>
      </c>
      <c r="F133" s="188" t="s">
        <v>94</v>
      </c>
      <c r="G133" s="188" t="s">
        <v>702</v>
      </c>
      <c r="H133" s="198" t="s">
        <v>687</v>
      </c>
      <c r="I133" s="186">
        <f>vlookup(C133,Ordering!$A$1:$B$18,2,false)</f>
        <v>1</v>
      </c>
    </row>
    <row r="134">
      <c r="A134" s="183" t="s">
        <v>180</v>
      </c>
      <c r="B134" s="183" t="s">
        <v>688</v>
      </c>
      <c r="C134" s="183" t="s">
        <v>87</v>
      </c>
      <c r="D134" s="183" t="s">
        <v>691</v>
      </c>
      <c r="E134" s="184" t="s">
        <v>706</v>
      </c>
      <c r="F134" s="184" t="s">
        <v>94</v>
      </c>
      <c r="G134" s="184" t="s">
        <v>708</v>
      </c>
      <c r="H134" s="184" t="s">
        <v>696</v>
      </c>
      <c r="I134" s="186">
        <f>vlookup(C134,Ordering!$A$1:$B$18,2,false)</f>
        <v>1</v>
      </c>
    </row>
    <row r="135">
      <c r="A135" s="187" t="s">
        <v>180</v>
      </c>
      <c r="B135" s="187" t="s">
        <v>688</v>
      </c>
      <c r="C135" s="187" t="s">
        <v>87</v>
      </c>
      <c r="D135" s="187" t="s">
        <v>712</v>
      </c>
      <c r="E135" s="188" t="s">
        <v>714</v>
      </c>
      <c r="F135" s="188" t="s">
        <v>715</v>
      </c>
      <c r="G135" s="188" t="s">
        <v>716</v>
      </c>
      <c r="H135" s="189"/>
      <c r="I135" s="186">
        <f>vlookup(C135,Ordering!$A$1:$B$18,2,false)</f>
        <v>1</v>
      </c>
    </row>
    <row r="136">
      <c r="A136" s="183" t="s">
        <v>180</v>
      </c>
      <c r="B136" s="183" t="s">
        <v>688</v>
      </c>
      <c r="C136" s="183" t="s">
        <v>87</v>
      </c>
      <c r="D136" s="183" t="s">
        <v>718</v>
      </c>
      <c r="E136" s="184" t="s">
        <v>720</v>
      </c>
      <c r="F136" s="184"/>
      <c r="G136" s="184" t="s">
        <v>722</v>
      </c>
      <c r="H136" s="185"/>
      <c r="I136" s="186">
        <f>vlookup(C136,Ordering!$A$1:$B$18,2,false)</f>
        <v>1</v>
      </c>
    </row>
    <row r="137">
      <c r="A137" s="187" t="s">
        <v>180</v>
      </c>
      <c r="B137" s="187" t="s">
        <v>688</v>
      </c>
      <c r="C137" s="187" t="s">
        <v>309</v>
      </c>
      <c r="D137" s="187" t="s">
        <v>698</v>
      </c>
      <c r="E137" s="188" t="s">
        <v>723</v>
      </c>
      <c r="F137" s="188" t="s">
        <v>94</v>
      </c>
      <c r="G137" s="188" t="s">
        <v>725</v>
      </c>
      <c r="H137" s="189"/>
      <c r="I137" s="186">
        <f>vlookup(C137,Ordering!$A$1:$B$18,2,false)</f>
        <v>2</v>
      </c>
    </row>
    <row r="138">
      <c r="A138" s="183" t="s">
        <v>180</v>
      </c>
      <c r="B138" s="183" t="s">
        <v>688</v>
      </c>
      <c r="C138" s="183" t="s">
        <v>309</v>
      </c>
      <c r="D138" s="183" t="s">
        <v>703</v>
      </c>
      <c r="E138" s="184" t="s">
        <v>728</v>
      </c>
      <c r="F138" s="184" t="s">
        <v>94</v>
      </c>
      <c r="G138" s="184" t="s">
        <v>730</v>
      </c>
      <c r="H138" s="185"/>
      <c r="I138" s="186">
        <f>vlookup(C138,Ordering!$A$1:$B$18,2,false)</f>
        <v>2</v>
      </c>
    </row>
    <row r="139">
      <c r="A139" s="231" t="s">
        <v>180</v>
      </c>
      <c r="B139" s="231" t="s">
        <v>688</v>
      </c>
      <c r="C139" s="231" t="s">
        <v>309</v>
      </c>
      <c r="D139" s="231" t="s">
        <v>709</v>
      </c>
      <c r="E139" s="232" t="s">
        <v>736</v>
      </c>
      <c r="F139" s="232" t="s">
        <v>94</v>
      </c>
      <c r="G139" s="232" t="s">
        <v>740</v>
      </c>
      <c r="H139" s="232" t="s">
        <v>713</v>
      </c>
      <c r="I139" s="186">
        <f>vlookup(C139,Ordering!$A$1:$B$18,2,false)</f>
        <v>2</v>
      </c>
    </row>
    <row r="140">
      <c r="A140" s="233" t="s">
        <v>180</v>
      </c>
      <c r="B140" s="233" t="s">
        <v>688</v>
      </c>
      <c r="C140" s="233" t="s">
        <v>309</v>
      </c>
      <c r="D140" s="233" t="s">
        <v>743</v>
      </c>
      <c r="E140" s="98" t="s">
        <v>744</v>
      </c>
      <c r="F140" s="98" t="s">
        <v>745</v>
      </c>
      <c r="G140" s="98" t="s">
        <v>725</v>
      </c>
      <c r="H140" s="234"/>
      <c r="I140" s="186">
        <f>vlookup(C140,Ordering!$A$1:$B$18,2,false)</f>
        <v>2</v>
      </c>
    </row>
    <row r="141">
      <c r="A141" s="231" t="s">
        <v>581</v>
      </c>
      <c r="B141" s="231" t="s">
        <v>748</v>
      </c>
      <c r="C141" s="231" t="s">
        <v>309</v>
      </c>
      <c r="D141" s="231" t="s">
        <v>749</v>
      </c>
      <c r="E141" s="232" t="s">
        <v>750</v>
      </c>
      <c r="F141" s="232" t="s">
        <v>752</v>
      </c>
      <c r="G141" s="232" t="s">
        <v>753</v>
      </c>
      <c r="H141" s="235"/>
      <c r="I141" s="186">
        <f>vlookup(C141,Ordering!$A$1:$B$18,2,false)</f>
        <v>2</v>
      </c>
    </row>
    <row r="142" ht="15.75" customHeight="1">
      <c r="A142" s="233" t="s">
        <v>186</v>
      </c>
      <c r="B142" s="233" t="s">
        <v>757</v>
      </c>
      <c r="C142" s="233" t="s">
        <v>87</v>
      </c>
      <c r="D142" s="233" t="s">
        <v>759</v>
      </c>
      <c r="E142" s="98" t="s">
        <v>760</v>
      </c>
      <c r="F142" s="98" t="s">
        <v>94</v>
      </c>
      <c r="G142" s="98" t="s">
        <v>761</v>
      </c>
      <c r="H142" s="98" t="s">
        <v>762</v>
      </c>
      <c r="I142" s="186">
        <f>vlookup(C142,Ordering!$A$1:$B$18,2,false)</f>
        <v>1</v>
      </c>
    </row>
    <row r="143" ht="15.75" customHeight="1">
      <c r="A143" s="231" t="s">
        <v>186</v>
      </c>
      <c r="B143" s="231" t="s">
        <v>757</v>
      </c>
      <c r="C143" s="231" t="s">
        <v>309</v>
      </c>
      <c r="D143" s="231" t="s">
        <v>765</v>
      </c>
      <c r="E143" s="232" t="s">
        <v>766</v>
      </c>
      <c r="F143" s="232" t="s">
        <v>767</v>
      </c>
      <c r="G143" s="232" t="s">
        <v>768</v>
      </c>
      <c r="H143" s="235"/>
      <c r="I143" s="186">
        <f>vlookup(C143,Ordering!$A$1:$B$18,2,false)</f>
        <v>2</v>
      </c>
    </row>
    <row r="144" ht="15.75" customHeight="1">
      <c r="A144" s="233" t="s">
        <v>186</v>
      </c>
      <c r="B144" s="233" t="s">
        <v>757</v>
      </c>
      <c r="C144" s="233" t="s">
        <v>309</v>
      </c>
      <c r="D144" s="233" t="s">
        <v>770</v>
      </c>
      <c r="E144" s="98" t="s">
        <v>772</v>
      </c>
      <c r="F144" s="98" t="s">
        <v>773</v>
      </c>
      <c r="G144" s="98" t="s">
        <v>774</v>
      </c>
      <c r="H144" s="234"/>
      <c r="I144" s="186">
        <f>vlookup(C144,Ordering!$A$1:$B$18,2,false)</f>
        <v>2</v>
      </c>
    </row>
    <row r="145" ht="15.75" customHeight="1">
      <c r="A145" s="231" t="s">
        <v>186</v>
      </c>
      <c r="B145" s="231" t="s">
        <v>757</v>
      </c>
      <c r="C145" s="231" t="s">
        <v>309</v>
      </c>
      <c r="D145" s="231" t="s">
        <v>777</v>
      </c>
      <c r="E145" s="232" t="s">
        <v>778</v>
      </c>
      <c r="F145" s="232" t="s">
        <v>779</v>
      </c>
      <c r="G145" s="232" t="s">
        <v>780</v>
      </c>
      <c r="H145" s="235"/>
      <c r="I145" s="186">
        <f>vlookup(C145,Ordering!$A$1:$B$18,2,false)</f>
        <v>2</v>
      </c>
    </row>
    <row r="146" ht="15.75" customHeight="1">
      <c r="A146" s="233" t="s">
        <v>186</v>
      </c>
      <c r="B146" s="233" t="s">
        <v>757</v>
      </c>
      <c r="C146" s="233" t="s">
        <v>309</v>
      </c>
      <c r="D146" s="233" t="s">
        <v>783</v>
      </c>
      <c r="E146" s="98" t="s">
        <v>784</v>
      </c>
      <c r="F146" s="98" t="s">
        <v>94</v>
      </c>
      <c r="G146" s="98" t="s">
        <v>785</v>
      </c>
      <c r="H146" s="234"/>
      <c r="I146" s="186">
        <f>vlookup(C146,Ordering!$A$1:$B$18,2,false)</f>
        <v>2</v>
      </c>
    </row>
    <row r="147" ht="15.75" customHeight="1">
      <c r="A147" s="236"/>
      <c r="B147" s="236"/>
      <c r="C147" s="236"/>
      <c r="D147" s="236"/>
      <c r="E147" s="235"/>
      <c r="F147" s="235"/>
      <c r="G147" s="235"/>
      <c r="H147" s="235"/>
      <c r="I147" s="7"/>
    </row>
    <row r="148" ht="15.75" customHeight="1">
      <c r="A148" s="237"/>
      <c r="B148" s="237"/>
      <c r="C148" s="237"/>
      <c r="D148" s="237"/>
      <c r="E148" s="234"/>
      <c r="F148" s="234"/>
      <c r="G148" s="234"/>
      <c r="H148" s="234"/>
      <c r="I148" s="7"/>
    </row>
    <row r="149" ht="15.75" customHeight="1">
      <c r="A149" s="236"/>
      <c r="B149" s="236"/>
      <c r="C149" s="236"/>
      <c r="D149" s="236"/>
      <c r="E149" s="235"/>
      <c r="F149" s="235"/>
      <c r="G149" s="235"/>
      <c r="H149" s="235"/>
      <c r="I149" s="7"/>
    </row>
    <row r="150" ht="15.75" customHeight="1">
      <c r="A150" s="237"/>
      <c r="B150" s="237"/>
      <c r="C150" s="237"/>
      <c r="D150" s="237"/>
      <c r="E150" s="234"/>
      <c r="F150" s="234"/>
      <c r="G150" s="234"/>
      <c r="H150" s="234"/>
      <c r="I150" s="7"/>
    </row>
    <row r="151" ht="15.75" customHeight="1">
      <c r="A151" s="236"/>
      <c r="B151" s="236"/>
      <c r="C151" s="236"/>
      <c r="D151" s="236"/>
      <c r="E151" s="235"/>
      <c r="F151" s="235"/>
      <c r="G151" s="235"/>
      <c r="H151" s="235"/>
      <c r="I151" s="7"/>
    </row>
    <row r="152" ht="15.75" customHeight="1">
      <c r="A152" s="237"/>
      <c r="B152" s="237"/>
      <c r="C152" s="237"/>
      <c r="D152" s="237"/>
      <c r="E152" s="234"/>
      <c r="F152" s="234"/>
      <c r="G152" s="234"/>
      <c r="H152" s="234"/>
      <c r="I152" s="7"/>
    </row>
    <row r="153" ht="15.75" customHeight="1">
      <c r="A153" s="236"/>
      <c r="B153" s="236"/>
      <c r="C153" s="236"/>
      <c r="D153" s="236"/>
      <c r="E153" s="235"/>
      <c r="F153" s="235"/>
      <c r="G153" s="235"/>
      <c r="H153" s="235"/>
      <c r="I153" s="7"/>
    </row>
    <row r="154" ht="15.75" customHeight="1">
      <c r="A154" s="237"/>
      <c r="B154" s="237"/>
      <c r="C154" s="237"/>
      <c r="D154" s="237"/>
      <c r="E154" s="234"/>
      <c r="F154" s="234"/>
      <c r="G154" s="234"/>
      <c r="H154" s="234"/>
      <c r="I154" s="7"/>
    </row>
    <row r="155" ht="15.75" customHeight="1">
      <c r="A155" s="236"/>
      <c r="B155" s="236"/>
      <c r="C155" s="236"/>
      <c r="D155" s="236"/>
      <c r="E155" s="235"/>
      <c r="F155" s="235"/>
      <c r="G155" s="235"/>
      <c r="H155" s="235"/>
      <c r="I155" s="7"/>
    </row>
    <row r="156" ht="15.75" customHeight="1">
      <c r="A156" s="237"/>
      <c r="B156" s="237"/>
      <c r="C156" s="237"/>
      <c r="D156" s="237"/>
      <c r="E156" s="234"/>
      <c r="F156" s="234"/>
      <c r="G156" s="234"/>
      <c r="H156" s="234"/>
      <c r="I156" s="7"/>
    </row>
    <row r="157" ht="15.75" customHeight="1">
      <c r="A157" s="236"/>
      <c r="B157" s="236"/>
      <c r="C157" s="236"/>
      <c r="D157" s="236"/>
      <c r="E157" s="235"/>
      <c r="F157" s="235"/>
      <c r="G157" s="235"/>
      <c r="H157" s="235"/>
      <c r="I157" s="7"/>
    </row>
    <row r="158" ht="15.75" customHeight="1">
      <c r="A158" s="237"/>
      <c r="B158" s="237"/>
      <c r="C158" s="237"/>
      <c r="D158" s="237"/>
      <c r="E158" s="234"/>
      <c r="F158" s="234"/>
      <c r="G158" s="234"/>
      <c r="H158" s="234"/>
      <c r="I158" s="7"/>
    </row>
    <row r="159" ht="15.75" customHeight="1">
      <c r="A159" s="236"/>
      <c r="B159" s="236"/>
      <c r="C159" s="236"/>
      <c r="D159" s="236"/>
      <c r="E159" s="235"/>
      <c r="F159" s="235"/>
      <c r="G159" s="235"/>
      <c r="H159" s="235"/>
      <c r="I159" s="7"/>
    </row>
    <row r="160" ht="15.75" customHeight="1">
      <c r="A160" s="237"/>
      <c r="B160" s="237"/>
      <c r="C160" s="237"/>
      <c r="D160" s="237"/>
      <c r="E160" s="234"/>
      <c r="F160" s="234"/>
      <c r="G160" s="234"/>
      <c r="H160" s="234"/>
      <c r="I160" s="7"/>
    </row>
    <row r="161" ht="15.75" customHeight="1">
      <c r="A161" s="236"/>
      <c r="B161" s="236"/>
      <c r="C161" s="236"/>
      <c r="D161" s="236"/>
      <c r="E161" s="235"/>
      <c r="F161" s="235"/>
      <c r="G161" s="235"/>
      <c r="H161" s="235"/>
      <c r="I161" s="7"/>
    </row>
    <row r="162" ht="15.75" customHeight="1">
      <c r="A162" s="237"/>
      <c r="B162" s="237"/>
      <c r="C162" s="237"/>
      <c r="D162" s="237"/>
      <c r="E162" s="234"/>
      <c r="F162" s="234"/>
      <c r="G162" s="234"/>
      <c r="H162" s="234"/>
      <c r="I162" s="7"/>
    </row>
    <row r="163" ht="15.75" customHeight="1">
      <c r="A163" s="236"/>
      <c r="B163" s="236"/>
      <c r="C163" s="236"/>
      <c r="D163" s="236"/>
      <c r="E163" s="235"/>
      <c r="F163" s="235"/>
      <c r="G163" s="235"/>
      <c r="H163" s="235"/>
      <c r="I163" s="7"/>
    </row>
    <row r="164" ht="15.75" customHeight="1">
      <c r="A164" s="237"/>
      <c r="B164" s="237"/>
      <c r="C164" s="237"/>
      <c r="D164" s="237"/>
      <c r="E164" s="234"/>
      <c r="F164" s="234"/>
      <c r="G164" s="234"/>
      <c r="H164" s="234"/>
      <c r="I164" s="7"/>
    </row>
    <row r="165" ht="15.75" customHeight="1">
      <c r="A165" s="236"/>
      <c r="B165" s="236"/>
      <c r="C165" s="236"/>
      <c r="D165" s="236"/>
      <c r="E165" s="235"/>
      <c r="F165" s="235"/>
      <c r="G165" s="235"/>
      <c r="H165" s="235"/>
      <c r="I165" s="7"/>
    </row>
    <row r="166" ht="15.75" customHeight="1">
      <c r="A166" s="237"/>
      <c r="B166" s="237"/>
      <c r="C166" s="237"/>
      <c r="D166" s="237"/>
      <c r="E166" s="234"/>
      <c r="F166" s="234"/>
      <c r="G166" s="234"/>
      <c r="H166" s="234"/>
      <c r="I166" s="7"/>
    </row>
    <row r="167" ht="15.75" customHeight="1">
      <c r="A167" s="236"/>
      <c r="B167" s="236"/>
      <c r="C167" s="236"/>
      <c r="D167" s="236"/>
      <c r="E167" s="235"/>
      <c r="F167" s="235"/>
      <c r="G167" s="235"/>
      <c r="H167" s="235"/>
      <c r="I167" s="7"/>
    </row>
    <row r="168" ht="15.75" customHeight="1">
      <c r="A168" s="237"/>
      <c r="B168" s="237"/>
      <c r="C168" s="237"/>
      <c r="D168" s="237"/>
      <c r="E168" s="234"/>
      <c r="F168" s="234"/>
      <c r="G168" s="234"/>
      <c r="H168" s="234"/>
      <c r="I168" s="7"/>
    </row>
    <row r="169" ht="15.75" customHeight="1">
      <c r="A169" s="236"/>
      <c r="B169" s="236"/>
      <c r="C169" s="236"/>
      <c r="D169" s="236"/>
      <c r="E169" s="235"/>
      <c r="F169" s="235"/>
      <c r="G169" s="235"/>
      <c r="H169" s="235"/>
      <c r="I169" s="7"/>
    </row>
    <row r="170" ht="15.75" customHeight="1">
      <c r="A170" s="237"/>
      <c r="B170" s="237"/>
      <c r="C170" s="237"/>
      <c r="D170" s="237"/>
      <c r="E170" s="234"/>
      <c r="F170" s="234"/>
      <c r="G170" s="234"/>
      <c r="H170" s="234"/>
      <c r="I170" s="7"/>
    </row>
    <row r="171" ht="15.75" customHeight="1">
      <c r="A171" s="236"/>
      <c r="B171" s="236"/>
      <c r="C171" s="236"/>
      <c r="D171" s="236"/>
      <c r="E171" s="235"/>
      <c r="F171" s="235"/>
      <c r="G171" s="235"/>
      <c r="H171" s="235"/>
      <c r="I171" s="7"/>
    </row>
    <row r="172" ht="15.75" customHeight="1">
      <c r="A172" s="237"/>
      <c r="B172" s="237"/>
      <c r="C172" s="237"/>
      <c r="D172" s="237"/>
      <c r="E172" s="234"/>
      <c r="F172" s="234"/>
      <c r="G172" s="234"/>
      <c r="H172" s="234"/>
      <c r="I172" s="7"/>
    </row>
    <row r="173" ht="15.75" customHeight="1">
      <c r="A173" s="236"/>
      <c r="B173" s="236"/>
      <c r="C173" s="236"/>
      <c r="D173" s="236"/>
      <c r="E173" s="235"/>
      <c r="F173" s="235"/>
      <c r="G173" s="235"/>
      <c r="H173" s="235"/>
      <c r="I173" s="7"/>
    </row>
    <row r="174" ht="15.75" customHeight="1">
      <c r="A174" s="237"/>
      <c r="B174" s="237"/>
      <c r="C174" s="237"/>
      <c r="D174" s="237"/>
      <c r="E174" s="234"/>
      <c r="F174" s="234"/>
      <c r="G174" s="234"/>
      <c r="H174" s="234"/>
      <c r="I174" s="7"/>
    </row>
    <row r="175" ht="15.75" customHeight="1">
      <c r="A175" s="236"/>
      <c r="B175" s="236"/>
      <c r="C175" s="236"/>
      <c r="D175" s="236"/>
      <c r="E175" s="235"/>
      <c r="F175" s="235"/>
      <c r="G175" s="235"/>
      <c r="H175" s="235"/>
      <c r="I175" s="7"/>
    </row>
    <row r="176" ht="15.75" customHeight="1">
      <c r="A176" s="237"/>
      <c r="B176" s="237"/>
      <c r="C176" s="237"/>
      <c r="D176" s="237"/>
      <c r="E176" s="234"/>
      <c r="F176" s="234"/>
      <c r="G176" s="234"/>
      <c r="H176" s="234"/>
      <c r="I176" s="7"/>
    </row>
    <row r="177" ht="15.75" customHeight="1">
      <c r="A177" s="236"/>
      <c r="B177" s="236"/>
      <c r="C177" s="236"/>
      <c r="D177" s="236"/>
      <c r="E177" s="235"/>
      <c r="F177" s="235"/>
      <c r="G177" s="235"/>
      <c r="H177" s="235"/>
      <c r="I177" s="7"/>
    </row>
    <row r="178" ht="15.75" customHeight="1">
      <c r="A178" s="237"/>
      <c r="B178" s="237"/>
      <c r="C178" s="237"/>
      <c r="D178" s="237"/>
      <c r="E178" s="234"/>
      <c r="F178" s="234"/>
      <c r="G178" s="234"/>
      <c r="H178" s="234"/>
      <c r="I178" s="7"/>
    </row>
    <row r="179" ht="15.75" customHeight="1">
      <c r="A179" s="236"/>
      <c r="B179" s="236"/>
      <c r="C179" s="236"/>
      <c r="D179" s="236"/>
      <c r="E179" s="235"/>
      <c r="F179" s="235"/>
      <c r="G179" s="235"/>
      <c r="H179" s="235"/>
      <c r="I179" s="7"/>
    </row>
    <row r="180" ht="15.75" customHeight="1">
      <c r="A180" s="237"/>
      <c r="B180" s="237"/>
      <c r="C180" s="237"/>
      <c r="D180" s="237"/>
      <c r="E180" s="234"/>
      <c r="F180" s="234"/>
      <c r="G180" s="234"/>
      <c r="H180" s="234"/>
      <c r="I180" s="7"/>
    </row>
    <row r="181" ht="15.75" customHeight="1">
      <c r="A181" s="236"/>
      <c r="B181" s="236"/>
      <c r="C181" s="236"/>
      <c r="D181" s="236"/>
      <c r="E181" s="235"/>
      <c r="F181" s="235"/>
      <c r="G181" s="235"/>
      <c r="H181" s="235"/>
      <c r="I181" s="7"/>
    </row>
    <row r="182" ht="15.75" customHeight="1">
      <c r="A182" s="237"/>
      <c r="B182" s="237"/>
      <c r="C182" s="237"/>
      <c r="D182" s="237"/>
      <c r="E182" s="234"/>
      <c r="F182" s="234"/>
      <c r="G182" s="234"/>
      <c r="H182" s="234"/>
      <c r="I182" s="7"/>
    </row>
    <row r="183" ht="15.75" customHeight="1">
      <c r="A183" s="236"/>
      <c r="B183" s="236"/>
      <c r="C183" s="236"/>
      <c r="D183" s="236"/>
      <c r="E183" s="235"/>
      <c r="F183" s="235"/>
      <c r="G183" s="235"/>
      <c r="H183" s="235"/>
      <c r="I183" s="7"/>
    </row>
    <row r="184" ht="15.75" customHeight="1">
      <c r="A184" s="237"/>
      <c r="B184" s="237"/>
      <c r="C184" s="237"/>
      <c r="D184" s="237"/>
      <c r="E184" s="234"/>
      <c r="F184" s="234"/>
      <c r="G184" s="234"/>
      <c r="H184" s="234"/>
      <c r="I184" s="7"/>
    </row>
    <row r="185" ht="15.75" customHeight="1">
      <c r="A185" s="236"/>
      <c r="B185" s="236"/>
      <c r="C185" s="236"/>
      <c r="D185" s="236"/>
      <c r="E185" s="235"/>
      <c r="F185" s="235"/>
      <c r="G185" s="235"/>
      <c r="H185" s="235"/>
      <c r="I185" s="7"/>
    </row>
    <row r="186" ht="15.75" customHeight="1">
      <c r="A186" s="237"/>
      <c r="B186" s="237"/>
      <c r="C186" s="237"/>
      <c r="D186" s="237"/>
      <c r="E186" s="234"/>
      <c r="F186" s="234"/>
      <c r="G186" s="234"/>
      <c r="H186" s="234"/>
      <c r="I186" s="7"/>
    </row>
    <row r="187" ht="15.75" customHeight="1">
      <c r="A187" s="236"/>
      <c r="B187" s="236"/>
      <c r="C187" s="236"/>
      <c r="D187" s="236"/>
      <c r="E187" s="235"/>
      <c r="F187" s="235"/>
      <c r="G187" s="235"/>
      <c r="H187" s="235"/>
      <c r="I187" s="7"/>
    </row>
    <row r="188" ht="15.75" customHeight="1">
      <c r="A188" s="237"/>
      <c r="B188" s="237"/>
      <c r="C188" s="237"/>
      <c r="D188" s="237"/>
      <c r="E188" s="234"/>
      <c r="F188" s="234"/>
      <c r="G188" s="234"/>
      <c r="H188" s="234"/>
      <c r="I188" s="7"/>
    </row>
    <row r="189" ht="15.75" customHeight="1">
      <c r="A189" s="236"/>
      <c r="B189" s="236"/>
      <c r="C189" s="236"/>
      <c r="D189" s="236"/>
      <c r="E189" s="235"/>
      <c r="F189" s="235"/>
      <c r="G189" s="235"/>
      <c r="H189" s="235"/>
      <c r="I189" s="7"/>
    </row>
    <row r="190" ht="15.75" customHeight="1">
      <c r="A190" s="237"/>
      <c r="B190" s="237"/>
      <c r="C190" s="237"/>
      <c r="D190" s="237"/>
      <c r="E190" s="234"/>
      <c r="F190" s="234"/>
      <c r="G190" s="234"/>
      <c r="H190" s="234"/>
      <c r="I190" s="7"/>
    </row>
    <row r="191" ht="15.75" customHeight="1">
      <c r="A191" s="236"/>
      <c r="B191" s="236"/>
      <c r="C191" s="236"/>
      <c r="D191" s="236"/>
      <c r="E191" s="235"/>
      <c r="F191" s="235"/>
      <c r="G191" s="235"/>
      <c r="H191" s="235"/>
      <c r="I191" s="7"/>
    </row>
    <row r="192" ht="15.75" customHeight="1">
      <c r="A192" s="237"/>
      <c r="B192" s="237"/>
      <c r="C192" s="237"/>
      <c r="D192" s="237"/>
      <c r="E192" s="234"/>
      <c r="F192" s="234"/>
      <c r="G192" s="234"/>
      <c r="H192" s="234"/>
      <c r="I192" s="7"/>
    </row>
    <row r="193" ht="15.75" customHeight="1">
      <c r="A193" s="236"/>
      <c r="B193" s="236"/>
      <c r="C193" s="236"/>
      <c r="D193" s="236"/>
      <c r="E193" s="235"/>
      <c r="F193" s="235"/>
      <c r="G193" s="235"/>
      <c r="H193" s="235"/>
      <c r="I193" s="7"/>
    </row>
    <row r="194" ht="15.75" customHeight="1">
      <c r="A194" s="237"/>
      <c r="B194" s="237"/>
      <c r="C194" s="237"/>
      <c r="D194" s="237"/>
      <c r="E194" s="234"/>
      <c r="F194" s="234"/>
      <c r="G194" s="234"/>
      <c r="H194" s="234"/>
      <c r="I194" s="7"/>
    </row>
    <row r="195" ht="15.75" customHeight="1">
      <c r="A195" s="236"/>
      <c r="B195" s="236"/>
      <c r="C195" s="236"/>
      <c r="D195" s="236"/>
      <c r="E195" s="235"/>
      <c r="F195" s="235"/>
      <c r="G195" s="235"/>
      <c r="H195" s="235"/>
      <c r="I195" s="7"/>
    </row>
    <row r="196" ht="15.75" customHeight="1">
      <c r="A196" s="237"/>
      <c r="B196" s="237"/>
      <c r="C196" s="237"/>
      <c r="D196" s="237"/>
      <c r="E196" s="234"/>
      <c r="F196" s="234"/>
      <c r="G196" s="234"/>
      <c r="H196" s="234"/>
      <c r="I196" s="7"/>
    </row>
    <row r="197" ht="15.75" customHeight="1">
      <c r="A197" s="236"/>
      <c r="B197" s="236"/>
      <c r="C197" s="236"/>
      <c r="D197" s="236"/>
      <c r="E197" s="235"/>
      <c r="F197" s="235"/>
      <c r="G197" s="235"/>
      <c r="H197" s="235"/>
      <c r="I197" s="7"/>
    </row>
    <row r="198" ht="15.75" customHeight="1">
      <c r="A198" s="237"/>
      <c r="B198" s="237"/>
      <c r="C198" s="237"/>
      <c r="D198" s="237"/>
      <c r="E198" s="234"/>
      <c r="F198" s="234"/>
      <c r="G198" s="234"/>
      <c r="H198" s="234"/>
      <c r="I198" s="7"/>
    </row>
    <row r="199" ht="15.75" customHeight="1">
      <c r="A199" s="236"/>
      <c r="B199" s="236"/>
      <c r="C199" s="236"/>
      <c r="D199" s="236"/>
      <c r="E199" s="235"/>
      <c r="F199" s="235"/>
      <c r="G199" s="235"/>
      <c r="H199" s="235"/>
      <c r="I199" s="7"/>
    </row>
    <row r="200" ht="15.75" customHeight="1">
      <c r="A200" s="237"/>
      <c r="B200" s="237"/>
      <c r="C200" s="237"/>
      <c r="D200" s="237"/>
      <c r="E200" s="234"/>
      <c r="F200" s="234"/>
      <c r="G200" s="234"/>
      <c r="H200" s="234"/>
      <c r="I200" s="7"/>
    </row>
    <row r="201" ht="15.75" customHeight="1">
      <c r="A201" s="236"/>
      <c r="B201" s="236"/>
      <c r="C201" s="236"/>
      <c r="D201" s="236"/>
      <c r="E201" s="235"/>
      <c r="F201" s="235"/>
      <c r="G201" s="235"/>
      <c r="H201" s="235"/>
      <c r="I201" s="7"/>
    </row>
    <row r="202" ht="15.75" customHeight="1">
      <c r="A202" s="237"/>
      <c r="B202" s="237"/>
      <c r="C202" s="237"/>
      <c r="D202" s="237"/>
      <c r="E202" s="234"/>
      <c r="F202" s="234"/>
      <c r="G202" s="234"/>
      <c r="H202" s="234"/>
      <c r="I202" s="7"/>
    </row>
    <row r="203" ht="15.75" customHeight="1">
      <c r="A203" s="236"/>
      <c r="B203" s="236"/>
      <c r="C203" s="236"/>
      <c r="D203" s="236"/>
      <c r="E203" s="235"/>
      <c r="F203" s="235"/>
      <c r="G203" s="235"/>
      <c r="H203" s="235"/>
      <c r="I203" s="7"/>
    </row>
    <row r="204" ht="15.75" customHeight="1">
      <c r="A204" s="237"/>
      <c r="B204" s="237"/>
      <c r="C204" s="237"/>
      <c r="D204" s="237"/>
      <c r="E204" s="234"/>
      <c r="F204" s="234"/>
      <c r="G204" s="234"/>
      <c r="H204" s="234"/>
      <c r="I204" s="7"/>
    </row>
    <row r="205" ht="15.75" customHeight="1">
      <c r="A205" s="236"/>
      <c r="B205" s="236"/>
      <c r="C205" s="236"/>
      <c r="D205" s="236"/>
      <c r="E205" s="235"/>
      <c r="F205" s="235"/>
      <c r="G205" s="235"/>
      <c r="H205" s="235"/>
      <c r="I205" s="7"/>
    </row>
    <row r="206" ht="15.75" customHeight="1">
      <c r="A206" s="237"/>
      <c r="B206" s="237"/>
      <c r="C206" s="237"/>
      <c r="D206" s="237"/>
      <c r="E206" s="234"/>
      <c r="F206" s="234"/>
      <c r="G206" s="234"/>
      <c r="H206" s="234"/>
      <c r="I206" s="7"/>
    </row>
    <row r="207" ht="15.75" customHeight="1">
      <c r="A207" s="236"/>
      <c r="B207" s="236"/>
      <c r="C207" s="236"/>
      <c r="D207" s="236"/>
      <c r="E207" s="235"/>
      <c r="F207" s="235"/>
      <c r="G207" s="235"/>
      <c r="H207" s="235"/>
      <c r="I207" s="7"/>
    </row>
    <row r="208" ht="15.75" customHeight="1">
      <c r="A208" s="237"/>
      <c r="B208" s="237"/>
      <c r="C208" s="237"/>
      <c r="D208" s="237"/>
      <c r="E208" s="234"/>
      <c r="F208" s="234"/>
      <c r="G208" s="234"/>
      <c r="H208" s="234"/>
      <c r="I208" s="7"/>
    </row>
    <row r="209" ht="15.75" customHeight="1">
      <c r="A209" s="236"/>
      <c r="B209" s="236"/>
      <c r="C209" s="236"/>
      <c r="D209" s="236"/>
      <c r="E209" s="235"/>
      <c r="F209" s="235"/>
      <c r="G209" s="235"/>
      <c r="H209" s="235"/>
      <c r="I209" s="7"/>
    </row>
    <row r="210" ht="15.75" customHeight="1">
      <c r="A210" s="237"/>
      <c r="B210" s="237"/>
      <c r="C210" s="237"/>
      <c r="D210" s="237"/>
      <c r="E210" s="234"/>
      <c r="F210" s="234"/>
      <c r="G210" s="234"/>
      <c r="H210" s="234"/>
      <c r="I210" s="7"/>
    </row>
    <row r="211" ht="15.75" customHeight="1">
      <c r="A211" s="236"/>
      <c r="B211" s="236"/>
      <c r="C211" s="236"/>
      <c r="D211" s="236"/>
      <c r="E211" s="235"/>
      <c r="F211" s="235"/>
      <c r="G211" s="235"/>
      <c r="H211" s="235"/>
      <c r="I211" s="7"/>
    </row>
    <row r="212" ht="15.75" customHeight="1">
      <c r="A212" s="237"/>
      <c r="B212" s="237"/>
      <c r="C212" s="237"/>
      <c r="D212" s="237"/>
      <c r="E212" s="234"/>
      <c r="F212" s="234"/>
      <c r="G212" s="234"/>
      <c r="H212" s="234"/>
      <c r="I212" s="7"/>
    </row>
    <row r="213" ht="15.75" customHeight="1">
      <c r="A213" s="236"/>
      <c r="B213" s="236"/>
      <c r="C213" s="236"/>
      <c r="D213" s="236"/>
      <c r="E213" s="235"/>
      <c r="F213" s="235"/>
      <c r="G213" s="235"/>
      <c r="H213" s="235"/>
      <c r="I213" s="7"/>
    </row>
    <row r="214" ht="15.75" customHeight="1">
      <c r="A214" s="237"/>
      <c r="B214" s="237"/>
      <c r="C214" s="237"/>
      <c r="D214" s="237"/>
      <c r="E214" s="234"/>
      <c r="F214" s="234"/>
      <c r="G214" s="234"/>
      <c r="H214" s="234"/>
      <c r="I214" s="7"/>
    </row>
    <row r="215" ht="15.75" customHeight="1">
      <c r="A215" s="236"/>
      <c r="B215" s="236"/>
      <c r="C215" s="236"/>
      <c r="D215" s="236"/>
      <c r="E215" s="235"/>
      <c r="F215" s="235"/>
      <c r="G215" s="235"/>
      <c r="H215" s="235"/>
      <c r="I215" s="7"/>
    </row>
    <row r="216" ht="15.75" customHeight="1">
      <c r="A216" s="237"/>
      <c r="B216" s="237"/>
      <c r="C216" s="237"/>
      <c r="D216" s="237"/>
      <c r="E216" s="234"/>
      <c r="F216" s="234"/>
      <c r="G216" s="234"/>
      <c r="H216" s="234"/>
      <c r="I216" s="7"/>
    </row>
    <row r="217" ht="15.75" customHeight="1">
      <c r="A217" s="236"/>
      <c r="B217" s="236"/>
      <c r="C217" s="236"/>
      <c r="D217" s="236"/>
      <c r="E217" s="235"/>
      <c r="F217" s="235"/>
      <c r="G217" s="235"/>
      <c r="H217" s="235"/>
      <c r="I217" s="7"/>
    </row>
    <row r="218" ht="15.75" customHeight="1">
      <c r="A218" s="237"/>
      <c r="B218" s="237"/>
      <c r="C218" s="237"/>
      <c r="D218" s="237"/>
      <c r="E218" s="234"/>
      <c r="F218" s="234"/>
      <c r="G218" s="234"/>
      <c r="H218" s="234"/>
      <c r="I218" s="7"/>
    </row>
    <row r="219" ht="15.75" customHeight="1">
      <c r="A219" s="236"/>
      <c r="B219" s="236"/>
      <c r="C219" s="236"/>
      <c r="D219" s="236"/>
      <c r="E219" s="235"/>
      <c r="F219" s="235"/>
      <c r="G219" s="235"/>
      <c r="H219" s="235"/>
      <c r="I219" s="7"/>
    </row>
    <row r="220" ht="15.75" customHeight="1">
      <c r="A220" s="237"/>
      <c r="B220" s="237"/>
      <c r="C220" s="237"/>
      <c r="D220" s="237"/>
      <c r="E220" s="234"/>
      <c r="F220" s="234"/>
      <c r="G220" s="234"/>
      <c r="H220" s="234"/>
      <c r="I220" s="7"/>
    </row>
    <row r="221" ht="15.75" customHeight="1">
      <c r="A221" s="236"/>
      <c r="B221" s="236"/>
      <c r="C221" s="236"/>
      <c r="D221" s="236"/>
      <c r="E221" s="235"/>
      <c r="F221" s="235"/>
      <c r="G221" s="235"/>
      <c r="H221" s="235"/>
      <c r="I221" s="7"/>
    </row>
    <row r="222" ht="15.75" customHeight="1">
      <c r="A222" s="237"/>
      <c r="B222" s="237"/>
      <c r="C222" s="237"/>
      <c r="D222" s="237"/>
      <c r="E222" s="234"/>
      <c r="F222" s="234"/>
      <c r="G222" s="234"/>
      <c r="H222" s="234"/>
      <c r="I222" s="7"/>
    </row>
    <row r="223" ht="15.75" customHeight="1">
      <c r="A223" s="236"/>
      <c r="B223" s="236"/>
      <c r="C223" s="236"/>
      <c r="D223" s="236"/>
      <c r="E223" s="235"/>
      <c r="F223" s="235"/>
      <c r="G223" s="235"/>
      <c r="H223" s="235"/>
      <c r="I223" s="7"/>
    </row>
    <row r="224" ht="15.75" customHeight="1">
      <c r="A224" s="237"/>
      <c r="B224" s="237"/>
      <c r="C224" s="237"/>
      <c r="D224" s="237"/>
      <c r="E224" s="234"/>
      <c r="F224" s="234"/>
      <c r="G224" s="234"/>
      <c r="H224" s="234"/>
      <c r="I224" s="7"/>
    </row>
    <row r="225" ht="15.75" customHeight="1">
      <c r="A225" s="236"/>
      <c r="B225" s="236"/>
      <c r="C225" s="236"/>
      <c r="D225" s="236"/>
      <c r="E225" s="235"/>
      <c r="F225" s="235"/>
      <c r="G225" s="235"/>
      <c r="H225" s="235"/>
      <c r="I225" s="7"/>
    </row>
    <row r="226" ht="15.75" customHeight="1">
      <c r="A226" s="237"/>
      <c r="B226" s="237"/>
      <c r="C226" s="237"/>
      <c r="D226" s="237"/>
      <c r="E226" s="234"/>
      <c r="F226" s="234"/>
      <c r="G226" s="234"/>
      <c r="H226" s="234"/>
      <c r="I226" s="7"/>
    </row>
    <row r="227" ht="15.75" customHeight="1">
      <c r="A227" s="236"/>
      <c r="B227" s="236"/>
      <c r="C227" s="236"/>
      <c r="D227" s="236"/>
      <c r="E227" s="235"/>
      <c r="F227" s="235"/>
      <c r="G227" s="235"/>
      <c r="H227" s="235"/>
      <c r="I227" s="7"/>
    </row>
    <row r="228" ht="15.75" customHeight="1">
      <c r="A228" s="237"/>
      <c r="B228" s="237"/>
      <c r="C228" s="237"/>
      <c r="D228" s="237"/>
      <c r="E228" s="234"/>
      <c r="F228" s="234"/>
      <c r="G228" s="234"/>
      <c r="H228" s="234"/>
      <c r="I228" s="7"/>
    </row>
    <row r="229" ht="15.75" customHeight="1">
      <c r="A229" s="236"/>
      <c r="B229" s="236"/>
      <c r="C229" s="236"/>
      <c r="D229" s="236"/>
      <c r="E229" s="235"/>
      <c r="F229" s="235"/>
      <c r="G229" s="235"/>
      <c r="H229" s="235"/>
      <c r="I229" s="7"/>
    </row>
    <row r="230" ht="15.75" customHeight="1">
      <c r="A230" s="237"/>
      <c r="B230" s="237"/>
      <c r="C230" s="237"/>
      <c r="D230" s="237"/>
      <c r="E230" s="234"/>
      <c r="F230" s="234"/>
      <c r="G230" s="234"/>
      <c r="H230" s="234"/>
      <c r="I230" s="7"/>
    </row>
    <row r="231" ht="15.75" customHeight="1">
      <c r="A231" s="236"/>
      <c r="B231" s="236"/>
      <c r="C231" s="236"/>
      <c r="D231" s="236"/>
      <c r="E231" s="235"/>
      <c r="F231" s="235"/>
      <c r="G231" s="235"/>
      <c r="H231" s="235"/>
      <c r="I231" s="7"/>
    </row>
    <row r="232" ht="15.75" customHeight="1">
      <c r="A232" s="237"/>
      <c r="B232" s="237"/>
      <c r="C232" s="237"/>
      <c r="D232" s="237"/>
      <c r="E232" s="234"/>
      <c r="F232" s="234"/>
      <c r="G232" s="234"/>
      <c r="H232" s="234"/>
      <c r="I232" s="7"/>
    </row>
    <row r="233" ht="15.75" customHeight="1">
      <c r="A233" s="236"/>
      <c r="B233" s="236"/>
      <c r="C233" s="236"/>
      <c r="D233" s="236"/>
      <c r="E233" s="235"/>
      <c r="F233" s="235"/>
      <c r="G233" s="235"/>
      <c r="H233" s="235"/>
      <c r="I233" s="7"/>
    </row>
    <row r="234" ht="15.75" customHeight="1">
      <c r="A234" s="237"/>
      <c r="B234" s="237"/>
      <c r="C234" s="237"/>
      <c r="D234" s="237"/>
      <c r="E234" s="234"/>
      <c r="F234" s="234"/>
      <c r="G234" s="234"/>
      <c r="H234" s="234"/>
      <c r="I234" s="7"/>
    </row>
    <row r="235" ht="15.75" customHeight="1">
      <c r="A235" s="236"/>
      <c r="B235" s="236"/>
      <c r="C235" s="236"/>
      <c r="D235" s="236"/>
      <c r="E235" s="235"/>
      <c r="F235" s="235"/>
      <c r="G235" s="235"/>
      <c r="H235" s="235"/>
      <c r="I235" s="7"/>
    </row>
    <row r="236" ht="15.75" customHeight="1">
      <c r="A236" s="237"/>
      <c r="B236" s="237"/>
      <c r="C236" s="237"/>
      <c r="D236" s="237"/>
      <c r="E236" s="234"/>
      <c r="F236" s="234"/>
      <c r="G236" s="234"/>
      <c r="H236" s="234"/>
      <c r="I236" s="7"/>
    </row>
    <row r="237" ht="15.75" customHeight="1">
      <c r="A237" s="236"/>
      <c r="B237" s="236"/>
      <c r="C237" s="236"/>
      <c r="D237" s="236"/>
      <c r="E237" s="235"/>
      <c r="F237" s="235"/>
      <c r="G237" s="235"/>
      <c r="H237" s="235"/>
      <c r="I237" s="7"/>
    </row>
    <row r="238" ht="15.75" customHeight="1">
      <c r="A238" s="237"/>
      <c r="B238" s="237"/>
      <c r="C238" s="237"/>
      <c r="D238" s="237"/>
      <c r="E238" s="234"/>
      <c r="F238" s="234"/>
      <c r="G238" s="234"/>
      <c r="H238" s="234"/>
      <c r="I238" s="7"/>
    </row>
    <row r="239" ht="15.75" customHeight="1">
      <c r="A239" s="236"/>
      <c r="B239" s="236"/>
      <c r="C239" s="236"/>
      <c r="D239" s="236"/>
      <c r="E239" s="235"/>
      <c r="F239" s="235"/>
      <c r="G239" s="235"/>
      <c r="H239" s="235"/>
      <c r="I239" s="7"/>
    </row>
    <row r="240" ht="15.75" customHeight="1">
      <c r="A240" s="237"/>
      <c r="B240" s="237"/>
      <c r="C240" s="237"/>
      <c r="D240" s="237"/>
      <c r="E240" s="234"/>
      <c r="F240" s="234"/>
      <c r="G240" s="234"/>
      <c r="H240" s="234"/>
      <c r="I240" s="7"/>
    </row>
    <row r="241" ht="15.75" customHeight="1">
      <c r="A241" s="236"/>
      <c r="B241" s="236"/>
      <c r="C241" s="236"/>
      <c r="D241" s="236"/>
      <c r="E241" s="235"/>
      <c r="F241" s="235"/>
      <c r="G241" s="235"/>
      <c r="H241" s="235"/>
      <c r="I241" s="7"/>
    </row>
    <row r="242" ht="15.75" customHeight="1">
      <c r="A242" s="237"/>
      <c r="B242" s="237"/>
      <c r="C242" s="237"/>
      <c r="D242" s="237"/>
      <c r="E242" s="234"/>
      <c r="F242" s="234"/>
      <c r="G242" s="234"/>
      <c r="H242" s="234"/>
      <c r="I242" s="7"/>
    </row>
    <row r="243" ht="15.75" customHeight="1">
      <c r="A243" s="236"/>
      <c r="B243" s="236"/>
      <c r="C243" s="236"/>
      <c r="D243" s="236"/>
      <c r="E243" s="235"/>
      <c r="F243" s="235"/>
      <c r="G243" s="235"/>
      <c r="H243" s="235"/>
      <c r="I243" s="7"/>
    </row>
    <row r="244" ht="15.75" customHeight="1">
      <c r="A244" s="237"/>
      <c r="B244" s="237"/>
      <c r="C244" s="237"/>
      <c r="D244" s="237"/>
      <c r="E244" s="234"/>
      <c r="F244" s="234"/>
      <c r="G244" s="234"/>
      <c r="H244" s="234"/>
      <c r="I244" s="7"/>
    </row>
    <row r="245" ht="15.75" customHeight="1">
      <c r="A245" s="236"/>
      <c r="B245" s="236"/>
      <c r="C245" s="236"/>
      <c r="D245" s="236"/>
      <c r="E245" s="235"/>
      <c r="F245" s="235"/>
      <c r="G245" s="235"/>
      <c r="H245" s="235"/>
      <c r="I245" s="7"/>
    </row>
    <row r="246" ht="15.75" customHeight="1">
      <c r="A246" s="237"/>
      <c r="B246" s="237"/>
      <c r="C246" s="237"/>
      <c r="D246" s="237"/>
      <c r="E246" s="234"/>
      <c r="F246" s="234"/>
      <c r="G246" s="234"/>
      <c r="H246" s="234"/>
      <c r="I246" s="7"/>
    </row>
    <row r="247" ht="15.75" customHeight="1">
      <c r="A247" s="236"/>
      <c r="B247" s="236"/>
      <c r="C247" s="236"/>
      <c r="D247" s="236"/>
      <c r="E247" s="235"/>
      <c r="F247" s="235"/>
      <c r="G247" s="235"/>
      <c r="H247" s="235"/>
      <c r="I247" s="7"/>
    </row>
    <row r="248" ht="15.75" customHeight="1">
      <c r="A248" s="237"/>
      <c r="B248" s="237"/>
      <c r="C248" s="237"/>
      <c r="D248" s="237"/>
      <c r="E248" s="234"/>
      <c r="F248" s="234"/>
      <c r="G248" s="234"/>
      <c r="H248" s="234"/>
      <c r="I248" s="7"/>
    </row>
    <row r="249" ht="15.75" customHeight="1">
      <c r="A249" s="236"/>
      <c r="B249" s="236"/>
      <c r="C249" s="236"/>
      <c r="D249" s="236"/>
      <c r="E249" s="235"/>
      <c r="F249" s="235"/>
      <c r="G249" s="235"/>
      <c r="H249" s="235"/>
      <c r="I249" s="7"/>
    </row>
    <row r="250" ht="15.75" customHeight="1">
      <c r="A250" s="237"/>
      <c r="B250" s="237"/>
      <c r="C250" s="237"/>
      <c r="D250" s="237"/>
      <c r="E250" s="234"/>
      <c r="F250" s="234"/>
      <c r="G250" s="234"/>
      <c r="H250" s="234"/>
      <c r="I250" s="7"/>
    </row>
    <row r="251" ht="15.75" customHeight="1">
      <c r="A251" s="236"/>
      <c r="B251" s="236"/>
      <c r="C251" s="236"/>
      <c r="D251" s="236"/>
      <c r="E251" s="235"/>
      <c r="F251" s="235"/>
      <c r="G251" s="235"/>
      <c r="H251" s="235"/>
      <c r="I251" s="7"/>
    </row>
    <row r="252" ht="15.75" customHeight="1">
      <c r="A252" s="237"/>
      <c r="B252" s="237"/>
      <c r="C252" s="237"/>
      <c r="D252" s="237"/>
      <c r="E252" s="234"/>
      <c r="F252" s="234"/>
      <c r="G252" s="234"/>
      <c r="H252" s="234"/>
      <c r="I252" s="7"/>
    </row>
    <row r="253" ht="15.75" customHeight="1">
      <c r="A253" s="236"/>
      <c r="B253" s="236"/>
      <c r="C253" s="236"/>
      <c r="D253" s="236"/>
      <c r="E253" s="235"/>
      <c r="F253" s="235"/>
      <c r="G253" s="235"/>
      <c r="H253" s="235"/>
      <c r="I253" s="7"/>
    </row>
    <row r="254" ht="15.75" customHeight="1">
      <c r="A254" s="237"/>
      <c r="B254" s="237"/>
      <c r="C254" s="237"/>
      <c r="D254" s="237"/>
      <c r="E254" s="234"/>
      <c r="F254" s="234"/>
      <c r="G254" s="234"/>
      <c r="H254" s="234"/>
      <c r="I254" s="7"/>
    </row>
    <row r="255" ht="15.75" customHeight="1">
      <c r="A255" s="236"/>
      <c r="B255" s="236"/>
      <c r="C255" s="236"/>
      <c r="D255" s="236"/>
      <c r="E255" s="235"/>
      <c r="F255" s="235"/>
      <c r="G255" s="235"/>
      <c r="H255" s="235"/>
      <c r="I255" s="7"/>
    </row>
    <row r="256" ht="15.75" customHeight="1">
      <c r="A256" s="237"/>
      <c r="B256" s="237"/>
      <c r="C256" s="237"/>
      <c r="D256" s="237"/>
      <c r="E256" s="234"/>
      <c r="F256" s="234"/>
      <c r="G256" s="234"/>
      <c r="H256" s="234"/>
      <c r="I256" s="7"/>
    </row>
    <row r="257" ht="15.75" customHeight="1">
      <c r="A257" s="236"/>
      <c r="B257" s="236"/>
      <c r="C257" s="236"/>
      <c r="D257" s="236"/>
      <c r="E257" s="235"/>
      <c r="F257" s="235"/>
      <c r="G257" s="235"/>
      <c r="H257" s="235"/>
      <c r="I257" s="7"/>
    </row>
    <row r="258" ht="15.75" customHeight="1">
      <c r="A258" s="237"/>
      <c r="B258" s="237"/>
      <c r="C258" s="237"/>
      <c r="D258" s="237"/>
      <c r="E258" s="234"/>
      <c r="F258" s="234"/>
      <c r="G258" s="234"/>
      <c r="H258" s="234"/>
      <c r="I258" s="7"/>
    </row>
    <row r="259" ht="15.75" customHeight="1">
      <c r="A259" s="236"/>
      <c r="B259" s="236"/>
      <c r="C259" s="236"/>
      <c r="D259" s="236"/>
      <c r="E259" s="235"/>
      <c r="F259" s="235"/>
      <c r="G259" s="235"/>
      <c r="H259" s="235"/>
      <c r="I259" s="7"/>
    </row>
    <row r="260" ht="15.75" customHeight="1">
      <c r="A260" s="237"/>
      <c r="B260" s="237"/>
      <c r="C260" s="237"/>
      <c r="D260" s="237"/>
      <c r="E260" s="234"/>
      <c r="F260" s="234"/>
      <c r="G260" s="234"/>
      <c r="H260" s="234"/>
      <c r="I260" s="7"/>
    </row>
    <row r="261" ht="15.75" customHeight="1">
      <c r="A261" s="236"/>
      <c r="B261" s="236"/>
      <c r="C261" s="236"/>
      <c r="D261" s="236"/>
      <c r="E261" s="235"/>
      <c r="F261" s="235"/>
      <c r="G261" s="235"/>
      <c r="H261" s="235"/>
      <c r="I261" s="7"/>
    </row>
    <row r="262" ht="15.75" customHeight="1">
      <c r="A262" s="237"/>
      <c r="B262" s="237"/>
      <c r="C262" s="237"/>
      <c r="D262" s="237"/>
      <c r="E262" s="234"/>
      <c r="F262" s="234"/>
      <c r="G262" s="234"/>
      <c r="H262" s="234"/>
      <c r="I262" s="7"/>
    </row>
    <row r="263" ht="15.75" customHeight="1">
      <c r="A263" s="236"/>
      <c r="B263" s="236"/>
      <c r="C263" s="236"/>
      <c r="D263" s="236"/>
      <c r="E263" s="235"/>
      <c r="F263" s="235"/>
      <c r="G263" s="235"/>
      <c r="H263" s="235"/>
      <c r="I263" s="7"/>
    </row>
    <row r="264" ht="15.75" customHeight="1">
      <c r="A264" s="237"/>
      <c r="B264" s="237"/>
      <c r="C264" s="237"/>
      <c r="D264" s="237"/>
      <c r="E264" s="234"/>
      <c r="F264" s="234"/>
      <c r="G264" s="234"/>
      <c r="H264" s="234"/>
      <c r="I264" s="7"/>
    </row>
    <row r="265" ht="15.75" customHeight="1">
      <c r="A265" s="236"/>
      <c r="B265" s="236"/>
      <c r="C265" s="236"/>
      <c r="D265" s="236"/>
      <c r="E265" s="235"/>
      <c r="F265" s="235"/>
      <c r="G265" s="235"/>
      <c r="H265" s="235"/>
      <c r="I265" s="7"/>
    </row>
    <row r="266" ht="15.75" customHeight="1">
      <c r="A266" s="237"/>
      <c r="B266" s="237"/>
      <c r="C266" s="237"/>
      <c r="D266" s="237"/>
      <c r="E266" s="234"/>
      <c r="F266" s="234"/>
      <c r="G266" s="234"/>
      <c r="H266" s="234"/>
      <c r="I266" s="7"/>
    </row>
    <row r="267" ht="15.75" customHeight="1">
      <c r="A267" s="236"/>
      <c r="B267" s="236"/>
      <c r="C267" s="236"/>
      <c r="D267" s="236"/>
      <c r="E267" s="235"/>
      <c r="F267" s="235"/>
      <c r="G267" s="235"/>
      <c r="H267" s="235"/>
      <c r="I267" s="7"/>
    </row>
    <row r="268" ht="15.75" customHeight="1">
      <c r="A268" s="237"/>
      <c r="B268" s="237"/>
      <c r="C268" s="237"/>
      <c r="D268" s="237"/>
      <c r="E268" s="234"/>
      <c r="F268" s="234"/>
      <c r="G268" s="234"/>
      <c r="H268" s="234"/>
      <c r="I268" s="7"/>
    </row>
    <row r="269" ht="15.75" customHeight="1">
      <c r="A269" s="236"/>
      <c r="B269" s="236"/>
      <c r="C269" s="236"/>
      <c r="D269" s="236"/>
      <c r="E269" s="235"/>
      <c r="F269" s="235"/>
      <c r="G269" s="235"/>
      <c r="H269" s="235"/>
      <c r="I269" s="7"/>
    </row>
    <row r="270" ht="15.75" customHeight="1">
      <c r="A270" s="237"/>
      <c r="B270" s="237"/>
      <c r="C270" s="237"/>
      <c r="D270" s="237"/>
      <c r="E270" s="234"/>
      <c r="F270" s="234"/>
      <c r="G270" s="234"/>
      <c r="H270" s="234"/>
      <c r="I270" s="7"/>
    </row>
    <row r="271" ht="15.75" customHeight="1">
      <c r="A271" s="236"/>
      <c r="B271" s="236"/>
      <c r="C271" s="236"/>
      <c r="D271" s="236"/>
      <c r="E271" s="235"/>
      <c r="F271" s="235"/>
      <c r="G271" s="235"/>
      <c r="H271" s="235"/>
      <c r="I271" s="7"/>
    </row>
    <row r="272" ht="15.75" customHeight="1">
      <c r="A272" s="237"/>
      <c r="B272" s="237"/>
      <c r="C272" s="237"/>
      <c r="D272" s="237"/>
      <c r="E272" s="234"/>
      <c r="F272" s="234"/>
      <c r="G272" s="234"/>
      <c r="H272" s="234"/>
      <c r="I272" s="7"/>
    </row>
    <row r="273" ht="15.75" customHeight="1">
      <c r="A273" s="236"/>
      <c r="B273" s="236"/>
      <c r="C273" s="236"/>
      <c r="D273" s="236"/>
      <c r="E273" s="235"/>
      <c r="F273" s="235"/>
      <c r="G273" s="235"/>
      <c r="H273" s="235"/>
      <c r="I273" s="7"/>
    </row>
    <row r="274" ht="15.75" customHeight="1">
      <c r="A274" s="237"/>
      <c r="B274" s="237"/>
      <c r="C274" s="237"/>
      <c r="D274" s="237"/>
      <c r="E274" s="234"/>
      <c r="F274" s="234"/>
      <c r="G274" s="234"/>
      <c r="H274" s="234"/>
      <c r="I274" s="7"/>
    </row>
    <row r="275" ht="15.75" customHeight="1">
      <c r="A275" s="236"/>
      <c r="B275" s="236"/>
      <c r="C275" s="236"/>
      <c r="D275" s="236"/>
      <c r="E275" s="235"/>
      <c r="F275" s="235"/>
      <c r="G275" s="235"/>
      <c r="H275" s="235"/>
      <c r="I275" s="7"/>
    </row>
    <row r="276" ht="15.75" customHeight="1">
      <c r="A276" s="237"/>
      <c r="B276" s="237"/>
      <c r="C276" s="237"/>
      <c r="D276" s="237"/>
      <c r="E276" s="234"/>
      <c r="F276" s="234"/>
      <c r="G276" s="234"/>
      <c r="H276" s="234"/>
      <c r="I276" s="7"/>
    </row>
    <row r="277" ht="15.75" customHeight="1">
      <c r="A277" s="236"/>
      <c r="B277" s="236"/>
      <c r="C277" s="236"/>
      <c r="D277" s="236"/>
      <c r="E277" s="235"/>
      <c r="F277" s="235"/>
      <c r="G277" s="235"/>
      <c r="H277" s="235"/>
      <c r="I277" s="7"/>
    </row>
    <row r="278" ht="15.75" customHeight="1">
      <c r="A278" s="237"/>
      <c r="B278" s="237"/>
      <c r="C278" s="237"/>
      <c r="D278" s="237"/>
      <c r="E278" s="234"/>
      <c r="F278" s="234"/>
      <c r="G278" s="234"/>
      <c r="H278" s="234"/>
      <c r="I278" s="7"/>
    </row>
    <row r="279" ht="15.75" customHeight="1">
      <c r="A279" s="236"/>
      <c r="B279" s="236"/>
      <c r="C279" s="236"/>
      <c r="D279" s="236"/>
      <c r="E279" s="235"/>
      <c r="F279" s="235"/>
      <c r="G279" s="235"/>
      <c r="H279" s="235"/>
      <c r="I279" s="7"/>
    </row>
    <row r="280" ht="15.75" customHeight="1">
      <c r="A280" s="237"/>
      <c r="B280" s="237"/>
      <c r="C280" s="237"/>
      <c r="D280" s="237"/>
      <c r="E280" s="234"/>
      <c r="F280" s="234"/>
      <c r="G280" s="234"/>
      <c r="H280" s="234"/>
      <c r="I280" s="7"/>
    </row>
    <row r="281" ht="15.75" customHeight="1">
      <c r="A281" s="236"/>
      <c r="B281" s="236"/>
      <c r="C281" s="236"/>
      <c r="D281" s="236"/>
      <c r="E281" s="235"/>
      <c r="F281" s="235"/>
      <c r="G281" s="235"/>
      <c r="H281" s="235"/>
      <c r="I281" s="7"/>
    </row>
    <row r="282" ht="15.75" customHeight="1">
      <c r="A282" s="237"/>
      <c r="B282" s="237"/>
      <c r="C282" s="237"/>
      <c r="D282" s="237"/>
      <c r="E282" s="234"/>
      <c r="F282" s="234"/>
      <c r="G282" s="234"/>
      <c r="H282" s="234"/>
      <c r="I282" s="7"/>
    </row>
    <row r="283" ht="15.75" customHeight="1">
      <c r="A283" s="236"/>
      <c r="B283" s="236"/>
      <c r="C283" s="236"/>
      <c r="D283" s="236"/>
      <c r="E283" s="235"/>
      <c r="F283" s="235"/>
      <c r="G283" s="235"/>
      <c r="H283" s="235"/>
      <c r="I283" s="7"/>
    </row>
    <row r="284" ht="15.75" customHeight="1">
      <c r="A284" s="237"/>
      <c r="B284" s="237"/>
      <c r="C284" s="237"/>
      <c r="D284" s="237"/>
      <c r="E284" s="234"/>
      <c r="F284" s="234"/>
      <c r="G284" s="234"/>
      <c r="H284" s="234"/>
      <c r="I284" s="7"/>
    </row>
    <row r="285" ht="15.75" customHeight="1">
      <c r="A285" s="236"/>
      <c r="B285" s="236"/>
      <c r="C285" s="236"/>
      <c r="D285" s="236"/>
      <c r="E285" s="235"/>
      <c r="F285" s="235"/>
      <c r="G285" s="235"/>
      <c r="H285" s="235"/>
      <c r="I285" s="7"/>
    </row>
    <row r="286" ht="15.75" customHeight="1">
      <c r="A286" s="237"/>
      <c r="B286" s="237"/>
      <c r="C286" s="237"/>
      <c r="D286" s="237"/>
      <c r="E286" s="234"/>
      <c r="F286" s="234"/>
      <c r="G286" s="234"/>
      <c r="H286" s="234"/>
      <c r="I286" s="7"/>
    </row>
    <row r="287" ht="15.75" customHeight="1">
      <c r="A287" s="236"/>
      <c r="B287" s="236"/>
      <c r="C287" s="236"/>
      <c r="D287" s="236"/>
      <c r="E287" s="235"/>
      <c r="F287" s="235"/>
      <c r="G287" s="235"/>
      <c r="H287" s="235"/>
      <c r="I287" s="7"/>
    </row>
    <row r="288" ht="15.75" customHeight="1">
      <c r="A288" s="237"/>
      <c r="B288" s="237"/>
      <c r="C288" s="237"/>
      <c r="D288" s="237"/>
      <c r="E288" s="234"/>
      <c r="F288" s="234"/>
      <c r="G288" s="234"/>
      <c r="H288" s="234"/>
      <c r="I288" s="7"/>
    </row>
    <row r="289" ht="15.75" customHeight="1">
      <c r="A289" s="236"/>
      <c r="B289" s="236"/>
      <c r="C289" s="236"/>
      <c r="D289" s="236"/>
      <c r="E289" s="235"/>
      <c r="F289" s="235"/>
      <c r="G289" s="235"/>
      <c r="H289" s="235"/>
      <c r="I289" s="7"/>
    </row>
    <row r="290" ht="15.75" customHeight="1">
      <c r="A290" s="237"/>
      <c r="B290" s="237"/>
      <c r="C290" s="237"/>
      <c r="D290" s="237"/>
      <c r="E290" s="234"/>
      <c r="F290" s="234"/>
      <c r="G290" s="234"/>
      <c r="H290" s="234"/>
      <c r="I290" s="7"/>
    </row>
    <row r="291" ht="15.75" customHeight="1">
      <c r="A291" s="236"/>
      <c r="B291" s="236"/>
      <c r="C291" s="236"/>
      <c r="D291" s="236"/>
      <c r="E291" s="235"/>
      <c r="F291" s="235"/>
      <c r="G291" s="235"/>
      <c r="H291" s="235"/>
      <c r="I291" s="7"/>
    </row>
    <row r="292" ht="15.75" customHeight="1">
      <c r="A292" s="237"/>
      <c r="B292" s="237"/>
      <c r="C292" s="237"/>
      <c r="D292" s="237"/>
      <c r="E292" s="234"/>
      <c r="F292" s="234"/>
      <c r="G292" s="234"/>
      <c r="H292" s="234"/>
      <c r="I292" s="7"/>
    </row>
    <row r="293" ht="15.75" customHeight="1">
      <c r="A293" s="236"/>
      <c r="B293" s="236"/>
      <c r="C293" s="236"/>
      <c r="D293" s="236"/>
      <c r="E293" s="235"/>
      <c r="F293" s="235"/>
      <c r="G293" s="235"/>
      <c r="H293" s="235"/>
      <c r="I293" s="7"/>
    </row>
    <row r="294" ht="15.75" customHeight="1">
      <c r="A294" s="237"/>
      <c r="B294" s="237"/>
      <c r="C294" s="237"/>
      <c r="D294" s="237"/>
      <c r="E294" s="234"/>
      <c r="F294" s="234"/>
      <c r="G294" s="234"/>
      <c r="H294" s="234"/>
      <c r="I294" s="7"/>
    </row>
    <row r="295" ht="15.75" customHeight="1">
      <c r="A295" s="236"/>
      <c r="B295" s="236"/>
      <c r="C295" s="236"/>
      <c r="D295" s="236"/>
      <c r="E295" s="235"/>
      <c r="F295" s="235"/>
      <c r="G295" s="235"/>
      <c r="H295" s="235"/>
      <c r="I295" s="7"/>
    </row>
    <row r="296" ht="15.75" customHeight="1">
      <c r="A296" s="237"/>
      <c r="B296" s="237"/>
      <c r="C296" s="237"/>
      <c r="D296" s="237"/>
      <c r="E296" s="234"/>
      <c r="F296" s="234"/>
      <c r="G296" s="234"/>
      <c r="H296" s="234"/>
      <c r="I296" s="7"/>
    </row>
    <row r="297" ht="15.75" customHeight="1">
      <c r="A297" s="236"/>
      <c r="B297" s="236"/>
      <c r="C297" s="236"/>
      <c r="D297" s="236"/>
      <c r="E297" s="235"/>
      <c r="F297" s="235"/>
      <c r="G297" s="235"/>
      <c r="H297" s="235"/>
      <c r="I297" s="7"/>
    </row>
    <row r="298" ht="15.75" customHeight="1">
      <c r="A298" s="237"/>
      <c r="B298" s="237"/>
      <c r="C298" s="237"/>
      <c r="D298" s="237"/>
      <c r="E298" s="234"/>
      <c r="F298" s="234"/>
      <c r="G298" s="234"/>
      <c r="H298" s="234"/>
      <c r="I298" s="7"/>
    </row>
    <row r="299" ht="15.75" customHeight="1">
      <c r="A299" s="236"/>
      <c r="B299" s="236"/>
      <c r="C299" s="236"/>
      <c r="D299" s="236"/>
      <c r="E299" s="235"/>
      <c r="F299" s="235"/>
      <c r="G299" s="235"/>
      <c r="H299" s="235"/>
      <c r="I299" s="7"/>
    </row>
    <row r="300" ht="15.75" customHeight="1">
      <c r="A300" s="237"/>
      <c r="B300" s="237"/>
      <c r="C300" s="237"/>
      <c r="D300" s="237"/>
      <c r="E300" s="234"/>
      <c r="F300" s="234"/>
      <c r="G300" s="234"/>
      <c r="H300" s="234"/>
      <c r="I300" s="7"/>
    </row>
    <row r="301" ht="15.75" customHeight="1">
      <c r="A301" s="236"/>
      <c r="B301" s="236"/>
      <c r="C301" s="236"/>
      <c r="D301" s="236"/>
      <c r="E301" s="235"/>
      <c r="F301" s="235"/>
      <c r="G301" s="235"/>
      <c r="H301" s="235"/>
      <c r="I301" s="7"/>
    </row>
    <row r="302" ht="15.75" customHeight="1">
      <c r="A302" s="237"/>
      <c r="B302" s="237"/>
      <c r="C302" s="237"/>
      <c r="D302" s="237"/>
      <c r="E302" s="234"/>
      <c r="F302" s="234"/>
      <c r="G302" s="234"/>
      <c r="H302" s="234"/>
      <c r="I302" s="7"/>
    </row>
    <row r="303" ht="15.75" customHeight="1">
      <c r="A303" s="236"/>
      <c r="B303" s="236"/>
      <c r="C303" s="236"/>
      <c r="D303" s="236"/>
      <c r="E303" s="235"/>
      <c r="F303" s="235"/>
      <c r="G303" s="235"/>
      <c r="H303" s="235"/>
      <c r="I303" s="7"/>
    </row>
    <row r="304" ht="15.75" customHeight="1">
      <c r="A304" s="237"/>
      <c r="B304" s="237"/>
      <c r="C304" s="237"/>
      <c r="D304" s="237"/>
      <c r="E304" s="234"/>
      <c r="F304" s="234"/>
      <c r="G304" s="234"/>
      <c r="H304" s="234"/>
      <c r="I304" s="7"/>
    </row>
    <row r="305" ht="15.75" customHeight="1">
      <c r="A305" s="236"/>
      <c r="B305" s="236"/>
      <c r="C305" s="236"/>
      <c r="D305" s="236"/>
      <c r="E305" s="235"/>
      <c r="F305" s="235"/>
      <c r="G305" s="235"/>
      <c r="H305" s="235"/>
      <c r="I305" s="7"/>
    </row>
    <row r="306" ht="15.75" customHeight="1">
      <c r="A306" s="237"/>
      <c r="B306" s="237"/>
      <c r="C306" s="237"/>
      <c r="D306" s="237"/>
      <c r="E306" s="234"/>
      <c r="F306" s="234"/>
      <c r="G306" s="234"/>
      <c r="H306" s="234"/>
      <c r="I306" s="7"/>
    </row>
    <row r="307" ht="15.75" customHeight="1">
      <c r="A307" s="236"/>
      <c r="B307" s="236"/>
      <c r="C307" s="236"/>
      <c r="D307" s="236"/>
      <c r="E307" s="235"/>
      <c r="F307" s="235"/>
      <c r="G307" s="235"/>
      <c r="H307" s="235"/>
      <c r="I307" s="7"/>
    </row>
    <row r="308" ht="15.75" customHeight="1">
      <c r="A308" s="237"/>
      <c r="B308" s="237"/>
      <c r="C308" s="237"/>
      <c r="D308" s="237"/>
      <c r="E308" s="234"/>
      <c r="F308" s="234"/>
      <c r="G308" s="234"/>
      <c r="H308" s="234"/>
      <c r="I308" s="7"/>
    </row>
    <row r="309" ht="15.75" customHeight="1">
      <c r="A309" s="236"/>
      <c r="B309" s="236"/>
      <c r="C309" s="236"/>
      <c r="D309" s="236"/>
      <c r="E309" s="235"/>
      <c r="F309" s="235"/>
      <c r="G309" s="235"/>
      <c r="H309" s="235"/>
      <c r="I309" s="7"/>
    </row>
    <row r="310" ht="15.75" customHeight="1">
      <c r="A310" s="237"/>
      <c r="B310" s="237"/>
      <c r="C310" s="237"/>
      <c r="D310" s="237"/>
      <c r="E310" s="234"/>
      <c r="F310" s="234"/>
      <c r="G310" s="234"/>
      <c r="H310" s="234"/>
      <c r="I310" s="7"/>
    </row>
    <row r="311" ht="15.75" customHeight="1">
      <c r="A311" s="236"/>
      <c r="B311" s="236"/>
      <c r="C311" s="236"/>
      <c r="D311" s="236"/>
      <c r="E311" s="235"/>
      <c r="F311" s="235"/>
      <c r="G311" s="235"/>
      <c r="H311" s="235"/>
      <c r="I311" s="7"/>
    </row>
    <row r="312" ht="15.75" customHeight="1">
      <c r="A312" s="237"/>
      <c r="B312" s="237"/>
      <c r="C312" s="237"/>
      <c r="D312" s="237"/>
      <c r="E312" s="234"/>
      <c r="F312" s="234"/>
      <c r="G312" s="234"/>
      <c r="H312" s="234"/>
      <c r="I312" s="7"/>
    </row>
    <row r="313" ht="15.75" customHeight="1">
      <c r="A313" s="236"/>
      <c r="B313" s="236"/>
      <c r="C313" s="236"/>
      <c r="D313" s="236"/>
      <c r="E313" s="235"/>
      <c r="F313" s="235"/>
      <c r="G313" s="235"/>
      <c r="H313" s="235"/>
      <c r="I313" s="7"/>
    </row>
    <row r="314" ht="15.75" customHeight="1">
      <c r="A314" s="237"/>
      <c r="B314" s="237"/>
      <c r="C314" s="237"/>
      <c r="D314" s="237"/>
      <c r="E314" s="234"/>
      <c r="F314" s="234"/>
      <c r="G314" s="234"/>
      <c r="H314" s="234"/>
      <c r="I314" s="7"/>
    </row>
    <row r="315" ht="15.75" customHeight="1">
      <c r="A315" s="236"/>
      <c r="B315" s="236"/>
      <c r="C315" s="236"/>
      <c r="D315" s="236"/>
      <c r="E315" s="235"/>
      <c r="F315" s="235"/>
      <c r="G315" s="235"/>
      <c r="H315" s="235"/>
      <c r="I315" s="7"/>
    </row>
    <row r="316" ht="15.75" customHeight="1">
      <c r="A316" s="237"/>
      <c r="B316" s="237"/>
      <c r="C316" s="237"/>
      <c r="D316" s="237"/>
      <c r="E316" s="234"/>
      <c r="F316" s="234"/>
      <c r="G316" s="234"/>
      <c r="H316" s="234"/>
      <c r="I316" s="7"/>
    </row>
    <row r="317" ht="15.75" customHeight="1">
      <c r="A317" s="236"/>
      <c r="B317" s="236"/>
      <c r="C317" s="236"/>
      <c r="D317" s="236"/>
      <c r="E317" s="235"/>
      <c r="F317" s="235"/>
      <c r="G317" s="235"/>
      <c r="H317" s="235"/>
      <c r="I317" s="7"/>
    </row>
    <row r="318" ht="15.75" customHeight="1">
      <c r="A318" s="237"/>
      <c r="B318" s="237"/>
      <c r="C318" s="237"/>
      <c r="D318" s="237"/>
      <c r="E318" s="234"/>
      <c r="F318" s="234"/>
      <c r="G318" s="234"/>
      <c r="H318" s="234"/>
      <c r="I318" s="7"/>
    </row>
    <row r="319" ht="15.75" customHeight="1">
      <c r="A319" s="236"/>
      <c r="B319" s="236"/>
      <c r="C319" s="236"/>
      <c r="D319" s="236"/>
      <c r="E319" s="235"/>
      <c r="F319" s="235"/>
      <c r="G319" s="235"/>
      <c r="H319" s="235"/>
      <c r="I319" s="7"/>
    </row>
    <row r="320" ht="15.75" customHeight="1">
      <c r="A320" s="237"/>
      <c r="B320" s="237"/>
      <c r="C320" s="237"/>
      <c r="D320" s="237"/>
      <c r="E320" s="234"/>
      <c r="F320" s="234"/>
      <c r="G320" s="234"/>
      <c r="H320" s="234"/>
      <c r="I320" s="7"/>
    </row>
    <row r="321" ht="15.75" customHeight="1">
      <c r="A321" s="236"/>
      <c r="B321" s="236"/>
      <c r="C321" s="236"/>
      <c r="D321" s="236"/>
      <c r="E321" s="235"/>
      <c r="F321" s="235"/>
      <c r="G321" s="235"/>
      <c r="H321" s="235"/>
      <c r="I321" s="7"/>
    </row>
    <row r="322" ht="15.75" customHeight="1">
      <c r="A322" s="237"/>
      <c r="B322" s="237"/>
      <c r="C322" s="237"/>
      <c r="D322" s="237"/>
      <c r="E322" s="234"/>
      <c r="F322" s="234"/>
      <c r="G322" s="234"/>
      <c r="H322" s="234"/>
      <c r="I322" s="7"/>
    </row>
    <row r="323" ht="15.75" customHeight="1">
      <c r="A323" s="236"/>
      <c r="B323" s="236"/>
      <c r="C323" s="236"/>
      <c r="D323" s="236"/>
      <c r="E323" s="235"/>
      <c r="F323" s="235"/>
      <c r="G323" s="235"/>
      <c r="H323" s="235"/>
      <c r="I323" s="7"/>
    </row>
    <row r="324" ht="15.75" customHeight="1">
      <c r="A324" s="237"/>
      <c r="B324" s="237"/>
      <c r="C324" s="237"/>
      <c r="D324" s="237"/>
      <c r="E324" s="234"/>
      <c r="F324" s="234"/>
      <c r="G324" s="234"/>
      <c r="H324" s="234"/>
      <c r="I324" s="7"/>
    </row>
    <row r="325" ht="15.75" customHeight="1">
      <c r="A325" s="236"/>
      <c r="B325" s="236"/>
      <c r="C325" s="236"/>
      <c r="D325" s="236"/>
      <c r="E325" s="235"/>
      <c r="F325" s="235"/>
      <c r="G325" s="235"/>
      <c r="H325" s="235"/>
      <c r="I325" s="7"/>
    </row>
    <row r="326" ht="15.75" customHeight="1">
      <c r="A326" s="237"/>
      <c r="B326" s="237"/>
      <c r="C326" s="237"/>
      <c r="D326" s="237"/>
      <c r="E326" s="234"/>
      <c r="F326" s="234"/>
      <c r="G326" s="234"/>
      <c r="H326" s="234"/>
      <c r="I326" s="7"/>
    </row>
    <row r="327" ht="15.75" customHeight="1">
      <c r="A327" s="236"/>
      <c r="B327" s="236"/>
      <c r="C327" s="236"/>
      <c r="D327" s="236"/>
      <c r="E327" s="235"/>
      <c r="F327" s="235"/>
      <c r="G327" s="235"/>
      <c r="H327" s="235"/>
      <c r="I327" s="7"/>
    </row>
    <row r="328" ht="15.75" customHeight="1">
      <c r="A328" s="237"/>
      <c r="B328" s="237"/>
      <c r="C328" s="237"/>
      <c r="D328" s="237"/>
      <c r="E328" s="234"/>
      <c r="F328" s="234"/>
      <c r="G328" s="234"/>
      <c r="H328" s="234"/>
      <c r="I328" s="7"/>
    </row>
    <row r="329" ht="15.75" customHeight="1">
      <c r="A329" s="236"/>
      <c r="B329" s="236"/>
      <c r="C329" s="236"/>
      <c r="D329" s="236"/>
      <c r="E329" s="235"/>
      <c r="F329" s="235"/>
      <c r="G329" s="235"/>
      <c r="H329" s="235"/>
      <c r="I329" s="7"/>
    </row>
    <row r="330" ht="15.75" customHeight="1">
      <c r="A330" s="237"/>
      <c r="B330" s="237"/>
      <c r="C330" s="237"/>
      <c r="D330" s="237"/>
      <c r="E330" s="234"/>
      <c r="F330" s="234"/>
      <c r="G330" s="234"/>
      <c r="H330" s="234"/>
      <c r="I330" s="7"/>
    </row>
    <row r="331" ht="15.75" customHeight="1">
      <c r="A331" s="236"/>
      <c r="B331" s="236"/>
      <c r="C331" s="236"/>
      <c r="D331" s="236"/>
      <c r="E331" s="235"/>
      <c r="F331" s="235"/>
      <c r="G331" s="235"/>
      <c r="H331" s="235"/>
      <c r="I331" s="7"/>
    </row>
    <row r="332" ht="15.75" customHeight="1">
      <c r="A332" s="237"/>
      <c r="B332" s="237"/>
      <c r="C332" s="237"/>
      <c r="D332" s="237"/>
      <c r="E332" s="234"/>
      <c r="F332" s="234"/>
      <c r="G332" s="234"/>
      <c r="H332" s="234"/>
      <c r="I332" s="7"/>
    </row>
    <row r="333" ht="15.75" customHeight="1">
      <c r="A333" s="236"/>
      <c r="B333" s="236"/>
      <c r="C333" s="236"/>
      <c r="D333" s="236"/>
      <c r="E333" s="235"/>
      <c r="F333" s="235"/>
      <c r="G333" s="235"/>
      <c r="H333" s="235"/>
      <c r="I333" s="7"/>
    </row>
    <row r="334" ht="15.75" customHeight="1">
      <c r="A334" s="237"/>
      <c r="B334" s="237"/>
      <c r="C334" s="237"/>
      <c r="D334" s="237"/>
      <c r="E334" s="234"/>
      <c r="F334" s="234"/>
      <c r="G334" s="234"/>
      <c r="H334" s="234"/>
      <c r="I334" s="7"/>
    </row>
    <row r="335" ht="15.75" customHeight="1">
      <c r="A335" s="236"/>
      <c r="B335" s="236"/>
      <c r="C335" s="236"/>
      <c r="D335" s="236"/>
      <c r="E335" s="235"/>
      <c r="F335" s="235"/>
      <c r="G335" s="235"/>
      <c r="H335" s="235"/>
      <c r="I335" s="7"/>
    </row>
    <row r="336" ht="15.75" customHeight="1">
      <c r="A336" s="237"/>
      <c r="B336" s="237"/>
      <c r="C336" s="237"/>
      <c r="D336" s="237"/>
      <c r="E336" s="234"/>
      <c r="F336" s="234"/>
      <c r="G336" s="234"/>
      <c r="H336" s="234"/>
      <c r="I336" s="7"/>
    </row>
    <row r="337" ht="15.75" customHeight="1">
      <c r="A337" s="236"/>
      <c r="B337" s="236"/>
      <c r="C337" s="236"/>
      <c r="D337" s="236"/>
      <c r="E337" s="235"/>
      <c r="F337" s="235"/>
      <c r="G337" s="235"/>
      <c r="H337" s="235"/>
      <c r="I337" s="7"/>
    </row>
    <row r="338" ht="15.75" customHeight="1">
      <c r="A338" s="237"/>
      <c r="B338" s="237"/>
      <c r="C338" s="237"/>
      <c r="D338" s="237"/>
      <c r="E338" s="234"/>
      <c r="F338" s="234"/>
      <c r="G338" s="234"/>
      <c r="H338" s="234"/>
      <c r="I338" s="7"/>
    </row>
    <row r="339" ht="15.75" customHeight="1">
      <c r="A339" s="236"/>
      <c r="B339" s="236"/>
      <c r="C339" s="236"/>
      <c r="D339" s="236"/>
      <c r="E339" s="235"/>
      <c r="F339" s="235"/>
      <c r="G339" s="235"/>
      <c r="H339" s="235"/>
      <c r="I339" s="7"/>
    </row>
    <row r="340" ht="15.75" customHeight="1">
      <c r="A340" s="237"/>
      <c r="B340" s="237"/>
      <c r="C340" s="237"/>
      <c r="D340" s="237"/>
      <c r="E340" s="234"/>
      <c r="F340" s="234"/>
      <c r="G340" s="234"/>
      <c r="H340" s="234"/>
      <c r="I340" s="7"/>
    </row>
    <row r="341" ht="15.75" customHeight="1">
      <c r="A341" s="236"/>
      <c r="B341" s="236"/>
      <c r="C341" s="236"/>
      <c r="D341" s="236"/>
      <c r="E341" s="235"/>
      <c r="F341" s="235"/>
      <c r="G341" s="235"/>
      <c r="H341" s="235"/>
      <c r="I341" s="7"/>
    </row>
    <row r="342" ht="15.75" customHeight="1">
      <c r="A342" s="237"/>
      <c r="B342" s="237"/>
      <c r="C342" s="237"/>
      <c r="D342" s="237"/>
      <c r="E342" s="234"/>
      <c r="F342" s="234"/>
      <c r="G342" s="234"/>
      <c r="H342" s="234"/>
      <c r="I342" s="7"/>
    </row>
    <row r="343" ht="15.75" customHeight="1">
      <c r="A343" s="236"/>
      <c r="B343" s="236"/>
      <c r="C343" s="236"/>
      <c r="D343" s="236"/>
      <c r="E343" s="235"/>
      <c r="F343" s="235"/>
      <c r="G343" s="235"/>
      <c r="H343" s="235"/>
      <c r="I343" s="7"/>
    </row>
    <row r="344" ht="15.75" customHeight="1">
      <c r="A344" s="237"/>
      <c r="B344" s="237"/>
      <c r="C344" s="237"/>
      <c r="D344" s="237"/>
      <c r="E344" s="234"/>
      <c r="F344" s="234"/>
      <c r="G344" s="234"/>
      <c r="H344" s="234"/>
      <c r="I344" s="7"/>
    </row>
    <row r="345" ht="15.75" customHeight="1">
      <c r="A345" s="236"/>
      <c r="B345" s="236"/>
      <c r="C345" s="236"/>
      <c r="D345" s="236"/>
      <c r="E345" s="235"/>
      <c r="F345" s="235"/>
      <c r="G345" s="235"/>
      <c r="H345" s="235"/>
      <c r="I345" s="7"/>
    </row>
    <row r="346" ht="15.75" customHeight="1">
      <c r="A346" s="237"/>
      <c r="B346" s="237"/>
      <c r="C346" s="237"/>
      <c r="D346" s="237"/>
      <c r="E346" s="234"/>
      <c r="F346" s="234"/>
      <c r="G346" s="234"/>
      <c r="H346" s="234"/>
      <c r="I346" s="7"/>
    </row>
    <row r="347" ht="15.75" customHeight="1">
      <c r="A347" s="236"/>
      <c r="B347" s="236"/>
      <c r="C347" s="236"/>
      <c r="D347" s="236"/>
      <c r="E347" s="235"/>
      <c r="F347" s="235"/>
      <c r="G347" s="235"/>
      <c r="H347" s="235"/>
      <c r="I347" s="7"/>
    </row>
    <row r="348" ht="15.75" customHeight="1">
      <c r="A348" s="237"/>
      <c r="B348" s="237"/>
      <c r="C348" s="237"/>
      <c r="D348" s="237"/>
      <c r="E348" s="234"/>
      <c r="F348" s="234"/>
      <c r="G348" s="234"/>
      <c r="H348" s="234"/>
      <c r="I348" s="7"/>
    </row>
    <row r="349" ht="15.75" customHeight="1">
      <c r="A349" s="236"/>
      <c r="B349" s="236"/>
      <c r="C349" s="236"/>
      <c r="D349" s="236"/>
      <c r="E349" s="235"/>
      <c r="F349" s="235"/>
      <c r="G349" s="235"/>
      <c r="H349" s="235"/>
      <c r="I349" s="7"/>
    </row>
    <row r="350" ht="15.75" customHeight="1">
      <c r="A350" s="237"/>
      <c r="B350" s="237"/>
      <c r="C350" s="237"/>
      <c r="D350" s="237"/>
      <c r="E350" s="234"/>
      <c r="F350" s="234"/>
      <c r="G350" s="234"/>
      <c r="H350" s="234"/>
      <c r="I350" s="7"/>
    </row>
    <row r="351" ht="15.75" customHeight="1">
      <c r="A351" s="236"/>
      <c r="B351" s="236"/>
      <c r="C351" s="236"/>
      <c r="D351" s="236"/>
      <c r="E351" s="235"/>
      <c r="F351" s="235"/>
      <c r="G351" s="235"/>
      <c r="H351" s="235"/>
      <c r="I351" s="7"/>
    </row>
    <row r="352" ht="15.75" customHeight="1">
      <c r="A352" s="237"/>
      <c r="B352" s="237"/>
      <c r="C352" s="237"/>
      <c r="D352" s="237"/>
      <c r="E352" s="234"/>
      <c r="F352" s="234"/>
      <c r="G352" s="234"/>
      <c r="H352" s="234"/>
      <c r="I352" s="7"/>
    </row>
    <row r="353" ht="15.75" customHeight="1">
      <c r="A353" s="236"/>
      <c r="B353" s="236"/>
      <c r="C353" s="236"/>
      <c r="D353" s="236"/>
      <c r="E353" s="235"/>
      <c r="F353" s="235"/>
      <c r="G353" s="235"/>
      <c r="H353" s="235"/>
      <c r="I353" s="7"/>
    </row>
    <row r="354" ht="15.75" customHeight="1">
      <c r="A354" s="237"/>
      <c r="B354" s="237"/>
      <c r="C354" s="237"/>
      <c r="D354" s="237"/>
      <c r="E354" s="234"/>
      <c r="F354" s="234"/>
      <c r="G354" s="234"/>
      <c r="H354" s="234"/>
      <c r="I354" s="7"/>
    </row>
    <row r="355" ht="15.75" customHeight="1">
      <c r="A355" s="236"/>
      <c r="B355" s="236"/>
      <c r="C355" s="236"/>
      <c r="D355" s="236"/>
      <c r="E355" s="235"/>
      <c r="F355" s="235"/>
      <c r="G355" s="235"/>
      <c r="H355" s="235"/>
      <c r="I355" s="7"/>
    </row>
    <row r="356" ht="15.75" customHeight="1">
      <c r="A356" s="237"/>
      <c r="B356" s="237"/>
      <c r="C356" s="237"/>
      <c r="D356" s="237"/>
      <c r="E356" s="234"/>
      <c r="F356" s="234"/>
      <c r="G356" s="234"/>
      <c r="H356" s="234"/>
      <c r="I356" s="7"/>
    </row>
    <row r="357" ht="15.75" customHeight="1">
      <c r="A357" s="236"/>
      <c r="B357" s="236"/>
      <c r="C357" s="236"/>
      <c r="D357" s="236"/>
      <c r="E357" s="235"/>
      <c r="F357" s="235"/>
      <c r="G357" s="235"/>
      <c r="H357" s="235"/>
      <c r="I357" s="7"/>
    </row>
    <row r="358" ht="15.75" customHeight="1">
      <c r="A358" s="237"/>
      <c r="B358" s="237"/>
      <c r="C358" s="237"/>
      <c r="D358" s="237"/>
      <c r="E358" s="234"/>
      <c r="F358" s="234"/>
      <c r="G358" s="234"/>
      <c r="H358" s="234"/>
      <c r="I358" s="7"/>
    </row>
    <row r="359" ht="15.75" customHeight="1">
      <c r="A359" s="236"/>
      <c r="B359" s="236"/>
      <c r="C359" s="236"/>
      <c r="D359" s="236"/>
      <c r="E359" s="235"/>
      <c r="F359" s="235"/>
      <c r="G359" s="235"/>
      <c r="H359" s="235"/>
      <c r="I359" s="7"/>
    </row>
    <row r="360" ht="15.75" customHeight="1">
      <c r="A360" s="237"/>
      <c r="B360" s="237"/>
      <c r="C360" s="237"/>
      <c r="D360" s="237"/>
      <c r="E360" s="234"/>
      <c r="F360" s="234"/>
      <c r="G360" s="234"/>
      <c r="H360" s="234"/>
      <c r="I360" s="7"/>
    </row>
    <row r="361" ht="15.75" customHeight="1">
      <c r="A361" s="236"/>
      <c r="B361" s="236"/>
      <c r="C361" s="236"/>
      <c r="D361" s="236"/>
      <c r="E361" s="235"/>
      <c r="F361" s="235"/>
      <c r="G361" s="235"/>
      <c r="H361" s="235"/>
      <c r="I361" s="7"/>
    </row>
    <row r="362" ht="15.75" customHeight="1">
      <c r="A362" s="237"/>
      <c r="B362" s="237"/>
      <c r="C362" s="237"/>
      <c r="D362" s="237"/>
      <c r="E362" s="234"/>
      <c r="F362" s="234"/>
      <c r="G362" s="234"/>
      <c r="H362" s="234"/>
      <c r="I362" s="7"/>
    </row>
    <row r="363" ht="15.75" customHeight="1">
      <c r="A363" s="236"/>
      <c r="B363" s="236"/>
      <c r="C363" s="236"/>
      <c r="D363" s="236"/>
      <c r="E363" s="235"/>
      <c r="F363" s="235"/>
      <c r="G363" s="235"/>
      <c r="H363" s="235"/>
      <c r="I363" s="7"/>
    </row>
    <row r="364" ht="15.75" customHeight="1">
      <c r="A364" s="237"/>
      <c r="B364" s="237"/>
      <c r="C364" s="237"/>
      <c r="D364" s="237"/>
      <c r="E364" s="234"/>
      <c r="F364" s="234"/>
      <c r="G364" s="234"/>
      <c r="H364" s="234"/>
      <c r="I364" s="7"/>
    </row>
    <row r="365" ht="15.75" customHeight="1">
      <c r="A365" s="236"/>
      <c r="B365" s="236"/>
      <c r="C365" s="236"/>
      <c r="D365" s="236"/>
      <c r="E365" s="235"/>
      <c r="F365" s="235"/>
      <c r="G365" s="235"/>
      <c r="H365" s="235"/>
      <c r="I365" s="7"/>
    </row>
    <row r="366" ht="15.75" customHeight="1">
      <c r="A366" s="237"/>
      <c r="B366" s="237"/>
      <c r="C366" s="237"/>
      <c r="D366" s="237"/>
      <c r="E366" s="234"/>
      <c r="F366" s="234"/>
      <c r="G366" s="234"/>
      <c r="H366" s="234"/>
      <c r="I366" s="7"/>
    </row>
    <row r="367" ht="15.75" customHeight="1">
      <c r="A367" s="236"/>
      <c r="B367" s="236"/>
      <c r="C367" s="236"/>
      <c r="D367" s="236"/>
      <c r="E367" s="235"/>
      <c r="F367" s="235"/>
      <c r="G367" s="235"/>
      <c r="H367" s="235"/>
      <c r="I367" s="7"/>
    </row>
    <row r="368" ht="15.75" customHeight="1">
      <c r="A368" s="237"/>
      <c r="B368" s="237"/>
      <c r="C368" s="237"/>
      <c r="D368" s="237"/>
      <c r="E368" s="234"/>
      <c r="F368" s="234"/>
      <c r="G368" s="234"/>
      <c r="H368" s="234"/>
      <c r="I368" s="7"/>
    </row>
    <row r="369" ht="15.75" customHeight="1">
      <c r="A369" s="236"/>
      <c r="B369" s="236"/>
      <c r="C369" s="236"/>
      <c r="D369" s="236"/>
      <c r="E369" s="235"/>
      <c r="F369" s="235"/>
      <c r="G369" s="235"/>
      <c r="H369" s="235"/>
      <c r="I369" s="7"/>
    </row>
    <row r="370" ht="15.75" customHeight="1">
      <c r="A370" s="237"/>
      <c r="B370" s="237"/>
      <c r="C370" s="237"/>
      <c r="D370" s="237"/>
      <c r="E370" s="234"/>
      <c r="F370" s="234"/>
      <c r="G370" s="234"/>
      <c r="H370" s="234"/>
      <c r="I370" s="7"/>
    </row>
    <row r="371" ht="15.75" customHeight="1">
      <c r="A371" s="236"/>
      <c r="B371" s="236"/>
      <c r="C371" s="236"/>
      <c r="D371" s="236"/>
      <c r="E371" s="235"/>
      <c r="F371" s="235"/>
      <c r="G371" s="235"/>
      <c r="H371" s="235"/>
      <c r="I371" s="7"/>
    </row>
    <row r="372" ht="15.75" customHeight="1">
      <c r="A372" s="237"/>
      <c r="B372" s="237"/>
      <c r="C372" s="237"/>
      <c r="D372" s="237"/>
      <c r="E372" s="234"/>
      <c r="F372" s="234"/>
      <c r="G372" s="234"/>
      <c r="H372" s="234"/>
      <c r="I372" s="7"/>
    </row>
    <row r="373" ht="15.75" customHeight="1">
      <c r="A373" s="236"/>
      <c r="B373" s="236"/>
      <c r="C373" s="236"/>
      <c r="D373" s="236"/>
      <c r="E373" s="235"/>
      <c r="F373" s="235"/>
      <c r="G373" s="235"/>
      <c r="H373" s="235"/>
      <c r="I373" s="7"/>
    </row>
    <row r="374" ht="15.75" customHeight="1">
      <c r="A374" s="237"/>
      <c r="B374" s="237"/>
      <c r="C374" s="237"/>
      <c r="D374" s="237"/>
      <c r="E374" s="234"/>
      <c r="F374" s="234"/>
      <c r="G374" s="234"/>
      <c r="H374" s="234"/>
      <c r="I374" s="7"/>
    </row>
    <row r="375" ht="15.75" customHeight="1">
      <c r="A375" s="236"/>
      <c r="B375" s="236"/>
      <c r="C375" s="236"/>
      <c r="D375" s="236"/>
      <c r="E375" s="235"/>
      <c r="F375" s="235"/>
      <c r="G375" s="235"/>
      <c r="H375" s="235"/>
      <c r="I375" s="7"/>
    </row>
    <row r="376" ht="15.75" customHeight="1">
      <c r="A376" s="237"/>
      <c r="B376" s="237"/>
      <c r="C376" s="237"/>
      <c r="D376" s="237"/>
      <c r="E376" s="234"/>
      <c r="F376" s="234"/>
      <c r="G376" s="234"/>
      <c r="H376" s="234"/>
      <c r="I376" s="7"/>
    </row>
    <row r="377" ht="15.75" customHeight="1">
      <c r="A377" s="236"/>
      <c r="B377" s="236"/>
      <c r="C377" s="236"/>
      <c r="D377" s="236"/>
      <c r="E377" s="235"/>
      <c r="F377" s="235"/>
      <c r="G377" s="235"/>
      <c r="H377" s="235"/>
      <c r="I377" s="7"/>
    </row>
    <row r="378" ht="15.75" customHeight="1">
      <c r="A378" s="237"/>
      <c r="B378" s="237"/>
      <c r="C378" s="237"/>
      <c r="D378" s="237"/>
      <c r="E378" s="234"/>
      <c r="F378" s="234"/>
      <c r="G378" s="234"/>
      <c r="H378" s="234"/>
      <c r="I378" s="7"/>
    </row>
    <row r="379" ht="15.75" customHeight="1">
      <c r="A379" s="236"/>
      <c r="B379" s="236"/>
      <c r="C379" s="236"/>
      <c r="D379" s="236"/>
      <c r="E379" s="235"/>
      <c r="F379" s="235"/>
      <c r="G379" s="235"/>
      <c r="H379" s="235"/>
      <c r="I379" s="7"/>
    </row>
    <row r="380" ht="15.75" customHeight="1">
      <c r="A380" s="237"/>
      <c r="B380" s="237"/>
      <c r="C380" s="237"/>
      <c r="D380" s="237"/>
      <c r="E380" s="234"/>
      <c r="F380" s="234"/>
      <c r="G380" s="234"/>
      <c r="H380" s="234"/>
      <c r="I380" s="7"/>
    </row>
    <row r="381" ht="15.75" customHeight="1">
      <c r="A381" s="236"/>
      <c r="B381" s="236"/>
      <c r="C381" s="236"/>
      <c r="D381" s="236"/>
      <c r="E381" s="235"/>
      <c r="F381" s="235"/>
      <c r="G381" s="235"/>
      <c r="H381" s="235"/>
      <c r="I381" s="7"/>
    </row>
    <row r="382" ht="15.75" customHeight="1">
      <c r="A382" s="237"/>
      <c r="B382" s="237"/>
      <c r="C382" s="237"/>
      <c r="D382" s="237"/>
      <c r="E382" s="234"/>
      <c r="F382" s="234"/>
      <c r="G382" s="234"/>
      <c r="H382" s="234"/>
      <c r="I382" s="7"/>
    </row>
    <row r="383" ht="15.75" customHeight="1">
      <c r="A383" s="236"/>
      <c r="B383" s="236"/>
      <c r="C383" s="236"/>
      <c r="D383" s="236"/>
      <c r="E383" s="235"/>
      <c r="F383" s="235"/>
      <c r="G383" s="235"/>
      <c r="H383" s="235"/>
      <c r="I383" s="7"/>
    </row>
    <row r="384" ht="15.75" customHeight="1">
      <c r="A384" s="237"/>
      <c r="B384" s="237"/>
      <c r="C384" s="237"/>
      <c r="D384" s="237"/>
      <c r="E384" s="234"/>
      <c r="F384" s="234"/>
      <c r="G384" s="234"/>
      <c r="H384" s="234"/>
      <c r="I384" s="7"/>
    </row>
    <row r="385" ht="15.75" customHeight="1">
      <c r="A385" s="236"/>
      <c r="B385" s="236"/>
      <c r="C385" s="236"/>
      <c r="D385" s="236"/>
      <c r="E385" s="235"/>
      <c r="F385" s="235"/>
      <c r="G385" s="235"/>
      <c r="H385" s="235"/>
      <c r="I385" s="7"/>
    </row>
    <row r="386" ht="15.75" customHeight="1">
      <c r="A386" s="237"/>
      <c r="B386" s="237"/>
      <c r="C386" s="237"/>
      <c r="D386" s="237"/>
      <c r="E386" s="234"/>
      <c r="F386" s="234"/>
      <c r="G386" s="234"/>
      <c r="H386" s="234"/>
      <c r="I386" s="7"/>
    </row>
    <row r="387" ht="15.75" customHeight="1">
      <c r="A387" s="236"/>
      <c r="B387" s="236"/>
      <c r="C387" s="236"/>
      <c r="D387" s="236"/>
      <c r="E387" s="235"/>
      <c r="F387" s="235"/>
      <c r="G387" s="235"/>
      <c r="H387" s="235"/>
      <c r="I387" s="7"/>
    </row>
    <row r="388" ht="15.75" customHeight="1">
      <c r="A388" s="237"/>
      <c r="B388" s="237"/>
      <c r="C388" s="237"/>
      <c r="D388" s="237"/>
      <c r="E388" s="234"/>
      <c r="F388" s="234"/>
      <c r="G388" s="234"/>
      <c r="H388" s="234"/>
      <c r="I388" s="7"/>
    </row>
    <row r="389" ht="15.75" customHeight="1">
      <c r="A389" s="236"/>
      <c r="B389" s="236"/>
      <c r="C389" s="236"/>
      <c r="D389" s="236"/>
      <c r="E389" s="235"/>
      <c r="F389" s="235"/>
      <c r="G389" s="235"/>
      <c r="H389" s="235"/>
      <c r="I389" s="7"/>
    </row>
    <row r="390" ht="15.75" customHeight="1">
      <c r="A390" s="237"/>
      <c r="B390" s="237"/>
      <c r="C390" s="237"/>
      <c r="D390" s="237"/>
      <c r="E390" s="234"/>
      <c r="F390" s="234"/>
      <c r="G390" s="234"/>
      <c r="H390" s="234"/>
      <c r="I390" s="7"/>
    </row>
    <row r="391" ht="15.75" customHeight="1">
      <c r="A391" s="236"/>
      <c r="B391" s="236"/>
      <c r="C391" s="236"/>
      <c r="D391" s="236"/>
      <c r="E391" s="235"/>
      <c r="F391" s="235"/>
      <c r="G391" s="235"/>
      <c r="H391" s="235"/>
      <c r="I391" s="7"/>
    </row>
    <row r="392" ht="15.75" customHeight="1">
      <c r="A392" s="237"/>
      <c r="B392" s="237"/>
      <c r="C392" s="237"/>
      <c r="D392" s="237"/>
      <c r="E392" s="234"/>
      <c r="F392" s="234"/>
      <c r="G392" s="234"/>
      <c r="H392" s="234"/>
      <c r="I392" s="7"/>
    </row>
    <row r="393" ht="15.75" customHeight="1">
      <c r="A393" s="236"/>
      <c r="B393" s="236"/>
      <c r="C393" s="236"/>
      <c r="D393" s="236"/>
      <c r="E393" s="235"/>
      <c r="F393" s="235"/>
      <c r="G393" s="235"/>
      <c r="H393" s="235"/>
      <c r="I393" s="7"/>
    </row>
    <row r="394" ht="15.75" customHeight="1">
      <c r="A394" s="237"/>
      <c r="B394" s="237"/>
      <c r="C394" s="237"/>
      <c r="D394" s="237"/>
      <c r="E394" s="234"/>
      <c r="F394" s="234"/>
      <c r="G394" s="234"/>
      <c r="H394" s="234"/>
      <c r="I394" s="7"/>
    </row>
    <row r="395" ht="15.75" customHeight="1">
      <c r="A395" s="236"/>
      <c r="B395" s="236"/>
      <c r="C395" s="236"/>
      <c r="D395" s="236"/>
      <c r="E395" s="235"/>
      <c r="F395" s="235"/>
      <c r="G395" s="235"/>
      <c r="H395" s="235"/>
      <c r="I395" s="7"/>
    </row>
    <row r="396" ht="15.75" customHeight="1">
      <c r="A396" s="237"/>
      <c r="B396" s="237"/>
      <c r="C396" s="237"/>
      <c r="D396" s="237"/>
      <c r="E396" s="234"/>
      <c r="F396" s="234"/>
      <c r="G396" s="234"/>
      <c r="H396" s="234"/>
      <c r="I396" s="7"/>
    </row>
    <row r="397" ht="15.75" customHeight="1">
      <c r="A397" s="236"/>
      <c r="B397" s="236"/>
      <c r="C397" s="236"/>
      <c r="D397" s="236"/>
      <c r="E397" s="235"/>
      <c r="F397" s="235"/>
      <c r="G397" s="235"/>
      <c r="H397" s="235"/>
      <c r="I397" s="7"/>
    </row>
    <row r="398" ht="15.75" customHeight="1">
      <c r="A398" s="237"/>
      <c r="B398" s="237"/>
      <c r="C398" s="237"/>
      <c r="D398" s="237"/>
      <c r="E398" s="234"/>
      <c r="F398" s="234"/>
      <c r="G398" s="234"/>
      <c r="H398" s="234"/>
      <c r="I398" s="7"/>
    </row>
    <row r="399" ht="15.75" customHeight="1">
      <c r="A399" s="236"/>
      <c r="B399" s="236"/>
      <c r="C399" s="236"/>
      <c r="D399" s="236"/>
      <c r="E399" s="235"/>
      <c r="F399" s="235"/>
      <c r="G399" s="235"/>
      <c r="H399" s="235"/>
      <c r="I399" s="7"/>
    </row>
    <row r="400" ht="15.75" customHeight="1">
      <c r="A400" s="237"/>
      <c r="B400" s="237"/>
      <c r="C400" s="237"/>
      <c r="D400" s="237"/>
      <c r="E400" s="234"/>
      <c r="F400" s="234"/>
      <c r="G400" s="234"/>
      <c r="H400" s="234"/>
      <c r="I400" s="7"/>
    </row>
    <row r="401" ht="15.75" customHeight="1">
      <c r="A401" s="236"/>
      <c r="B401" s="236"/>
      <c r="C401" s="236"/>
      <c r="D401" s="236"/>
      <c r="E401" s="235"/>
      <c r="F401" s="235"/>
      <c r="G401" s="235"/>
      <c r="H401" s="235"/>
      <c r="I401" s="7"/>
    </row>
    <row r="402" ht="15.75" customHeight="1">
      <c r="A402" s="237"/>
      <c r="B402" s="237"/>
      <c r="C402" s="237"/>
      <c r="D402" s="237"/>
      <c r="E402" s="234"/>
      <c r="F402" s="234"/>
      <c r="G402" s="234"/>
      <c r="H402" s="234"/>
      <c r="I402" s="7"/>
    </row>
    <row r="403" ht="15.75" customHeight="1">
      <c r="A403" s="236"/>
      <c r="B403" s="236"/>
      <c r="C403" s="236"/>
      <c r="D403" s="236"/>
      <c r="E403" s="235"/>
      <c r="F403" s="235"/>
      <c r="G403" s="235"/>
      <c r="H403" s="235"/>
      <c r="I403" s="7"/>
    </row>
    <row r="404" ht="15.75" customHeight="1">
      <c r="A404" s="237"/>
      <c r="B404" s="237"/>
      <c r="C404" s="237"/>
      <c r="D404" s="237"/>
      <c r="E404" s="234"/>
      <c r="F404" s="234"/>
      <c r="G404" s="234"/>
      <c r="H404" s="234"/>
      <c r="I404" s="7"/>
    </row>
    <row r="405" ht="15.75" customHeight="1">
      <c r="A405" s="236"/>
      <c r="B405" s="236"/>
      <c r="C405" s="236"/>
      <c r="D405" s="236"/>
      <c r="E405" s="235"/>
      <c r="F405" s="235"/>
      <c r="G405" s="235"/>
      <c r="H405" s="235"/>
      <c r="I405" s="7"/>
    </row>
    <row r="406" ht="15.75" customHeight="1">
      <c r="A406" s="237"/>
      <c r="B406" s="237"/>
      <c r="C406" s="237"/>
      <c r="D406" s="237"/>
      <c r="E406" s="234"/>
      <c r="F406" s="234"/>
      <c r="G406" s="234"/>
      <c r="H406" s="234"/>
      <c r="I406" s="7"/>
    </row>
    <row r="407" ht="15.75" customHeight="1">
      <c r="A407" s="236"/>
      <c r="B407" s="236"/>
      <c r="C407" s="236"/>
      <c r="D407" s="236"/>
      <c r="E407" s="235"/>
      <c r="F407" s="235"/>
      <c r="G407" s="235"/>
      <c r="H407" s="235"/>
      <c r="I407" s="7"/>
    </row>
    <row r="408" ht="15.75" customHeight="1">
      <c r="A408" s="237"/>
      <c r="B408" s="237"/>
      <c r="C408" s="237"/>
      <c r="D408" s="237"/>
      <c r="E408" s="234"/>
      <c r="F408" s="234"/>
      <c r="G408" s="234"/>
      <c r="H408" s="234"/>
      <c r="I408" s="7"/>
    </row>
    <row r="409" ht="15.75" customHeight="1">
      <c r="A409" s="236"/>
      <c r="B409" s="236"/>
      <c r="C409" s="236"/>
      <c r="D409" s="236"/>
      <c r="E409" s="235"/>
      <c r="F409" s="235"/>
      <c r="G409" s="235"/>
      <c r="H409" s="235"/>
      <c r="I409" s="7"/>
    </row>
    <row r="410" ht="15.75" customHeight="1">
      <c r="A410" s="237"/>
      <c r="B410" s="237"/>
      <c r="C410" s="237"/>
      <c r="D410" s="237"/>
      <c r="E410" s="234"/>
      <c r="F410" s="234"/>
      <c r="G410" s="234"/>
      <c r="H410" s="234"/>
      <c r="I410" s="7"/>
    </row>
    <row r="411" ht="15.75" customHeight="1">
      <c r="A411" s="236"/>
      <c r="B411" s="236"/>
      <c r="C411" s="236"/>
      <c r="D411" s="236"/>
      <c r="E411" s="235"/>
      <c r="F411" s="235"/>
      <c r="G411" s="235"/>
      <c r="H411" s="235"/>
      <c r="I411" s="7"/>
    </row>
    <row r="412" ht="15.75" customHeight="1">
      <c r="A412" s="237"/>
      <c r="B412" s="237"/>
      <c r="C412" s="237"/>
      <c r="D412" s="237"/>
      <c r="E412" s="234"/>
      <c r="F412" s="234"/>
      <c r="G412" s="234"/>
      <c r="H412" s="234"/>
      <c r="I412" s="7"/>
    </row>
    <row r="413" ht="15.75" customHeight="1">
      <c r="A413" s="236"/>
      <c r="B413" s="236"/>
      <c r="C413" s="236"/>
      <c r="D413" s="236"/>
      <c r="E413" s="235"/>
      <c r="F413" s="235"/>
      <c r="G413" s="235"/>
      <c r="H413" s="235"/>
      <c r="I413" s="7"/>
    </row>
    <row r="414" ht="15.75" customHeight="1">
      <c r="A414" s="237"/>
      <c r="B414" s="237"/>
      <c r="C414" s="237"/>
      <c r="D414" s="237"/>
      <c r="E414" s="234"/>
      <c r="F414" s="234"/>
      <c r="G414" s="234"/>
      <c r="H414" s="234"/>
      <c r="I414" s="7"/>
    </row>
    <row r="415" ht="15.75" customHeight="1">
      <c r="A415" s="236"/>
      <c r="B415" s="236"/>
      <c r="C415" s="236"/>
      <c r="D415" s="236"/>
      <c r="E415" s="235"/>
      <c r="F415" s="235"/>
      <c r="G415" s="235"/>
      <c r="H415" s="235"/>
      <c r="I415" s="7"/>
    </row>
    <row r="416" ht="15.75" customHeight="1">
      <c r="A416" s="237"/>
      <c r="B416" s="237"/>
      <c r="C416" s="237"/>
      <c r="D416" s="237"/>
      <c r="E416" s="234"/>
      <c r="F416" s="234"/>
      <c r="G416" s="234"/>
      <c r="H416" s="234"/>
      <c r="I416" s="7"/>
    </row>
    <row r="417" ht="15.75" customHeight="1">
      <c r="A417" s="236"/>
      <c r="B417" s="236"/>
      <c r="C417" s="236"/>
      <c r="D417" s="236"/>
      <c r="E417" s="235"/>
      <c r="F417" s="235"/>
      <c r="G417" s="235"/>
      <c r="H417" s="235"/>
      <c r="I417" s="7"/>
    </row>
    <row r="418" ht="15.75" customHeight="1">
      <c r="A418" s="237"/>
      <c r="B418" s="237"/>
      <c r="C418" s="237"/>
      <c r="D418" s="237"/>
      <c r="E418" s="234"/>
      <c r="F418" s="234"/>
      <c r="G418" s="234"/>
      <c r="H418" s="234"/>
      <c r="I418" s="7"/>
    </row>
    <row r="419" ht="15.75" customHeight="1">
      <c r="A419" s="236"/>
      <c r="B419" s="236"/>
      <c r="C419" s="236"/>
      <c r="D419" s="236"/>
      <c r="E419" s="235"/>
      <c r="F419" s="235"/>
      <c r="G419" s="235"/>
      <c r="H419" s="235"/>
      <c r="I419" s="7"/>
    </row>
    <row r="420" ht="15.75" customHeight="1">
      <c r="A420" s="237"/>
      <c r="B420" s="237"/>
      <c r="C420" s="237"/>
      <c r="D420" s="237"/>
      <c r="E420" s="234"/>
      <c r="F420" s="234"/>
      <c r="G420" s="234"/>
      <c r="H420" s="234"/>
      <c r="I420" s="7"/>
    </row>
    <row r="421" ht="15.75" customHeight="1">
      <c r="A421" s="236"/>
      <c r="B421" s="236"/>
      <c r="C421" s="236"/>
      <c r="D421" s="236"/>
      <c r="E421" s="235"/>
      <c r="F421" s="235"/>
      <c r="G421" s="235"/>
      <c r="H421" s="235"/>
      <c r="I421" s="7"/>
    </row>
    <row r="422" ht="15.75" customHeight="1">
      <c r="A422" s="237"/>
      <c r="B422" s="237"/>
      <c r="C422" s="237"/>
      <c r="D422" s="237"/>
      <c r="E422" s="234"/>
      <c r="F422" s="234"/>
      <c r="G422" s="234"/>
      <c r="H422" s="234"/>
      <c r="I422" s="7"/>
    </row>
    <row r="423" ht="15.75" customHeight="1">
      <c r="A423" s="236"/>
      <c r="B423" s="236"/>
      <c r="C423" s="236"/>
      <c r="D423" s="236"/>
      <c r="E423" s="235"/>
      <c r="F423" s="235"/>
      <c r="G423" s="235"/>
      <c r="H423" s="235"/>
      <c r="I423" s="7"/>
    </row>
    <row r="424" ht="15.75" customHeight="1">
      <c r="A424" s="237"/>
      <c r="B424" s="237"/>
      <c r="C424" s="237"/>
      <c r="D424" s="237"/>
      <c r="E424" s="234"/>
      <c r="F424" s="234"/>
      <c r="G424" s="234"/>
      <c r="H424" s="234"/>
      <c r="I424" s="7"/>
    </row>
    <row r="425" ht="15.75" customHeight="1">
      <c r="A425" s="236"/>
      <c r="B425" s="236"/>
      <c r="C425" s="236"/>
      <c r="D425" s="236"/>
      <c r="E425" s="235"/>
      <c r="F425" s="235"/>
      <c r="G425" s="235"/>
      <c r="H425" s="235"/>
      <c r="I425" s="7"/>
    </row>
    <row r="426" ht="15.75" customHeight="1">
      <c r="A426" s="237"/>
      <c r="B426" s="237"/>
      <c r="C426" s="237"/>
      <c r="D426" s="237"/>
      <c r="E426" s="234"/>
      <c r="F426" s="234"/>
      <c r="G426" s="234"/>
      <c r="H426" s="234"/>
      <c r="I426" s="7"/>
    </row>
    <row r="427" ht="15.75" customHeight="1">
      <c r="A427" s="236"/>
      <c r="B427" s="236"/>
      <c r="C427" s="236"/>
      <c r="D427" s="236"/>
      <c r="E427" s="235"/>
      <c r="F427" s="235"/>
      <c r="G427" s="235"/>
      <c r="H427" s="235"/>
      <c r="I427" s="7"/>
    </row>
    <row r="428" ht="15.75" customHeight="1">
      <c r="A428" s="237"/>
      <c r="B428" s="237"/>
      <c r="C428" s="237"/>
      <c r="D428" s="237"/>
      <c r="E428" s="234"/>
      <c r="F428" s="234"/>
      <c r="G428" s="234"/>
      <c r="H428" s="234"/>
      <c r="I428" s="7"/>
    </row>
    <row r="429" ht="15.75" customHeight="1">
      <c r="A429" s="236"/>
      <c r="B429" s="236"/>
      <c r="C429" s="236"/>
      <c r="D429" s="236"/>
      <c r="E429" s="235"/>
      <c r="F429" s="235"/>
      <c r="G429" s="235"/>
      <c r="H429" s="235"/>
      <c r="I429" s="7"/>
    </row>
    <row r="430" ht="15.75" customHeight="1">
      <c r="A430" s="237"/>
      <c r="B430" s="237"/>
      <c r="C430" s="237"/>
      <c r="D430" s="237"/>
      <c r="E430" s="234"/>
      <c r="F430" s="234"/>
      <c r="G430" s="234"/>
      <c r="H430" s="234"/>
      <c r="I430" s="7"/>
    </row>
    <row r="431" ht="15.75" customHeight="1">
      <c r="A431" s="236"/>
      <c r="B431" s="236"/>
      <c r="C431" s="236"/>
      <c r="D431" s="236"/>
      <c r="E431" s="235"/>
      <c r="F431" s="235"/>
      <c r="G431" s="235"/>
      <c r="H431" s="235"/>
      <c r="I431" s="7"/>
    </row>
    <row r="432" ht="15.75" customHeight="1">
      <c r="A432" s="237"/>
      <c r="B432" s="237"/>
      <c r="C432" s="237"/>
      <c r="D432" s="237"/>
      <c r="E432" s="234"/>
      <c r="F432" s="234"/>
      <c r="G432" s="234"/>
      <c r="H432" s="234"/>
      <c r="I432" s="7"/>
    </row>
    <row r="433" ht="15.75" customHeight="1">
      <c r="A433" s="236"/>
      <c r="B433" s="236"/>
      <c r="C433" s="236"/>
      <c r="D433" s="236"/>
      <c r="E433" s="235"/>
      <c r="F433" s="235"/>
      <c r="G433" s="235"/>
      <c r="H433" s="235"/>
      <c r="I433" s="7"/>
    </row>
    <row r="434" ht="15.75" customHeight="1">
      <c r="A434" s="237"/>
      <c r="B434" s="237"/>
      <c r="C434" s="237"/>
      <c r="D434" s="237"/>
      <c r="E434" s="234"/>
      <c r="F434" s="234"/>
      <c r="G434" s="234"/>
      <c r="H434" s="234"/>
      <c r="I434" s="7"/>
    </row>
    <row r="435" ht="15.75" customHeight="1">
      <c r="A435" s="236"/>
      <c r="B435" s="236"/>
      <c r="C435" s="236"/>
      <c r="D435" s="236"/>
      <c r="E435" s="235"/>
      <c r="F435" s="235"/>
      <c r="G435" s="235"/>
      <c r="H435" s="235"/>
      <c r="I435" s="7"/>
    </row>
    <row r="436" ht="15.75" customHeight="1">
      <c r="A436" s="237"/>
      <c r="B436" s="237"/>
      <c r="C436" s="237"/>
      <c r="D436" s="237"/>
      <c r="E436" s="234"/>
      <c r="F436" s="234"/>
      <c r="G436" s="234"/>
      <c r="H436" s="234"/>
      <c r="I436" s="7"/>
    </row>
    <row r="437" ht="15.75" customHeight="1">
      <c r="A437" s="236"/>
      <c r="B437" s="236"/>
      <c r="C437" s="236"/>
      <c r="D437" s="236"/>
      <c r="E437" s="235"/>
      <c r="F437" s="235"/>
      <c r="G437" s="235"/>
      <c r="H437" s="235"/>
      <c r="I437" s="7"/>
    </row>
    <row r="438" ht="15.75" customHeight="1">
      <c r="A438" s="237"/>
      <c r="B438" s="237"/>
      <c r="C438" s="237"/>
      <c r="D438" s="237"/>
      <c r="E438" s="234"/>
      <c r="F438" s="234"/>
      <c r="G438" s="234"/>
      <c r="H438" s="234"/>
      <c r="I438" s="7"/>
    </row>
    <row r="439" ht="15.75" customHeight="1">
      <c r="A439" s="236"/>
      <c r="B439" s="236"/>
      <c r="C439" s="236"/>
      <c r="D439" s="236"/>
      <c r="E439" s="235"/>
      <c r="F439" s="235"/>
      <c r="G439" s="235"/>
      <c r="H439" s="235"/>
      <c r="I439" s="7"/>
    </row>
    <row r="440" ht="15.75" customHeight="1">
      <c r="A440" s="237"/>
      <c r="B440" s="237"/>
      <c r="C440" s="237"/>
      <c r="D440" s="237"/>
      <c r="E440" s="234"/>
      <c r="F440" s="234"/>
      <c r="G440" s="234"/>
      <c r="H440" s="234"/>
      <c r="I440" s="7"/>
    </row>
    <row r="441" ht="15.75" customHeight="1">
      <c r="A441" s="236"/>
      <c r="B441" s="236"/>
      <c r="C441" s="236"/>
      <c r="D441" s="236"/>
      <c r="E441" s="235"/>
      <c r="F441" s="235"/>
      <c r="G441" s="235"/>
      <c r="H441" s="235"/>
      <c r="I441" s="7"/>
    </row>
    <row r="442" ht="15.75" customHeight="1">
      <c r="A442" s="237"/>
      <c r="B442" s="237"/>
      <c r="C442" s="237"/>
      <c r="D442" s="237"/>
      <c r="E442" s="234"/>
      <c r="F442" s="234"/>
      <c r="G442" s="234"/>
      <c r="H442" s="234"/>
      <c r="I442" s="7"/>
    </row>
    <row r="443" ht="15.75" customHeight="1">
      <c r="A443" s="236"/>
      <c r="B443" s="236"/>
      <c r="C443" s="236"/>
      <c r="D443" s="236"/>
      <c r="E443" s="235"/>
      <c r="F443" s="235"/>
      <c r="G443" s="235"/>
      <c r="H443" s="235"/>
      <c r="I443" s="7"/>
    </row>
    <row r="444" ht="15.75" customHeight="1">
      <c r="A444" s="237"/>
      <c r="B444" s="237"/>
      <c r="C444" s="237"/>
      <c r="D444" s="237"/>
      <c r="E444" s="234"/>
      <c r="F444" s="234"/>
      <c r="G444" s="234"/>
      <c r="H444" s="234"/>
      <c r="I444" s="7"/>
    </row>
    <row r="445" ht="15.75" customHeight="1">
      <c r="A445" s="236"/>
      <c r="B445" s="236"/>
      <c r="C445" s="236"/>
      <c r="D445" s="236"/>
      <c r="E445" s="235"/>
      <c r="F445" s="235"/>
      <c r="G445" s="235"/>
      <c r="H445" s="235"/>
      <c r="I445" s="7"/>
    </row>
    <row r="446" ht="15.75" customHeight="1">
      <c r="A446" s="237"/>
      <c r="B446" s="237"/>
      <c r="C446" s="237"/>
      <c r="D446" s="237"/>
      <c r="E446" s="234"/>
      <c r="F446" s="234"/>
      <c r="G446" s="234"/>
      <c r="H446" s="234"/>
      <c r="I446" s="7"/>
    </row>
    <row r="447" ht="15.75" customHeight="1">
      <c r="A447" s="236"/>
      <c r="B447" s="236"/>
      <c r="C447" s="236"/>
      <c r="D447" s="236"/>
      <c r="E447" s="235"/>
      <c r="F447" s="235"/>
      <c r="G447" s="235"/>
      <c r="H447" s="235"/>
      <c r="I447" s="7"/>
    </row>
    <row r="448" ht="15.75" customHeight="1">
      <c r="A448" s="237"/>
      <c r="B448" s="237"/>
      <c r="C448" s="237"/>
      <c r="D448" s="237"/>
      <c r="E448" s="234"/>
      <c r="F448" s="234"/>
      <c r="G448" s="234"/>
      <c r="H448" s="234"/>
      <c r="I448" s="7"/>
    </row>
    <row r="449" ht="15.75" customHeight="1">
      <c r="A449" s="236"/>
      <c r="B449" s="236"/>
      <c r="C449" s="236"/>
      <c r="D449" s="236"/>
      <c r="E449" s="235"/>
      <c r="F449" s="235"/>
      <c r="G449" s="235"/>
      <c r="H449" s="235"/>
      <c r="I449" s="7"/>
    </row>
    <row r="450" ht="15.75" customHeight="1">
      <c r="A450" s="237"/>
      <c r="B450" s="237"/>
      <c r="C450" s="237"/>
      <c r="D450" s="237"/>
      <c r="E450" s="234"/>
      <c r="F450" s="234"/>
      <c r="G450" s="234"/>
      <c r="H450" s="234"/>
      <c r="I450" s="7"/>
    </row>
    <row r="451" ht="15.75" customHeight="1">
      <c r="A451" s="236"/>
      <c r="B451" s="236"/>
      <c r="C451" s="236"/>
      <c r="D451" s="236"/>
      <c r="E451" s="235"/>
      <c r="F451" s="235"/>
      <c r="G451" s="235"/>
      <c r="H451" s="235"/>
      <c r="I451" s="7"/>
    </row>
    <row r="452" ht="15.75" customHeight="1">
      <c r="A452" s="237"/>
      <c r="B452" s="237"/>
      <c r="C452" s="237"/>
      <c r="D452" s="237"/>
      <c r="E452" s="234"/>
      <c r="F452" s="234"/>
      <c r="G452" s="234"/>
      <c r="H452" s="234"/>
      <c r="I452" s="7"/>
    </row>
    <row r="453" ht="15.75" customHeight="1">
      <c r="A453" s="236"/>
      <c r="B453" s="236"/>
      <c r="C453" s="236"/>
      <c r="D453" s="236"/>
      <c r="E453" s="235"/>
      <c r="F453" s="235"/>
      <c r="G453" s="235"/>
      <c r="H453" s="235"/>
      <c r="I453" s="7"/>
    </row>
    <row r="454" ht="15.75" customHeight="1">
      <c r="A454" s="237"/>
      <c r="B454" s="237"/>
      <c r="C454" s="237"/>
      <c r="D454" s="237"/>
      <c r="E454" s="234"/>
      <c r="F454" s="234"/>
      <c r="G454" s="234"/>
      <c r="H454" s="234"/>
      <c r="I454" s="7"/>
    </row>
    <row r="455" ht="15.75" customHeight="1">
      <c r="A455" s="236"/>
      <c r="B455" s="236"/>
      <c r="C455" s="236"/>
      <c r="D455" s="236"/>
      <c r="E455" s="235"/>
      <c r="F455" s="235"/>
      <c r="G455" s="235"/>
      <c r="H455" s="235"/>
      <c r="I455" s="7"/>
    </row>
    <row r="456" ht="15.75" customHeight="1">
      <c r="A456" s="237"/>
      <c r="B456" s="237"/>
      <c r="C456" s="237"/>
      <c r="D456" s="237"/>
      <c r="E456" s="234"/>
      <c r="F456" s="234"/>
      <c r="G456" s="234"/>
      <c r="H456" s="234"/>
      <c r="I456" s="7"/>
    </row>
    <row r="457" ht="15.75" customHeight="1">
      <c r="A457" s="236"/>
      <c r="B457" s="236"/>
      <c r="C457" s="236"/>
      <c r="D457" s="236"/>
      <c r="E457" s="235"/>
      <c r="F457" s="235"/>
      <c r="G457" s="235"/>
      <c r="H457" s="235"/>
      <c r="I457" s="7"/>
    </row>
    <row r="458" ht="15.75" customHeight="1">
      <c r="A458" s="237"/>
      <c r="B458" s="237"/>
      <c r="C458" s="237"/>
      <c r="D458" s="237"/>
      <c r="E458" s="234"/>
      <c r="F458" s="234"/>
      <c r="G458" s="234"/>
      <c r="H458" s="234"/>
      <c r="I458" s="7"/>
    </row>
    <row r="459" ht="15.75" customHeight="1">
      <c r="A459" s="236"/>
      <c r="B459" s="236"/>
      <c r="C459" s="236"/>
      <c r="D459" s="236"/>
      <c r="E459" s="235"/>
      <c r="F459" s="235"/>
      <c r="G459" s="235"/>
      <c r="H459" s="235"/>
      <c r="I459" s="7"/>
    </row>
    <row r="460" ht="15.75" customHeight="1">
      <c r="A460" s="237"/>
      <c r="B460" s="237"/>
      <c r="C460" s="237"/>
      <c r="D460" s="237"/>
      <c r="E460" s="234"/>
      <c r="F460" s="234"/>
      <c r="G460" s="234"/>
      <c r="H460" s="234"/>
      <c r="I460" s="7"/>
    </row>
    <row r="461" ht="15.75" customHeight="1">
      <c r="A461" s="236"/>
      <c r="B461" s="236"/>
      <c r="C461" s="236"/>
      <c r="D461" s="236"/>
      <c r="E461" s="235"/>
      <c r="F461" s="235"/>
      <c r="G461" s="235"/>
      <c r="H461" s="235"/>
      <c r="I461" s="7"/>
    </row>
    <row r="462" ht="15.75" customHeight="1">
      <c r="A462" s="237"/>
      <c r="B462" s="237"/>
      <c r="C462" s="237"/>
      <c r="D462" s="237"/>
      <c r="E462" s="234"/>
      <c r="F462" s="234"/>
      <c r="G462" s="234"/>
      <c r="H462" s="234"/>
      <c r="I462" s="7"/>
    </row>
    <row r="463" ht="15.75" customHeight="1">
      <c r="A463" s="236"/>
      <c r="B463" s="236"/>
      <c r="C463" s="236"/>
      <c r="D463" s="236"/>
      <c r="E463" s="235"/>
      <c r="F463" s="235"/>
      <c r="G463" s="235"/>
      <c r="H463" s="235"/>
      <c r="I463" s="7"/>
    </row>
    <row r="464" ht="15.75" customHeight="1">
      <c r="A464" s="237"/>
      <c r="B464" s="237"/>
      <c r="C464" s="237"/>
      <c r="D464" s="237"/>
      <c r="E464" s="234"/>
      <c r="F464" s="234"/>
      <c r="G464" s="234"/>
      <c r="H464" s="234"/>
      <c r="I464" s="7"/>
    </row>
    <row r="465" ht="15.75" customHeight="1">
      <c r="A465" s="236"/>
      <c r="B465" s="236"/>
      <c r="C465" s="236"/>
      <c r="D465" s="236"/>
      <c r="E465" s="235"/>
      <c r="F465" s="235"/>
      <c r="G465" s="235"/>
      <c r="H465" s="235"/>
      <c r="I465" s="7"/>
    </row>
    <row r="466" ht="15.75" customHeight="1">
      <c r="A466" s="237"/>
      <c r="B466" s="237"/>
      <c r="C466" s="237"/>
      <c r="D466" s="237"/>
      <c r="E466" s="234"/>
      <c r="F466" s="234"/>
      <c r="G466" s="234"/>
      <c r="H466" s="234"/>
      <c r="I466" s="7"/>
    </row>
    <row r="467" ht="15.75" customHeight="1">
      <c r="A467" s="236"/>
      <c r="B467" s="236"/>
      <c r="C467" s="236"/>
      <c r="D467" s="236"/>
      <c r="E467" s="235"/>
      <c r="F467" s="235"/>
      <c r="G467" s="235"/>
      <c r="H467" s="235"/>
      <c r="I467" s="7"/>
    </row>
    <row r="468" ht="15.75" customHeight="1">
      <c r="A468" s="237"/>
      <c r="B468" s="237"/>
      <c r="C468" s="237"/>
      <c r="D468" s="237"/>
      <c r="E468" s="234"/>
      <c r="F468" s="234"/>
      <c r="G468" s="234"/>
      <c r="H468" s="234"/>
      <c r="I468" s="7"/>
    </row>
    <row r="469" ht="15.75" customHeight="1">
      <c r="A469" s="236"/>
      <c r="B469" s="236"/>
      <c r="C469" s="236"/>
      <c r="D469" s="236"/>
      <c r="E469" s="235"/>
      <c r="F469" s="235"/>
      <c r="G469" s="235"/>
      <c r="H469" s="235"/>
      <c r="I469" s="7"/>
    </row>
    <row r="470" ht="15.75" customHeight="1">
      <c r="A470" s="237"/>
      <c r="B470" s="237"/>
      <c r="C470" s="237"/>
      <c r="D470" s="237"/>
      <c r="E470" s="234"/>
      <c r="F470" s="234"/>
      <c r="G470" s="234"/>
      <c r="H470" s="234"/>
      <c r="I470" s="7"/>
    </row>
    <row r="471" ht="15.75" customHeight="1">
      <c r="A471" s="236"/>
      <c r="B471" s="236"/>
      <c r="C471" s="236"/>
      <c r="D471" s="236"/>
      <c r="E471" s="235"/>
      <c r="F471" s="235"/>
      <c r="G471" s="235"/>
      <c r="H471" s="235"/>
      <c r="I471" s="7"/>
    </row>
    <row r="472" ht="15.75" customHeight="1">
      <c r="A472" s="237"/>
      <c r="B472" s="237"/>
      <c r="C472" s="237"/>
      <c r="D472" s="237"/>
      <c r="E472" s="234"/>
      <c r="F472" s="234"/>
      <c r="G472" s="234"/>
      <c r="H472" s="234"/>
      <c r="I472" s="7"/>
    </row>
    <row r="473" ht="15.75" customHeight="1">
      <c r="A473" s="236"/>
      <c r="B473" s="236"/>
      <c r="C473" s="236"/>
      <c r="D473" s="236"/>
      <c r="E473" s="235"/>
      <c r="F473" s="235"/>
      <c r="G473" s="235"/>
      <c r="H473" s="235"/>
      <c r="I473" s="7"/>
    </row>
    <row r="474" ht="15.75" customHeight="1">
      <c r="A474" s="237"/>
      <c r="B474" s="237"/>
      <c r="C474" s="237"/>
      <c r="D474" s="237"/>
      <c r="E474" s="234"/>
      <c r="F474" s="234"/>
      <c r="G474" s="234"/>
      <c r="H474" s="234"/>
      <c r="I474" s="7"/>
    </row>
    <row r="475" ht="15.75" customHeight="1">
      <c r="A475" s="236"/>
      <c r="B475" s="236"/>
      <c r="C475" s="236"/>
      <c r="D475" s="236"/>
      <c r="E475" s="235"/>
      <c r="F475" s="235"/>
      <c r="G475" s="235"/>
      <c r="H475" s="235"/>
      <c r="I475" s="7"/>
    </row>
    <row r="476" ht="15.75" customHeight="1">
      <c r="A476" s="237"/>
      <c r="B476" s="237"/>
      <c r="C476" s="237"/>
      <c r="D476" s="237"/>
      <c r="E476" s="234"/>
      <c r="F476" s="234"/>
      <c r="G476" s="234"/>
      <c r="H476" s="234"/>
      <c r="I476" s="7"/>
    </row>
    <row r="477" ht="15.75" customHeight="1">
      <c r="A477" s="236"/>
      <c r="B477" s="236"/>
      <c r="C477" s="236"/>
      <c r="D477" s="236"/>
      <c r="E477" s="235"/>
      <c r="F477" s="235"/>
      <c r="G477" s="235"/>
      <c r="H477" s="235"/>
      <c r="I477" s="7"/>
    </row>
    <row r="478" ht="15.75" customHeight="1">
      <c r="A478" s="237"/>
      <c r="B478" s="237"/>
      <c r="C478" s="237"/>
      <c r="D478" s="237"/>
      <c r="E478" s="234"/>
      <c r="F478" s="234"/>
      <c r="G478" s="234"/>
      <c r="H478" s="234"/>
      <c r="I478" s="7"/>
    </row>
    <row r="479" ht="15.75" customHeight="1">
      <c r="A479" s="236"/>
      <c r="B479" s="236"/>
      <c r="C479" s="236"/>
      <c r="D479" s="236"/>
      <c r="E479" s="235"/>
      <c r="F479" s="235"/>
      <c r="G479" s="235"/>
      <c r="H479" s="235"/>
      <c r="I479" s="7"/>
    </row>
    <row r="480" ht="15.75" customHeight="1">
      <c r="A480" s="237"/>
      <c r="B480" s="237"/>
      <c r="C480" s="237"/>
      <c r="D480" s="237"/>
      <c r="E480" s="234"/>
      <c r="F480" s="234"/>
      <c r="G480" s="234"/>
      <c r="H480" s="234"/>
      <c r="I480" s="7"/>
    </row>
    <row r="481" ht="15.75" customHeight="1">
      <c r="A481" s="236"/>
      <c r="B481" s="236"/>
      <c r="C481" s="236"/>
      <c r="D481" s="236"/>
      <c r="E481" s="235"/>
      <c r="F481" s="235"/>
      <c r="G481" s="235"/>
      <c r="H481" s="235"/>
      <c r="I481" s="7"/>
    </row>
    <row r="482" ht="15.75" customHeight="1">
      <c r="A482" s="237"/>
      <c r="B482" s="237"/>
      <c r="C482" s="237"/>
      <c r="D482" s="237"/>
      <c r="E482" s="234"/>
      <c r="F482" s="234"/>
      <c r="G482" s="234"/>
      <c r="H482" s="234"/>
      <c r="I482" s="7"/>
    </row>
    <row r="483" ht="15.75" customHeight="1">
      <c r="A483" s="236"/>
      <c r="B483" s="236"/>
      <c r="C483" s="236"/>
      <c r="D483" s="236"/>
      <c r="E483" s="235"/>
      <c r="F483" s="235"/>
      <c r="G483" s="235"/>
      <c r="H483" s="235"/>
      <c r="I483" s="7"/>
    </row>
    <row r="484" ht="15.75" customHeight="1">
      <c r="A484" s="237"/>
      <c r="B484" s="237"/>
      <c r="C484" s="237"/>
      <c r="D484" s="237"/>
      <c r="E484" s="234"/>
      <c r="F484" s="234"/>
      <c r="G484" s="234"/>
      <c r="H484" s="234"/>
      <c r="I484" s="7"/>
    </row>
    <row r="485" ht="15.75" customHeight="1">
      <c r="A485" s="236"/>
      <c r="B485" s="236"/>
      <c r="C485" s="236"/>
      <c r="D485" s="236"/>
      <c r="E485" s="235"/>
      <c r="F485" s="235"/>
      <c r="G485" s="235"/>
      <c r="H485" s="235"/>
      <c r="I485" s="7"/>
    </row>
    <row r="486" ht="15.75" customHeight="1">
      <c r="A486" s="237"/>
      <c r="B486" s="237"/>
      <c r="C486" s="237"/>
      <c r="D486" s="237"/>
      <c r="E486" s="234"/>
      <c r="F486" s="234"/>
      <c r="G486" s="234"/>
      <c r="H486" s="234"/>
      <c r="I486" s="7"/>
    </row>
    <row r="487" ht="15.75" customHeight="1">
      <c r="A487" s="236"/>
      <c r="B487" s="236"/>
      <c r="C487" s="236"/>
      <c r="D487" s="236"/>
      <c r="E487" s="235"/>
      <c r="F487" s="235"/>
      <c r="G487" s="235"/>
      <c r="H487" s="235"/>
      <c r="I487" s="7"/>
    </row>
    <row r="488" ht="15.75" customHeight="1">
      <c r="A488" s="237"/>
      <c r="B488" s="237"/>
      <c r="C488" s="237"/>
      <c r="D488" s="237"/>
      <c r="E488" s="234"/>
      <c r="F488" s="234"/>
      <c r="G488" s="234"/>
      <c r="H488" s="234"/>
      <c r="I488" s="7"/>
    </row>
    <row r="489" ht="15.75" customHeight="1">
      <c r="A489" s="236"/>
      <c r="B489" s="236"/>
      <c r="C489" s="236"/>
      <c r="D489" s="236"/>
      <c r="E489" s="235"/>
      <c r="F489" s="235"/>
      <c r="G489" s="235"/>
      <c r="H489" s="235"/>
      <c r="I489" s="7"/>
    </row>
    <row r="490" ht="15.75" customHeight="1">
      <c r="A490" s="237"/>
      <c r="B490" s="237"/>
      <c r="C490" s="237"/>
      <c r="D490" s="237"/>
      <c r="E490" s="234"/>
      <c r="F490" s="234"/>
      <c r="G490" s="234"/>
      <c r="H490" s="234"/>
      <c r="I490" s="7"/>
    </row>
    <row r="491" ht="15.75" customHeight="1">
      <c r="A491" s="236"/>
      <c r="B491" s="236"/>
      <c r="C491" s="236"/>
      <c r="D491" s="236"/>
      <c r="E491" s="235"/>
      <c r="F491" s="235"/>
      <c r="G491" s="235"/>
      <c r="H491" s="235"/>
      <c r="I491" s="7"/>
    </row>
    <row r="492" ht="15.75" customHeight="1">
      <c r="A492" s="237"/>
      <c r="B492" s="237"/>
      <c r="C492" s="237"/>
      <c r="D492" s="237"/>
      <c r="E492" s="234"/>
      <c r="F492" s="234"/>
      <c r="G492" s="234"/>
      <c r="H492" s="234"/>
      <c r="I492" s="7"/>
    </row>
    <row r="493" ht="15.75" customHeight="1">
      <c r="A493" s="236"/>
      <c r="B493" s="236"/>
      <c r="C493" s="236"/>
      <c r="D493" s="236"/>
      <c r="E493" s="235"/>
      <c r="F493" s="235"/>
      <c r="G493" s="235"/>
      <c r="H493" s="235"/>
      <c r="I493" s="7"/>
    </row>
    <row r="494" ht="15.75" customHeight="1">
      <c r="A494" s="237"/>
      <c r="B494" s="237"/>
      <c r="C494" s="237"/>
      <c r="D494" s="237"/>
      <c r="E494" s="234"/>
      <c r="F494" s="234"/>
      <c r="G494" s="234"/>
      <c r="H494" s="234"/>
      <c r="I494" s="7"/>
    </row>
    <row r="495" ht="15.75" customHeight="1">
      <c r="A495" s="236"/>
      <c r="B495" s="236"/>
      <c r="C495" s="236"/>
      <c r="D495" s="236"/>
      <c r="E495" s="235"/>
      <c r="F495" s="235"/>
      <c r="G495" s="235"/>
      <c r="H495" s="235"/>
      <c r="I495" s="7"/>
    </row>
    <row r="496" ht="15.75" customHeight="1">
      <c r="A496" s="237"/>
      <c r="B496" s="237"/>
      <c r="C496" s="237"/>
      <c r="D496" s="237"/>
      <c r="E496" s="234"/>
      <c r="F496" s="234"/>
      <c r="G496" s="234"/>
      <c r="H496" s="234"/>
      <c r="I496" s="7"/>
    </row>
    <row r="497" ht="15.75" customHeight="1">
      <c r="A497" s="236"/>
      <c r="B497" s="236"/>
      <c r="C497" s="236"/>
      <c r="D497" s="236"/>
      <c r="E497" s="235"/>
      <c r="F497" s="235"/>
      <c r="G497" s="235"/>
      <c r="H497" s="235"/>
      <c r="I497" s="7"/>
    </row>
    <row r="498" ht="15.75" customHeight="1">
      <c r="A498" s="237"/>
      <c r="B498" s="237"/>
      <c r="C498" s="237"/>
      <c r="D498" s="237"/>
      <c r="E498" s="234"/>
      <c r="F498" s="234"/>
      <c r="G498" s="234"/>
      <c r="H498" s="234"/>
      <c r="I498" s="7"/>
    </row>
    <row r="499" ht="15.75" customHeight="1">
      <c r="A499" s="236"/>
      <c r="B499" s="236"/>
      <c r="C499" s="236"/>
      <c r="D499" s="236"/>
      <c r="E499" s="235"/>
      <c r="F499" s="235"/>
      <c r="G499" s="235"/>
      <c r="H499" s="235"/>
      <c r="I499" s="7"/>
    </row>
    <row r="500" ht="15.75" customHeight="1">
      <c r="A500" s="237"/>
      <c r="B500" s="237"/>
      <c r="C500" s="237"/>
      <c r="D500" s="237"/>
      <c r="E500" s="234"/>
      <c r="F500" s="234"/>
      <c r="G500" s="234"/>
      <c r="H500" s="234"/>
      <c r="I500" s="7"/>
    </row>
    <row r="501" ht="15.75" customHeight="1">
      <c r="A501" s="236"/>
      <c r="B501" s="236"/>
      <c r="C501" s="236"/>
      <c r="D501" s="236"/>
      <c r="E501" s="235"/>
      <c r="F501" s="235"/>
      <c r="G501" s="235"/>
      <c r="H501" s="235"/>
      <c r="I501" s="7"/>
    </row>
    <row r="502" ht="15.75" customHeight="1">
      <c r="A502" s="237"/>
      <c r="B502" s="237"/>
      <c r="C502" s="237"/>
      <c r="D502" s="237"/>
      <c r="E502" s="234"/>
      <c r="F502" s="234"/>
      <c r="G502" s="234"/>
      <c r="H502" s="234"/>
      <c r="I502" s="7"/>
    </row>
    <row r="503" ht="15.75" customHeight="1">
      <c r="A503" s="236"/>
      <c r="B503" s="236"/>
      <c r="C503" s="236"/>
      <c r="D503" s="236"/>
      <c r="E503" s="235"/>
      <c r="F503" s="235"/>
      <c r="G503" s="235"/>
      <c r="H503" s="235"/>
      <c r="I503" s="7"/>
    </row>
    <row r="504" ht="15.75" customHeight="1">
      <c r="A504" s="237"/>
      <c r="B504" s="237"/>
      <c r="C504" s="237"/>
      <c r="D504" s="237"/>
      <c r="E504" s="234"/>
      <c r="F504" s="234"/>
      <c r="G504" s="234"/>
      <c r="H504" s="234"/>
      <c r="I504" s="7"/>
    </row>
    <row r="505" ht="15.75" customHeight="1">
      <c r="A505" s="236"/>
      <c r="B505" s="236"/>
      <c r="C505" s="236"/>
      <c r="D505" s="236"/>
      <c r="E505" s="235"/>
      <c r="F505" s="235"/>
      <c r="G505" s="235"/>
      <c r="H505" s="235"/>
      <c r="I505" s="7"/>
    </row>
    <row r="506" ht="15.75" customHeight="1">
      <c r="A506" s="237"/>
      <c r="B506" s="237"/>
      <c r="C506" s="237"/>
      <c r="D506" s="237"/>
      <c r="E506" s="234"/>
      <c r="F506" s="234"/>
      <c r="G506" s="234"/>
      <c r="H506" s="234"/>
      <c r="I506" s="7"/>
    </row>
    <row r="507" ht="15.75" customHeight="1">
      <c r="A507" s="236"/>
      <c r="B507" s="236"/>
      <c r="C507" s="236"/>
      <c r="D507" s="236"/>
      <c r="E507" s="235"/>
      <c r="F507" s="235"/>
      <c r="G507" s="235"/>
      <c r="H507" s="235"/>
      <c r="I507" s="7"/>
    </row>
    <row r="508" ht="15.75" customHeight="1">
      <c r="A508" s="237"/>
      <c r="B508" s="237"/>
      <c r="C508" s="237"/>
      <c r="D508" s="237"/>
      <c r="E508" s="234"/>
      <c r="F508" s="234"/>
      <c r="G508" s="234"/>
      <c r="H508" s="234"/>
      <c r="I508" s="7"/>
    </row>
    <row r="509" ht="15.75" customHeight="1">
      <c r="A509" s="236"/>
      <c r="B509" s="236"/>
      <c r="C509" s="236"/>
      <c r="D509" s="236"/>
      <c r="E509" s="235"/>
      <c r="F509" s="235"/>
      <c r="G509" s="235"/>
      <c r="H509" s="235"/>
      <c r="I509" s="7"/>
    </row>
    <row r="510" ht="15.75" customHeight="1">
      <c r="A510" s="237"/>
      <c r="B510" s="237"/>
      <c r="C510" s="237"/>
      <c r="D510" s="237"/>
      <c r="E510" s="234"/>
      <c r="F510" s="234"/>
      <c r="G510" s="234"/>
      <c r="H510" s="234"/>
      <c r="I510" s="7"/>
    </row>
    <row r="511" ht="15.75" customHeight="1">
      <c r="A511" s="236"/>
      <c r="B511" s="236"/>
      <c r="C511" s="236"/>
      <c r="D511" s="236"/>
      <c r="E511" s="235"/>
      <c r="F511" s="235"/>
      <c r="G511" s="235"/>
      <c r="H511" s="235"/>
      <c r="I511" s="7"/>
    </row>
    <row r="512" ht="15.75" customHeight="1">
      <c r="A512" s="237"/>
      <c r="B512" s="237"/>
      <c r="C512" s="237"/>
      <c r="D512" s="237"/>
      <c r="E512" s="234"/>
      <c r="F512" s="234"/>
      <c r="G512" s="234"/>
      <c r="H512" s="234"/>
      <c r="I512" s="7"/>
    </row>
    <row r="513" ht="15.75" customHeight="1">
      <c r="A513" s="236"/>
      <c r="B513" s="236"/>
      <c r="C513" s="236"/>
      <c r="D513" s="236"/>
      <c r="E513" s="235"/>
      <c r="F513" s="235"/>
      <c r="G513" s="235"/>
      <c r="H513" s="235"/>
      <c r="I513" s="7"/>
    </row>
    <row r="514" ht="15.75" customHeight="1">
      <c r="A514" s="237"/>
      <c r="B514" s="237"/>
      <c r="C514" s="237"/>
      <c r="D514" s="237"/>
      <c r="E514" s="234"/>
      <c r="F514" s="234"/>
      <c r="G514" s="234"/>
      <c r="H514" s="234"/>
      <c r="I514" s="7"/>
    </row>
    <row r="515" ht="15.75" customHeight="1">
      <c r="A515" s="236"/>
      <c r="B515" s="236"/>
      <c r="C515" s="236"/>
      <c r="D515" s="236"/>
      <c r="E515" s="235"/>
      <c r="F515" s="235"/>
      <c r="G515" s="235"/>
      <c r="H515" s="235"/>
      <c r="I515" s="7"/>
    </row>
    <row r="516" ht="15.75" customHeight="1">
      <c r="A516" s="237"/>
      <c r="B516" s="237"/>
      <c r="C516" s="237"/>
      <c r="D516" s="237"/>
      <c r="E516" s="234"/>
      <c r="F516" s="234"/>
      <c r="G516" s="234"/>
      <c r="H516" s="234"/>
      <c r="I516" s="7"/>
    </row>
    <row r="517" ht="15.75" customHeight="1">
      <c r="A517" s="236"/>
      <c r="B517" s="236"/>
      <c r="C517" s="236"/>
      <c r="D517" s="236"/>
      <c r="E517" s="235"/>
      <c r="F517" s="235"/>
      <c r="G517" s="235"/>
      <c r="H517" s="235"/>
      <c r="I517" s="7"/>
    </row>
    <row r="518" ht="15.75" customHeight="1">
      <c r="A518" s="237"/>
      <c r="B518" s="237"/>
      <c r="C518" s="237"/>
      <c r="D518" s="237"/>
      <c r="E518" s="234"/>
      <c r="F518" s="234"/>
      <c r="G518" s="234"/>
      <c r="H518" s="234"/>
      <c r="I518" s="7"/>
    </row>
    <row r="519" ht="15.75" customHeight="1">
      <c r="A519" s="236"/>
      <c r="B519" s="236"/>
      <c r="C519" s="236"/>
      <c r="D519" s="236"/>
      <c r="E519" s="235"/>
      <c r="F519" s="235"/>
      <c r="G519" s="235"/>
      <c r="H519" s="235"/>
      <c r="I519" s="7"/>
    </row>
    <row r="520" ht="15.75" customHeight="1">
      <c r="A520" s="237"/>
      <c r="B520" s="237"/>
      <c r="C520" s="237"/>
      <c r="D520" s="237"/>
      <c r="E520" s="234"/>
      <c r="F520" s="234"/>
      <c r="G520" s="234"/>
      <c r="H520" s="234"/>
      <c r="I520" s="7"/>
    </row>
    <row r="521" ht="15.75" customHeight="1">
      <c r="A521" s="236"/>
      <c r="B521" s="236"/>
      <c r="C521" s="236"/>
      <c r="D521" s="236"/>
      <c r="E521" s="235"/>
      <c r="F521" s="235"/>
      <c r="G521" s="235"/>
      <c r="H521" s="235"/>
      <c r="I521" s="7"/>
    </row>
    <row r="522" ht="15.75" customHeight="1">
      <c r="A522" s="237"/>
      <c r="B522" s="237"/>
      <c r="C522" s="237"/>
      <c r="D522" s="237"/>
      <c r="E522" s="234"/>
      <c r="F522" s="234"/>
      <c r="G522" s="234"/>
      <c r="H522" s="234"/>
      <c r="I522" s="7"/>
    </row>
    <row r="523" ht="15.75" customHeight="1">
      <c r="A523" s="236"/>
      <c r="B523" s="236"/>
      <c r="C523" s="236"/>
      <c r="D523" s="236"/>
      <c r="E523" s="235"/>
      <c r="F523" s="235"/>
      <c r="G523" s="235"/>
      <c r="H523" s="235"/>
      <c r="I523" s="7"/>
    </row>
    <row r="524" ht="15.75" customHeight="1">
      <c r="A524" s="237"/>
      <c r="B524" s="237"/>
      <c r="C524" s="237"/>
      <c r="D524" s="237"/>
      <c r="E524" s="234"/>
      <c r="F524" s="234"/>
      <c r="G524" s="234"/>
      <c r="H524" s="234"/>
      <c r="I524" s="7"/>
    </row>
    <row r="525" ht="15.75" customHeight="1">
      <c r="A525" s="236"/>
      <c r="B525" s="236"/>
      <c r="C525" s="236"/>
      <c r="D525" s="236"/>
      <c r="E525" s="235"/>
      <c r="F525" s="235"/>
      <c r="G525" s="235"/>
      <c r="H525" s="235"/>
      <c r="I525" s="7"/>
    </row>
    <row r="526" ht="15.75" customHeight="1">
      <c r="A526" s="237"/>
      <c r="B526" s="237"/>
      <c r="C526" s="237"/>
      <c r="D526" s="237"/>
      <c r="E526" s="234"/>
      <c r="F526" s="234"/>
      <c r="G526" s="234"/>
      <c r="H526" s="234"/>
      <c r="I526" s="7"/>
    </row>
    <row r="527" ht="15.75" customHeight="1">
      <c r="A527" s="236"/>
      <c r="B527" s="236"/>
      <c r="C527" s="236"/>
      <c r="D527" s="236"/>
      <c r="E527" s="235"/>
      <c r="F527" s="235"/>
      <c r="G527" s="235"/>
      <c r="H527" s="235"/>
      <c r="I527" s="7"/>
    </row>
    <row r="528" ht="15.75" customHeight="1">
      <c r="A528" s="237"/>
      <c r="B528" s="237"/>
      <c r="C528" s="237"/>
      <c r="D528" s="237"/>
      <c r="E528" s="234"/>
      <c r="F528" s="234"/>
      <c r="G528" s="234"/>
      <c r="H528" s="234"/>
      <c r="I528" s="7"/>
    </row>
    <row r="529" ht="15.75" customHeight="1">
      <c r="A529" s="236"/>
      <c r="B529" s="236"/>
      <c r="C529" s="236"/>
      <c r="D529" s="236"/>
      <c r="E529" s="235"/>
      <c r="F529" s="235"/>
      <c r="G529" s="235"/>
      <c r="H529" s="235"/>
      <c r="I529" s="7"/>
    </row>
    <row r="530" ht="15.75" customHeight="1">
      <c r="A530" s="237"/>
      <c r="B530" s="237"/>
      <c r="C530" s="237"/>
      <c r="D530" s="237"/>
      <c r="E530" s="234"/>
      <c r="F530" s="234"/>
      <c r="G530" s="234"/>
      <c r="H530" s="234"/>
      <c r="I530" s="7"/>
    </row>
    <row r="531" ht="15.75" customHeight="1">
      <c r="A531" s="236"/>
      <c r="B531" s="236"/>
      <c r="C531" s="236"/>
      <c r="D531" s="236"/>
      <c r="E531" s="235"/>
      <c r="F531" s="235"/>
      <c r="G531" s="235"/>
      <c r="H531" s="235"/>
      <c r="I531" s="7"/>
    </row>
    <row r="532" ht="15.75" customHeight="1">
      <c r="A532" s="237"/>
      <c r="B532" s="237"/>
      <c r="C532" s="237"/>
      <c r="D532" s="237"/>
      <c r="E532" s="234"/>
      <c r="F532" s="234"/>
      <c r="G532" s="234"/>
      <c r="H532" s="234"/>
      <c r="I532" s="7"/>
    </row>
    <row r="533" ht="15.75" customHeight="1">
      <c r="A533" s="236"/>
      <c r="B533" s="236"/>
      <c r="C533" s="236"/>
      <c r="D533" s="236"/>
      <c r="E533" s="235"/>
      <c r="F533" s="235"/>
      <c r="G533" s="235"/>
      <c r="H533" s="235"/>
      <c r="I533" s="7"/>
    </row>
    <row r="534" ht="15.75" customHeight="1">
      <c r="A534" s="237"/>
      <c r="B534" s="237"/>
      <c r="C534" s="237"/>
      <c r="D534" s="237"/>
      <c r="E534" s="234"/>
      <c r="F534" s="234"/>
      <c r="G534" s="234"/>
      <c r="H534" s="234"/>
      <c r="I534" s="7"/>
    </row>
    <row r="535" ht="15.75" customHeight="1">
      <c r="A535" s="236"/>
      <c r="B535" s="236"/>
      <c r="C535" s="236"/>
      <c r="D535" s="236"/>
      <c r="E535" s="235"/>
      <c r="F535" s="235"/>
      <c r="G535" s="235"/>
      <c r="H535" s="235"/>
      <c r="I535" s="7"/>
    </row>
    <row r="536" ht="15.75" customHeight="1">
      <c r="A536" s="237"/>
      <c r="B536" s="237"/>
      <c r="C536" s="237"/>
      <c r="D536" s="237"/>
      <c r="E536" s="234"/>
      <c r="F536" s="234"/>
      <c r="G536" s="234"/>
      <c r="H536" s="234"/>
      <c r="I536" s="7"/>
    </row>
    <row r="537" ht="15.75" customHeight="1">
      <c r="A537" s="236"/>
      <c r="B537" s="236"/>
      <c r="C537" s="236"/>
      <c r="D537" s="236"/>
      <c r="E537" s="235"/>
      <c r="F537" s="235"/>
      <c r="G537" s="235"/>
      <c r="H537" s="235"/>
      <c r="I537" s="7"/>
    </row>
    <row r="538" ht="15.75" customHeight="1">
      <c r="A538" s="237"/>
      <c r="B538" s="237"/>
      <c r="C538" s="237"/>
      <c r="D538" s="237"/>
      <c r="E538" s="234"/>
      <c r="F538" s="234"/>
      <c r="G538" s="234"/>
      <c r="H538" s="234"/>
      <c r="I538" s="7"/>
    </row>
    <row r="539" ht="15.75" customHeight="1">
      <c r="A539" s="236"/>
      <c r="B539" s="236"/>
      <c r="C539" s="236"/>
      <c r="D539" s="236"/>
      <c r="E539" s="235"/>
      <c r="F539" s="235"/>
      <c r="G539" s="235"/>
      <c r="H539" s="235"/>
      <c r="I539" s="7"/>
    </row>
    <row r="540" ht="15.75" customHeight="1">
      <c r="A540" s="237"/>
      <c r="B540" s="237"/>
      <c r="C540" s="237"/>
      <c r="D540" s="237"/>
      <c r="E540" s="234"/>
      <c r="F540" s="234"/>
      <c r="G540" s="234"/>
      <c r="H540" s="234"/>
      <c r="I540" s="7"/>
    </row>
    <row r="541" ht="15.75" customHeight="1">
      <c r="A541" s="236"/>
      <c r="B541" s="236"/>
      <c r="C541" s="236"/>
      <c r="D541" s="236"/>
      <c r="E541" s="235"/>
      <c r="F541" s="235"/>
      <c r="G541" s="235"/>
      <c r="H541" s="235"/>
      <c r="I541" s="7"/>
    </row>
    <row r="542" ht="15.75" customHeight="1">
      <c r="A542" s="237"/>
      <c r="B542" s="237"/>
      <c r="C542" s="237"/>
      <c r="D542" s="237"/>
      <c r="E542" s="234"/>
      <c r="F542" s="234"/>
      <c r="G542" s="234"/>
      <c r="H542" s="234"/>
      <c r="I542" s="7"/>
    </row>
    <row r="543" ht="15.75" customHeight="1">
      <c r="A543" s="236"/>
      <c r="B543" s="236"/>
      <c r="C543" s="236"/>
      <c r="D543" s="236"/>
      <c r="E543" s="235"/>
      <c r="F543" s="235"/>
      <c r="G543" s="235"/>
      <c r="H543" s="235"/>
      <c r="I543" s="7"/>
    </row>
    <row r="544" ht="15.75" customHeight="1">
      <c r="A544" s="237"/>
      <c r="B544" s="237"/>
      <c r="C544" s="237"/>
      <c r="D544" s="237"/>
      <c r="E544" s="234"/>
      <c r="F544" s="234"/>
      <c r="G544" s="234"/>
      <c r="H544" s="234"/>
      <c r="I544" s="7"/>
    </row>
    <row r="545" ht="15.75" customHeight="1">
      <c r="A545" s="236"/>
      <c r="B545" s="236"/>
      <c r="C545" s="236"/>
      <c r="D545" s="236"/>
      <c r="E545" s="235"/>
      <c r="F545" s="235"/>
      <c r="G545" s="235"/>
      <c r="H545" s="235"/>
      <c r="I545" s="7"/>
    </row>
    <row r="546" ht="15.75" customHeight="1">
      <c r="A546" s="237"/>
      <c r="B546" s="237"/>
      <c r="C546" s="237"/>
      <c r="D546" s="237"/>
      <c r="E546" s="234"/>
      <c r="F546" s="234"/>
      <c r="G546" s="234"/>
      <c r="H546" s="234"/>
      <c r="I546" s="7"/>
    </row>
    <row r="547" ht="15.75" customHeight="1">
      <c r="A547" s="236"/>
      <c r="B547" s="236"/>
      <c r="C547" s="236"/>
      <c r="D547" s="236"/>
      <c r="E547" s="235"/>
      <c r="F547" s="235"/>
      <c r="G547" s="235"/>
      <c r="H547" s="235"/>
      <c r="I547" s="7"/>
    </row>
    <row r="548" ht="15.75" customHeight="1">
      <c r="A548" s="237"/>
      <c r="B548" s="237"/>
      <c r="C548" s="237"/>
      <c r="D548" s="237"/>
      <c r="E548" s="234"/>
      <c r="F548" s="234"/>
      <c r="G548" s="234"/>
      <c r="H548" s="234"/>
      <c r="I548" s="7"/>
    </row>
    <row r="549" ht="15.75" customHeight="1">
      <c r="A549" s="236"/>
      <c r="B549" s="236"/>
      <c r="C549" s="236"/>
      <c r="D549" s="236"/>
      <c r="E549" s="235"/>
      <c r="F549" s="235"/>
      <c r="G549" s="235"/>
      <c r="H549" s="235"/>
      <c r="I549" s="7"/>
    </row>
    <row r="550" ht="15.75" customHeight="1">
      <c r="A550" s="237"/>
      <c r="B550" s="237"/>
      <c r="C550" s="237"/>
      <c r="D550" s="237"/>
      <c r="E550" s="234"/>
      <c r="F550" s="234"/>
      <c r="G550" s="234"/>
      <c r="H550" s="234"/>
      <c r="I550" s="7"/>
    </row>
    <row r="551" ht="15.75" customHeight="1">
      <c r="A551" s="236"/>
      <c r="B551" s="236"/>
      <c r="C551" s="236"/>
      <c r="D551" s="236"/>
      <c r="E551" s="235"/>
      <c r="F551" s="235"/>
      <c r="G551" s="235"/>
      <c r="H551" s="235"/>
      <c r="I551" s="7"/>
    </row>
    <row r="552" ht="15.75" customHeight="1">
      <c r="A552" s="237"/>
      <c r="B552" s="237"/>
      <c r="C552" s="237"/>
      <c r="D552" s="237"/>
      <c r="E552" s="234"/>
      <c r="F552" s="234"/>
      <c r="G552" s="234"/>
      <c r="H552" s="234"/>
      <c r="I552" s="7"/>
    </row>
    <row r="553" ht="15.75" customHeight="1">
      <c r="A553" s="236"/>
      <c r="B553" s="236"/>
      <c r="C553" s="236"/>
      <c r="D553" s="236"/>
      <c r="E553" s="235"/>
      <c r="F553" s="235"/>
      <c r="G553" s="235"/>
      <c r="H553" s="235"/>
      <c r="I553" s="7"/>
    </row>
    <row r="554" ht="15.75" customHeight="1">
      <c r="A554" s="237"/>
      <c r="B554" s="237"/>
      <c r="C554" s="237"/>
      <c r="D554" s="237"/>
      <c r="E554" s="234"/>
      <c r="F554" s="234"/>
      <c r="G554" s="234"/>
      <c r="H554" s="234"/>
      <c r="I554" s="7"/>
    </row>
    <row r="555" ht="15.75" customHeight="1">
      <c r="A555" s="236"/>
      <c r="B555" s="236"/>
      <c r="C555" s="236"/>
      <c r="D555" s="236"/>
      <c r="E555" s="235"/>
      <c r="F555" s="235"/>
      <c r="G555" s="235"/>
      <c r="H555" s="235"/>
      <c r="I555" s="7"/>
    </row>
    <row r="556" ht="15.75" customHeight="1">
      <c r="A556" s="237"/>
      <c r="B556" s="237"/>
      <c r="C556" s="237"/>
      <c r="D556" s="237"/>
      <c r="E556" s="234"/>
      <c r="F556" s="234"/>
      <c r="G556" s="234"/>
      <c r="H556" s="234"/>
      <c r="I556" s="7"/>
    </row>
    <row r="557" ht="15.75" customHeight="1">
      <c r="A557" s="236"/>
      <c r="B557" s="236"/>
      <c r="C557" s="236"/>
      <c r="D557" s="236"/>
      <c r="E557" s="235"/>
      <c r="F557" s="235"/>
      <c r="G557" s="235"/>
      <c r="H557" s="235"/>
      <c r="I557" s="7"/>
    </row>
    <row r="558" ht="15.75" customHeight="1">
      <c r="A558" s="237"/>
      <c r="B558" s="237"/>
      <c r="C558" s="237"/>
      <c r="D558" s="237"/>
      <c r="E558" s="234"/>
      <c r="F558" s="234"/>
      <c r="G558" s="234"/>
      <c r="H558" s="234"/>
      <c r="I558" s="7"/>
    </row>
    <row r="559" ht="15.75" customHeight="1">
      <c r="A559" s="236"/>
      <c r="B559" s="236"/>
      <c r="C559" s="236"/>
      <c r="D559" s="236"/>
      <c r="E559" s="235"/>
      <c r="F559" s="235"/>
      <c r="G559" s="235"/>
      <c r="H559" s="235"/>
      <c r="I559" s="7"/>
    </row>
    <row r="560" ht="15.75" customHeight="1">
      <c r="A560" s="237"/>
      <c r="B560" s="237"/>
      <c r="C560" s="237"/>
      <c r="D560" s="237"/>
      <c r="E560" s="234"/>
      <c r="F560" s="234"/>
      <c r="G560" s="234"/>
      <c r="H560" s="234"/>
      <c r="I560" s="7"/>
    </row>
    <row r="561" ht="15.75" customHeight="1">
      <c r="A561" s="236"/>
      <c r="B561" s="236"/>
      <c r="C561" s="236"/>
      <c r="D561" s="236"/>
      <c r="E561" s="235"/>
      <c r="F561" s="235"/>
      <c r="G561" s="235"/>
      <c r="H561" s="235"/>
      <c r="I561" s="7"/>
    </row>
    <row r="562" ht="15.75" customHeight="1">
      <c r="A562" s="237"/>
      <c r="B562" s="237"/>
      <c r="C562" s="237"/>
      <c r="D562" s="237"/>
      <c r="E562" s="234"/>
      <c r="F562" s="234"/>
      <c r="G562" s="234"/>
      <c r="H562" s="234"/>
      <c r="I562" s="7"/>
    </row>
    <row r="563" ht="15.75" customHeight="1">
      <c r="A563" s="236"/>
      <c r="B563" s="236"/>
      <c r="C563" s="236"/>
      <c r="D563" s="236"/>
      <c r="E563" s="235"/>
      <c r="F563" s="235"/>
      <c r="G563" s="235"/>
      <c r="H563" s="235"/>
      <c r="I563" s="7"/>
    </row>
    <row r="564" ht="15.75" customHeight="1">
      <c r="A564" s="237"/>
      <c r="B564" s="237"/>
      <c r="C564" s="237"/>
      <c r="D564" s="237"/>
      <c r="E564" s="234"/>
      <c r="F564" s="234"/>
      <c r="G564" s="234"/>
      <c r="H564" s="234"/>
      <c r="I564" s="7"/>
    </row>
    <row r="565" ht="15.75" customHeight="1">
      <c r="A565" s="236"/>
      <c r="B565" s="236"/>
      <c r="C565" s="236"/>
      <c r="D565" s="236"/>
      <c r="E565" s="235"/>
      <c r="F565" s="235"/>
      <c r="G565" s="235"/>
      <c r="H565" s="235"/>
      <c r="I565" s="7"/>
    </row>
    <row r="566" ht="15.75" customHeight="1">
      <c r="A566" s="237"/>
      <c r="B566" s="237"/>
      <c r="C566" s="237"/>
      <c r="D566" s="237"/>
      <c r="E566" s="234"/>
      <c r="F566" s="234"/>
      <c r="G566" s="234"/>
      <c r="H566" s="234"/>
      <c r="I566" s="7"/>
    </row>
    <row r="567" ht="15.75" customHeight="1">
      <c r="A567" s="236"/>
      <c r="B567" s="236"/>
      <c r="C567" s="236"/>
      <c r="D567" s="236"/>
      <c r="E567" s="235"/>
      <c r="F567" s="235"/>
      <c r="G567" s="235"/>
      <c r="H567" s="235"/>
      <c r="I567" s="7"/>
    </row>
    <row r="568" ht="15.75" customHeight="1">
      <c r="A568" s="237"/>
      <c r="B568" s="237"/>
      <c r="C568" s="237"/>
      <c r="D568" s="237"/>
      <c r="E568" s="234"/>
      <c r="F568" s="234"/>
      <c r="G568" s="234"/>
      <c r="H568" s="234"/>
      <c r="I568" s="7"/>
    </row>
    <row r="569" ht="15.75" customHeight="1">
      <c r="A569" s="236"/>
      <c r="B569" s="236"/>
      <c r="C569" s="236"/>
      <c r="D569" s="236"/>
      <c r="E569" s="235"/>
      <c r="F569" s="235"/>
      <c r="G569" s="235"/>
      <c r="H569" s="235"/>
      <c r="I569" s="7"/>
    </row>
    <row r="570" ht="15.75" customHeight="1">
      <c r="A570" s="237"/>
      <c r="B570" s="237"/>
      <c r="C570" s="237"/>
      <c r="D570" s="237"/>
      <c r="E570" s="234"/>
      <c r="F570" s="234"/>
      <c r="G570" s="234"/>
      <c r="H570" s="234"/>
      <c r="I570" s="7"/>
    </row>
    <row r="571" ht="15.75" customHeight="1">
      <c r="A571" s="236"/>
      <c r="B571" s="236"/>
      <c r="C571" s="236"/>
      <c r="D571" s="236"/>
      <c r="E571" s="235"/>
      <c r="F571" s="235"/>
      <c r="G571" s="235"/>
      <c r="H571" s="235"/>
      <c r="I571" s="7"/>
    </row>
    <row r="572" ht="15.75" customHeight="1">
      <c r="A572" s="237"/>
      <c r="B572" s="237"/>
      <c r="C572" s="237"/>
      <c r="D572" s="237"/>
      <c r="E572" s="234"/>
      <c r="F572" s="234"/>
      <c r="G572" s="234"/>
      <c r="H572" s="234"/>
      <c r="I572" s="7"/>
    </row>
    <row r="573" ht="15.75" customHeight="1">
      <c r="A573" s="236"/>
      <c r="B573" s="236"/>
      <c r="C573" s="236"/>
      <c r="D573" s="236"/>
      <c r="E573" s="235"/>
      <c r="F573" s="235"/>
      <c r="G573" s="235"/>
      <c r="H573" s="235"/>
      <c r="I573" s="7"/>
    </row>
    <row r="574" ht="15.75" customHeight="1">
      <c r="A574" s="237"/>
      <c r="B574" s="237"/>
      <c r="C574" s="237"/>
      <c r="D574" s="237"/>
      <c r="E574" s="234"/>
      <c r="F574" s="234"/>
      <c r="G574" s="234"/>
      <c r="H574" s="234"/>
      <c r="I574" s="7"/>
    </row>
    <row r="575" ht="15.75" customHeight="1">
      <c r="A575" s="236"/>
      <c r="B575" s="236"/>
      <c r="C575" s="236"/>
      <c r="D575" s="236"/>
      <c r="E575" s="235"/>
      <c r="F575" s="235"/>
      <c r="G575" s="235"/>
      <c r="H575" s="235"/>
      <c r="I575" s="7"/>
    </row>
    <row r="576" ht="15.75" customHeight="1">
      <c r="A576" s="237"/>
      <c r="B576" s="237"/>
      <c r="C576" s="237"/>
      <c r="D576" s="237"/>
      <c r="E576" s="234"/>
      <c r="F576" s="234"/>
      <c r="G576" s="234"/>
      <c r="H576" s="234"/>
      <c r="I576" s="7"/>
    </row>
    <row r="577" ht="15.75" customHeight="1">
      <c r="A577" s="236"/>
      <c r="B577" s="236"/>
      <c r="C577" s="236"/>
      <c r="D577" s="236"/>
      <c r="E577" s="235"/>
      <c r="F577" s="235"/>
      <c r="G577" s="235"/>
      <c r="H577" s="235"/>
      <c r="I577" s="7"/>
    </row>
    <row r="578" ht="15.75" customHeight="1">
      <c r="A578" s="237"/>
      <c r="B578" s="237"/>
      <c r="C578" s="237"/>
      <c r="D578" s="237"/>
      <c r="E578" s="234"/>
      <c r="F578" s="234"/>
      <c r="G578" s="234"/>
      <c r="H578" s="234"/>
      <c r="I578" s="7"/>
    </row>
    <row r="579" ht="15.75" customHeight="1">
      <c r="A579" s="236"/>
      <c r="B579" s="236"/>
      <c r="C579" s="236"/>
      <c r="D579" s="236"/>
      <c r="E579" s="235"/>
      <c r="F579" s="235"/>
      <c r="G579" s="235"/>
      <c r="H579" s="235"/>
      <c r="I579" s="7"/>
    </row>
    <row r="580" ht="15.75" customHeight="1">
      <c r="A580" s="237"/>
      <c r="B580" s="237"/>
      <c r="C580" s="237"/>
      <c r="D580" s="237"/>
      <c r="E580" s="234"/>
      <c r="F580" s="234"/>
      <c r="G580" s="234"/>
      <c r="H580" s="234"/>
      <c r="I580" s="7"/>
    </row>
    <row r="581" ht="15.75" customHeight="1">
      <c r="A581" s="236"/>
      <c r="B581" s="236"/>
      <c r="C581" s="236"/>
      <c r="D581" s="236"/>
      <c r="E581" s="235"/>
      <c r="F581" s="235"/>
      <c r="G581" s="235"/>
      <c r="H581" s="235"/>
      <c r="I581" s="7"/>
    </row>
    <row r="582" ht="15.75" customHeight="1">
      <c r="A582" s="237"/>
      <c r="B582" s="237"/>
      <c r="C582" s="237"/>
      <c r="D582" s="237"/>
      <c r="E582" s="234"/>
      <c r="F582" s="234"/>
      <c r="G582" s="234"/>
      <c r="H582" s="234"/>
      <c r="I582" s="7"/>
    </row>
    <row r="583" ht="15.75" customHeight="1">
      <c r="A583" s="236"/>
      <c r="B583" s="236"/>
      <c r="C583" s="236"/>
      <c r="D583" s="236"/>
      <c r="E583" s="235"/>
      <c r="F583" s="235"/>
      <c r="G583" s="235"/>
      <c r="H583" s="235"/>
      <c r="I583" s="7"/>
    </row>
    <row r="584" ht="15.75" customHeight="1">
      <c r="A584" s="237"/>
      <c r="B584" s="237"/>
      <c r="C584" s="237"/>
      <c r="D584" s="237"/>
      <c r="E584" s="234"/>
      <c r="F584" s="234"/>
      <c r="G584" s="234"/>
      <c r="H584" s="234"/>
      <c r="I584" s="7"/>
    </row>
    <row r="585" ht="15.75" customHeight="1">
      <c r="A585" s="236"/>
      <c r="B585" s="236"/>
      <c r="C585" s="236"/>
      <c r="D585" s="236"/>
      <c r="E585" s="235"/>
      <c r="F585" s="235"/>
      <c r="G585" s="235"/>
      <c r="H585" s="235"/>
      <c r="I585" s="7"/>
    </row>
    <row r="586" ht="15.75" customHeight="1">
      <c r="A586" s="237"/>
      <c r="B586" s="237"/>
      <c r="C586" s="237"/>
      <c r="D586" s="237"/>
      <c r="E586" s="234"/>
      <c r="F586" s="234"/>
      <c r="G586" s="234"/>
      <c r="H586" s="234"/>
      <c r="I586" s="7"/>
    </row>
    <row r="587" ht="15.75" customHeight="1">
      <c r="A587" s="236"/>
      <c r="B587" s="236"/>
      <c r="C587" s="236"/>
      <c r="D587" s="236"/>
      <c r="E587" s="235"/>
      <c r="F587" s="235"/>
      <c r="G587" s="235"/>
      <c r="H587" s="235"/>
      <c r="I587" s="7"/>
    </row>
    <row r="588" ht="15.75" customHeight="1">
      <c r="A588" s="237"/>
      <c r="B588" s="237"/>
      <c r="C588" s="237"/>
      <c r="D588" s="237"/>
      <c r="E588" s="234"/>
      <c r="F588" s="234"/>
      <c r="G588" s="234"/>
      <c r="H588" s="234"/>
      <c r="I588" s="7"/>
    </row>
    <row r="589" ht="15.75" customHeight="1">
      <c r="A589" s="236"/>
      <c r="B589" s="236"/>
      <c r="C589" s="236"/>
      <c r="D589" s="236"/>
      <c r="E589" s="235"/>
      <c r="F589" s="235"/>
      <c r="G589" s="235"/>
      <c r="H589" s="235"/>
      <c r="I589" s="7"/>
    </row>
    <row r="590" ht="15.75" customHeight="1">
      <c r="A590" s="237"/>
      <c r="B590" s="237"/>
      <c r="C590" s="237"/>
      <c r="D590" s="237"/>
      <c r="E590" s="234"/>
      <c r="F590" s="234"/>
      <c r="G590" s="234"/>
      <c r="H590" s="234"/>
      <c r="I590" s="7"/>
    </row>
    <row r="591" ht="15.75" customHeight="1">
      <c r="A591" s="236"/>
      <c r="B591" s="236"/>
      <c r="C591" s="236"/>
      <c r="D591" s="236"/>
      <c r="E591" s="235"/>
      <c r="F591" s="235"/>
      <c r="G591" s="235"/>
      <c r="H591" s="235"/>
      <c r="I591" s="7"/>
    </row>
    <row r="592" ht="15.75" customHeight="1">
      <c r="A592" s="237"/>
      <c r="B592" s="237"/>
      <c r="C592" s="237"/>
      <c r="D592" s="237"/>
      <c r="E592" s="234"/>
      <c r="F592" s="234"/>
      <c r="G592" s="234"/>
      <c r="H592" s="234"/>
      <c r="I592" s="7"/>
    </row>
    <row r="593" ht="15.75" customHeight="1">
      <c r="A593" s="236"/>
      <c r="B593" s="236"/>
      <c r="C593" s="236"/>
      <c r="D593" s="236"/>
      <c r="E593" s="235"/>
      <c r="F593" s="235"/>
      <c r="G593" s="235"/>
      <c r="H593" s="235"/>
      <c r="I593" s="7"/>
    </row>
    <row r="594" ht="15.75" customHeight="1">
      <c r="A594" s="237"/>
      <c r="B594" s="237"/>
      <c r="C594" s="237"/>
      <c r="D594" s="237"/>
      <c r="E594" s="234"/>
      <c r="F594" s="234"/>
      <c r="G594" s="234"/>
      <c r="H594" s="234"/>
      <c r="I594" s="7"/>
    </row>
    <row r="595" ht="15.75" customHeight="1">
      <c r="A595" s="236"/>
      <c r="B595" s="236"/>
      <c r="C595" s="236"/>
      <c r="D595" s="236"/>
      <c r="E595" s="235"/>
      <c r="F595" s="235"/>
      <c r="G595" s="235"/>
      <c r="H595" s="235"/>
      <c r="I595" s="7"/>
    </row>
    <row r="596" ht="15.75" customHeight="1">
      <c r="A596" s="237"/>
      <c r="B596" s="237"/>
      <c r="C596" s="237"/>
      <c r="D596" s="237"/>
      <c r="E596" s="234"/>
      <c r="F596" s="234"/>
      <c r="G596" s="234"/>
      <c r="H596" s="234"/>
      <c r="I596" s="7"/>
    </row>
    <row r="597" ht="15.75" customHeight="1">
      <c r="A597" s="236"/>
      <c r="B597" s="236"/>
      <c r="C597" s="236"/>
      <c r="D597" s="236"/>
      <c r="E597" s="235"/>
      <c r="F597" s="235"/>
      <c r="G597" s="235"/>
      <c r="H597" s="235"/>
      <c r="I597" s="7"/>
    </row>
    <row r="598" ht="15.75" customHeight="1">
      <c r="A598" s="237"/>
      <c r="B598" s="237"/>
      <c r="C598" s="237"/>
      <c r="D598" s="237"/>
      <c r="E598" s="234"/>
      <c r="F598" s="234"/>
      <c r="G598" s="234"/>
      <c r="H598" s="234"/>
      <c r="I598" s="7"/>
    </row>
    <row r="599" ht="15.75" customHeight="1">
      <c r="A599" s="236"/>
      <c r="B599" s="236"/>
      <c r="C599" s="236"/>
      <c r="D599" s="236"/>
      <c r="E599" s="235"/>
      <c r="F599" s="235"/>
      <c r="G599" s="235"/>
      <c r="H599" s="235"/>
      <c r="I599" s="7"/>
    </row>
    <row r="600" ht="15.75" customHeight="1">
      <c r="A600" s="237"/>
      <c r="B600" s="237"/>
      <c r="C600" s="237"/>
      <c r="D600" s="237"/>
      <c r="E600" s="234"/>
      <c r="F600" s="234"/>
      <c r="G600" s="234"/>
      <c r="H600" s="234"/>
      <c r="I600" s="7"/>
    </row>
    <row r="601" ht="15.75" customHeight="1">
      <c r="A601" s="236"/>
      <c r="B601" s="236"/>
      <c r="C601" s="236"/>
      <c r="D601" s="236"/>
      <c r="E601" s="235"/>
      <c r="F601" s="235"/>
      <c r="G601" s="235"/>
      <c r="H601" s="235"/>
      <c r="I601" s="7"/>
    </row>
    <row r="602" ht="15.75" customHeight="1">
      <c r="A602" s="237"/>
      <c r="B602" s="237"/>
      <c r="C602" s="237"/>
      <c r="D602" s="237"/>
      <c r="E602" s="234"/>
      <c r="F602" s="234"/>
      <c r="G602" s="234"/>
      <c r="H602" s="234"/>
      <c r="I602" s="7"/>
    </row>
    <row r="603" ht="15.75" customHeight="1">
      <c r="A603" s="236"/>
      <c r="B603" s="236"/>
      <c r="C603" s="236"/>
      <c r="D603" s="236"/>
      <c r="E603" s="235"/>
      <c r="F603" s="235"/>
      <c r="G603" s="235"/>
      <c r="H603" s="235"/>
      <c r="I603" s="7"/>
    </row>
    <row r="604" ht="15.75" customHeight="1">
      <c r="A604" s="237"/>
      <c r="B604" s="237"/>
      <c r="C604" s="237"/>
      <c r="D604" s="237"/>
      <c r="E604" s="234"/>
      <c r="F604" s="234"/>
      <c r="G604" s="234"/>
      <c r="H604" s="234"/>
      <c r="I604" s="7"/>
    </row>
    <row r="605" ht="15.75" customHeight="1">
      <c r="A605" s="236"/>
      <c r="B605" s="236"/>
      <c r="C605" s="236"/>
      <c r="D605" s="236"/>
      <c r="E605" s="235"/>
      <c r="F605" s="235"/>
      <c r="G605" s="235"/>
      <c r="H605" s="235"/>
      <c r="I605" s="7"/>
    </row>
    <row r="606" ht="15.75" customHeight="1">
      <c r="A606" s="237"/>
      <c r="B606" s="237"/>
      <c r="C606" s="237"/>
      <c r="D606" s="237"/>
      <c r="E606" s="234"/>
      <c r="F606" s="234"/>
      <c r="G606" s="234"/>
      <c r="H606" s="234"/>
      <c r="I606" s="7"/>
    </row>
    <row r="607" ht="15.75" customHeight="1">
      <c r="A607" s="236"/>
      <c r="B607" s="236"/>
      <c r="C607" s="236"/>
      <c r="D607" s="236"/>
      <c r="E607" s="235"/>
      <c r="F607" s="235"/>
      <c r="G607" s="235"/>
      <c r="H607" s="235"/>
      <c r="I607" s="7"/>
    </row>
    <row r="608" ht="15.75" customHeight="1">
      <c r="A608" s="237"/>
      <c r="B608" s="237"/>
      <c r="C608" s="237"/>
      <c r="D608" s="237"/>
      <c r="E608" s="234"/>
      <c r="F608" s="234"/>
      <c r="G608" s="234"/>
      <c r="H608" s="234"/>
      <c r="I608" s="7"/>
    </row>
    <row r="609" ht="15.75" customHeight="1">
      <c r="A609" s="236"/>
      <c r="B609" s="236"/>
      <c r="C609" s="236"/>
      <c r="D609" s="236"/>
      <c r="E609" s="235"/>
      <c r="F609" s="235"/>
      <c r="G609" s="235"/>
      <c r="H609" s="235"/>
      <c r="I609" s="7"/>
    </row>
    <row r="610" ht="15.75" customHeight="1">
      <c r="A610" s="237"/>
      <c r="B610" s="237"/>
      <c r="C610" s="237"/>
      <c r="D610" s="237"/>
      <c r="E610" s="234"/>
      <c r="F610" s="234"/>
      <c r="G610" s="234"/>
      <c r="H610" s="234"/>
      <c r="I610" s="7"/>
    </row>
    <row r="611" ht="15.75" customHeight="1">
      <c r="A611" s="236"/>
      <c r="B611" s="236"/>
      <c r="C611" s="236"/>
      <c r="D611" s="236"/>
      <c r="E611" s="235"/>
      <c r="F611" s="235"/>
      <c r="G611" s="235"/>
      <c r="H611" s="235"/>
      <c r="I611" s="7"/>
    </row>
    <row r="612" ht="15.75" customHeight="1">
      <c r="A612" s="237"/>
      <c r="B612" s="237"/>
      <c r="C612" s="237"/>
      <c r="D612" s="237"/>
      <c r="E612" s="234"/>
      <c r="F612" s="234"/>
      <c r="G612" s="234"/>
      <c r="H612" s="234"/>
      <c r="I612" s="7"/>
    </row>
    <row r="613" ht="15.75" customHeight="1">
      <c r="A613" s="236"/>
      <c r="B613" s="236"/>
      <c r="C613" s="236"/>
      <c r="D613" s="236"/>
      <c r="E613" s="235"/>
      <c r="F613" s="235"/>
      <c r="G613" s="235"/>
      <c r="H613" s="235"/>
      <c r="I613" s="7"/>
    </row>
    <row r="614" ht="15.75" customHeight="1">
      <c r="A614" s="237"/>
      <c r="B614" s="237"/>
      <c r="C614" s="237"/>
      <c r="D614" s="237"/>
      <c r="E614" s="234"/>
      <c r="F614" s="234"/>
      <c r="G614" s="234"/>
      <c r="H614" s="234"/>
      <c r="I614" s="7"/>
    </row>
    <row r="615" ht="15.75" customHeight="1">
      <c r="A615" s="236"/>
      <c r="B615" s="236"/>
      <c r="C615" s="236"/>
      <c r="D615" s="236"/>
      <c r="E615" s="235"/>
      <c r="F615" s="235"/>
      <c r="G615" s="235"/>
      <c r="H615" s="235"/>
      <c r="I615" s="7"/>
    </row>
    <row r="616" ht="15.75" customHeight="1">
      <c r="A616" s="237"/>
      <c r="B616" s="237"/>
      <c r="C616" s="237"/>
      <c r="D616" s="237"/>
      <c r="E616" s="234"/>
      <c r="F616" s="234"/>
      <c r="G616" s="234"/>
      <c r="H616" s="234"/>
      <c r="I616" s="7"/>
    </row>
    <row r="617" ht="15.75" customHeight="1">
      <c r="A617" s="236"/>
      <c r="B617" s="236"/>
      <c r="C617" s="236"/>
      <c r="D617" s="236"/>
      <c r="E617" s="235"/>
      <c r="F617" s="235"/>
      <c r="G617" s="235"/>
      <c r="H617" s="235"/>
      <c r="I617" s="7"/>
    </row>
    <row r="618" ht="15.75" customHeight="1">
      <c r="A618" s="237"/>
      <c r="B618" s="237"/>
      <c r="C618" s="237"/>
      <c r="D618" s="237"/>
      <c r="E618" s="234"/>
      <c r="F618" s="234"/>
      <c r="G618" s="234"/>
      <c r="H618" s="234"/>
      <c r="I618" s="7"/>
    </row>
    <row r="619" ht="15.75" customHeight="1">
      <c r="A619" s="236"/>
      <c r="B619" s="236"/>
      <c r="C619" s="236"/>
      <c r="D619" s="236"/>
      <c r="E619" s="235"/>
      <c r="F619" s="235"/>
      <c r="G619" s="235"/>
      <c r="H619" s="235"/>
      <c r="I619" s="7"/>
    </row>
    <row r="620" ht="15.75" customHeight="1">
      <c r="A620" s="237"/>
      <c r="B620" s="237"/>
      <c r="C620" s="237"/>
      <c r="D620" s="237"/>
      <c r="E620" s="234"/>
      <c r="F620" s="234"/>
      <c r="G620" s="234"/>
      <c r="H620" s="234"/>
      <c r="I620" s="7"/>
    </row>
    <row r="621" ht="15.75" customHeight="1">
      <c r="A621" s="236"/>
      <c r="B621" s="236"/>
      <c r="C621" s="236"/>
      <c r="D621" s="236"/>
      <c r="E621" s="235"/>
      <c r="F621" s="235"/>
      <c r="G621" s="235"/>
      <c r="H621" s="235"/>
      <c r="I621" s="7"/>
    </row>
    <row r="622" ht="15.75" customHeight="1">
      <c r="A622" s="237"/>
      <c r="B622" s="237"/>
      <c r="C622" s="237"/>
      <c r="D622" s="237"/>
      <c r="E622" s="234"/>
      <c r="F622" s="234"/>
      <c r="G622" s="234"/>
      <c r="H622" s="234"/>
      <c r="I622" s="7"/>
    </row>
    <row r="623" ht="15.75" customHeight="1">
      <c r="A623" s="236"/>
      <c r="B623" s="236"/>
      <c r="C623" s="236"/>
      <c r="D623" s="236"/>
      <c r="E623" s="235"/>
      <c r="F623" s="235"/>
      <c r="G623" s="235"/>
      <c r="H623" s="235"/>
      <c r="I623" s="7"/>
    </row>
    <row r="624" ht="15.75" customHeight="1">
      <c r="A624" s="237"/>
      <c r="B624" s="237"/>
      <c r="C624" s="237"/>
      <c r="D624" s="237"/>
      <c r="E624" s="234"/>
      <c r="F624" s="234"/>
      <c r="G624" s="234"/>
      <c r="H624" s="234"/>
      <c r="I624" s="7"/>
    </row>
    <row r="625" ht="15.75" customHeight="1">
      <c r="A625" s="236"/>
      <c r="B625" s="236"/>
      <c r="C625" s="236"/>
      <c r="D625" s="236"/>
      <c r="E625" s="235"/>
      <c r="F625" s="235"/>
      <c r="G625" s="235"/>
      <c r="H625" s="235"/>
      <c r="I625" s="7"/>
    </row>
    <row r="626" ht="15.75" customHeight="1">
      <c r="A626" s="237"/>
      <c r="B626" s="237"/>
      <c r="C626" s="237"/>
      <c r="D626" s="237"/>
      <c r="E626" s="234"/>
      <c r="F626" s="234"/>
      <c r="G626" s="234"/>
      <c r="H626" s="234"/>
      <c r="I626" s="7"/>
    </row>
    <row r="627" ht="15.75" customHeight="1">
      <c r="A627" s="236"/>
      <c r="B627" s="236"/>
      <c r="C627" s="236"/>
      <c r="D627" s="236"/>
      <c r="E627" s="235"/>
      <c r="F627" s="235"/>
      <c r="G627" s="235"/>
      <c r="H627" s="235"/>
      <c r="I627" s="7"/>
    </row>
    <row r="628" ht="15.75" customHeight="1">
      <c r="A628" s="237"/>
      <c r="B628" s="237"/>
      <c r="C628" s="237"/>
      <c r="D628" s="237"/>
      <c r="E628" s="234"/>
      <c r="F628" s="234"/>
      <c r="G628" s="234"/>
      <c r="H628" s="234"/>
      <c r="I628" s="7"/>
    </row>
    <row r="629" ht="15.75" customHeight="1">
      <c r="A629" s="236"/>
      <c r="B629" s="236"/>
      <c r="C629" s="236"/>
      <c r="D629" s="236"/>
      <c r="E629" s="235"/>
      <c r="F629" s="235"/>
      <c r="G629" s="235"/>
      <c r="H629" s="235"/>
      <c r="I629" s="7"/>
    </row>
    <row r="630" ht="15.75" customHeight="1">
      <c r="A630" s="237"/>
      <c r="B630" s="237"/>
      <c r="C630" s="237"/>
      <c r="D630" s="237"/>
      <c r="E630" s="234"/>
      <c r="F630" s="234"/>
      <c r="G630" s="234"/>
      <c r="H630" s="234"/>
      <c r="I630" s="7"/>
    </row>
    <row r="631" ht="15.75" customHeight="1">
      <c r="A631" s="236"/>
      <c r="B631" s="236"/>
      <c r="C631" s="236"/>
      <c r="D631" s="236"/>
      <c r="E631" s="235"/>
      <c r="F631" s="235"/>
      <c r="G631" s="235"/>
      <c r="H631" s="235"/>
      <c r="I631" s="7"/>
    </row>
    <row r="632" ht="15.75" customHeight="1">
      <c r="A632" s="237"/>
      <c r="B632" s="237"/>
      <c r="C632" s="237"/>
      <c r="D632" s="237"/>
      <c r="E632" s="234"/>
      <c r="F632" s="234"/>
      <c r="G632" s="234"/>
      <c r="H632" s="234"/>
      <c r="I632" s="7"/>
    </row>
    <row r="633" ht="15.75" customHeight="1">
      <c r="A633" s="236"/>
      <c r="B633" s="236"/>
      <c r="C633" s="236"/>
      <c r="D633" s="236"/>
      <c r="E633" s="235"/>
      <c r="F633" s="235"/>
      <c r="G633" s="235"/>
      <c r="H633" s="235"/>
      <c r="I633" s="7"/>
    </row>
    <row r="634" ht="15.75" customHeight="1">
      <c r="A634" s="237"/>
      <c r="B634" s="237"/>
      <c r="C634" s="237"/>
      <c r="D634" s="237"/>
      <c r="E634" s="234"/>
      <c r="F634" s="234"/>
      <c r="G634" s="234"/>
      <c r="H634" s="234"/>
      <c r="I634" s="7"/>
    </row>
    <row r="635" ht="15.75" customHeight="1">
      <c r="A635" s="236"/>
      <c r="B635" s="236"/>
      <c r="C635" s="236"/>
      <c r="D635" s="236"/>
      <c r="E635" s="235"/>
      <c r="F635" s="235"/>
      <c r="G635" s="235"/>
      <c r="H635" s="235"/>
      <c r="I635" s="7"/>
    </row>
    <row r="636" ht="15.75" customHeight="1">
      <c r="A636" s="237"/>
      <c r="B636" s="237"/>
      <c r="C636" s="237"/>
      <c r="D636" s="237"/>
      <c r="E636" s="234"/>
      <c r="F636" s="234"/>
      <c r="G636" s="234"/>
      <c r="H636" s="234"/>
      <c r="I636" s="7"/>
    </row>
    <row r="637" ht="15.75" customHeight="1">
      <c r="A637" s="236"/>
      <c r="B637" s="236"/>
      <c r="C637" s="236"/>
      <c r="D637" s="236"/>
      <c r="E637" s="235"/>
      <c r="F637" s="235"/>
      <c r="G637" s="235"/>
      <c r="H637" s="235"/>
      <c r="I637" s="7"/>
    </row>
    <row r="638" ht="15.75" customHeight="1">
      <c r="A638" s="237"/>
      <c r="B638" s="237"/>
      <c r="C638" s="237"/>
      <c r="D638" s="237"/>
      <c r="E638" s="234"/>
      <c r="F638" s="234"/>
      <c r="G638" s="234"/>
      <c r="H638" s="234"/>
      <c r="I638" s="7"/>
    </row>
    <row r="639" ht="15.75" customHeight="1">
      <c r="A639" s="236"/>
      <c r="B639" s="236"/>
      <c r="C639" s="236"/>
      <c r="D639" s="236"/>
      <c r="E639" s="235"/>
      <c r="F639" s="235"/>
      <c r="G639" s="235"/>
      <c r="H639" s="235"/>
      <c r="I639" s="7"/>
    </row>
    <row r="640" ht="15.75" customHeight="1">
      <c r="A640" s="237"/>
      <c r="B640" s="237"/>
      <c r="C640" s="237"/>
      <c r="D640" s="237"/>
      <c r="E640" s="234"/>
      <c r="F640" s="234"/>
      <c r="G640" s="234"/>
      <c r="H640" s="234"/>
      <c r="I640" s="7"/>
    </row>
    <row r="641" ht="15.75" customHeight="1">
      <c r="A641" s="236"/>
      <c r="B641" s="236"/>
      <c r="C641" s="236"/>
      <c r="D641" s="236"/>
      <c r="E641" s="235"/>
      <c r="F641" s="235"/>
      <c r="G641" s="235"/>
      <c r="H641" s="235"/>
      <c r="I641" s="7"/>
    </row>
    <row r="642" ht="15.75" customHeight="1">
      <c r="A642" s="237"/>
      <c r="B642" s="237"/>
      <c r="C642" s="237"/>
      <c r="D642" s="237"/>
      <c r="E642" s="234"/>
      <c r="F642" s="234"/>
      <c r="G642" s="234"/>
      <c r="H642" s="234"/>
      <c r="I642" s="7"/>
    </row>
    <row r="643" ht="15.75" customHeight="1">
      <c r="A643" s="236"/>
      <c r="B643" s="236"/>
      <c r="C643" s="236"/>
      <c r="D643" s="236"/>
      <c r="E643" s="235"/>
      <c r="F643" s="235"/>
      <c r="G643" s="235"/>
      <c r="H643" s="235"/>
      <c r="I643" s="7"/>
    </row>
    <row r="644" ht="15.75" customHeight="1">
      <c r="A644" s="237"/>
      <c r="B644" s="237"/>
      <c r="C644" s="237"/>
      <c r="D644" s="237"/>
      <c r="E644" s="234"/>
      <c r="F644" s="234"/>
      <c r="G644" s="234"/>
      <c r="H644" s="234"/>
      <c r="I644" s="7"/>
    </row>
    <row r="645" ht="15.75" customHeight="1">
      <c r="A645" s="236"/>
      <c r="B645" s="236"/>
      <c r="C645" s="236"/>
      <c r="D645" s="236"/>
      <c r="E645" s="235"/>
      <c r="F645" s="235"/>
      <c r="G645" s="235"/>
      <c r="H645" s="235"/>
      <c r="I645" s="7"/>
    </row>
    <row r="646" ht="15.75" customHeight="1">
      <c r="A646" s="237"/>
      <c r="B646" s="237"/>
      <c r="C646" s="237"/>
      <c r="D646" s="237"/>
      <c r="E646" s="234"/>
      <c r="F646" s="234"/>
      <c r="G646" s="234"/>
      <c r="H646" s="234"/>
      <c r="I646" s="7"/>
    </row>
    <row r="647" ht="15.75" customHeight="1">
      <c r="A647" s="236"/>
      <c r="B647" s="236"/>
      <c r="C647" s="236"/>
      <c r="D647" s="236"/>
      <c r="E647" s="235"/>
      <c r="F647" s="235"/>
      <c r="G647" s="235"/>
      <c r="H647" s="235"/>
      <c r="I647" s="7"/>
    </row>
    <row r="648" ht="15.75" customHeight="1">
      <c r="A648" s="237"/>
      <c r="B648" s="237"/>
      <c r="C648" s="237"/>
      <c r="D648" s="237"/>
      <c r="E648" s="234"/>
      <c r="F648" s="234"/>
      <c r="G648" s="234"/>
      <c r="H648" s="234"/>
      <c r="I648" s="7"/>
    </row>
    <row r="649" ht="15.75" customHeight="1">
      <c r="A649" s="236"/>
      <c r="B649" s="236"/>
      <c r="C649" s="236"/>
      <c r="D649" s="236"/>
      <c r="E649" s="235"/>
      <c r="F649" s="235"/>
      <c r="G649" s="235"/>
      <c r="H649" s="235"/>
      <c r="I649" s="7"/>
    </row>
    <row r="650" ht="15.75" customHeight="1">
      <c r="A650" s="237"/>
      <c r="B650" s="237"/>
      <c r="C650" s="237"/>
      <c r="D650" s="237"/>
      <c r="E650" s="234"/>
      <c r="F650" s="234"/>
      <c r="G650" s="234"/>
      <c r="H650" s="234"/>
      <c r="I650" s="7"/>
    </row>
    <row r="651" ht="15.75" customHeight="1">
      <c r="A651" s="236"/>
      <c r="B651" s="236"/>
      <c r="C651" s="236"/>
      <c r="D651" s="236"/>
      <c r="E651" s="235"/>
      <c r="F651" s="235"/>
      <c r="G651" s="235"/>
      <c r="H651" s="235"/>
      <c r="I651" s="7"/>
    </row>
    <row r="652" ht="15.75" customHeight="1">
      <c r="A652" s="237"/>
      <c r="B652" s="237"/>
      <c r="C652" s="237"/>
      <c r="D652" s="237"/>
      <c r="E652" s="234"/>
      <c r="F652" s="234"/>
      <c r="G652" s="234"/>
      <c r="H652" s="234"/>
      <c r="I652" s="7"/>
    </row>
    <row r="653" ht="15.75" customHeight="1">
      <c r="A653" s="236"/>
      <c r="B653" s="236"/>
      <c r="C653" s="236"/>
      <c r="D653" s="236"/>
      <c r="E653" s="235"/>
      <c r="F653" s="235"/>
      <c r="G653" s="235"/>
      <c r="H653" s="235"/>
      <c r="I653" s="7"/>
    </row>
    <row r="654" ht="15.75" customHeight="1">
      <c r="A654" s="237"/>
      <c r="B654" s="237"/>
      <c r="C654" s="237"/>
      <c r="D654" s="237"/>
      <c r="E654" s="234"/>
      <c r="F654" s="234"/>
      <c r="G654" s="234"/>
      <c r="H654" s="234"/>
      <c r="I654" s="7"/>
    </row>
    <row r="655" ht="15.75" customHeight="1">
      <c r="A655" s="236"/>
      <c r="B655" s="236"/>
      <c r="C655" s="236"/>
      <c r="D655" s="236"/>
      <c r="E655" s="235"/>
      <c r="F655" s="235"/>
      <c r="G655" s="235"/>
      <c r="H655" s="235"/>
      <c r="I655" s="7"/>
    </row>
    <row r="656" ht="15.75" customHeight="1">
      <c r="A656" s="237"/>
      <c r="B656" s="237"/>
      <c r="C656" s="237"/>
      <c r="D656" s="237"/>
      <c r="E656" s="234"/>
      <c r="F656" s="234"/>
      <c r="G656" s="234"/>
      <c r="H656" s="234"/>
      <c r="I656" s="7"/>
    </row>
    <row r="657" ht="15.75" customHeight="1">
      <c r="A657" s="236"/>
      <c r="B657" s="236"/>
      <c r="C657" s="236"/>
      <c r="D657" s="236"/>
      <c r="E657" s="235"/>
      <c r="F657" s="235"/>
      <c r="G657" s="235"/>
      <c r="H657" s="235"/>
      <c r="I657" s="7"/>
    </row>
    <row r="658" ht="15.75" customHeight="1">
      <c r="A658" s="237"/>
      <c r="B658" s="237"/>
      <c r="C658" s="237"/>
      <c r="D658" s="237"/>
      <c r="E658" s="234"/>
      <c r="F658" s="234"/>
      <c r="G658" s="234"/>
      <c r="H658" s="234"/>
      <c r="I658" s="7"/>
    </row>
    <row r="659" ht="15.75" customHeight="1">
      <c r="A659" s="236"/>
      <c r="B659" s="236"/>
      <c r="C659" s="236"/>
      <c r="D659" s="236"/>
      <c r="E659" s="235"/>
      <c r="F659" s="235"/>
      <c r="G659" s="235"/>
      <c r="H659" s="235"/>
      <c r="I659" s="7"/>
    </row>
    <row r="660" ht="15.75" customHeight="1">
      <c r="A660" s="237"/>
      <c r="B660" s="237"/>
      <c r="C660" s="237"/>
      <c r="D660" s="237"/>
      <c r="E660" s="234"/>
      <c r="F660" s="234"/>
      <c r="G660" s="234"/>
      <c r="H660" s="234"/>
      <c r="I660" s="7"/>
    </row>
    <row r="661" ht="15.75" customHeight="1">
      <c r="A661" s="236"/>
      <c r="B661" s="236"/>
      <c r="C661" s="236"/>
      <c r="D661" s="236"/>
      <c r="E661" s="235"/>
      <c r="F661" s="235"/>
      <c r="G661" s="235"/>
      <c r="H661" s="235"/>
      <c r="I661" s="7"/>
    </row>
    <row r="662" ht="15.75" customHeight="1">
      <c r="A662" s="237"/>
      <c r="B662" s="237"/>
      <c r="C662" s="237"/>
      <c r="D662" s="237"/>
      <c r="E662" s="234"/>
      <c r="F662" s="234"/>
      <c r="G662" s="234"/>
      <c r="H662" s="234"/>
      <c r="I662" s="7"/>
    </row>
    <row r="663" ht="15.75" customHeight="1">
      <c r="A663" s="236"/>
      <c r="B663" s="236"/>
      <c r="C663" s="236"/>
      <c r="D663" s="236"/>
      <c r="E663" s="235"/>
      <c r="F663" s="235"/>
      <c r="G663" s="235"/>
      <c r="H663" s="235"/>
      <c r="I663" s="7"/>
    </row>
    <row r="664" ht="15.75" customHeight="1">
      <c r="A664" s="237"/>
      <c r="B664" s="237"/>
      <c r="C664" s="237"/>
      <c r="D664" s="237"/>
      <c r="E664" s="234"/>
      <c r="F664" s="234"/>
      <c r="G664" s="234"/>
      <c r="H664" s="234"/>
      <c r="I664" s="7"/>
    </row>
    <row r="665" ht="15.75" customHeight="1">
      <c r="A665" s="236"/>
      <c r="B665" s="236"/>
      <c r="C665" s="236"/>
      <c r="D665" s="236"/>
      <c r="E665" s="235"/>
      <c r="F665" s="235"/>
      <c r="G665" s="235"/>
      <c r="H665" s="235"/>
      <c r="I665" s="7"/>
    </row>
    <row r="666" ht="15.75" customHeight="1">
      <c r="A666" s="237"/>
      <c r="B666" s="237"/>
      <c r="C666" s="237"/>
      <c r="D666" s="237"/>
      <c r="E666" s="234"/>
      <c r="F666" s="234"/>
      <c r="G666" s="234"/>
      <c r="H666" s="234"/>
      <c r="I666" s="7"/>
    </row>
    <row r="667" ht="15.75" customHeight="1">
      <c r="A667" s="236"/>
      <c r="B667" s="236"/>
      <c r="C667" s="236"/>
      <c r="D667" s="236"/>
      <c r="E667" s="235"/>
      <c r="F667" s="235"/>
      <c r="G667" s="235"/>
      <c r="H667" s="235"/>
      <c r="I667" s="7"/>
    </row>
    <row r="668" ht="15.75" customHeight="1">
      <c r="A668" s="237"/>
      <c r="B668" s="237"/>
      <c r="C668" s="237"/>
      <c r="D668" s="237"/>
      <c r="E668" s="234"/>
      <c r="F668" s="234"/>
      <c r="G668" s="234"/>
      <c r="H668" s="234"/>
      <c r="I668" s="7"/>
    </row>
    <row r="669" ht="15.75" customHeight="1">
      <c r="A669" s="236"/>
      <c r="B669" s="236"/>
      <c r="C669" s="236"/>
      <c r="D669" s="236"/>
      <c r="E669" s="235"/>
      <c r="F669" s="235"/>
      <c r="G669" s="235"/>
      <c r="H669" s="235"/>
      <c r="I669" s="7"/>
    </row>
    <row r="670" ht="15.75" customHeight="1">
      <c r="A670" s="237"/>
      <c r="B670" s="237"/>
      <c r="C670" s="237"/>
      <c r="D670" s="237"/>
      <c r="E670" s="234"/>
      <c r="F670" s="234"/>
      <c r="G670" s="234"/>
      <c r="H670" s="234"/>
      <c r="I670" s="7"/>
    </row>
    <row r="671" ht="15.75" customHeight="1">
      <c r="A671" s="236"/>
      <c r="B671" s="236"/>
      <c r="C671" s="236"/>
      <c r="D671" s="236"/>
      <c r="E671" s="235"/>
      <c r="F671" s="235"/>
      <c r="G671" s="235"/>
      <c r="H671" s="235"/>
      <c r="I671" s="7"/>
    </row>
    <row r="672" ht="15.75" customHeight="1">
      <c r="A672" s="237"/>
      <c r="B672" s="237"/>
      <c r="C672" s="237"/>
      <c r="D672" s="237"/>
      <c r="E672" s="234"/>
      <c r="F672" s="234"/>
      <c r="G672" s="234"/>
      <c r="H672" s="234"/>
      <c r="I672" s="7"/>
    </row>
    <row r="673" ht="15.75" customHeight="1">
      <c r="A673" s="236"/>
      <c r="B673" s="236"/>
      <c r="C673" s="236"/>
      <c r="D673" s="236"/>
      <c r="E673" s="235"/>
      <c r="F673" s="235"/>
      <c r="G673" s="235"/>
      <c r="H673" s="235"/>
      <c r="I673" s="7"/>
    </row>
    <row r="674" ht="15.75" customHeight="1">
      <c r="A674" s="237"/>
      <c r="B674" s="237"/>
      <c r="C674" s="237"/>
      <c r="D674" s="237"/>
      <c r="E674" s="234"/>
      <c r="F674" s="234"/>
      <c r="G674" s="234"/>
      <c r="H674" s="234"/>
      <c r="I674" s="7"/>
    </row>
    <row r="675" ht="15.75" customHeight="1">
      <c r="A675" s="236"/>
      <c r="B675" s="236"/>
      <c r="C675" s="236"/>
      <c r="D675" s="236"/>
      <c r="E675" s="235"/>
      <c r="F675" s="235"/>
      <c r="G675" s="235"/>
      <c r="H675" s="235"/>
      <c r="I675" s="7"/>
    </row>
    <row r="676" ht="15.75" customHeight="1">
      <c r="A676" s="237"/>
      <c r="B676" s="237"/>
      <c r="C676" s="237"/>
      <c r="D676" s="237"/>
      <c r="E676" s="234"/>
      <c r="F676" s="234"/>
      <c r="G676" s="234"/>
      <c r="H676" s="234"/>
      <c r="I676" s="7"/>
    </row>
    <row r="677" ht="15.75" customHeight="1">
      <c r="A677" s="236"/>
      <c r="B677" s="236"/>
      <c r="C677" s="236"/>
      <c r="D677" s="236"/>
      <c r="E677" s="235"/>
      <c r="F677" s="235"/>
      <c r="G677" s="235"/>
      <c r="H677" s="235"/>
      <c r="I677" s="7"/>
    </row>
    <row r="678" ht="15.75" customHeight="1">
      <c r="A678" s="237"/>
      <c r="B678" s="237"/>
      <c r="C678" s="237"/>
      <c r="D678" s="237"/>
      <c r="E678" s="234"/>
      <c r="F678" s="234"/>
      <c r="G678" s="234"/>
      <c r="H678" s="234"/>
      <c r="I678" s="7"/>
    </row>
    <row r="679" ht="15.75" customHeight="1">
      <c r="A679" s="236"/>
      <c r="B679" s="236"/>
      <c r="C679" s="236"/>
      <c r="D679" s="236"/>
      <c r="E679" s="235"/>
      <c r="F679" s="235"/>
      <c r="G679" s="235"/>
      <c r="H679" s="235"/>
      <c r="I679" s="7"/>
    </row>
    <row r="680" ht="15.75" customHeight="1">
      <c r="A680" s="237"/>
      <c r="B680" s="237"/>
      <c r="C680" s="237"/>
      <c r="D680" s="237"/>
      <c r="E680" s="234"/>
      <c r="F680" s="234"/>
      <c r="G680" s="234"/>
      <c r="H680" s="234"/>
      <c r="I680" s="7"/>
    </row>
    <row r="681" ht="15.75" customHeight="1">
      <c r="A681" s="236"/>
      <c r="B681" s="236"/>
      <c r="C681" s="236"/>
      <c r="D681" s="236"/>
      <c r="E681" s="235"/>
      <c r="F681" s="235"/>
      <c r="G681" s="235"/>
      <c r="H681" s="235"/>
      <c r="I681" s="7"/>
    </row>
    <row r="682" ht="15.75" customHeight="1">
      <c r="A682" s="237"/>
      <c r="B682" s="237"/>
      <c r="C682" s="237"/>
      <c r="D682" s="237"/>
      <c r="E682" s="234"/>
      <c r="F682" s="234"/>
      <c r="G682" s="234"/>
      <c r="H682" s="234"/>
      <c r="I682" s="7"/>
    </row>
    <row r="683" ht="15.75" customHeight="1">
      <c r="A683" s="236"/>
      <c r="B683" s="236"/>
      <c r="C683" s="236"/>
      <c r="D683" s="236"/>
      <c r="E683" s="235"/>
      <c r="F683" s="235"/>
      <c r="G683" s="235"/>
      <c r="H683" s="235"/>
      <c r="I683" s="7"/>
    </row>
    <row r="684" ht="15.75" customHeight="1">
      <c r="A684" s="237"/>
      <c r="B684" s="237"/>
      <c r="C684" s="237"/>
      <c r="D684" s="237"/>
      <c r="E684" s="234"/>
      <c r="F684" s="234"/>
      <c r="G684" s="234"/>
      <c r="H684" s="234"/>
      <c r="I684" s="7"/>
    </row>
    <row r="685" ht="15.75" customHeight="1">
      <c r="A685" s="236"/>
      <c r="B685" s="236"/>
      <c r="C685" s="236"/>
      <c r="D685" s="236"/>
      <c r="E685" s="235"/>
      <c r="F685" s="235"/>
      <c r="G685" s="235"/>
      <c r="H685" s="235"/>
      <c r="I685" s="7"/>
    </row>
    <row r="686" ht="15.75" customHeight="1">
      <c r="A686" s="237"/>
      <c r="B686" s="237"/>
      <c r="C686" s="237"/>
      <c r="D686" s="237"/>
      <c r="E686" s="234"/>
      <c r="F686" s="234"/>
      <c r="G686" s="234"/>
      <c r="H686" s="234"/>
      <c r="I686" s="7"/>
    </row>
    <row r="687" ht="15.75" customHeight="1">
      <c r="A687" s="236"/>
      <c r="B687" s="236"/>
      <c r="C687" s="236"/>
      <c r="D687" s="236"/>
      <c r="E687" s="235"/>
      <c r="F687" s="235"/>
      <c r="G687" s="235"/>
      <c r="H687" s="235"/>
      <c r="I687" s="7"/>
    </row>
    <row r="688" ht="15.75" customHeight="1">
      <c r="A688" s="237"/>
      <c r="B688" s="237"/>
      <c r="C688" s="237"/>
      <c r="D688" s="237"/>
      <c r="E688" s="234"/>
      <c r="F688" s="234"/>
      <c r="G688" s="234"/>
      <c r="H688" s="234"/>
      <c r="I688" s="7"/>
    </row>
    <row r="689" ht="15.75" customHeight="1">
      <c r="A689" s="236"/>
      <c r="B689" s="236"/>
      <c r="C689" s="236"/>
      <c r="D689" s="236"/>
      <c r="E689" s="235"/>
      <c r="F689" s="235"/>
      <c r="G689" s="235"/>
      <c r="H689" s="235"/>
      <c r="I689" s="7"/>
    </row>
    <row r="690" ht="15.75" customHeight="1">
      <c r="A690" s="237"/>
      <c r="B690" s="237"/>
      <c r="C690" s="237"/>
      <c r="D690" s="237"/>
      <c r="E690" s="234"/>
      <c r="F690" s="234"/>
      <c r="G690" s="234"/>
      <c r="H690" s="234"/>
      <c r="I690" s="7"/>
    </row>
    <row r="691" ht="15.75" customHeight="1">
      <c r="A691" s="236"/>
      <c r="B691" s="236"/>
      <c r="C691" s="236"/>
      <c r="D691" s="236"/>
      <c r="E691" s="235"/>
      <c r="F691" s="235"/>
      <c r="G691" s="235"/>
      <c r="H691" s="235"/>
      <c r="I691" s="7"/>
    </row>
    <row r="692" ht="15.75" customHeight="1">
      <c r="A692" s="237"/>
      <c r="B692" s="237"/>
      <c r="C692" s="237"/>
      <c r="D692" s="237"/>
      <c r="E692" s="234"/>
      <c r="F692" s="234"/>
      <c r="G692" s="234"/>
      <c r="H692" s="234"/>
      <c r="I692" s="7"/>
    </row>
    <row r="693" ht="15.75" customHeight="1">
      <c r="A693" s="236"/>
      <c r="B693" s="236"/>
      <c r="C693" s="236"/>
      <c r="D693" s="236"/>
      <c r="E693" s="235"/>
      <c r="F693" s="235"/>
      <c r="G693" s="235"/>
      <c r="H693" s="235"/>
      <c r="I693" s="7"/>
    </row>
    <row r="694" ht="15.75" customHeight="1">
      <c r="A694" s="237"/>
      <c r="B694" s="237"/>
      <c r="C694" s="237"/>
      <c r="D694" s="237"/>
      <c r="E694" s="234"/>
      <c r="F694" s="234"/>
      <c r="G694" s="234"/>
      <c r="H694" s="234"/>
      <c r="I694" s="7"/>
    </row>
    <row r="695" ht="15.75" customHeight="1">
      <c r="A695" s="236"/>
      <c r="B695" s="236"/>
      <c r="C695" s="236"/>
      <c r="D695" s="236"/>
      <c r="E695" s="235"/>
      <c r="F695" s="235"/>
      <c r="G695" s="235"/>
      <c r="H695" s="235"/>
      <c r="I695" s="7"/>
    </row>
    <row r="696" ht="15.75" customHeight="1">
      <c r="A696" s="237"/>
      <c r="B696" s="237"/>
      <c r="C696" s="237"/>
      <c r="D696" s="237"/>
      <c r="E696" s="234"/>
      <c r="F696" s="234"/>
      <c r="G696" s="234"/>
      <c r="H696" s="234"/>
      <c r="I696" s="7"/>
    </row>
    <row r="697" ht="15.75" customHeight="1">
      <c r="A697" s="236"/>
      <c r="B697" s="236"/>
      <c r="C697" s="236"/>
      <c r="D697" s="236"/>
      <c r="E697" s="235"/>
      <c r="F697" s="235"/>
      <c r="G697" s="235"/>
      <c r="H697" s="235"/>
      <c r="I697" s="7"/>
    </row>
    <row r="698" ht="15.75" customHeight="1">
      <c r="A698" s="237"/>
      <c r="B698" s="237"/>
      <c r="C698" s="237"/>
      <c r="D698" s="237"/>
      <c r="E698" s="234"/>
      <c r="F698" s="234"/>
      <c r="G698" s="234"/>
      <c r="H698" s="234"/>
      <c r="I698" s="7"/>
    </row>
    <row r="699" ht="15.75" customHeight="1">
      <c r="A699" s="236"/>
      <c r="B699" s="236"/>
      <c r="C699" s="236"/>
      <c r="D699" s="236"/>
      <c r="E699" s="235"/>
      <c r="F699" s="235"/>
      <c r="G699" s="235"/>
      <c r="H699" s="235"/>
      <c r="I699" s="7"/>
    </row>
    <row r="700" ht="15.75" customHeight="1">
      <c r="A700" s="237"/>
      <c r="B700" s="237"/>
      <c r="C700" s="237"/>
      <c r="D700" s="237"/>
      <c r="E700" s="234"/>
      <c r="F700" s="234"/>
      <c r="G700" s="234"/>
      <c r="H700" s="234"/>
      <c r="I700" s="7"/>
    </row>
    <row r="701" ht="15.75" customHeight="1">
      <c r="A701" s="236"/>
      <c r="B701" s="236"/>
      <c r="C701" s="236"/>
      <c r="D701" s="236"/>
      <c r="E701" s="235"/>
      <c r="F701" s="235"/>
      <c r="G701" s="235"/>
      <c r="H701" s="235"/>
      <c r="I701" s="7"/>
    </row>
    <row r="702" ht="15.75" customHeight="1">
      <c r="A702" s="237"/>
      <c r="B702" s="237"/>
      <c r="C702" s="237"/>
      <c r="D702" s="237"/>
      <c r="E702" s="234"/>
      <c r="F702" s="234"/>
      <c r="G702" s="234"/>
      <c r="H702" s="234"/>
      <c r="I702" s="7"/>
    </row>
    <row r="703" ht="15.75" customHeight="1">
      <c r="A703" s="236"/>
      <c r="B703" s="236"/>
      <c r="C703" s="236"/>
      <c r="D703" s="236"/>
      <c r="E703" s="235"/>
      <c r="F703" s="235"/>
      <c r="G703" s="235"/>
      <c r="H703" s="235"/>
      <c r="I703" s="7"/>
    </row>
    <row r="704" ht="15.75" customHeight="1">
      <c r="A704" s="237"/>
      <c r="B704" s="237"/>
      <c r="C704" s="237"/>
      <c r="D704" s="237"/>
      <c r="E704" s="234"/>
      <c r="F704" s="234"/>
      <c r="G704" s="234"/>
      <c r="H704" s="234"/>
      <c r="I704" s="7"/>
    </row>
    <row r="705" ht="15.75" customHeight="1">
      <c r="A705" s="236"/>
      <c r="B705" s="236"/>
      <c r="C705" s="236"/>
      <c r="D705" s="236"/>
      <c r="E705" s="235"/>
      <c r="F705" s="235"/>
      <c r="G705" s="235"/>
      <c r="H705" s="235"/>
      <c r="I705" s="7"/>
    </row>
    <row r="706" ht="15.75" customHeight="1">
      <c r="A706" s="237"/>
      <c r="B706" s="237"/>
      <c r="C706" s="237"/>
      <c r="D706" s="237"/>
      <c r="E706" s="234"/>
      <c r="F706" s="234"/>
      <c r="G706" s="234"/>
      <c r="H706" s="234"/>
      <c r="I706" s="7"/>
    </row>
    <row r="707" ht="15.75" customHeight="1">
      <c r="A707" s="236"/>
      <c r="B707" s="236"/>
      <c r="C707" s="236"/>
      <c r="D707" s="236"/>
      <c r="E707" s="235"/>
      <c r="F707" s="235"/>
      <c r="G707" s="235"/>
      <c r="H707" s="235"/>
      <c r="I707" s="7"/>
    </row>
    <row r="708" ht="15.75" customHeight="1">
      <c r="A708" s="237"/>
      <c r="B708" s="237"/>
      <c r="C708" s="237"/>
      <c r="D708" s="237"/>
      <c r="E708" s="234"/>
      <c r="F708" s="234"/>
      <c r="G708" s="234"/>
      <c r="H708" s="234"/>
      <c r="I708" s="7"/>
    </row>
    <row r="709" ht="15.75" customHeight="1">
      <c r="A709" s="236"/>
      <c r="B709" s="236"/>
      <c r="C709" s="236"/>
      <c r="D709" s="236"/>
      <c r="E709" s="235"/>
      <c r="F709" s="235"/>
      <c r="G709" s="235"/>
      <c r="H709" s="235"/>
      <c r="I709" s="7"/>
    </row>
    <row r="710" ht="15.75" customHeight="1">
      <c r="A710" s="237"/>
      <c r="B710" s="237"/>
      <c r="C710" s="237"/>
      <c r="D710" s="237"/>
      <c r="E710" s="234"/>
      <c r="F710" s="234"/>
      <c r="G710" s="234"/>
      <c r="H710" s="234"/>
      <c r="I710" s="7"/>
    </row>
    <row r="711" ht="15.75" customHeight="1">
      <c r="A711" s="236"/>
      <c r="B711" s="236"/>
      <c r="C711" s="236"/>
      <c r="D711" s="236"/>
      <c r="E711" s="235"/>
      <c r="F711" s="235"/>
      <c r="G711" s="235"/>
      <c r="H711" s="235"/>
      <c r="I711" s="7"/>
    </row>
    <row r="712" ht="15.75" customHeight="1">
      <c r="A712" s="237"/>
      <c r="B712" s="237"/>
      <c r="C712" s="237"/>
      <c r="D712" s="237"/>
      <c r="E712" s="234"/>
      <c r="F712" s="234"/>
      <c r="G712" s="234"/>
      <c r="H712" s="234"/>
      <c r="I712" s="7"/>
    </row>
    <row r="713" ht="15.75" customHeight="1">
      <c r="A713" s="236"/>
      <c r="B713" s="236"/>
      <c r="C713" s="236"/>
      <c r="D713" s="236"/>
      <c r="E713" s="235"/>
      <c r="F713" s="235"/>
      <c r="G713" s="235"/>
      <c r="H713" s="235"/>
      <c r="I713" s="7"/>
    </row>
    <row r="714" ht="15.75" customHeight="1">
      <c r="A714" s="237"/>
      <c r="B714" s="237"/>
      <c r="C714" s="237"/>
      <c r="D714" s="237"/>
      <c r="E714" s="234"/>
      <c r="F714" s="234"/>
      <c r="G714" s="234"/>
      <c r="H714" s="234"/>
      <c r="I714" s="7"/>
    </row>
    <row r="715" ht="15.75" customHeight="1">
      <c r="A715" s="236"/>
      <c r="B715" s="236"/>
      <c r="C715" s="236"/>
      <c r="D715" s="236"/>
      <c r="E715" s="235"/>
      <c r="F715" s="235"/>
      <c r="G715" s="235"/>
      <c r="H715" s="235"/>
      <c r="I715" s="7"/>
    </row>
    <row r="716" ht="15.75" customHeight="1">
      <c r="A716" s="237"/>
      <c r="B716" s="237"/>
      <c r="C716" s="237"/>
      <c r="D716" s="237"/>
      <c r="E716" s="234"/>
      <c r="F716" s="234"/>
      <c r="G716" s="234"/>
      <c r="H716" s="234"/>
      <c r="I716" s="7"/>
    </row>
    <row r="717" ht="15.75" customHeight="1">
      <c r="A717" s="236"/>
      <c r="B717" s="236"/>
      <c r="C717" s="236"/>
      <c r="D717" s="236"/>
      <c r="E717" s="235"/>
      <c r="F717" s="235"/>
      <c r="G717" s="235"/>
      <c r="H717" s="235"/>
      <c r="I717" s="7"/>
    </row>
    <row r="718" ht="15.75" customHeight="1">
      <c r="A718" s="237"/>
      <c r="B718" s="237"/>
      <c r="C718" s="237"/>
      <c r="D718" s="237"/>
      <c r="E718" s="234"/>
      <c r="F718" s="234"/>
      <c r="G718" s="234"/>
      <c r="H718" s="234"/>
      <c r="I718" s="7"/>
    </row>
    <row r="719" ht="15.75" customHeight="1">
      <c r="A719" s="236"/>
      <c r="B719" s="236"/>
      <c r="C719" s="236"/>
      <c r="D719" s="236"/>
      <c r="E719" s="235"/>
      <c r="F719" s="235"/>
      <c r="G719" s="235"/>
      <c r="H719" s="235"/>
      <c r="I719" s="7"/>
    </row>
    <row r="720" ht="15.75" customHeight="1">
      <c r="A720" s="237"/>
      <c r="B720" s="237"/>
      <c r="C720" s="237"/>
      <c r="D720" s="237"/>
      <c r="E720" s="234"/>
      <c r="F720" s="234"/>
      <c r="G720" s="234"/>
      <c r="H720" s="234"/>
      <c r="I720" s="7"/>
    </row>
    <row r="721" ht="15.75" customHeight="1">
      <c r="A721" s="236"/>
      <c r="B721" s="236"/>
      <c r="C721" s="236"/>
      <c r="D721" s="236"/>
      <c r="E721" s="235"/>
      <c r="F721" s="235"/>
      <c r="G721" s="235"/>
      <c r="H721" s="235"/>
      <c r="I721" s="7"/>
    </row>
    <row r="722" ht="15.75" customHeight="1">
      <c r="A722" s="237"/>
      <c r="B722" s="237"/>
      <c r="C722" s="237"/>
      <c r="D722" s="237"/>
      <c r="E722" s="234"/>
      <c r="F722" s="234"/>
      <c r="G722" s="234"/>
      <c r="H722" s="234"/>
      <c r="I722" s="7"/>
    </row>
    <row r="723" ht="15.75" customHeight="1">
      <c r="A723" s="236"/>
      <c r="B723" s="236"/>
      <c r="C723" s="236"/>
      <c r="D723" s="236"/>
      <c r="E723" s="235"/>
      <c r="F723" s="235"/>
      <c r="G723" s="235"/>
      <c r="H723" s="235"/>
      <c r="I723" s="7"/>
    </row>
    <row r="724" ht="15.75" customHeight="1">
      <c r="A724" s="237"/>
      <c r="B724" s="237"/>
      <c r="C724" s="237"/>
      <c r="D724" s="237"/>
      <c r="E724" s="234"/>
      <c r="F724" s="234"/>
      <c r="G724" s="234"/>
      <c r="H724" s="234"/>
      <c r="I724" s="7"/>
    </row>
    <row r="725" ht="15.75" customHeight="1">
      <c r="A725" s="236"/>
      <c r="B725" s="236"/>
      <c r="C725" s="236"/>
      <c r="D725" s="236"/>
      <c r="E725" s="235"/>
      <c r="F725" s="235"/>
      <c r="G725" s="235"/>
      <c r="H725" s="235"/>
      <c r="I725" s="7"/>
    </row>
    <row r="726" ht="15.75" customHeight="1">
      <c r="A726" s="237"/>
      <c r="B726" s="237"/>
      <c r="C726" s="237"/>
      <c r="D726" s="237"/>
      <c r="E726" s="234"/>
      <c r="F726" s="234"/>
      <c r="G726" s="234"/>
      <c r="H726" s="234"/>
      <c r="I726" s="7"/>
    </row>
    <row r="727" ht="15.75" customHeight="1">
      <c r="A727" s="236"/>
      <c r="B727" s="236"/>
      <c r="C727" s="236"/>
      <c r="D727" s="236"/>
      <c r="E727" s="235"/>
      <c r="F727" s="235"/>
      <c r="G727" s="235"/>
      <c r="H727" s="235"/>
      <c r="I727" s="7"/>
    </row>
    <row r="728" ht="15.75" customHeight="1">
      <c r="A728" s="237"/>
      <c r="B728" s="237"/>
      <c r="C728" s="237"/>
      <c r="D728" s="237"/>
      <c r="E728" s="234"/>
      <c r="F728" s="234"/>
      <c r="G728" s="234"/>
      <c r="H728" s="234"/>
      <c r="I728" s="7"/>
    </row>
    <row r="729" ht="15.75" customHeight="1">
      <c r="A729" s="236"/>
      <c r="B729" s="236"/>
      <c r="C729" s="236"/>
      <c r="D729" s="236"/>
      <c r="E729" s="235"/>
      <c r="F729" s="235"/>
      <c r="G729" s="235"/>
      <c r="H729" s="235"/>
      <c r="I729" s="7"/>
    </row>
    <row r="730" ht="15.75" customHeight="1">
      <c r="A730" s="237"/>
      <c r="B730" s="237"/>
      <c r="C730" s="237"/>
      <c r="D730" s="237"/>
      <c r="E730" s="234"/>
      <c r="F730" s="234"/>
      <c r="G730" s="234"/>
      <c r="H730" s="234"/>
      <c r="I730" s="7"/>
    </row>
    <row r="731" ht="15.75" customHeight="1">
      <c r="A731" s="236"/>
      <c r="B731" s="236"/>
      <c r="C731" s="236"/>
      <c r="D731" s="236"/>
      <c r="E731" s="235"/>
      <c r="F731" s="235"/>
      <c r="G731" s="235"/>
      <c r="H731" s="235"/>
      <c r="I731" s="7"/>
    </row>
    <row r="732" ht="15.75" customHeight="1">
      <c r="A732" s="237"/>
      <c r="B732" s="237"/>
      <c r="C732" s="237"/>
      <c r="D732" s="237"/>
      <c r="E732" s="234"/>
      <c r="F732" s="234"/>
      <c r="G732" s="234"/>
      <c r="H732" s="234"/>
      <c r="I732" s="7"/>
    </row>
    <row r="733" ht="15.75" customHeight="1">
      <c r="A733" s="236"/>
      <c r="B733" s="236"/>
      <c r="C733" s="236"/>
      <c r="D733" s="236"/>
      <c r="E733" s="235"/>
      <c r="F733" s="235"/>
      <c r="G733" s="235"/>
      <c r="H733" s="235"/>
      <c r="I733" s="7"/>
    </row>
    <row r="734" ht="15.75" customHeight="1">
      <c r="A734" s="237"/>
      <c r="B734" s="237"/>
      <c r="C734" s="237"/>
      <c r="D734" s="237"/>
      <c r="E734" s="234"/>
      <c r="F734" s="234"/>
      <c r="G734" s="234"/>
      <c r="H734" s="234"/>
      <c r="I734" s="7"/>
    </row>
    <row r="735" ht="15.75" customHeight="1">
      <c r="A735" s="236"/>
      <c r="B735" s="236"/>
      <c r="C735" s="236"/>
      <c r="D735" s="236"/>
      <c r="E735" s="235"/>
      <c r="F735" s="235"/>
      <c r="G735" s="235"/>
      <c r="H735" s="235"/>
      <c r="I735" s="7"/>
    </row>
    <row r="736" ht="15.75" customHeight="1">
      <c r="A736" s="237"/>
      <c r="B736" s="237"/>
      <c r="C736" s="237"/>
      <c r="D736" s="237"/>
      <c r="E736" s="234"/>
      <c r="F736" s="234"/>
      <c r="G736" s="234"/>
      <c r="H736" s="234"/>
      <c r="I736" s="7"/>
    </row>
    <row r="737" ht="15.75" customHeight="1">
      <c r="A737" s="236"/>
      <c r="B737" s="236"/>
      <c r="C737" s="236"/>
      <c r="D737" s="236"/>
      <c r="E737" s="235"/>
      <c r="F737" s="235"/>
      <c r="G737" s="235"/>
      <c r="H737" s="235"/>
      <c r="I737" s="7"/>
    </row>
    <row r="738" ht="15.75" customHeight="1">
      <c r="A738" s="237"/>
      <c r="B738" s="237"/>
      <c r="C738" s="237"/>
      <c r="D738" s="237"/>
      <c r="E738" s="234"/>
      <c r="F738" s="234"/>
      <c r="G738" s="234"/>
      <c r="H738" s="234"/>
      <c r="I738" s="7"/>
    </row>
    <row r="739" ht="15.75" customHeight="1">
      <c r="A739" s="236"/>
      <c r="B739" s="236"/>
      <c r="C739" s="236"/>
      <c r="D739" s="236"/>
      <c r="E739" s="235"/>
      <c r="F739" s="235"/>
      <c r="G739" s="235"/>
      <c r="H739" s="235"/>
      <c r="I739" s="7"/>
    </row>
    <row r="740" ht="15.75" customHeight="1">
      <c r="A740" s="237"/>
      <c r="B740" s="237"/>
      <c r="C740" s="237"/>
      <c r="D740" s="237"/>
      <c r="E740" s="234"/>
      <c r="F740" s="234"/>
      <c r="G740" s="234"/>
      <c r="H740" s="234"/>
      <c r="I740" s="7"/>
    </row>
    <row r="741" ht="15.75" customHeight="1">
      <c r="A741" s="236"/>
      <c r="B741" s="236"/>
      <c r="C741" s="236"/>
      <c r="D741" s="236"/>
      <c r="E741" s="235"/>
      <c r="F741" s="235"/>
      <c r="G741" s="235"/>
      <c r="H741" s="235"/>
      <c r="I741" s="7"/>
    </row>
    <row r="742" ht="15.75" customHeight="1">
      <c r="A742" s="237"/>
      <c r="B742" s="237"/>
      <c r="C742" s="237"/>
      <c r="D742" s="237"/>
      <c r="E742" s="234"/>
      <c r="F742" s="234"/>
      <c r="G742" s="234"/>
      <c r="H742" s="234"/>
      <c r="I742" s="7"/>
    </row>
    <row r="743" ht="15.75" customHeight="1">
      <c r="A743" s="236"/>
      <c r="B743" s="236"/>
      <c r="C743" s="236"/>
      <c r="D743" s="236"/>
      <c r="E743" s="235"/>
      <c r="F743" s="235"/>
      <c r="G743" s="235"/>
      <c r="H743" s="235"/>
      <c r="I743" s="7"/>
    </row>
    <row r="744" ht="15.75" customHeight="1">
      <c r="A744" s="237"/>
      <c r="B744" s="237"/>
      <c r="C744" s="237"/>
      <c r="D744" s="237"/>
      <c r="E744" s="234"/>
      <c r="F744" s="234"/>
      <c r="G744" s="234"/>
      <c r="H744" s="234"/>
      <c r="I744" s="7"/>
    </row>
    <row r="745" ht="15.75" customHeight="1">
      <c r="A745" s="236"/>
      <c r="B745" s="236"/>
      <c r="C745" s="236"/>
      <c r="D745" s="236"/>
      <c r="E745" s="235"/>
      <c r="F745" s="235"/>
      <c r="G745" s="235"/>
      <c r="H745" s="235"/>
      <c r="I745" s="7"/>
    </row>
    <row r="746" ht="15.75" customHeight="1">
      <c r="A746" s="237"/>
      <c r="B746" s="237"/>
      <c r="C746" s="237"/>
      <c r="D746" s="237"/>
      <c r="E746" s="234"/>
      <c r="F746" s="234"/>
      <c r="G746" s="234"/>
      <c r="H746" s="234"/>
      <c r="I746" s="7"/>
    </row>
    <row r="747" ht="15.75" customHeight="1">
      <c r="A747" s="236"/>
      <c r="B747" s="236"/>
      <c r="C747" s="236"/>
      <c r="D747" s="236"/>
      <c r="E747" s="235"/>
      <c r="F747" s="235"/>
      <c r="G747" s="235"/>
      <c r="H747" s="235"/>
      <c r="I747" s="7"/>
    </row>
    <row r="748" ht="15.75" customHeight="1">
      <c r="A748" s="237"/>
      <c r="B748" s="237"/>
      <c r="C748" s="237"/>
      <c r="D748" s="237"/>
      <c r="E748" s="234"/>
      <c r="F748" s="234"/>
      <c r="G748" s="234"/>
      <c r="H748" s="234"/>
      <c r="I748" s="7"/>
    </row>
    <row r="749" ht="15.75" customHeight="1">
      <c r="A749" s="236"/>
      <c r="B749" s="236"/>
      <c r="C749" s="236"/>
      <c r="D749" s="236"/>
      <c r="E749" s="235"/>
      <c r="F749" s="235"/>
      <c r="G749" s="235"/>
      <c r="H749" s="235"/>
      <c r="I749" s="7"/>
    </row>
    <row r="750" ht="15.75" customHeight="1">
      <c r="A750" s="237"/>
      <c r="B750" s="237"/>
      <c r="C750" s="237"/>
      <c r="D750" s="237"/>
      <c r="E750" s="234"/>
      <c r="F750" s="234"/>
      <c r="G750" s="234"/>
      <c r="H750" s="234"/>
      <c r="I750" s="7"/>
    </row>
    <row r="751" ht="15.75" customHeight="1">
      <c r="A751" s="236"/>
      <c r="B751" s="236"/>
      <c r="C751" s="236"/>
      <c r="D751" s="236"/>
      <c r="E751" s="235"/>
      <c r="F751" s="235"/>
      <c r="G751" s="235"/>
      <c r="H751" s="235"/>
      <c r="I751" s="7"/>
    </row>
    <row r="752" ht="15.75" customHeight="1">
      <c r="A752" s="237"/>
      <c r="B752" s="237"/>
      <c r="C752" s="237"/>
      <c r="D752" s="237"/>
      <c r="E752" s="234"/>
      <c r="F752" s="234"/>
      <c r="G752" s="234"/>
      <c r="H752" s="234"/>
      <c r="I752" s="7"/>
    </row>
    <row r="753" ht="15.75" customHeight="1">
      <c r="A753" s="236"/>
      <c r="B753" s="236"/>
      <c r="C753" s="236"/>
      <c r="D753" s="236"/>
      <c r="E753" s="235"/>
      <c r="F753" s="235"/>
      <c r="G753" s="235"/>
      <c r="H753" s="235"/>
      <c r="I753" s="7"/>
    </row>
    <row r="754" ht="15.75" customHeight="1">
      <c r="A754" s="237"/>
      <c r="B754" s="237"/>
      <c r="C754" s="237"/>
      <c r="D754" s="237"/>
      <c r="E754" s="234"/>
      <c r="F754" s="234"/>
      <c r="G754" s="234"/>
      <c r="H754" s="234"/>
      <c r="I754" s="7"/>
    </row>
    <row r="755" ht="15.75" customHeight="1">
      <c r="A755" s="236"/>
      <c r="B755" s="236"/>
      <c r="C755" s="236"/>
      <c r="D755" s="236"/>
      <c r="E755" s="235"/>
      <c r="F755" s="235"/>
      <c r="G755" s="235"/>
      <c r="H755" s="235"/>
      <c r="I755" s="7"/>
    </row>
    <row r="756" ht="15.75" customHeight="1">
      <c r="A756" s="237"/>
      <c r="B756" s="237"/>
      <c r="C756" s="237"/>
      <c r="D756" s="237"/>
      <c r="E756" s="234"/>
      <c r="F756" s="234"/>
      <c r="G756" s="234"/>
      <c r="H756" s="234"/>
      <c r="I756" s="7"/>
    </row>
    <row r="757" ht="15.75" customHeight="1">
      <c r="A757" s="236"/>
      <c r="B757" s="236"/>
      <c r="C757" s="236"/>
      <c r="D757" s="236"/>
      <c r="E757" s="235"/>
      <c r="F757" s="235"/>
      <c r="G757" s="235"/>
      <c r="H757" s="235"/>
      <c r="I757" s="7"/>
    </row>
    <row r="758" ht="15.75" customHeight="1">
      <c r="A758" s="237"/>
      <c r="B758" s="237"/>
      <c r="C758" s="237"/>
      <c r="D758" s="237"/>
      <c r="E758" s="234"/>
      <c r="F758" s="234"/>
      <c r="G758" s="234"/>
      <c r="H758" s="234"/>
      <c r="I758" s="7"/>
    </row>
    <row r="759" ht="15.75" customHeight="1">
      <c r="A759" s="236"/>
      <c r="B759" s="236"/>
      <c r="C759" s="236"/>
      <c r="D759" s="236"/>
      <c r="E759" s="235"/>
      <c r="F759" s="235"/>
      <c r="G759" s="235"/>
      <c r="H759" s="235"/>
      <c r="I759" s="7"/>
    </row>
    <row r="760" ht="15.75" customHeight="1">
      <c r="A760" s="237"/>
      <c r="B760" s="237"/>
      <c r="C760" s="237"/>
      <c r="D760" s="237"/>
      <c r="E760" s="234"/>
      <c r="F760" s="234"/>
      <c r="G760" s="234"/>
      <c r="H760" s="234"/>
      <c r="I760" s="7"/>
    </row>
    <row r="761" ht="15.75" customHeight="1">
      <c r="A761" s="236"/>
      <c r="B761" s="236"/>
      <c r="C761" s="236"/>
      <c r="D761" s="236"/>
      <c r="E761" s="235"/>
      <c r="F761" s="235"/>
      <c r="G761" s="235"/>
      <c r="H761" s="235"/>
      <c r="I761" s="7"/>
    </row>
    <row r="762" ht="15.75" customHeight="1">
      <c r="A762" s="237"/>
      <c r="B762" s="237"/>
      <c r="C762" s="237"/>
      <c r="D762" s="237"/>
      <c r="E762" s="234"/>
      <c r="F762" s="234"/>
      <c r="G762" s="234"/>
      <c r="H762" s="234"/>
      <c r="I762" s="7"/>
    </row>
    <row r="763" ht="15.75" customHeight="1">
      <c r="A763" s="236"/>
      <c r="B763" s="236"/>
      <c r="C763" s="236"/>
      <c r="D763" s="236"/>
      <c r="E763" s="235"/>
      <c r="F763" s="235"/>
      <c r="G763" s="235"/>
      <c r="H763" s="235"/>
      <c r="I763" s="7"/>
    </row>
    <row r="764" ht="15.75" customHeight="1">
      <c r="A764" s="237"/>
      <c r="B764" s="237"/>
      <c r="C764" s="237"/>
      <c r="D764" s="237"/>
      <c r="E764" s="234"/>
      <c r="F764" s="234"/>
      <c r="G764" s="234"/>
      <c r="H764" s="234"/>
      <c r="I764" s="7"/>
    </row>
    <row r="765" ht="15.75" customHeight="1">
      <c r="A765" s="236"/>
      <c r="B765" s="236"/>
      <c r="C765" s="236"/>
      <c r="D765" s="236"/>
      <c r="E765" s="235"/>
      <c r="F765" s="235"/>
      <c r="G765" s="235"/>
      <c r="H765" s="235"/>
      <c r="I765" s="7"/>
    </row>
    <row r="766" ht="15.75" customHeight="1">
      <c r="A766" s="237"/>
      <c r="B766" s="237"/>
      <c r="C766" s="237"/>
      <c r="D766" s="237"/>
      <c r="E766" s="234"/>
      <c r="F766" s="234"/>
      <c r="G766" s="234"/>
      <c r="H766" s="234"/>
      <c r="I766" s="7"/>
    </row>
    <row r="767" ht="15.75" customHeight="1">
      <c r="A767" s="236"/>
      <c r="B767" s="236"/>
      <c r="C767" s="236"/>
      <c r="D767" s="236"/>
      <c r="E767" s="235"/>
      <c r="F767" s="235"/>
      <c r="G767" s="235"/>
      <c r="H767" s="235"/>
      <c r="I767" s="7"/>
    </row>
    <row r="768" ht="15.75" customHeight="1">
      <c r="A768" s="237"/>
      <c r="B768" s="237"/>
      <c r="C768" s="237"/>
      <c r="D768" s="237"/>
      <c r="E768" s="234"/>
      <c r="F768" s="234"/>
      <c r="G768" s="234"/>
      <c r="H768" s="234"/>
      <c r="I768" s="7"/>
    </row>
    <row r="769" ht="15.75" customHeight="1">
      <c r="A769" s="236"/>
      <c r="B769" s="236"/>
      <c r="C769" s="236"/>
      <c r="D769" s="236"/>
      <c r="E769" s="235"/>
      <c r="F769" s="235"/>
      <c r="G769" s="235"/>
      <c r="H769" s="235"/>
      <c r="I769" s="7"/>
    </row>
    <row r="770" ht="15.75" customHeight="1">
      <c r="A770" s="237"/>
      <c r="B770" s="237"/>
      <c r="C770" s="237"/>
      <c r="D770" s="237"/>
      <c r="E770" s="234"/>
      <c r="F770" s="234"/>
      <c r="G770" s="234"/>
      <c r="H770" s="234"/>
      <c r="I770" s="7"/>
    </row>
    <row r="771" ht="15.75" customHeight="1">
      <c r="A771" s="236"/>
      <c r="B771" s="236"/>
      <c r="C771" s="236"/>
      <c r="D771" s="236"/>
      <c r="E771" s="235"/>
      <c r="F771" s="235"/>
      <c r="G771" s="235"/>
      <c r="H771" s="235"/>
      <c r="I771" s="7"/>
    </row>
    <row r="772" ht="15.75" customHeight="1">
      <c r="A772" s="237"/>
      <c r="B772" s="237"/>
      <c r="C772" s="237"/>
      <c r="D772" s="237"/>
      <c r="E772" s="234"/>
      <c r="F772" s="234"/>
      <c r="G772" s="234"/>
      <c r="H772" s="234"/>
      <c r="I772" s="7"/>
    </row>
    <row r="773" ht="15.75" customHeight="1">
      <c r="A773" s="236"/>
      <c r="B773" s="236"/>
      <c r="C773" s="236"/>
      <c r="D773" s="236"/>
      <c r="E773" s="235"/>
      <c r="F773" s="235"/>
      <c r="G773" s="235"/>
      <c r="H773" s="235"/>
      <c r="I773" s="7"/>
    </row>
    <row r="774" ht="15.75" customHeight="1">
      <c r="A774" s="237"/>
      <c r="B774" s="237"/>
      <c r="C774" s="237"/>
      <c r="D774" s="237"/>
      <c r="E774" s="234"/>
      <c r="F774" s="234"/>
      <c r="G774" s="234"/>
      <c r="H774" s="234"/>
      <c r="I774" s="7"/>
    </row>
    <row r="775" ht="15.75" customHeight="1">
      <c r="A775" s="236"/>
      <c r="B775" s="236"/>
      <c r="C775" s="236"/>
      <c r="D775" s="236"/>
      <c r="E775" s="235"/>
      <c r="F775" s="235"/>
      <c r="G775" s="235"/>
      <c r="H775" s="235"/>
      <c r="I775" s="7"/>
    </row>
    <row r="776" ht="15.75" customHeight="1">
      <c r="A776" s="237"/>
      <c r="B776" s="237"/>
      <c r="C776" s="237"/>
      <c r="D776" s="237"/>
      <c r="E776" s="234"/>
      <c r="F776" s="234"/>
      <c r="G776" s="234"/>
      <c r="H776" s="234"/>
      <c r="I776" s="7"/>
    </row>
    <row r="777" ht="15.75" customHeight="1">
      <c r="A777" s="236"/>
      <c r="B777" s="236"/>
      <c r="C777" s="236"/>
      <c r="D777" s="236"/>
      <c r="E777" s="235"/>
      <c r="F777" s="235"/>
      <c r="G777" s="235"/>
      <c r="H777" s="235"/>
      <c r="I777" s="7"/>
    </row>
    <row r="778" ht="15.75" customHeight="1">
      <c r="A778" s="237"/>
      <c r="B778" s="237"/>
      <c r="C778" s="237"/>
      <c r="D778" s="237"/>
      <c r="E778" s="234"/>
      <c r="F778" s="234"/>
      <c r="G778" s="234"/>
      <c r="H778" s="234"/>
      <c r="I778" s="7"/>
    </row>
    <row r="779" ht="15.75" customHeight="1">
      <c r="A779" s="236"/>
      <c r="B779" s="236"/>
      <c r="C779" s="236"/>
      <c r="D779" s="236"/>
      <c r="E779" s="235"/>
      <c r="F779" s="235"/>
      <c r="G779" s="235"/>
      <c r="H779" s="235"/>
      <c r="I779" s="7"/>
    </row>
    <row r="780" ht="15.75" customHeight="1">
      <c r="A780" s="237"/>
      <c r="B780" s="237"/>
      <c r="C780" s="237"/>
      <c r="D780" s="237"/>
      <c r="E780" s="234"/>
      <c r="F780" s="234"/>
      <c r="G780" s="234"/>
      <c r="H780" s="234"/>
      <c r="I780" s="7"/>
    </row>
    <row r="781" ht="15.75" customHeight="1">
      <c r="A781" s="236"/>
      <c r="B781" s="236"/>
      <c r="C781" s="236"/>
      <c r="D781" s="236"/>
      <c r="E781" s="235"/>
      <c r="F781" s="235"/>
      <c r="G781" s="235"/>
      <c r="H781" s="235"/>
      <c r="I781" s="7"/>
    </row>
    <row r="782" ht="15.75" customHeight="1">
      <c r="A782" s="237"/>
      <c r="B782" s="237"/>
      <c r="C782" s="237"/>
      <c r="D782" s="237"/>
      <c r="E782" s="234"/>
      <c r="F782" s="234"/>
      <c r="G782" s="234"/>
      <c r="H782" s="234"/>
      <c r="I782" s="7"/>
    </row>
    <row r="783" ht="15.75" customHeight="1">
      <c r="A783" s="236"/>
      <c r="B783" s="236"/>
      <c r="C783" s="236"/>
      <c r="D783" s="236"/>
      <c r="E783" s="235"/>
      <c r="F783" s="235"/>
      <c r="G783" s="235"/>
      <c r="H783" s="235"/>
      <c r="I783" s="7"/>
    </row>
    <row r="784" ht="15.75" customHeight="1">
      <c r="A784" s="237"/>
      <c r="B784" s="237"/>
      <c r="C784" s="237"/>
      <c r="D784" s="237"/>
      <c r="E784" s="234"/>
      <c r="F784" s="234"/>
      <c r="G784" s="234"/>
      <c r="H784" s="234"/>
      <c r="I784" s="7"/>
    </row>
    <row r="785" ht="15.75" customHeight="1">
      <c r="A785" s="236"/>
      <c r="B785" s="236"/>
      <c r="C785" s="236"/>
      <c r="D785" s="236"/>
      <c r="E785" s="235"/>
      <c r="F785" s="235"/>
      <c r="G785" s="235"/>
      <c r="H785" s="235"/>
      <c r="I785" s="7"/>
    </row>
    <row r="786" ht="15.75" customHeight="1">
      <c r="A786" s="237"/>
      <c r="B786" s="237"/>
      <c r="C786" s="237"/>
      <c r="D786" s="237"/>
      <c r="E786" s="234"/>
      <c r="F786" s="234"/>
      <c r="G786" s="234"/>
      <c r="H786" s="234"/>
      <c r="I786" s="7"/>
    </row>
    <row r="787" ht="15.75" customHeight="1">
      <c r="A787" s="236"/>
      <c r="B787" s="236"/>
      <c r="C787" s="236"/>
      <c r="D787" s="236"/>
      <c r="E787" s="235"/>
      <c r="F787" s="235"/>
      <c r="G787" s="235"/>
      <c r="H787" s="235"/>
      <c r="I787" s="7"/>
    </row>
    <row r="788" ht="15.75" customHeight="1">
      <c r="A788" s="237"/>
      <c r="B788" s="237"/>
      <c r="C788" s="237"/>
      <c r="D788" s="237"/>
      <c r="E788" s="234"/>
      <c r="F788" s="234"/>
      <c r="G788" s="234"/>
      <c r="H788" s="234"/>
      <c r="I788" s="7"/>
    </row>
    <row r="789" ht="15.75" customHeight="1">
      <c r="A789" s="236"/>
      <c r="B789" s="236"/>
      <c r="C789" s="236"/>
      <c r="D789" s="236"/>
      <c r="E789" s="235"/>
      <c r="F789" s="235"/>
      <c r="G789" s="235"/>
      <c r="H789" s="235"/>
      <c r="I789" s="7"/>
    </row>
    <row r="790" ht="15.75" customHeight="1">
      <c r="A790" s="237"/>
      <c r="B790" s="237"/>
      <c r="C790" s="237"/>
      <c r="D790" s="237"/>
      <c r="E790" s="234"/>
      <c r="F790" s="234"/>
      <c r="G790" s="234"/>
      <c r="H790" s="234"/>
      <c r="I790" s="7"/>
    </row>
    <row r="791" ht="15.75" customHeight="1">
      <c r="A791" s="236"/>
      <c r="B791" s="236"/>
      <c r="C791" s="236"/>
      <c r="D791" s="236"/>
      <c r="E791" s="235"/>
      <c r="F791" s="235"/>
      <c r="G791" s="235"/>
      <c r="H791" s="235"/>
      <c r="I791" s="7"/>
    </row>
    <row r="792" ht="15.75" customHeight="1">
      <c r="A792" s="237"/>
      <c r="B792" s="237"/>
      <c r="C792" s="237"/>
      <c r="D792" s="237"/>
      <c r="E792" s="234"/>
      <c r="F792" s="234"/>
      <c r="G792" s="234"/>
      <c r="H792" s="234"/>
      <c r="I792" s="7"/>
    </row>
    <row r="793" ht="15.75" customHeight="1">
      <c r="A793" s="236"/>
      <c r="B793" s="236"/>
      <c r="C793" s="236"/>
      <c r="D793" s="236"/>
      <c r="E793" s="235"/>
      <c r="F793" s="235"/>
      <c r="G793" s="235"/>
      <c r="H793" s="235"/>
      <c r="I793" s="7"/>
    </row>
    <row r="794" ht="15.75" customHeight="1">
      <c r="A794" s="237"/>
      <c r="B794" s="237"/>
      <c r="C794" s="237"/>
      <c r="D794" s="237"/>
      <c r="E794" s="234"/>
      <c r="F794" s="234"/>
      <c r="G794" s="234"/>
      <c r="H794" s="234"/>
      <c r="I794" s="7"/>
    </row>
    <row r="795" ht="15.75" customHeight="1">
      <c r="A795" s="236"/>
      <c r="B795" s="236"/>
      <c r="C795" s="236"/>
      <c r="D795" s="236"/>
      <c r="E795" s="235"/>
      <c r="F795" s="235"/>
      <c r="G795" s="235"/>
      <c r="H795" s="235"/>
      <c r="I795" s="7"/>
    </row>
    <row r="796" ht="15.75" customHeight="1">
      <c r="A796" s="237"/>
      <c r="B796" s="237"/>
      <c r="C796" s="237"/>
      <c r="D796" s="237"/>
      <c r="E796" s="234"/>
      <c r="F796" s="234"/>
      <c r="G796" s="234"/>
      <c r="H796" s="234"/>
      <c r="I796" s="7"/>
    </row>
    <row r="797" ht="15.75" customHeight="1">
      <c r="A797" s="236"/>
      <c r="B797" s="236"/>
      <c r="C797" s="236"/>
      <c r="D797" s="236"/>
      <c r="E797" s="235"/>
      <c r="F797" s="235"/>
      <c r="G797" s="235"/>
      <c r="H797" s="235"/>
      <c r="I797" s="7"/>
    </row>
    <row r="798" ht="15.75" customHeight="1">
      <c r="A798" s="237"/>
      <c r="B798" s="237"/>
      <c r="C798" s="237"/>
      <c r="D798" s="237"/>
      <c r="E798" s="234"/>
      <c r="F798" s="234"/>
      <c r="G798" s="234"/>
      <c r="H798" s="234"/>
      <c r="I798" s="7"/>
    </row>
    <row r="799" ht="15.75" customHeight="1">
      <c r="A799" s="236"/>
      <c r="B799" s="236"/>
      <c r="C799" s="236"/>
      <c r="D799" s="236"/>
      <c r="E799" s="235"/>
      <c r="F799" s="235"/>
      <c r="G799" s="235"/>
      <c r="H799" s="235"/>
      <c r="I799" s="7"/>
    </row>
    <row r="800" ht="15.75" customHeight="1">
      <c r="A800" s="237"/>
      <c r="B800" s="237"/>
      <c r="C800" s="237"/>
      <c r="D800" s="237"/>
      <c r="E800" s="234"/>
      <c r="F800" s="234"/>
      <c r="G800" s="234"/>
      <c r="H800" s="234"/>
      <c r="I800" s="7"/>
    </row>
    <row r="801" ht="15.75" customHeight="1">
      <c r="A801" s="236"/>
      <c r="B801" s="236"/>
      <c r="C801" s="236"/>
      <c r="D801" s="236"/>
      <c r="E801" s="235"/>
      <c r="F801" s="235"/>
      <c r="G801" s="235"/>
      <c r="H801" s="235"/>
      <c r="I801" s="7"/>
    </row>
    <row r="802" ht="15.75" customHeight="1">
      <c r="A802" s="237"/>
      <c r="B802" s="237"/>
      <c r="C802" s="237"/>
      <c r="D802" s="237"/>
      <c r="E802" s="234"/>
      <c r="F802" s="234"/>
      <c r="G802" s="234"/>
      <c r="H802" s="234"/>
      <c r="I802" s="7"/>
    </row>
    <row r="803" ht="15.75" customHeight="1">
      <c r="A803" s="236"/>
      <c r="B803" s="236"/>
      <c r="C803" s="236"/>
      <c r="D803" s="236"/>
      <c r="E803" s="235"/>
      <c r="F803" s="235"/>
      <c r="G803" s="235"/>
      <c r="H803" s="235"/>
      <c r="I803" s="7"/>
    </row>
    <row r="804" ht="15.75" customHeight="1">
      <c r="A804" s="237"/>
      <c r="B804" s="237"/>
      <c r="C804" s="237"/>
      <c r="D804" s="237"/>
      <c r="E804" s="234"/>
      <c r="F804" s="234"/>
      <c r="G804" s="234"/>
      <c r="H804" s="234"/>
      <c r="I804" s="7"/>
    </row>
    <row r="805" ht="15.75" customHeight="1">
      <c r="A805" s="236"/>
      <c r="B805" s="236"/>
      <c r="C805" s="236"/>
      <c r="D805" s="236"/>
      <c r="E805" s="235"/>
      <c r="F805" s="235"/>
      <c r="G805" s="235"/>
      <c r="H805" s="235"/>
      <c r="I805" s="7"/>
    </row>
    <row r="806" ht="15.75" customHeight="1">
      <c r="A806" s="237"/>
      <c r="B806" s="237"/>
      <c r="C806" s="237"/>
      <c r="D806" s="237"/>
      <c r="E806" s="234"/>
      <c r="F806" s="234"/>
      <c r="G806" s="234"/>
      <c r="H806" s="234"/>
      <c r="I806" s="7"/>
    </row>
    <row r="807" ht="15.75" customHeight="1">
      <c r="A807" s="236"/>
      <c r="B807" s="236"/>
      <c r="C807" s="236"/>
      <c r="D807" s="236"/>
      <c r="E807" s="235"/>
      <c r="F807" s="235"/>
      <c r="G807" s="235"/>
      <c r="H807" s="235"/>
      <c r="I807" s="7"/>
    </row>
    <row r="808" ht="15.75" customHeight="1">
      <c r="A808" s="237"/>
      <c r="B808" s="237"/>
      <c r="C808" s="237"/>
      <c r="D808" s="237"/>
      <c r="E808" s="234"/>
      <c r="F808" s="234"/>
      <c r="G808" s="234"/>
      <c r="H808" s="234"/>
      <c r="I808" s="7"/>
    </row>
    <row r="809" ht="15.75" customHeight="1">
      <c r="A809" s="236"/>
      <c r="B809" s="236"/>
      <c r="C809" s="236"/>
      <c r="D809" s="236"/>
      <c r="E809" s="235"/>
      <c r="F809" s="235"/>
      <c r="G809" s="235"/>
      <c r="H809" s="235"/>
      <c r="I809" s="7"/>
    </row>
    <row r="810" ht="15.75" customHeight="1">
      <c r="A810" s="237"/>
      <c r="B810" s="237"/>
      <c r="C810" s="237"/>
      <c r="D810" s="237"/>
      <c r="E810" s="234"/>
      <c r="F810" s="234"/>
      <c r="G810" s="234"/>
      <c r="H810" s="234"/>
      <c r="I810" s="7"/>
    </row>
    <row r="811" ht="15.75" customHeight="1">
      <c r="A811" s="236"/>
      <c r="B811" s="236"/>
      <c r="C811" s="236"/>
      <c r="D811" s="236"/>
      <c r="E811" s="235"/>
      <c r="F811" s="235"/>
      <c r="G811" s="235"/>
      <c r="H811" s="235"/>
      <c r="I811" s="7"/>
    </row>
    <row r="812" ht="15.75" customHeight="1">
      <c r="A812" s="237"/>
      <c r="B812" s="237"/>
      <c r="C812" s="237"/>
      <c r="D812" s="237"/>
      <c r="E812" s="234"/>
      <c r="F812" s="234"/>
      <c r="G812" s="234"/>
      <c r="H812" s="234"/>
      <c r="I812" s="7"/>
    </row>
    <row r="813" ht="15.75" customHeight="1">
      <c r="A813" s="236"/>
      <c r="B813" s="236"/>
      <c r="C813" s="236"/>
      <c r="D813" s="236"/>
      <c r="E813" s="235"/>
      <c r="F813" s="235"/>
      <c r="G813" s="235"/>
      <c r="H813" s="235"/>
      <c r="I813" s="7"/>
    </row>
    <row r="814" ht="15.75" customHeight="1">
      <c r="A814" s="237"/>
      <c r="B814" s="237"/>
      <c r="C814" s="237"/>
      <c r="D814" s="237"/>
      <c r="E814" s="234"/>
      <c r="F814" s="234"/>
      <c r="G814" s="234"/>
      <c r="H814" s="234"/>
      <c r="I814" s="7"/>
    </row>
    <row r="815" ht="15.75" customHeight="1">
      <c r="A815" s="236"/>
      <c r="B815" s="236"/>
      <c r="C815" s="236"/>
      <c r="D815" s="236"/>
      <c r="E815" s="235"/>
      <c r="F815" s="235"/>
      <c r="G815" s="235"/>
      <c r="H815" s="235"/>
      <c r="I815" s="7"/>
    </row>
    <row r="816" ht="15.75" customHeight="1">
      <c r="A816" s="237"/>
      <c r="B816" s="237"/>
      <c r="C816" s="237"/>
      <c r="D816" s="237"/>
      <c r="E816" s="234"/>
      <c r="F816" s="234"/>
      <c r="G816" s="234"/>
      <c r="H816" s="234"/>
      <c r="I816" s="7"/>
    </row>
    <row r="817" ht="15.75" customHeight="1">
      <c r="A817" s="236"/>
      <c r="B817" s="236"/>
      <c r="C817" s="236"/>
      <c r="D817" s="236"/>
      <c r="E817" s="235"/>
      <c r="F817" s="235"/>
      <c r="G817" s="235"/>
      <c r="H817" s="235"/>
      <c r="I817" s="7"/>
    </row>
    <row r="818" ht="15.75" customHeight="1">
      <c r="A818" s="237"/>
      <c r="B818" s="237"/>
      <c r="C818" s="237"/>
      <c r="D818" s="237"/>
      <c r="E818" s="234"/>
      <c r="F818" s="234"/>
      <c r="G818" s="234"/>
      <c r="H818" s="234"/>
      <c r="I818" s="7"/>
    </row>
    <row r="819" ht="15.75" customHeight="1">
      <c r="A819" s="236"/>
      <c r="B819" s="236"/>
      <c r="C819" s="236"/>
      <c r="D819" s="236"/>
      <c r="E819" s="235"/>
      <c r="F819" s="235"/>
      <c r="G819" s="235"/>
      <c r="H819" s="235"/>
      <c r="I819" s="7"/>
    </row>
    <row r="820" ht="15.75" customHeight="1">
      <c r="A820" s="237"/>
      <c r="B820" s="237"/>
      <c r="C820" s="237"/>
      <c r="D820" s="237"/>
      <c r="E820" s="234"/>
      <c r="F820" s="234"/>
      <c r="G820" s="234"/>
      <c r="H820" s="234"/>
      <c r="I820" s="7"/>
    </row>
    <row r="821" ht="15.75" customHeight="1">
      <c r="A821" s="236"/>
      <c r="B821" s="236"/>
      <c r="C821" s="236"/>
      <c r="D821" s="236"/>
      <c r="E821" s="235"/>
      <c r="F821" s="235"/>
      <c r="G821" s="235"/>
      <c r="H821" s="235"/>
      <c r="I821" s="7"/>
    </row>
    <row r="822" ht="15.75" customHeight="1">
      <c r="A822" s="237"/>
      <c r="B822" s="237"/>
      <c r="C822" s="237"/>
      <c r="D822" s="237"/>
      <c r="E822" s="234"/>
      <c r="F822" s="234"/>
      <c r="G822" s="234"/>
      <c r="H822" s="234"/>
      <c r="I822" s="7"/>
    </row>
    <row r="823" ht="15.75" customHeight="1">
      <c r="A823" s="236"/>
      <c r="B823" s="236"/>
      <c r="C823" s="236"/>
      <c r="D823" s="236"/>
      <c r="E823" s="235"/>
      <c r="F823" s="235"/>
      <c r="G823" s="235"/>
      <c r="H823" s="235"/>
      <c r="I823" s="7"/>
    </row>
    <row r="824" ht="15.75" customHeight="1">
      <c r="A824" s="237"/>
      <c r="B824" s="237"/>
      <c r="C824" s="237"/>
      <c r="D824" s="237"/>
      <c r="E824" s="234"/>
      <c r="F824" s="234"/>
      <c r="G824" s="234"/>
      <c r="H824" s="234"/>
      <c r="I824" s="7"/>
    </row>
    <row r="825" ht="15.75" customHeight="1">
      <c r="A825" s="236"/>
      <c r="B825" s="236"/>
      <c r="C825" s="236"/>
      <c r="D825" s="236"/>
      <c r="E825" s="235"/>
      <c r="F825" s="235"/>
      <c r="G825" s="235"/>
      <c r="H825" s="235"/>
      <c r="I825" s="7"/>
    </row>
    <row r="826" ht="15.75" customHeight="1">
      <c r="A826" s="237"/>
      <c r="B826" s="237"/>
      <c r="C826" s="237"/>
      <c r="D826" s="237"/>
      <c r="E826" s="234"/>
      <c r="F826" s="234"/>
      <c r="G826" s="234"/>
      <c r="H826" s="234"/>
      <c r="I826" s="7"/>
    </row>
    <row r="827" ht="15.75" customHeight="1">
      <c r="A827" s="236"/>
      <c r="B827" s="236"/>
      <c r="C827" s="236"/>
      <c r="D827" s="236"/>
      <c r="E827" s="235"/>
      <c r="F827" s="235"/>
      <c r="G827" s="235"/>
      <c r="H827" s="235"/>
      <c r="I827" s="7"/>
    </row>
    <row r="828" ht="15.75" customHeight="1">
      <c r="A828" s="237"/>
      <c r="B828" s="237"/>
      <c r="C828" s="237"/>
      <c r="D828" s="237"/>
      <c r="E828" s="234"/>
      <c r="F828" s="234"/>
      <c r="G828" s="234"/>
      <c r="H828" s="234"/>
      <c r="I828" s="7"/>
    </row>
    <row r="829" ht="15.75" customHeight="1">
      <c r="A829" s="236"/>
      <c r="B829" s="236"/>
      <c r="C829" s="236"/>
      <c r="D829" s="236"/>
      <c r="E829" s="235"/>
      <c r="F829" s="235"/>
      <c r="G829" s="235"/>
      <c r="H829" s="235"/>
      <c r="I829" s="7"/>
    </row>
    <row r="830" ht="15.75" customHeight="1">
      <c r="A830" s="237"/>
      <c r="B830" s="237"/>
      <c r="C830" s="237"/>
      <c r="D830" s="237"/>
      <c r="E830" s="234"/>
      <c r="F830" s="234"/>
      <c r="G830" s="234"/>
      <c r="H830" s="234"/>
      <c r="I830" s="7"/>
    </row>
    <row r="831" ht="15.75" customHeight="1">
      <c r="A831" s="236"/>
      <c r="B831" s="236"/>
      <c r="C831" s="236"/>
      <c r="D831" s="236"/>
      <c r="E831" s="235"/>
      <c r="F831" s="235"/>
      <c r="G831" s="235"/>
      <c r="H831" s="235"/>
      <c r="I831" s="7"/>
    </row>
    <row r="832" ht="15.75" customHeight="1">
      <c r="A832" s="237"/>
      <c r="B832" s="237"/>
      <c r="C832" s="237"/>
      <c r="D832" s="237"/>
      <c r="E832" s="234"/>
      <c r="F832" s="234"/>
      <c r="G832" s="234"/>
      <c r="H832" s="234"/>
      <c r="I832" s="7"/>
    </row>
    <row r="833" ht="15.75" customHeight="1">
      <c r="A833" s="236"/>
      <c r="B833" s="236"/>
      <c r="C833" s="236"/>
      <c r="D833" s="236"/>
      <c r="E833" s="235"/>
      <c r="F833" s="235"/>
      <c r="G833" s="235"/>
      <c r="H833" s="235"/>
      <c r="I833" s="7"/>
    </row>
    <row r="834" ht="15.75" customHeight="1">
      <c r="A834" s="237"/>
      <c r="B834" s="237"/>
      <c r="C834" s="237"/>
      <c r="D834" s="237"/>
      <c r="E834" s="234"/>
      <c r="F834" s="234"/>
      <c r="G834" s="234"/>
      <c r="H834" s="234"/>
      <c r="I834" s="7"/>
    </row>
    <row r="835" ht="15.75" customHeight="1">
      <c r="A835" s="236"/>
      <c r="B835" s="236"/>
      <c r="C835" s="236"/>
      <c r="D835" s="236"/>
      <c r="E835" s="235"/>
      <c r="F835" s="235"/>
      <c r="G835" s="235"/>
      <c r="H835" s="235"/>
      <c r="I835" s="7"/>
    </row>
    <row r="836" ht="15.75" customHeight="1">
      <c r="A836" s="237"/>
      <c r="B836" s="237"/>
      <c r="C836" s="237"/>
      <c r="D836" s="237"/>
      <c r="E836" s="234"/>
      <c r="F836" s="234"/>
      <c r="G836" s="234"/>
      <c r="H836" s="234"/>
      <c r="I836" s="7"/>
    </row>
    <row r="837" ht="15.75" customHeight="1">
      <c r="A837" s="236"/>
      <c r="B837" s="236"/>
      <c r="C837" s="236"/>
      <c r="D837" s="236"/>
      <c r="E837" s="235"/>
      <c r="F837" s="235"/>
      <c r="G837" s="235"/>
      <c r="H837" s="235"/>
      <c r="I837" s="7"/>
    </row>
    <row r="838" ht="15.75" customHeight="1">
      <c r="A838" s="237"/>
      <c r="B838" s="237"/>
      <c r="C838" s="237"/>
      <c r="D838" s="237"/>
      <c r="E838" s="234"/>
      <c r="F838" s="234"/>
      <c r="G838" s="234"/>
      <c r="H838" s="234"/>
      <c r="I838" s="7"/>
    </row>
    <row r="839" ht="15.75" customHeight="1">
      <c r="A839" s="236"/>
      <c r="B839" s="236"/>
      <c r="C839" s="236"/>
      <c r="D839" s="236"/>
      <c r="E839" s="235"/>
      <c r="F839" s="235"/>
      <c r="G839" s="235"/>
      <c r="H839" s="235"/>
      <c r="I839" s="7"/>
    </row>
    <row r="840" ht="15.75" customHeight="1">
      <c r="A840" s="237"/>
      <c r="B840" s="237"/>
      <c r="C840" s="237"/>
      <c r="D840" s="237"/>
      <c r="E840" s="234"/>
      <c r="F840" s="234"/>
      <c r="G840" s="234"/>
      <c r="H840" s="234"/>
      <c r="I840" s="7"/>
    </row>
    <row r="841" ht="15.75" customHeight="1">
      <c r="A841" s="236"/>
      <c r="B841" s="236"/>
      <c r="C841" s="236"/>
      <c r="D841" s="236"/>
      <c r="E841" s="235"/>
      <c r="F841" s="235"/>
      <c r="G841" s="235"/>
      <c r="H841" s="235"/>
      <c r="I841" s="7"/>
    </row>
    <row r="842" ht="15.75" customHeight="1">
      <c r="A842" s="237"/>
      <c r="B842" s="237"/>
      <c r="C842" s="237"/>
      <c r="D842" s="237"/>
      <c r="E842" s="234"/>
      <c r="F842" s="234"/>
      <c r="G842" s="234"/>
      <c r="H842" s="234"/>
      <c r="I842" s="7"/>
    </row>
    <row r="843" ht="15.75" customHeight="1">
      <c r="A843" s="236"/>
      <c r="B843" s="236"/>
      <c r="C843" s="236"/>
      <c r="D843" s="236"/>
      <c r="E843" s="235"/>
      <c r="F843" s="235"/>
      <c r="G843" s="235"/>
      <c r="H843" s="235"/>
      <c r="I843" s="7"/>
    </row>
    <row r="844" ht="15.75" customHeight="1">
      <c r="A844" s="237"/>
      <c r="B844" s="237"/>
      <c r="C844" s="237"/>
      <c r="D844" s="237"/>
      <c r="E844" s="234"/>
      <c r="F844" s="234"/>
      <c r="G844" s="234"/>
      <c r="H844" s="234"/>
      <c r="I844" s="7"/>
    </row>
    <row r="845" ht="15.75" customHeight="1">
      <c r="A845" s="236"/>
      <c r="B845" s="236"/>
      <c r="C845" s="236"/>
      <c r="D845" s="236"/>
      <c r="E845" s="235"/>
      <c r="F845" s="235"/>
      <c r="G845" s="235"/>
      <c r="H845" s="235"/>
      <c r="I845" s="7"/>
    </row>
    <row r="846" ht="15.75" customHeight="1">
      <c r="A846" s="237"/>
      <c r="B846" s="237"/>
      <c r="C846" s="237"/>
      <c r="D846" s="237"/>
      <c r="E846" s="234"/>
      <c r="F846" s="234"/>
      <c r="G846" s="234"/>
      <c r="H846" s="234"/>
      <c r="I846" s="7"/>
    </row>
    <row r="847" ht="15.75" customHeight="1">
      <c r="A847" s="236"/>
      <c r="B847" s="236"/>
      <c r="C847" s="236"/>
      <c r="D847" s="236"/>
      <c r="E847" s="235"/>
      <c r="F847" s="235"/>
      <c r="G847" s="235"/>
      <c r="H847" s="235"/>
      <c r="I847" s="7"/>
    </row>
    <row r="848" ht="15.75" customHeight="1">
      <c r="A848" s="237"/>
      <c r="B848" s="237"/>
      <c r="C848" s="237"/>
      <c r="D848" s="237"/>
      <c r="E848" s="234"/>
      <c r="F848" s="234"/>
      <c r="G848" s="234"/>
      <c r="H848" s="234"/>
      <c r="I848" s="7"/>
    </row>
    <row r="849" ht="15.75" customHeight="1">
      <c r="A849" s="236"/>
      <c r="B849" s="236"/>
      <c r="C849" s="236"/>
      <c r="D849" s="236"/>
      <c r="E849" s="235"/>
      <c r="F849" s="235"/>
      <c r="G849" s="235"/>
      <c r="H849" s="235"/>
      <c r="I849" s="7"/>
    </row>
    <row r="850" ht="15.75" customHeight="1">
      <c r="A850" s="237"/>
      <c r="B850" s="237"/>
      <c r="C850" s="237"/>
      <c r="D850" s="237"/>
      <c r="E850" s="234"/>
      <c r="F850" s="234"/>
      <c r="G850" s="234"/>
      <c r="H850" s="234"/>
      <c r="I850" s="7"/>
    </row>
    <row r="851" ht="15.75" customHeight="1">
      <c r="A851" s="236"/>
      <c r="B851" s="236"/>
      <c r="C851" s="236"/>
      <c r="D851" s="236"/>
      <c r="E851" s="235"/>
      <c r="F851" s="235"/>
      <c r="G851" s="235"/>
      <c r="H851" s="235"/>
      <c r="I851" s="7"/>
    </row>
    <row r="852" ht="15.75" customHeight="1">
      <c r="A852" s="237"/>
      <c r="B852" s="237"/>
      <c r="C852" s="237"/>
      <c r="D852" s="237"/>
      <c r="E852" s="234"/>
      <c r="F852" s="234"/>
      <c r="G852" s="234"/>
      <c r="H852" s="234"/>
      <c r="I852" s="7"/>
    </row>
    <row r="853" ht="15.75" customHeight="1">
      <c r="A853" s="236"/>
      <c r="B853" s="236"/>
      <c r="C853" s="236"/>
      <c r="D853" s="236"/>
      <c r="E853" s="235"/>
      <c r="F853" s="235"/>
      <c r="G853" s="235"/>
      <c r="H853" s="235"/>
      <c r="I853" s="7"/>
    </row>
    <row r="854" ht="15.75" customHeight="1">
      <c r="A854" s="237"/>
      <c r="B854" s="237"/>
      <c r="C854" s="237"/>
      <c r="D854" s="237"/>
      <c r="E854" s="234"/>
      <c r="F854" s="234"/>
      <c r="G854" s="234"/>
      <c r="H854" s="234"/>
      <c r="I854" s="7"/>
    </row>
    <row r="855" ht="15.75" customHeight="1">
      <c r="A855" s="236"/>
      <c r="B855" s="236"/>
      <c r="C855" s="236"/>
      <c r="D855" s="236"/>
      <c r="E855" s="235"/>
      <c r="F855" s="235"/>
      <c r="G855" s="235"/>
      <c r="H855" s="235"/>
      <c r="I855" s="7"/>
    </row>
    <row r="856" ht="15.75" customHeight="1">
      <c r="A856" s="237"/>
      <c r="B856" s="237"/>
      <c r="C856" s="237"/>
      <c r="D856" s="237"/>
      <c r="E856" s="234"/>
      <c r="F856" s="234"/>
      <c r="G856" s="234"/>
      <c r="H856" s="234"/>
      <c r="I856" s="7"/>
    </row>
    <row r="857" ht="15.75" customHeight="1">
      <c r="A857" s="236"/>
      <c r="B857" s="236"/>
      <c r="C857" s="236"/>
      <c r="D857" s="236"/>
      <c r="E857" s="235"/>
      <c r="F857" s="235"/>
      <c r="G857" s="235"/>
      <c r="H857" s="235"/>
      <c r="I857" s="7"/>
    </row>
    <row r="858" ht="15.75" customHeight="1">
      <c r="A858" s="237"/>
      <c r="B858" s="237"/>
      <c r="C858" s="237"/>
      <c r="D858" s="237"/>
      <c r="E858" s="234"/>
      <c r="F858" s="234"/>
      <c r="G858" s="234"/>
      <c r="H858" s="234"/>
      <c r="I858" s="7"/>
    </row>
    <row r="859" ht="15.75" customHeight="1">
      <c r="A859" s="236"/>
      <c r="B859" s="236"/>
      <c r="C859" s="236"/>
      <c r="D859" s="236"/>
      <c r="E859" s="235"/>
      <c r="F859" s="235"/>
      <c r="G859" s="235"/>
      <c r="H859" s="235"/>
      <c r="I859" s="7"/>
    </row>
    <row r="860" ht="15.75" customHeight="1">
      <c r="A860" s="237"/>
      <c r="B860" s="237"/>
      <c r="C860" s="237"/>
      <c r="D860" s="237"/>
      <c r="E860" s="234"/>
      <c r="F860" s="234"/>
      <c r="G860" s="234"/>
      <c r="H860" s="234"/>
      <c r="I860" s="7"/>
    </row>
    <row r="861" ht="15.75" customHeight="1">
      <c r="A861" s="236"/>
      <c r="B861" s="236"/>
      <c r="C861" s="236"/>
      <c r="D861" s="236"/>
      <c r="E861" s="235"/>
      <c r="F861" s="235"/>
      <c r="G861" s="235"/>
      <c r="H861" s="235"/>
      <c r="I861" s="7"/>
    </row>
    <row r="862" ht="15.75" customHeight="1">
      <c r="A862" s="237"/>
      <c r="B862" s="237"/>
      <c r="C862" s="237"/>
      <c r="D862" s="237"/>
      <c r="E862" s="234"/>
      <c r="F862" s="234"/>
      <c r="G862" s="234"/>
      <c r="H862" s="234"/>
      <c r="I862" s="7"/>
    </row>
    <row r="863" ht="15.75" customHeight="1">
      <c r="A863" s="236"/>
      <c r="B863" s="236"/>
      <c r="C863" s="236"/>
      <c r="D863" s="236"/>
      <c r="E863" s="235"/>
      <c r="F863" s="235"/>
      <c r="G863" s="235"/>
      <c r="H863" s="235"/>
      <c r="I863" s="7"/>
    </row>
    <row r="864" ht="15.75" customHeight="1">
      <c r="A864" s="237"/>
      <c r="B864" s="237"/>
      <c r="C864" s="237"/>
      <c r="D864" s="237"/>
      <c r="E864" s="234"/>
      <c r="F864" s="234"/>
      <c r="G864" s="234"/>
      <c r="H864" s="234"/>
      <c r="I864" s="7"/>
    </row>
    <row r="865" ht="15.75" customHeight="1">
      <c r="A865" s="236"/>
      <c r="B865" s="236"/>
      <c r="C865" s="236"/>
      <c r="D865" s="236"/>
      <c r="E865" s="235"/>
      <c r="F865" s="235"/>
      <c r="G865" s="235"/>
      <c r="H865" s="235"/>
      <c r="I865" s="7"/>
    </row>
    <row r="866" ht="15.75" customHeight="1">
      <c r="A866" s="237"/>
      <c r="B866" s="237"/>
      <c r="C866" s="237"/>
      <c r="D866" s="237"/>
      <c r="E866" s="234"/>
      <c r="F866" s="234"/>
      <c r="G866" s="234"/>
      <c r="H866" s="234"/>
      <c r="I866" s="7"/>
    </row>
    <row r="867" ht="15.75" customHeight="1">
      <c r="A867" s="236"/>
      <c r="B867" s="236"/>
      <c r="C867" s="236"/>
      <c r="D867" s="236"/>
      <c r="E867" s="235"/>
      <c r="F867" s="235"/>
      <c r="G867" s="235"/>
      <c r="H867" s="235"/>
      <c r="I867" s="7"/>
    </row>
    <row r="868" ht="15.75" customHeight="1">
      <c r="A868" s="237"/>
      <c r="B868" s="237"/>
      <c r="C868" s="237"/>
      <c r="D868" s="237"/>
      <c r="E868" s="234"/>
      <c r="F868" s="234"/>
      <c r="G868" s="234"/>
      <c r="H868" s="234"/>
      <c r="I868" s="7"/>
    </row>
    <row r="869" ht="15.75" customHeight="1">
      <c r="A869" s="236"/>
      <c r="B869" s="236"/>
      <c r="C869" s="236"/>
      <c r="D869" s="236"/>
      <c r="E869" s="235"/>
      <c r="F869" s="235"/>
      <c r="G869" s="235"/>
      <c r="H869" s="235"/>
      <c r="I869" s="7"/>
    </row>
    <row r="870" ht="15.75" customHeight="1">
      <c r="A870" s="237"/>
      <c r="B870" s="237"/>
      <c r="C870" s="237"/>
      <c r="D870" s="237"/>
      <c r="E870" s="234"/>
      <c r="F870" s="234"/>
      <c r="G870" s="234"/>
      <c r="H870" s="234"/>
      <c r="I870" s="7"/>
    </row>
    <row r="871" ht="15.75" customHeight="1">
      <c r="A871" s="236"/>
      <c r="B871" s="236"/>
      <c r="C871" s="236"/>
      <c r="D871" s="236"/>
      <c r="E871" s="235"/>
      <c r="F871" s="235"/>
      <c r="G871" s="235"/>
      <c r="H871" s="235"/>
      <c r="I871" s="7"/>
    </row>
    <row r="872" ht="15.75" customHeight="1">
      <c r="A872" s="237"/>
      <c r="B872" s="237"/>
      <c r="C872" s="237"/>
      <c r="D872" s="237"/>
      <c r="E872" s="234"/>
      <c r="F872" s="234"/>
      <c r="G872" s="234"/>
      <c r="H872" s="234"/>
      <c r="I872" s="7"/>
    </row>
    <row r="873" ht="15.75" customHeight="1">
      <c r="A873" s="236"/>
      <c r="B873" s="236"/>
      <c r="C873" s="236"/>
      <c r="D873" s="236"/>
      <c r="E873" s="235"/>
      <c r="F873" s="235"/>
      <c r="G873" s="235"/>
      <c r="H873" s="235"/>
      <c r="I873" s="7"/>
    </row>
    <row r="874" ht="15.75" customHeight="1">
      <c r="A874" s="237"/>
      <c r="B874" s="237"/>
      <c r="C874" s="237"/>
      <c r="D874" s="237"/>
      <c r="E874" s="234"/>
      <c r="F874" s="234"/>
      <c r="G874" s="234"/>
      <c r="H874" s="234"/>
      <c r="I874" s="7"/>
    </row>
    <row r="875" ht="15.75" customHeight="1">
      <c r="A875" s="236"/>
      <c r="B875" s="236"/>
      <c r="C875" s="236"/>
      <c r="D875" s="236"/>
      <c r="E875" s="235"/>
      <c r="F875" s="235"/>
      <c r="G875" s="235"/>
      <c r="H875" s="235"/>
      <c r="I875" s="7"/>
    </row>
    <row r="876" ht="15.75" customHeight="1">
      <c r="A876" s="237"/>
      <c r="B876" s="237"/>
      <c r="C876" s="237"/>
      <c r="D876" s="237"/>
      <c r="E876" s="234"/>
      <c r="F876" s="234"/>
      <c r="G876" s="234"/>
      <c r="H876" s="234"/>
      <c r="I876" s="7"/>
    </row>
    <row r="877" ht="15.75" customHeight="1">
      <c r="A877" s="236"/>
      <c r="B877" s="236"/>
      <c r="C877" s="236"/>
      <c r="D877" s="236"/>
      <c r="E877" s="235"/>
      <c r="F877" s="235"/>
      <c r="G877" s="235"/>
      <c r="H877" s="235"/>
      <c r="I877" s="7"/>
    </row>
    <row r="878" ht="15.75" customHeight="1">
      <c r="A878" s="237"/>
      <c r="B878" s="237"/>
      <c r="C878" s="237"/>
      <c r="D878" s="237"/>
      <c r="E878" s="234"/>
      <c r="F878" s="234"/>
      <c r="G878" s="234"/>
      <c r="H878" s="234"/>
      <c r="I878" s="7"/>
    </row>
    <row r="879" ht="15.75" customHeight="1">
      <c r="A879" s="236"/>
      <c r="B879" s="236"/>
      <c r="C879" s="236"/>
      <c r="D879" s="236"/>
      <c r="E879" s="235"/>
      <c r="F879" s="235"/>
      <c r="G879" s="235"/>
      <c r="H879" s="235"/>
      <c r="I879" s="7"/>
    </row>
    <row r="880" ht="15.75" customHeight="1">
      <c r="A880" s="237"/>
      <c r="B880" s="237"/>
      <c r="C880" s="237"/>
      <c r="D880" s="237"/>
      <c r="E880" s="234"/>
      <c r="F880" s="234"/>
      <c r="G880" s="234"/>
      <c r="H880" s="234"/>
      <c r="I880" s="7"/>
    </row>
    <row r="881" ht="15.75" customHeight="1">
      <c r="A881" s="236"/>
      <c r="B881" s="236"/>
      <c r="C881" s="236"/>
      <c r="D881" s="236"/>
      <c r="E881" s="235"/>
      <c r="F881" s="235"/>
      <c r="G881" s="235"/>
      <c r="H881" s="235"/>
      <c r="I881" s="7"/>
    </row>
    <row r="882" ht="15.75" customHeight="1">
      <c r="A882" s="237"/>
      <c r="B882" s="237"/>
      <c r="C882" s="237"/>
      <c r="D882" s="237"/>
      <c r="E882" s="234"/>
      <c r="F882" s="234"/>
      <c r="G882" s="234"/>
      <c r="H882" s="234"/>
      <c r="I882" s="7"/>
    </row>
    <row r="883" ht="15.75" customHeight="1">
      <c r="A883" s="236"/>
      <c r="B883" s="236"/>
      <c r="C883" s="236"/>
      <c r="D883" s="236"/>
      <c r="E883" s="235"/>
      <c r="F883" s="235"/>
      <c r="G883" s="235"/>
      <c r="H883" s="235"/>
      <c r="I883" s="7"/>
    </row>
    <row r="884" ht="15.75" customHeight="1">
      <c r="A884" s="237"/>
      <c r="B884" s="237"/>
      <c r="C884" s="237"/>
      <c r="D884" s="237"/>
      <c r="E884" s="234"/>
      <c r="F884" s="234"/>
      <c r="G884" s="234"/>
      <c r="H884" s="234"/>
      <c r="I884" s="7"/>
    </row>
    <row r="885" ht="15.75" customHeight="1">
      <c r="A885" s="236"/>
      <c r="B885" s="236"/>
      <c r="C885" s="236"/>
      <c r="D885" s="236"/>
      <c r="E885" s="235"/>
      <c r="F885" s="235"/>
      <c r="G885" s="235"/>
      <c r="H885" s="235"/>
      <c r="I885" s="7"/>
    </row>
    <row r="886" ht="15.75" customHeight="1">
      <c r="A886" s="237"/>
      <c r="B886" s="237"/>
      <c r="C886" s="237"/>
      <c r="D886" s="237"/>
      <c r="E886" s="234"/>
      <c r="F886" s="234"/>
      <c r="G886" s="234"/>
      <c r="H886" s="234"/>
      <c r="I886" s="7"/>
    </row>
    <row r="887" ht="15.75" customHeight="1">
      <c r="A887" s="236"/>
      <c r="B887" s="236"/>
      <c r="C887" s="236"/>
      <c r="D887" s="236"/>
      <c r="E887" s="235"/>
      <c r="F887" s="235"/>
      <c r="G887" s="235"/>
      <c r="H887" s="235"/>
      <c r="I887" s="7"/>
    </row>
    <row r="888" ht="15.75" customHeight="1">
      <c r="A888" s="237"/>
      <c r="B888" s="237"/>
      <c r="C888" s="237"/>
      <c r="D888" s="237"/>
      <c r="E888" s="234"/>
      <c r="F888" s="234"/>
      <c r="G888" s="234"/>
      <c r="H888" s="234"/>
      <c r="I888" s="7"/>
    </row>
    <row r="889" ht="15.75" customHeight="1">
      <c r="A889" s="236"/>
      <c r="B889" s="236"/>
      <c r="C889" s="236"/>
      <c r="D889" s="236"/>
      <c r="E889" s="235"/>
      <c r="F889" s="235"/>
      <c r="G889" s="235"/>
      <c r="H889" s="235"/>
      <c r="I889" s="7"/>
    </row>
    <row r="890" ht="15.75" customHeight="1">
      <c r="A890" s="237"/>
      <c r="B890" s="237"/>
      <c r="C890" s="237"/>
      <c r="D890" s="237"/>
      <c r="E890" s="234"/>
      <c r="F890" s="234"/>
      <c r="G890" s="234"/>
      <c r="H890" s="234"/>
      <c r="I890" s="7"/>
    </row>
    <row r="891" ht="15.75" customHeight="1">
      <c r="A891" s="236"/>
      <c r="B891" s="236"/>
      <c r="C891" s="236"/>
      <c r="D891" s="236"/>
      <c r="E891" s="235"/>
      <c r="F891" s="235"/>
      <c r="G891" s="235"/>
      <c r="H891" s="235"/>
      <c r="I891" s="7"/>
    </row>
    <row r="892" ht="15.75" customHeight="1">
      <c r="A892" s="237"/>
      <c r="B892" s="237"/>
      <c r="C892" s="237"/>
      <c r="D892" s="237"/>
      <c r="E892" s="234"/>
      <c r="F892" s="234"/>
      <c r="G892" s="234"/>
      <c r="H892" s="234"/>
      <c r="I892" s="7"/>
    </row>
    <row r="893" ht="15.75" customHeight="1">
      <c r="A893" s="236"/>
      <c r="B893" s="236"/>
      <c r="C893" s="236"/>
      <c r="D893" s="236"/>
      <c r="E893" s="235"/>
      <c r="F893" s="235"/>
      <c r="G893" s="235"/>
      <c r="H893" s="235"/>
      <c r="I893" s="7"/>
    </row>
    <row r="894" ht="15.75" customHeight="1">
      <c r="A894" s="237"/>
      <c r="B894" s="237"/>
      <c r="C894" s="237"/>
      <c r="D894" s="237"/>
      <c r="E894" s="234"/>
      <c r="F894" s="234"/>
      <c r="G894" s="234"/>
      <c r="H894" s="234"/>
      <c r="I894" s="7"/>
    </row>
    <row r="895" ht="15.75" customHeight="1">
      <c r="A895" s="236"/>
      <c r="B895" s="236"/>
      <c r="C895" s="236"/>
      <c r="D895" s="236"/>
      <c r="E895" s="235"/>
      <c r="F895" s="235"/>
      <c r="G895" s="235"/>
      <c r="H895" s="235"/>
      <c r="I895" s="7"/>
    </row>
    <row r="896" ht="15.75" customHeight="1">
      <c r="A896" s="237"/>
      <c r="B896" s="237"/>
      <c r="C896" s="237"/>
      <c r="D896" s="237"/>
      <c r="E896" s="234"/>
      <c r="F896" s="234"/>
      <c r="G896" s="234"/>
      <c r="H896" s="234"/>
      <c r="I896" s="7"/>
    </row>
    <row r="897" ht="15.75" customHeight="1">
      <c r="A897" s="236"/>
      <c r="B897" s="236"/>
      <c r="C897" s="236"/>
      <c r="D897" s="236"/>
      <c r="E897" s="235"/>
      <c r="F897" s="235"/>
      <c r="G897" s="235"/>
      <c r="H897" s="235"/>
      <c r="I897" s="7"/>
    </row>
    <row r="898" ht="15.75" customHeight="1">
      <c r="A898" s="237"/>
      <c r="B898" s="237"/>
      <c r="C898" s="237"/>
      <c r="D898" s="237"/>
      <c r="E898" s="234"/>
      <c r="F898" s="234"/>
      <c r="G898" s="234"/>
      <c r="H898" s="234"/>
      <c r="I898" s="7"/>
    </row>
    <row r="899" ht="15.75" customHeight="1">
      <c r="A899" s="236"/>
      <c r="B899" s="236"/>
      <c r="C899" s="236"/>
      <c r="D899" s="236"/>
      <c r="E899" s="235"/>
      <c r="F899" s="235"/>
      <c r="G899" s="235"/>
      <c r="H899" s="235"/>
      <c r="I899" s="7"/>
    </row>
    <row r="900" ht="15.75" customHeight="1">
      <c r="A900" s="237"/>
      <c r="B900" s="237"/>
      <c r="C900" s="237"/>
      <c r="D900" s="237"/>
      <c r="E900" s="234"/>
      <c r="F900" s="234"/>
      <c r="G900" s="234"/>
      <c r="H900" s="234"/>
      <c r="I900" s="7"/>
    </row>
    <row r="901" ht="15.75" customHeight="1">
      <c r="A901" s="236"/>
      <c r="B901" s="236"/>
      <c r="C901" s="236"/>
      <c r="D901" s="236"/>
      <c r="E901" s="235"/>
      <c r="F901" s="235"/>
      <c r="G901" s="235"/>
      <c r="H901" s="235"/>
      <c r="I901" s="7"/>
    </row>
    <row r="902" ht="15.75" customHeight="1">
      <c r="A902" s="237"/>
      <c r="B902" s="237"/>
      <c r="C902" s="237"/>
      <c r="D902" s="237"/>
      <c r="E902" s="234"/>
      <c r="F902" s="234"/>
      <c r="G902" s="234"/>
      <c r="H902" s="234"/>
      <c r="I902" s="7"/>
    </row>
    <row r="903" ht="15.75" customHeight="1">
      <c r="A903" s="236"/>
      <c r="B903" s="236"/>
      <c r="C903" s="236"/>
      <c r="D903" s="236"/>
      <c r="E903" s="235"/>
      <c r="F903" s="235"/>
      <c r="G903" s="235"/>
      <c r="H903" s="235"/>
      <c r="I903" s="7"/>
    </row>
    <row r="904" ht="15.75" customHeight="1">
      <c r="A904" s="237"/>
      <c r="B904" s="237"/>
      <c r="C904" s="237"/>
      <c r="D904" s="237"/>
      <c r="E904" s="234"/>
      <c r="F904" s="234"/>
      <c r="G904" s="234"/>
      <c r="H904" s="234"/>
      <c r="I904" s="7"/>
    </row>
    <row r="905" ht="15.75" customHeight="1">
      <c r="A905" s="236"/>
      <c r="B905" s="236"/>
      <c r="C905" s="236"/>
      <c r="D905" s="236"/>
      <c r="E905" s="235"/>
      <c r="F905" s="235"/>
      <c r="G905" s="235"/>
      <c r="H905" s="235"/>
      <c r="I905" s="7"/>
    </row>
    <row r="906" ht="15.75" customHeight="1">
      <c r="A906" s="237"/>
      <c r="B906" s="237"/>
      <c r="C906" s="237"/>
      <c r="D906" s="237"/>
      <c r="E906" s="234"/>
      <c r="F906" s="234"/>
      <c r="G906" s="234"/>
      <c r="H906" s="234"/>
      <c r="I906" s="7"/>
    </row>
    <row r="907" ht="15.75" customHeight="1">
      <c r="A907" s="236"/>
      <c r="B907" s="236"/>
      <c r="C907" s="236"/>
      <c r="D907" s="236"/>
      <c r="E907" s="235"/>
      <c r="F907" s="235"/>
      <c r="G907" s="235"/>
      <c r="H907" s="235"/>
      <c r="I907" s="7"/>
    </row>
    <row r="908" ht="15.75" customHeight="1">
      <c r="A908" s="237"/>
      <c r="B908" s="237"/>
      <c r="C908" s="237"/>
      <c r="D908" s="237"/>
      <c r="E908" s="234"/>
      <c r="F908" s="234"/>
      <c r="G908" s="234"/>
      <c r="H908" s="234"/>
      <c r="I908" s="7"/>
    </row>
    <row r="909" ht="15.75" customHeight="1">
      <c r="A909" s="236"/>
      <c r="B909" s="236"/>
      <c r="C909" s="236"/>
      <c r="D909" s="236"/>
      <c r="E909" s="235"/>
      <c r="F909" s="235"/>
      <c r="G909" s="235"/>
      <c r="H909" s="235"/>
      <c r="I909" s="7"/>
    </row>
    <row r="910" ht="15.75" customHeight="1">
      <c r="A910" s="237"/>
      <c r="B910" s="237"/>
      <c r="C910" s="237"/>
      <c r="D910" s="237"/>
      <c r="E910" s="234"/>
      <c r="F910" s="234"/>
      <c r="G910" s="234"/>
      <c r="H910" s="234"/>
      <c r="I910" s="7"/>
    </row>
    <row r="911" ht="15.75" customHeight="1">
      <c r="A911" s="236"/>
      <c r="B911" s="236"/>
      <c r="C911" s="236"/>
      <c r="D911" s="236"/>
      <c r="E911" s="235"/>
      <c r="F911" s="235"/>
      <c r="G911" s="235"/>
      <c r="H911" s="235"/>
      <c r="I911" s="7"/>
    </row>
    <row r="912" ht="15.75" customHeight="1">
      <c r="A912" s="237"/>
      <c r="B912" s="237"/>
      <c r="C912" s="237"/>
      <c r="D912" s="237"/>
      <c r="E912" s="234"/>
      <c r="F912" s="234"/>
      <c r="G912" s="234"/>
      <c r="H912" s="234"/>
      <c r="I912" s="7"/>
    </row>
    <row r="913" ht="15.75" customHeight="1">
      <c r="A913" s="236"/>
      <c r="B913" s="236"/>
      <c r="C913" s="236"/>
      <c r="D913" s="236"/>
      <c r="E913" s="235"/>
      <c r="F913" s="235"/>
      <c r="G913" s="235"/>
      <c r="H913" s="235"/>
      <c r="I913" s="7"/>
    </row>
    <row r="914" ht="15.75" customHeight="1">
      <c r="A914" s="237"/>
      <c r="B914" s="237"/>
      <c r="C914" s="237"/>
      <c r="D914" s="237"/>
      <c r="E914" s="234"/>
      <c r="F914" s="234"/>
      <c r="G914" s="234"/>
      <c r="H914" s="234"/>
      <c r="I914" s="7"/>
    </row>
    <row r="915" ht="15.75" customHeight="1">
      <c r="A915" s="236"/>
      <c r="B915" s="236"/>
      <c r="C915" s="236"/>
      <c r="D915" s="236"/>
      <c r="E915" s="235"/>
      <c r="F915" s="235"/>
      <c r="G915" s="235"/>
      <c r="H915" s="235"/>
      <c r="I915" s="7"/>
    </row>
    <row r="916" ht="15.75" customHeight="1">
      <c r="A916" s="237"/>
      <c r="B916" s="237"/>
      <c r="C916" s="237"/>
      <c r="D916" s="237"/>
      <c r="E916" s="234"/>
      <c r="F916" s="234"/>
      <c r="G916" s="234"/>
      <c r="H916" s="234"/>
      <c r="I916" s="7"/>
    </row>
    <row r="917" ht="15.75" customHeight="1">
      <c r="A917" s="236"/>
      <c r="B917" s="236"/>
      <c r="C917" s="236"/>
      <c r="D917" s="236"/>
      <c r="E917" s="235"/>
      <c r="F917" s="235"/>
      <c r="G917" s="235"/>
      <c r="H917" s="235"/>
      <c r="I917" s="7"/>
    </row>
    <row r="918" ht="15.75" customHeight="1">
      <c r="A918" s="237"/>
      <c r="B918" s="237"/>
      <c r="C918" s="237"/>
      <c r="D918" s="237"/>
      <c r="E918" s="234"/>
      <c r="F918" s="234"/>
      <c r="G918" s="234"/>
      <c r="H918" s="234"/>
      <c r="I918" s="7"/>
    </row>
    <row r="919" ht="15.75" customHeight="1">
      <c r="A919" s="236"/>
      <c r="B919" s="236"/>
      <c r="C919" s="236"/>
      <c r="D919" s="236"/>
      <c r="E919" s="235"/>
      <c r="F919" s="235"/>
      <c r="G919" s="235"/>
      <c r="H919" s="235"/>
      <c r="I919" s="7"/>
    </row>
    <row r="920" ht="15.75" customHeight="1">
      <c r="A920" s="237"/>
      <c r="B920" s="237"/>
      <c r="C920" s="237"/>
      <c r="D920" s="237"/>
      <c r="E920" s="234"/>
      <c r="F920" s="234"/>
      <c r="G920" s="234"/>
      <c r="H920" s="234"/>
      <c r="I920" s="7"/>
    </row>
    <row r="921" ht="15.75" customHeight="1">
      <c r="A921" s="236"/>
      <c r="B921" s="236"/>
      <c r="C921" s="236"/>
      <c r="D921" s="236"/>
      <c r="E921" s="235"/>
      <c r="F921" s="235"/>
      <c r="G921" s="235"/>
      <c r="H921" s="235"/>
      <c r="I921" s="7"/>
    </row>
    <row r="922" ht="15.75" customHeight="1">
      <c r="A922" s="237"/>
      <c r="B922" s="237"/>
      <c r="C922" s="237"/>
      <c r="D922" s="237"/>
      <c r="E922" s="234"/>
      <c r="F922" s="234"/>
      <c r="G922" s="234"/>
      <c r="H922" s="234"/>
      <c r="I922" s="7"/>
    </row>
    <row r="923" ht="15.75" customHeight="1">
      <c r="A923" s="236"/>
      <c r="B923" s="236"/>
      <c r="C923" s="236"/>
      <c r="D923" s="236"/>
      <c r="E923" s="235"/>
      <c r="F923" s="235"/>
      <c r="G923" s="235"/>
      <c r="H923" s="235"/>
      <c r="I923" s="7"/>
    </row>
    <row r="924" ht="15.75" customHeight="1">
      <c r="A924" s="237"/>
      <c r="B924" s="237"/>
      <c r="C924" s="237"/>
      <c r="D924" s="237"/>
      <c r="E924" s="234"/>
      <c r="F924" s="234"/>
      <c r="G924" s="234"/>
      <c r="H924" s="234"/>
      <c r="I924" s="7"/>
    </row>
    <row r="925" ht="15.75" customHeight="1">
      <c r="A925" s="236"/>
      <c r="B925" s="236"/>
      <c r="C925" s="236"/>
      <c r="D925" s="236"/>
      <c r="E925" s="235"/>
      <c r="F925" s="235"/>
      <c r="G925" s="235"/>
      <c r="H925" s="235"/>
      <c r="I925" s="7"/>
    </row>
    <row r="926" ht="15.75" customHeight="1">
      <c r="A926" s="237"/>
      <c r="B926" s="237"/>
      <c r="C926" s="237"/>
      <c r="D926" s="237"/>
      <c r="E926" s="234"/>
      <c r="F926" s="234"/>
      <c r="G926" s="234"/>
      <c r="H926" s="234"/>
      <c r="I926" s="7"/>
    </row>
    <row r="927" ht="15.75" customHeight="1">
      <c r="A927" s="236"/>
      <c r="B927" s="236"/>
      <c r="C927" s="236"/>
      <c r="D927" s="236"/>
      <c r="E927" s="235"/>
      <c r="F927" s="235"/>
      <c r="G927" s="235"/>
      <c r="H927" s="235"/>
      <c r="I927" s="7"/>
    </row>
    <row r="928" ht="15.75" customHeight="1">
      <c r="A928" s="237"/>
      <c r="B928" s="237"/>
      <c r="C928" s="237"/>
      <c r="D928" s="237"/>
      <c r="E928" s="234"/>
      <c r="F928" s="234"/>
      <c r="G928" s="234"/>
      <c r="H928" s="234"/>
      <c r="I928" s="7"/>
    </row>
    <row r="929" ht="15.75" customHeight="1">
      <c r="A929" s="236"/>
      <c r="B929" s="236"/>
      <c r="C929" s="236"/>
      <c r="D929" s="236"/>
      <c r="E929" s="235"/>
      <c r="F929" s="235"/>
      <c r="G929" s="235"/>
      <c r="H929" s="235"/>
      <c r="I929" s="7"/>
    </row>
    <row r="930" ht="15.75" customHeight="1">
      <c r="A930" s="237"/>
      <c r="B930" s="237"/>
      <c r="C930" s="237"/>
      <c r="D930" s="237"/>
      <c r="E930" s="234"/>
      <c r="F930" s="234"/>
      <c r="G930" s="234"/>
      <c r="H930" s="234"/>
      <c r="I930" s="7"/>
    </row>
    <row r="931" ht="15.75" customHeight="1">
      <c r="A931" s="236"/>
      <c r="B931" s="236"/>
      <c r="C931" s="236"/>
      <c r="D931" s="236"/>
      <c r="E931" s="235"/>
      <c r="F931" s="235"/>
      <c r="G931" s="235"/>
      <c r="H931" s="235"/>
      <c r="I931" s="7"/>
    </row>
    <row r="932" ht="15.75" customHeight="1">
      <c r="A932" s="237"/>
      <c r="B932" s="237"/>
      <c r="C932" s="237"/>
      <c r="D932" s="237"/>
      <c r="E932" s="234"/>
      <c r="F932" s="234"/>
      <c r="G932" s="234"/>
      <c r="H932" s="234"/>
      <c r="I932" s="7"/>
    </row>
    <row r="933" ht="15.75" customHeight="1">
      <c r="A933" s="236"/>
      <c r="B933" s="236"/>
      <c r="C933" s="236"/>
      <c r="D933" s="236"/>
      <c r="E933" s="235"/>
      <c r="F933" s="235"/>
      <c r="G933" s="235"/>
      <c r="H933" s="235"/>
      <c r="I933" s="7"/>
    </row>
    <row r="934" ht="15.75" customHeight="1">
      <c r="A934" s="237"/>
      <c r="B934" s="237"/>
      <c r="C934" s="237"/>
      <c r="D934" s="237"/>
      <c r="E934" s="234"/>
      <c r="F934" s="234"/>
      <c r="G934" s="234"/>
      <c r="H934" s="234"/>
      <c r="I934" s="7"/>
    </row>
    <row r="935" ht="15.75" customHeight="1">
      <c r="A935" s="236"/>
      <c r="B935" s="236"/>
      <c r="C935" s="236"/>
      <c r="D935" s="236"/>
      <c r="E935" s="235"/>
      <c r="F935" s="235"/>
      <c r="G935" s="235"/>
      <c r="H935" s="235"/>
      <c r="I935" s="7"/>
    </row>
    <row r="936" ht="15.75" customHeight="1">
      <c r="A936" s="237"/>
      <c r="B936" s="237"/>
      <c r="C936" s="237"/>
      <c r="D936" s="237"/>
      <c r="E936" s="234"/>
      <c r="F936" s="234"/>
      <c r="G936" s="234"/>
      <c r="H936" s="234"/>
      <c r="I936" s="7"/>
    </row>
    <row r="937" ht="15.75" customHeight="1">
      <c r="A937" s="236"/>
      <c r="B937" s="236"/>
      <c r="C937" s="236"/>
      <c r="D937" s="236"/>
      <c r="E937" s="235"/>
      <c r="F937" s="235"/>
      <c r="G937" s="235"/>
      <c r="H937" s="235"/>
      <c r="I937" s="7"/>
    </row>
    <row r="938" ht="15.75" customHeight="1">
      <c r="A938" s="237"/>
      <c r="B938" s="237"/>
      <c r="C938" s="237"/>
      <c r="D938" s="237"/>
      <c r="E938" s="234"/>
      <c r="F938" s="234"/>
      <c r="G938" s="234"/>
      <c r="H938" s="234"/>
      <c r="I938" s="7"/>
    </row>
    <row r="939" ht="15.75" customHeight="1">
      <c r="A939" s="236"/>
      <c r="B939" s="236"/>
      <c r="C939" s="236"/>
      <c r="D939" s="236"/>
      <c r="E939" s="235"/>
      <c r="F939" s="235"/>
      <c r="G939" s="235"/>
      <c r="H939" s="235"/>
      <c r="I939" s="7"/>
    </row>
    <row r="940" ht="15.75" customHeight="1">
      <c r="A940" s="237"/>
      <c r="B940" s="237"/>
      <c r="C940" s="237"/>
      <c r="D940" s="237"/>
      <c r="E940" s="234"/>
      <c r="F940" s="234"/>
      <c r="G940" s="234"/>
      <c r="H940" s="234"/>
      <c r="I940" s="7"/>
    </row>
    <row r="941" ht="15.75" customHeight="1">
      <c r="A941" s="236"/>
      <c r="B941" s="236"/>
      <c r="C941" s="236"/>
      <c r="D941" s="236"/>
      <c r="E941" s="235"/>
      <c r="F941" s="235"/>
      <c r="G941" s="235"/>
      <c r="H941" s="235"/>
      <c r="I941" s="7"/>
    </row>
    <row r="942" ht="15.75" customHeight="1">
      <c r="A942" s="237"/>
      <c r="B942" s="237"/>
      <c r="C942" s="237"/>
      <c r="D942" s="237"/>
      <c r="E942" s="234"/>
      <c r="F942" s="234"/>
      <c r="G942" s="234"/>
      <c r="H942" s="234"/>
      <c r="I942" s="7"/>
    </row>
    <row r="943" ht="15.75" customHeight="1">
      <c r="A943" s="236"/>
      <c r="B943" s="236"/>
      <c r="C943" s="236"/>
      <c r="D943" s="236"/>
      <c r="E943" s="235"/>
      <c r="F943" s="235"/>
      <c r="G943" s="235"/>
      <c r="H943" s="235"/>
      <c r="I943" s="7"/>
    </row>
    <row r="944" ht="15.75" customHeight="1">
      <c r="A944" s="237"/>
      <c r="B944" s="237"/>
      <c r="C944" s="237"/>
      <c r="D944" s="237"/>
      <c r="E944" s="234"/>
      <c r="F944" s="234"/>
      <c r="G944" s="234"/>
      <c r="H944" s="234"/>
      <c r="I944" s="7"/>
    </row>
    <row r="945" ht="15.75" customHeight="1">
      <c r="A945" s="236"/>
      <c r="B945" s="236"/>
      <c r="C945" s="236"/>
      <c r="D945" s="236"/>
      <c r="E945" s="235"/>
      <c r="F945" s="235"/>
      <c r="G945" s="235"/>
      <c r="H945" s="235"/>
      <c r="I945" s="7"/>
    </row>
    <row r="946" ht="15.75" customHeight="1">
      <c r="A946" s="237"/>
      <c r="B946" s="237"/>
      <c r="C946" s="237"/>
      <c r="D946" s="237"/>
      <c r="E946" s="234"/>
      <c r="F946" s="234"/>
      <c r="G946" s="234"/>
      <c r="H946" s="234"/>
      <c r="I946" s="7"/>
    </row>
    <row r="947" ht="15.75" customHeight="1">
      <c r="A947" s="236"/>
      <c r="B947" s="236"/>
      <c r="C947" s="236"/>
      <c r="D947" s="236"/>
      <c r="E947" s="235"/>
      <c r="F947" s="235"/>
      <c r="G947" s="235"/>
      <c r="H947" s="235"/>
      <c r="I947" s="7"/>
    </row>
    <row r="948" ht="15.75" customHeight="1">
      <c r="A948" s="237"/>
      <c r="B948" s="237"/>
      <c r="C948" s="237"/>
      <c r="D948" s="237"/>
      <c r="E948" s="234"/>
      <c r="F948" s="234"/>
      <c r="G948" s="234"/>
      <c r="H948" s="234"/>
      <c r="I948" s="7"/>
    </row>
    <row r="949" ht="15.75" customHeight="1">
      <c r="A949" s="236"/>
      <c r="B949" s="236"/>
      <c r="C949" s="236"/>
      <c r="D949" s="236"/>
      <c r="E949" s="235"/>
      <c r="F949" s="235"/>
      <c r="G949" s="235"/>
      <c r="H949" s="235"/>
      <c r="I949" s="7"/>
    </row>
    <row r="950" ht="15.75" customHeight="1">
      <c r="A950" s="237"/>
      <c r="B950" s="237"/>
      <c r="C950" s="237"/>
      <c r="D950" s="237"/>
      <c r="E950" s="234"/>
      <c r="F950" s="234"/>
      <c r="G950" s="234"/>
      <c r="H950" s="234"/>
      <c r="I950" s="7"/>
    </row>
    <row r="951" ht="15.75" customHeight="1">
      <c r="A951" s="236"/>
      <c r="B951" s="236"/>
      <c r="C951" s="236"/>
      <c r="D951" s="236"/>
      <c r="E951" s="235"/>
      <c r="F951" s="235"/>
      <c r="G951" s="235"/>
      <c r="H951" s="235"/>
      <c r="I951" s="7"/>
    </row>
    <row r="952" ht="15.75" customHeight="1">
      <c r="A952" s="237"/>
      <c r="B952" s="237"/>
      <c r="C952" s="237"/>
      <c r="D952" s="237"/>
      <c r="E952" s="234"/>
      <c r="F952" s="234"/>
      <c r="G952" s="234"/>
      <c r="H952" s="234"/>
      <c r="I952" s="7"/>
    </row>
    <row r="953" ht="15.75" customHeight="1">
      <c r="A953" s="236"/>
      <c r="B953" s="236"/>
      <c r="C953" s="236"/>
      <c r="D953" s="236"/>
      <c r="E953" s="235"/>
      <c r="F953" s="235"/>
      <c r="G953" s="235"/>
      <c r="H953" s="235"/>
      <c r="I953" s="7"/>
    </row>
    <row r="954" ht="15.75" customHeight="1">
      <c r="A954" s="237"/>
      <c r="B954" s="237"/>
      <c r="C954" s="237"/>
      <c r="D954" s="237"/>
      <c r="E954" s="234"/>
      <c r="F954" s="234"/>
      <c r="G954" s="234"/>
      <c r="H954" s="234"/>
      <c r="I954" s="7"/>
    </row>
    <row r="955" ht="15.75" customHeight="1">
      <c r="A955" s="236"/>
      <c r="B955" s="236"/>
      <c r="C955" s="236"/>
      <c r="D955" s="236"/>
      <c r="E955" s="235"/>
      <c r="F955" s="235"/>
      <c r="G955" s="235"/>
      <c r="H955" s="235"/>
      <c r="I955" s="7"/>
    </row>
    <row r="956" ht="15.75" customHeight="1">
      <c r="A956" s="237"/>
      <c r="B956" s="237"/>
      <c r="C956" s="237"/>
      <c r="D956" s="237"/>
      <c r="E956" s="234"/>
      <c r="F956" s="234"/>
      <c r="G956" s="234"/>
      <c r="H956" s="234"/>
      <c r="I956" s="7"/>
    </row>
    <row r="957" ht="15.75" customHeight="1">
      <c r="A957" s="236"/>
      <c r="B957" s="236"/>
      <c r="C957" s="236"/>
      <c r="D957" s="236"/>
      <c r="E957" s="235"/>
      <c r="F957" s="235"/>
      <c r="G957" s="235"/>
      <c r="H957" s="235"/>
      <c r="I957" s="7"/>
    </row>
    <row r="958" ht="15.75" customHeight="1">
      <c r="A958" s="237"/>
      <c r="B958" s="237"/>
      <c r="C958" s="237"/>
      <c r="D958" s="237"/>
      <c r="E958" s="234"/>
      <c r="F958" s="234"/>
      <c r="G958" s="234"/>
      <c r="H958" s="234"/>
      <c r="I958" s="7"/>
    </row>
    <row r="959" ht="15.75" customHeight="1">
      <c r="A959" s="236"/>
      <c r="B959" s="236"/>
      <c r="C959" s="236"/>
      <c r="D959" s="236"/>
      <c r="E959" s="235"/>
      <c r="F959" s="235"/>
      <c r="G959" s="235"/>
      <c r="H959" s="235"/>
      <c r="I959" s="7"/>
    </row>
    <row r="960" ht="15.75" customHeight="1">
      <c r="A960" s="237"/>
      <c r="B960" s="237"/>
      <c r="C960" s="237"/>
      <c r="D960" s="237"/>
      <c r="E960" s="234"/>
      <c r="F960" s="234"/>
      <c r="G960" s="234"/>
      <c r="H960" s="234"/>
      <c r="I960" s="7"/>
    </row>
    <row r="961" ht="15.75" customHeight="1">
      <c r="A961" s="236"/>
      <c r="B961" s="236"/>
      <c r="C961" s="236"/>
      <c r="D961" s="236"/>
      <c r="E961" s="235"/>
      <c r="F961" s="235"/>
      <c r="G961" s="235"/>
      <c r="H961" s="235"/>
      <c r="I961" s="7"/>
    </row>
    <row r="962" ht="15.75" customHeight="1">
      <c r="A962" s="237"/>
      <c r="B962" s="237"/>
      <c r="C962" s="237"/>
      <c r="D962" s="237"/>
      <c r="E962" s="234"/>
      <c r="F962" s="234"/>
      <c r="G962" s="234"/>
      <c r="H962" s="234"/>
      <c r="I962" s="7"/>
    </row>
    <row r="963" ht="15.75" customHeight="1">
      <c r="A963" s="236"/>
      <c r="B963" s="236"/>
      <c r="C963" s="236"/>
      <c r="D963" s="236"/>
      <c r="E963" s="235"/>
      <c r="F963" s="235"/>
      <c r="G963" s="235"/>
      <c r="H963" s="235"/>
      <c r="I963" s="7"/>
    </row>
    <row r="964" ht="15.75" customHeight="1">
      <c r="A964" s="237"/>
      <c r="B964" s="237"/>
      <c r="C964" s="237"/>
      <c r="D964" s="237"/>
      <c r="E964" s="234"/>
      <c r="F964" s="234"/>
      <c r="G964" s="234"/>
      <c r="H964" s="234"/>
      <c r="I964" s="7"/>
    </row>
    <row r="965" ht="15.75" customHeight="1">
      <c r="A965" s="236"/>
      <c r="B965" s="236"/>
      <c r="C965" s="236"/>
      <c r="D965" s="236"/>
      <c r="E965" s="235"/>
      <c r="F965" s="235"/>
      <c r="G965" s="235"/>
      <c r="H965" s="235"/>
      <c r="I965" s="7"/>
    </row>
    <row r="966" ht="15.75" customHeight="1">
      <c r="A966" s="237"/>
      <c r="B966" s="237"/>
      <c r="C966" s="237"/>
      <c r="D966" s="237"/>
      <c r="E966" s="234"/>
      <c r="F966" s="234"/>
      <c r="G966" s="234"/>
      <c r="H966" s="234"/>
      <c r="I966" s="7"/>
    </row>
    <row r="967" ht="15.75" customHeight="1">
      <c r="A967" s="236"/>
      <c r="B967" s="236"/>
      <c r="C967" s="236"/>
      <c r="D967" s="236"/>
      <c r="E967" s="235"/>
      <c r="F967" s="235"/>
      <c r="G967" s="235"/>
      <c r="H967" s="235"/>
      <c r="I967" s="7"/>
    </row>
    <row r="968" ht="15.75" customHeight="1">
      <c r="A968" s="237"/>
      <c r="B968" s="237"/>
      <c r="C968" s="237"/>
      <c r="D968" s="237"/>
      <c r="E968" s="234"/>
      <c r="F968" s="234"/>
      <c r="G968" s="234"/>
      <c r="H968" s="234"/>
      <c r="I968" s="7"/>
    </row>
    <row r="969" ht="15.75" customHeight="1">
      <c r="A969" s="236"/>
      <c r="B969" s="236"/>
      <c r="C969" s="236"/>
      <c r="D969" s="236"/>
      <c r="E969" s="235"/>
      <c r="F969" s="235"/>
      <c r="G969" s="235"/>
      <c r="H969" s="235"/>
      <c r="I969" s="7"/>
    </row>
    <row r="970" ht="15.75" customHeight="1">
      <c r="A970" s="237"/>
      <c r="B970" s="237"/>
      <c r="C970" s="237"/>
      <c r="D970" s="237"/>
      <c r="E970" s="234"/>
      <c r="F970" s="234"/>
      <c r="G970" s="234"/>
      <c r="H970" s="234"/>
      <c r="I970" s="7"/>
    </row>
    <row r="971" ht="15.75" customHeight="1">
      <c r="A971" s="236"/>
      <c r="B971" s="236"/>
      <c r="C971" s="236"/>
      <c r="D971" s="236"/>
      <c r="E971" s="235"/>
      <c r="F971" s="235"/>
      <c r="G971" s="235"/>
      <c r="H971" s="235"/>
      <c r="I971" s="7"/>
    </row>
    <row r="972" ht="15.75" customHeight="1">
      <c r="A972" s="237"/>
      <c r="B972" s="237"/>
      <c r="C972" s="237"/>
      <c r="D972" s="237"/>
      <c r="E972" s="234"/>
      <c r="F972" s="234"/>
      <c r="G972" s="234"/>
      <c r="H972" s="234"/>
      <c r="I972" s="7"/>
    </row>
    <row r="973" ht="15.75" customHeight="1">
      <c r="A973" s="236"/>
      <c r="B973" s="236"/>
      <c r="C973" s="236"/>
      <c r="D973" s="236"/>
      <c r="E973" s="235"/>
      <c r="F973" s="235"/>
      <c r="G973" s="235"/>
      <c r="H973" s="235"/>
      <c r="I973" s="7"/>
    </row>
    <row r="974" ht="15.75" customHeight="1">
      <c r="A974" s="237"/>
      <c r="B974" s="237"/>
      <c r="C974" s="237"/>
      <c r="D974" s="237"/>
      <c r="E974" s="234"/>
      <c r="F974" s="234"/>
      <c r="G974" s="234"/>
      <c r="H974" s="234"/>
      <c r="I974" s="7"/>
    </row>
    <row r="975" ht="15.75" customHeight="1">
      <c r="A975" s="236"/>
      <c r="B975" s="236"/>
      <c r="C975" s="236"/>
      <c r="D975" s="236"/>
      <c r="E975" s="235"/>
      <c r="F975" s="235"/>
      <c r="G975" s="235"/>
      <c r="H975" s="235"/>
      <c r="I975" s="7"/>
    </row>
    <row r="976" ht="15.75" customHeight="1">
      <c r="A976" s="237"/>
      <c r="B976" s="237"/>
      <c r="C976" s="237"/>
      <c r="D976" s="237"/>
      <c r="E976" s="234"/>
      <c r="F976" s="234"/>
      <c r="G976" s="234"/>
      <c r="H976" s="234"/>
      <c r="I976" s="7"/>
    </row>
    <row r="977" ht="15.75" customHeight="1">
      <c r="A977" s="236"/>
      <c r="B977" s="236"/>
      <c r="C977" s="236"/>
      <c r="D977" s="236"/>
      <c r="E977" s="235"/>
      <c r="F977" s="235"/>
      <c r="G977" s="235"/>
      <c r="H977" s="235"/>
      <c r="I977" s="7"/>
    </row>
    <row r="978" ht="15.75" customHeight="1">
      <c r="A978" s="237"/>
      <c r="B978" s="237"/>
      <c r="C978" s="237"/>
      <c r="D978" s="237"/>
      <c r="E978" s="234"/>
      <c r="F978" s="234"/>
      <c r="G978" s="234"/>
      <c r="H978" s="234"/>
      <c r="I978" s="7"/>
    </row>
    <row r="979" ht="15.75" customHeight="1">
      <c r="A979" s="236"/>
      <c r="B979" s="236"/>
      <c r="C979" s="236"/>
      <c r="D979" s="236"/>
      <c r="E979" s="235"/>
      <c r="F979" s="235"/>
      <c r="G979" s="235"/>
      <c r="H979" s="235"/>
      <c r="I979" s="7"/>
    </row>
    <row r="980" ht="15.75" customHeight="1">
      <c r="A980" s="237"/>
      <c r="B980" s="237"/>
      <c r="C980" s="237"/>
      <c r="D980" s="237"/>
      <c r="E980" s="234"/>
      <c r="F980" s="234"/>
      <c r="G980" s="234"/>
      <c r="H980" s="234"/>
      <c r="I980" s="7"/>
    </row>
    <row r="981" ht="15.75" customHeight="1">
      <c r="A981" s="236"/>
      <c r="B981" s="236"/>
      <c r="C981" s="236"/>
      <c r="D981" s="236"/>
      <c r="E981" s="235"/>
      <c r="F981" s="235"/>
      <c r="G981" s="235"/>
      <c r="H981" s="235"/>
      <c r="I981" s="7"/>
    </row>
    <row r="982" ht="15.75" customHeight="1">
      <c r="A982" s="237"/>
      <c r="B982" s="237"/>
      <c r="C982" s="237"/>
      <c r="D982" s="237"/>
      <c r="E982" s="234"/>
      <c r="F982" s="234"/>
      <c r="G982" s="234"/>
      <c r="H982" s="234"/>
      <c r="I982" s="7"/>
    </row>
    <row r="983" ht="15.75" customHeight="1">
      <c r="A983" s="236"/>
      <c r="B983" s="236"/>
      <c r="C983" s="236"/>
      <c r="D983" s="236"/>
      <c r="E983" s="235"/>
      <c r="F983" s="235"/>
      <c r="G983" s="235"/>
      <c r="H983" s="235"/>
      <c r="I983" s="7"/>
    </row>
    <row r="984" ht="15.75" customHeight="1">
      <c r="A984" s="237"/>
      <c r="B984" s="237"/>
      <c r="C984" s="237"/>
      <c r="D984" s="237"/>
      <c r="E984" s="234"/>
      <c r="F984" s="234"/>
      <c r="G984" s="234"/>
      <c r="H984" s="234"/>
      <c r="I984" s="7"/>
    </row>
    <row r="985" ht="15.75" customHeight="1">
      <c r="A985" s="236"/>
      <c r="B985" s="236"/>
      <c r="C985" s="236"/>
      <c r="D985" s="236"/>
      <c r="E985" s="235"/>
      <c r="F985" s="235"/>
      <c r="G985" s="235"/>
      <c r="H985" s="235"/>
      <c r="I985" s="7"/>
    </row>
    <row r="986" ht="15.75" customHeight="1">
      <c r="A986" s="237"/>
      <c r="B986" s="237"/>
      <c r="C986" s="237"/>
      <c r="D986" s="237"/>
      <c r="E986" s="234"/>
      <c r="F986" s="234"/>
      <c r="G986" s="234"/>
      <c r="H986" s="234"/>
      <c r="I986" s="7"/>
    </row>
    <row r="987" ht="15.75" customHeight="1">
      <c r="A987" s="236"/>
      <c r="B987" s="236"/>
      <c r="C987" s="236"/>
      <c r="D987" s="236"/>
      <c r="E987" s="235"/>
      <c r="F987" s="235"/>
      <c r="G987" s="235"/>
      <c r="H987" s="235"/>
      <c r="I987" s="7"/>
    </row>
    <row r="988" ht="15.75" customHeight="1">
      <c r="A988" s="237"/>
      <c r="B988" s="237"/>
      <c r="C988" s="237"/>
      <c r="D988" s="237"/>
      <c r="E988" s="234"/>
      <c r="F988" s="234"/>
      <c r="G988" s="234"/>
      <c r="H988" s="234"/>
      <c r="I988" s="7"/>
    </row>
    <row r="989" ht="15.75" customHeight="1">
      <c r="A989" s="236"/>
      <c r="B989" s="236"/>
      <c r="C989" s="236"/>
      <c r="D989" s="236"/>
      <c r="E989" s="235"/>
      <c r="F989" s="235"/>
      <c r="G989" s="235"/>
      <c r="H989" s="235"/>
      <c r="I989" s="7"/>
    </row>
    <row r="990" ht="15.75" customHeight="1">
      <c r="A990" s="237"/>
      <c r="B990" s="237"/>
      <c r="C990" s="237"/>
      <c r="D990" s="237"/>
      <c r="E990" s="234"/>
      <c r="F990" s="234"/>
      <c r="G990" s="234"/>
      <c r="H990" s="234"/>
      <c r="I990" s="7"/>
    </row>
    <row r="991" ht="15.75" customHeight="1">
      <c r="A991" s="236"/>
      <c r="B991" s="236"/>
      <c r="C991" s="236"/>
      <c r="D991" s="236"/>
      <c r="E991" s="235"/>
      <c r="F991" s="235"/>
      <c r="G991" s="235"/>
      <c r="H991" s="235"/>
      <c r="I991" s="7"/>
    </row>
    <row r="992" ht="15.75" customHeight="1">
      <c r="A992" s="237"/>
      <c r="B992" s="237"/>
      <c r="C992" s="237"/>
      <c r="D992" s="237"/>
      <c r="E992" s="234"/>
      <c r="F992" s="234"/>
      <c r="G992" s="234"/>
      <c r="H992" s="234"/>
      <c r="I992" s="7"/>
    </row>
    <row r="993" ht="15.75" customHeight="1">
      <c r="A993" s="236"/>
      <c r="B993" s="236"/>
      <c r="C993" s="236"/>
      <c r="D993" s="236"/>
      <c r="E993" s="235"/>
      <c r="F993" s="235"/>
      <c r="G993" s="235"/>
      <c r="H993" s="235"/>
      <c r="I993" s="7"/>
    </row>
    <row r="994" ht="15.75" customHeight="1">
      <c r="A994" s="237"/>
      <c r="B994" s="237"/>
      <c r="C994" s="237"/>
      <c r="D994" s="237"/>
      <c r="E994" s="234"/>
      <c r="F994" s="234"/>
      <c r="G994" s="234"/>
      <c r="H994" s="234"/>
      <c r="I994" s="7"/>
    </row>
    <row r="995" ht="15.75" customHeight="1">
      <c r="A995" s="236"/>
      <c r="B995" s="236"/>
      <c r="C995" s="236"/>
      <c r="D995" s="236"/>
      <c r="E995" s="235"/>
      <c r="F995" s="235"/>
      <c r="G995" s="235"/>
      <c r="H995" s="235"/>
      <c r="I995" s="7"/>
    </row>
    <row r="996" ht="15.75" customHeight="1">
      <c r="A996" s="237"/>
      <c r="B996" s="237"/>
      <c r="C996" s="237"/>
      <c r="D996" s="237"/>
      <c r="E996" s="234"/>
      <c r="F996" s="234"/>
      <c r="G996" s="234"/>
      <c r="H996" s="234"/>
      <c r="I996" s="7"/>
    </row>
    <row r="997" ht="15.75" customHeight="1">
      <c r="A997" s="236"/>
      <c r="B997" s="236"/>
      <c r="C997" s="236"/>
      <c r="D997" s="236"/>
      <c r="E997" s="235"/>
      <c r="F997" s="235"/>
      <c r="G997" s="235"/>
      <c r="H997" s="235"/>
      <c r="I997" s="7"/>
    </row>
    <row r="998" ht="15.75" customHeight="1">
      <c r="A998" s="237"/>
      <c r="B998" s="237"/>
      <c r="C998" s="237"/>
      <c r="D998" s="237"/>
      <c r="E998" s="234"/>
      <c r="F998" s="234"/>
      <c r="G998" s="234"/>
      <c r="H998" s="234"/>
      <c r="I998" s="7"/>
    </row>
    <row r="999" ht="15.75" customHeight="1">
      <c r="A999" s="236"/>
      <c r="B999" s="236"/>
      <c r="C999" s="236"/>
      <c r="D999" s="236"/>
      <c r="E999" s="235"/>
      <c r="F999" s="235"/>
      <c r="G999" s="235"/>
      <c r="H999" s="235"/>
      <c r="I999" s="7"/>
    </row>
    <row r="1000" ht="15.75" customHeight="1">
      <c r="A1000" s="237"/>
      <c r="B1000" s="237"/>
      <c r="C1000" s="237"/>
      <c r="D1000" s="237"/>
      <c r="E1000" s="234"/>
      <c r="F1000" s="234"/>
      <c r="G1000" s="234"/>
      <c r="H1000" s="234"/>
      <c r="I1000" s="7"/>
    </row>
    <row r="1001" ht="15.75" customHeight="1">
      <c r="A1001" s="236"/>
      <c r="B1001" s="236"/>
      <c r="C1001" s="236"/>
      <c r="D1001" s="236"/>
      <c r="E1001" s="235"/>
      <c r="F1001" s="235"/>
      <c r="G1001" s="235"/>
      <c r="H1001" s="235"/>
      <c r="I1001" s="7"/>
    </row>
    <row r="1002" ht="15.75" customHeight="1">
      <c r="A1002" s="237"/>
      <c r="B1002" s="237"/>
      <c r="C1002" s="237"/>
      <c r="D1002" s="237"/>
      <c r="E1002" s="234"/>
      <c r="F1002" s="234"/>
      <c r="G1002" s="234"/>
      <c r="H1002" s="234"/>
      <c r="I1002" s="7"/>
    </row>
    <row r="1003" ht="15.75" customHeight="1">
      <c r="A1003" s="236"/>
      <c r="B1003" s="236"/>
      <c r="C1003" s="236"/>
      <c r="D1003" s="236"/>
      <c r="E1003" s="235"/>
      <c r="F1003" s="235"/>
      <c r="G1003" s="235"/>
      <c r="H1003" s="235"/>
      <c r="I1003" s="7"/>
    </row>
    <row r="1004" ht="15.75" customHeight="1">
      <c r="A1004" s="237"/>
      <c r="B1004" s="237"/>
      <c r="C1004" s="237"/>
      <c r="D1004" s="237"/>
      <c r="E1004" s="234"/>
      <c r="F1004" s="234"/>
      <c r="G1004" s="234"/>
      <c r="H1004" s="234"/>
      <c r="I1004" s="7"/>
    </row>
    <row r="1005" ht="15.75" customHeight="1">
      <c r="A1005" s="236"/>
      <c r="B1005" s="236"/>
      <c r="C1005" s="236"/>
      <c r="D1005" s="236"/>
      <c r="E1005" s="235"/>
      <c r="F1005" s="235"/>
      <c r="G1005" s="235"/>
      <c r="H1005" s="235"/>
      <c r="I1005" s="7"/>
    </row>
    <row r="1006" ht="15.75" customHeight="1">
      <c r="A1006" s="237"/>
      <c r="B1006" s="237"/>
      <c r="C1006" s="237"/>
      <c r="D1006" s="237"/>
      <c r="E1006" s="234"/>
      <c r="F1006" s="234"/>
      <c r="G1006" s="234"/>
      <c r="H1006" s="234"/>
      <c r="I1006" s="7"/>
    </row>
    <row r="1007" ht="15.75" customHeight="1">
      <c r="A1007" s="236"/>
      <c r="B1007" s="236"/>
      <c r="C1007" s="236"/>
      <c r="D1007" s="236"/>
      <c r="E1007" s="235"/>
      <c r="F1007" s="235"/>
      <c r="G1007" s="235"/>
      <c r="H1007" s="235"/>
      <c r="I1007" s="7"/>
    </row>
  </sheetData>
  <autoFilter ref="$A$1:$H$146"/>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1.13"/>
  </cols>
  <sheetData>
    <row r="1">
      <c r="A1" s="117" t="s">
        <v>15</v>
      </c>
    </row>
    <row r="2">
      <c r="A2" s="207" t="s">
        <v>257</v>
      </c>
      <c r="B2" s="209">
        <v>7.0</v>
      </c>
    </row>
    <row r="3">
      <c r="A3" s="210" t="s">
        <v>433</v>
      </c>
      <c r="B3" s="211">
        <v>6.0</v>
      </c>
    </row>
    <row r="4">
      <c r="A4" s="212" t="s">
        <v>87</v>
      </c>
      <c r="B4" s="212">
        <v>1.0</v>
      </c>
    </row>
    <row r="5">
      <c r="A5" s="207" t="s">
        <v>353</v>
      </c>
      <c r="B5" s="209">
        <v>3.0</v>
      </c>
    </row>
    <row r="6">
      <c r="A6" s="213" t="s">
        <v>309</v>
      </c>
      <c r="B6" s="214">
        <v>2.0</v>
      </c>
    </row>
    <row r="7">
      <c r="A7" s="207" t="s">
        <v>489</v>
      </c>
      <c r="B7" s="209">
        <v>4.0</v>
      </c>
    </row>
    <row r="8">
      <c r="A8" s="210" t="s">
        <v>429</v>
      </c>
      <c r="B8" s="211">
        <v>5.0</v>
      </c>
    </row>
    <row r="9">
      <c r="A9" s="213" t="s">
        <v>182</v>
      </c>
      <c r="B9" s="214">
        <v>2.0</v>
      </c>
    </row>
    <row r="10">
      <c r="A10" s="210" t="s">
        <v>151</v>
      </c>
      <c r="B10" s="211">
        <v>2.0</v>
      </c>
    </row>
    <row r="11">
      <c r="A11" s="162" t="s">
        <v>268</v>
      </c>
      <c r="B11" s="215">
        <v>2.0</v>
      </c>
    </row>
    <row r="12">
      <c r="A12" s="162" t="s">
        <v>264</v>
      </c>
      <c r="B12" s="215">
        <v>2.0</v>
      </c>
    </row>
    <row r="13">
      <c r="A13" s="162" t="s">
        <v>553</v>
      </c>
      <c r="B13" s="215">
        <v>3.0</v>
      </c>
    </row>
    <row r="14">
      <c r="B14" s="216"/>
    </row>
    <row r="15">
      <c r="B15" s="216"/>
    </row>
    <row r="16">
      <c r="B16" s="216"/>
    </row>
    <row r="17">
      <c r="B17" s="216"/>
    </row>
    <row r="18">
      <c r="B18" s="216"/>
    </row>
    <row r="19">
      <c r="B19" s="216"/>
    </row>
    <row r="20">
      <c r="B20" s="216"/>
    </row>
    <row r="21">
      <c r="B21" s="216"/>
    </row>
    <row r="22">
      <c r="B22" s="216"/>
    </row>
    <row r="23">
      <c r="B23" s="216"/>
    </row>
    <row r="24">
      <c r="B24" s="216"/>
    </row>
    <row r="25">
      <c r="B25" s="216"/>
    </row>
    <row r="26">
      <c r="B26" s="216"/>
    </row>
    <row r="27">
      <c r="B27" s="216"/>
    </row>
    <row r="28">
      <c r="B28" s="216"/>
    </row>
    <row r="29">
      <c r="B29" s="216"/>
    </row>
    <row r="30">
      <c r="B30" s="216"/>
    </row>
    <row r="31">
      <c r="B31" s="216"/>
    </row>
    <row r="32">
      <c r="B32" s="216"/>
    </row>
    <row r="33">
      <c r="B33" s="216"/>
    </row>
    <row r="34">
      <c r="B34" s="216"/>
    </row>
    <row r="35">
      <c r="B35" s="216"/>
    </row>
    <row r="36">
      <c r="B36" s="216"/>
    </row>
    <row r="37">
      <c r="B37" s="216"/>
    </row>
    <row r="38">
      <c r="B38" s="216"/>
    </row>
    <row r="39">
      <c r="B39" s="216"/>
    </row>
    <row r="40">
      <c r="B40" s="216"/>
    </row>
    <row r="41">
      <c r="B41" s="216"/>
    </row>
    <row r="42">
      <c r="B42" s="216"/>
    </row>
    <row r="43">
      <c r="B43" s="216"/>
    </row>
    <row r="44">
      <c r="B44" s="216"/>
    </row>
    <row r="45">
      <c r="B45" s="216"/>
    </row>
    <row r="46">
      <c r="B46" s="216"/>
    </row>
    <row r="47">
      <c r="B47" s="216"/>
    </row>
    <row r="48">
      <c r="B48" s="216"/>
    </row>
    <row r="49">
      <c r="B49" s="216"/>
    </row>
    <row r="50">
      <c r="B50" s="216"/>
    </row>
    <row r="51">
      <c r="B51" s="216"/>
    </row>
    <row r="52">
      <c r="B52" s="216"/>
    </row>
    <row r="53">
      <c r="B53" s="216"/>
    </row>
    <row r="54">
      <c r="B54" s="216"/>
    </row>
    <row r="55">
      <c r="B55" s="216"/>
    </row>
    <row r="56">
      <c r="B56" s="216"/>
    </row>
    <row r="57">
      <c r="B57" s="216"/>
    </row>
    <row r="58">
      <c r="B58" s="216"/>
    </row>
    <row r="59">
      <c r="B59" s="216"/>
    </row>
    <row r="60">
      <c r="B60" s="216"/>
    </row>
    <row r="61">
      <c r="B61" s="216"/>
    </row>
    <row r="62">
      <c r="B62" s="216"/>
    </row>
    <row r="63">
      <c r="B63" s="216"/>
    </row>
    <row r="64">
      <c r="B64" s="216"/>
    </row>
    <row r="65">
      <c r="B65" s="216"/>
    </row>
    <row r="66">
      <c r="B66" s="216"/>
    </row>
    <row r="67">
      <c r="B67" s="216"/>
    </row>
    <row r="68">
      <c r="B68" s="216"/>
    </row>
    <row r="69">
      <c r="B69" s="216"/>
    </row>
    <row r="70">
      <c r="B70" s="216"/>
    </row>
    <row r="71">
      <c r="B71" s="216"/>
    </row>
    <row r="72">
      <c r="B72" s="216"/>
    </row>
    <row r="73">
      <c r="B73" s="216"/>
    </row>
    <row r="74">
      <c r="B74" s="216"/>
    </row>
    <row r="75">
      <c r="B75" s="216"/>
    </row>
    <row r="76">
      <c r="B76" s="216"/>
    </row>
    <row r="77">
      <c r="B77" s="216"/>
    </row>
    <row r="78">
      <c r="B78" s="216"/>
    </row>
    <row r="79">
      <c r="B79" s="216"/>
    </row>
    <row r="80">
      <c r="B80" s="216"/>
    </row>
    <row r="81">
      <c r="B81" s="216"/>
    </row>
    <row r="82">
      <c r="B82" s="216"/>
    </row>
    <row r="83">
      <c r="B83" s="216"/>
    </row>
    <row r="84">
      <c r="B84" s="216"/>
    </row>
    <row r="85">
      <c r="B85" s="216"/>
    </row>
    <row r="86">
      <c r="B86" s="216"/>
    </row>
    <row r="87">
      <c r="B87" s="216"/>
    </row>
    <row r="88">
      <c r="B88" s="216"/>
    </row>
    <row r="89">
      <c r="B89" s="216"/>
    </row>
    <row r="90">
      <c r="B90" s="216"/>
    </row>
    <row r="91">
      <c r="B91" s="216"/>
    </row>
    <row r="92">
      <c r="B92" s="216"/>
    </row>
    <row r="93">
      <c r="B93" s="216"/>
    </row>
    <row r="94">
      <c r="B94" s="216"/>
    </row>
    <row r="95">
      <c r="B95" s="216"/>
    </row>
    <row r="96">
      <c r="B96" s="216"/>
    </row>
    <row r="97">
      <c r="B97" s="216"/>
    </row>
    <row r="98">
      <c r="B98" s="216"/>
    </row>
    <row r="99">
      <c r="B99" s="216"/>
    </row>
    <row r="100">
      <c r="B100" s="216"/>
    </row>
    <row r="101">
      <c r="B101" s="216"/>
    </row>
    <row r="102">
      <c r="B102" s="216"/>
    </row>
    <row r="103">
      <c r="B103" s="216"/>
    </row>
    <row r="104">
      <c r="B104" s="216"/>
    </row>
    <row r="105">
      <c r="B105" s="216"/>
    </row>
    <row r="106">
      <c r="B106" s="216"/>
    </row>
    <row r="107">
      <c r="B107" s="216"/>
    </row>
    <row r="108">
      <c r="B108" s="216"/>
    </row>
    <row r="109">
      <c r="B109" s="216"/>
    </row>
    <row r="110">
      <c r="B110" s="216"/>
    </row>
    <row r="111">
      <c r="B111" s="216"/>
    </row>
    <row r="112">
      <c r="B112" s="216"/>
    </row>
    <row r="113">
      <c r="B113" s="216"/>
    </row>
    <row r="114">
      <c r="B114" s="216"/>
    </row>
    <row r="115">
      <c r="B115" s="216"/>
    </row>
    <row r="116">
      <c r="B116" s="216"/>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outlineLevelCol="1"/>
  <cols>
    <col customWidth="1" min="1" max="1" width="17.0"/>
    <col collapsed="1" customWidth="1" min="3" max="3" width="25.63"/>
    <col customWidth="1" hidden="1" min="4" max="4" width="34.38" outlineLevel="1"/>
    <col customWidth="1" min="5" max="7" width="51.38"/>
    <col customWidth="1" min="8" max="8" width="35.13"/>
  </cols>
  <sheetData>
    <row r="1">
      <c r="A1" s="217" t="s">
        <v>13</v>
      </c>
      <c r="B1" s="217" t="s">
        <v>15</v>
      </c>
      <c r="C1" s="217" t="s">
        <v>16</v>
      </c>
      <c r="D1" s="218" t="s">
        <v>651</v>
      </c>
      <c r="E1" s="219">
        <v>1.0</v>
      </c>
      <c r="F1" s="220">
        <v>3.0</v>
      </c>
      <c r="G1" s="221">
        <v>5.0</v>
      </c>
      <c r="H1" s="181" t="s">
        <v>178</v>
      </c>
      <c r="I1" s="60"/>
      <c r="J1" s="123"/>
      <c r="K1" s="123"/>
      <c r="L1" s="123"/>
      <c r="M1" s="123"/>
      <c r="N1" s="123"/>
      <c r="O1" s="123"/>
      <c r="P1" s="123"/>
      <c r="Q1" s="123"/>
      <c r="R1" s="123"/>
      <c r="S1" s="123"/>
      <c r="T1" s="123"/>
      <c r="U1" s="123"/>
      <c r="V1" s="123"/>
      <c r="W1" s="123"/>
      <c r="X1" s="123"/>
      <c r="Y1" s="123"/>
      <c r="Z1" s="123"/>
      <c r="AA1" s="123"/>
    </row>
    <row r="2">
      <c r="A2" s="222" t="s">
        <v>659</v>
      </c>
      <c r="B2" s="222" t="s">
        <v>87</v>
      </c>
      <c r="C2" s="222" t="s">
        <v>663</v>
      </c>
      <c r="D2" s="223"/>
      <c r="E2" s="224" t="s">
        <v>664</v>
      </c>
      <c r="F2" s="225" t="s">
        <v>666</v>
      </c>
      <c r="G2" s="226" t="s">
        <v>670</v>
      </c>
      <c r="H2" s="224" t="s">
        <v>671</v>
      </c>
      <c r="I2" s="60"/>
      <c r="J2" s="7"/>
      <c r="K2" s="7"/>
      <c r="L2" s="7"/>
      <c r="M2" s="7"/>
      <c r="N2" s="7"/>
      <c r="O2" s="7"/>
      <c r="P2" s="7"/>
      <c r="Q2" s="7"/>
      <c r="R2" s="7"/>
      <c r="S2" s="7"/>
      <c r="T2" s="7"/>
      <c r="U2" s="7"/>
      <c r="V2" s="7"/>
      <c r="W2" s="7"/>
      <c r="X2" s="7"/>
      <c r="Y2" s="7"/>
      <c r="Z2" s="7"/>
      <c r="AA2" s="7"/>
    </row>
    <row r="3">
      <c r="A3" s="222" t="s">
        <v>659</v>
      </c>
      <c r="B3" s="222" t="s">
        <v>87</v>
      </c>
      <c r="C3" s="222" t="s">
        <v>676</v>
      </c>
      <c r="D3" s="223"/>
      <c r="E3" s="226" t="s">
        <v>677</v>
      </c>
      <c r="F3" s="227"/>
      <c r="G3" s="226" t="s">
        <v>678</v>
      </c>
      <c r="H3" s="224" t="s">
        <v>679</v>
      </c>
      <c r="I3" s="60"/>
      <c r="J3" s="7"/>
      <c r="K3" s="7"/>
      <c r="L3" s="7"/>
      <c r="M3" s="7"/>
      <c r="N3" s="7"/>
      <c r="O3" s="7"/>
      <c r="P3" s="7"/>
      <c r="Q3" s="7"/>
      <c r="R3" s="7"/>
      <c r="S3" s="7"/>
      <c r="T3" s="7"/>
      <c r="U3" s="7"/>
      <c r="V3" s="7"/>
      <c r="W3" s="7"/>
      <c r="X3" s="7"/>
      <c r="Y3" s="7"/>
      <c r="Z3" s="7"/>
      <c r="AA3" s="7"/>
    </row>
    <row r="4">
      <c r="A4" s="222" t="s">
        <v>659</v>
      </c>
      <c r="B4" s="222" t="s">
        <v>87</v>
      </c>
      <c r="C4" s="222" t="s">
        <v>684</v>
      </c>
      <c r="D4" s="223"/>
      <c r="E4" s="226" t="s">
        <v>685</v>
      </c>
      <c r="F4" s="227"/>
      <c r="G4" s="226" t="s">
        <v>686</v>
      </c>
      <c r="H4" s="224" t="s">
        <v>687</v>
      </c>
      <c r="I4" s="60"/>
      <c r="J4" s="7"/>
      <c r="K4" s="7"/>
      <c r="L4" s="7"/>
      <c r="M4" s="7"/>
      <c r="N4" s="7"/>
      <c r="O4" s="7"/>
      <c r="P4" s="7"/>
      <c r="Q4" s="7"/>
      <c r="R4" s="7"/>
      <c r="S4" s="7"/>
      <c r="T4" s="7"/>
      <c r="U4" s="7"/>
      <c r="V4" s="7"/>
      <c r="W4" s="7"/>
      <c r="X4" s="7"/>
      <c r="Y4" s="7"/>
      <c r="Z4" s="7"/>
      <c r="AA4" s="7"/>
    </row>
    <row r="5">
      <c r="A5" s="222" t="s">
        <v>659</v>
      </c>
      <c r="B5" s="222" t="s">
        <v>87</v>
      </c>
      <c r="C5" s="228" t="s">
        <v>691</v>
      </c>
      <c r="D5" s="229" t="s">
        <v>692</v>
      </c>
      <c r="E5" s="224" t="s">
        <v>693</v>
      </c>
      <c r="F5" s="224" t="s">
        <v>94</v>
      </c>
      <c r="G5" s="224" t="s">
        <v>694</v>
      </c>
      <c r="H5" s="224" t="s">
        <v>696</v>
      </c>
      <c r="I5" s="60"/>
      <c r="J5" s="7"/>
      <c r="K5" s="7"/>
      <c r="L5" s="7"/>
      <c r="M5" s="7"/>
      <c r="N5" s="7"/>
      <c r="O5" s="7"/>
      <c r="P5" s="7"/>
      <c r="Q5" s="7"/>
      <c r="R5" s="7"/>
      <c r="S5" s="7"/>
      <c r="T5" s="7"/>
      <c r="U5" s="7"/>
      <c r="V5" s="7"/>
      <c r="W5" s="7"/>
      <c r="X5" s="7"/>
      <c r="Y5" s="7"/>
      <c r="Z5" s="7"/>
      <c r="AA5" s="7"/>
    </row>
    <row r="6">
      <c r="A6" s="222" t="s">
        <v>659</v>
      </c>
      <c r="B6" s="222" t="s">
        <v>309</v>
      </c>
      <c r="C6" s="222" t="s">
        <v>698</v>
      </c>
      <c r="D6" s="223"/>
      <c r="E6" s="226" t="s">
        <v>699</v>
      </c>
      <c r="F6" s="227"/>
      <c r="G6" s="226" t="s">
        <v>700</v>
      </c>
      <c r="H6" s="224"/>
      <c r="I6" s="60"/>
      <c r="J6" s="7"/>
      <c r="K6" s="7"/>
      <c r="L6" s="7"/>
      <c r="M6" s="7"/>
      <c r="N6" s="7"/>
      <c r="O6" s="7"/>
      <c r="P6" s="7"/>
      <c r="Q6" s="7"/>
      <c r="R6" s="7"/>
      <c r="S6" s="7"/>
      <c r="T6" s="7"/>
      <c r="U6" s="7"/>
      <c r="V6" s="7"/>
      <c r="W6" s="7"/>
      <c r="X6" s="7"/>
      <c r="Y6" s="7"/>
      <c r="Z6" s="7"/>
      <c r="AA6" s="7"/>
    </row>
    <row r="7">
      <c r="A7" s="222" t="s">
        <v>659</v>
      </c>
      <c r="B7" s="222" t="s">
        <v>309</v>
      </c>
      <c r="C7" s="222" t="s">
        <v>703</v>
      </c>
      <c r="D7" s="223"/>
      <c r="E7" s="226" t="s">
        <v>704</v>
      </c>
      <c r="F7" s="230" t="s">
        <v>705</v>
      </c>
      <c r="G7" s="226" t="s">
        <v>707</v>
      </c>
      <c r="H7" s="224"/>
      <c r="I7" s="60"/>
      <c r="J7" s="7"/>
      <c r="K7" s="7"/>
      <c r="L7" s="7"/>
      <c r="M7" s="7"/>
      <c r="N7" s="7"/>
      <c r="O7" s="7"/>
      <c r="P7" s="7"/>
      <c r="Q7" s="7"/>
      <c r="R7" s="7"/>
      <c r="S7" s="7"/>
      <c r="T7" s="7"/>
      <c r="U7" s="7"/>
      <c r="V7" s="7"/>
      <c r="W7" s="7"/>
      <c r="X7" s="7"/>
      <c r="Y7" s="7"/>
      <c r="Z7" s="7"/>
      <c r="AA7" s="7"/>
    </row>
    <row r="8">
      <c r="A8" s="222" t="s">
        <v>659</v>
      </c>
      <c r="B8" s="222" t="s">
        <v>309</v>
      </c>
      <c r="C8" s="222" t="s">
        <v>709</v>
      </c>
      <c r="D8" s="223"/>
      <c r="E8" s="224" t="s">
        <v>710</v>
      </c>
      <c r="F8" s="226" t="s">
        <v>94</v>
      </c>
      <c r="G8" s="226" t="s">
        <v>711</v>
      </c>
      <c r="H8" s="227" t="s">
        <v>713</v>
      </c>
      <c r="I8" s="60"/>
      <c r="J8" s="7"/>
      <c r="K8" s="7"/>
      <c r="L8" s="7"/>
      <c r="M8" s="7"/>
      <c r="N8" s="7"/>
      <c r="O8" s="7"/>
      <c r="P8" s="7"/>
      <c r="Q8" s="7"/>
      <c r="R8" s="7"/>
      <c r="S8" s="7"/>
      <c r="T8" s="7"/>
      <c r="U8" s="7"/>
      <c r="V8" s="7"/>
      <c r="W8" s="7"/>
      <c r="X8" s="7"/>
      <c r="Y8" s="7"/>
      <c r="Z8" s="7"/>
      <c r="AA8" s="7"/>
    </row>
    <row r="9">
      <c r="A9" s="222" t="s">
        <v>10</v>
      </c>
      <c r="B9" s="222" t="s">
        <v>87</v>
      </c>
      <c r="C9" s="222" t="s">
        <v>587</v>
      </c>
      <c r="D9" s="229" t="s">
        <v>717</v>
      </c>
      <c r="E9" s="226" t="s">
        <v>719</v>
      </c>
      <c r="F9" s="227" t="s">
        <v>721</v>
      </c>
      <c r="G9" s="226" t="s">
        <v>590</v>
      </c>
      <c r="H9" s="224" t="s">
        <v>591</v>
      </c>
      <c r="I9" s="60"/>
      <c r="J9" s="7"/>
      <c r="K9" s="7"/>
      <c r="L9" s="7"/>
      <c r="M9" s="7"/>
      <c r="N9" s="7"/>
      <c r="O9" s="7"/>
      <c r="P9" s="7"/>
      <c r="Q9" s="7"/>
      <c r="R9" s="7"/>
      <c r="S9" s="7"/>
      <c r="T9" s="7"/>
      <c r="U9" s="7"/>
      <c r="V9" s="7"/>
      <c r="W9" s="7"/>
      <c r="X9" s="7"/>
      <c r="Y9" s="7"/>
      <c r="Z9" s="7"/>
      <c r="AA9" s="7"/>
    </row>
    <row r="10">
      <c r="A10" s="222" t="s">
        <v>10</v>
      </c>
      <c r="B10" s="222" t="s">
        <v>87</v>
      </c>
      <c r="C10" s="222" t="s">
        <v>96</v>
      </c>
      <c r="D10" s="223"/>
      <c r="E10" s="190" t="s">
        <v>724</v>
      </c>
      <c r="F10" s="227" t="s">
        <v>726</v>
      </c>
      <c r="G10" s="226" t="s">
        <v>727</v>
      </c>
      <c r="H10" s="224"/>
      <c r="I10" s="60"/>
      <c r="J10" s="7"/>
      <c r="K10" s="7"/>
      <c r="L10" s="7"/>
      <c r="M10" s="7"/>
      <c r="N10" s="7"/>
      <c r="O10" s="7"/>
      <c r="P10" s="7"/>
      <c r="Q10" s="7"/>
      <c r="R10" s="7"/>
      <c r="S10" s="7"/>
      <c r="T10" s="7"/>
      <c r="U10" s="7"/>
      <c r="V10" s="7"/>
      <c r="W10" s="7"/>
      <c r="X10" s="7"/>
      <c r="Y10" s="7"/>
      <c r="Z10" s="7"/>
      <c r="AA10" s="7"/>
    </row>
    <row r="11">
      <c r="A11" s="222" t="s">
        <v>10</v>
      </c>
      <c r="B11" s="222" t="s">
        <v>87</v>
      </c>
      <c r="C11" s="222" t="s">
        <v>88</v>
      </c>
      <c r="D11" s="229" t="s">
        <v>729</v>
      </c>
      <c r="E11" s="226" t="s">
        <v>731</v>
      </c>
      <c r="F11" s="226" t="s">
        <v>732</v>
      </c>
      <c r="G11" s="226" t="s">
        <v>733</v>
      </c>
      <c r="H11" s="227"/>
      <c r="I11" s="60"/>
      <c r="J11" s="7"/>
      <c r="K11" s="7"/>
      <c r="L11" s="7"/>
      <c r="M11" s="7"/>
      <c r="N11" s="7"/>
      <c r="O11" s="7"/>
      <c r="P11" s="7"/>
      <c r="Q11" s="7"/>
      <c r="R11" s="7"/>
      <c r="S11" s="7"/>
      <c r="T11" s="7"/>
      <c r="U11" s="7"/>
      <c r="V11" s="7"/>
      <c r="W11" s="7"/>
      <c r="X11" s="7"/>
      <c r="Y11" s="7"/>
      <c r="Z11" s="7"/>
      <c r="AA11" s="7"/>
    </row>
    <row r="12">
      <c r="A12" s="222" t="s">
        <v>10</v>
      </c>
      <c r="B12" s="222" t="s">
        <v>87</v>
      </c>
      <c r="C12" s="222" t="s">
        <v>592</v>
      </c>
      <c r="D12" s="223"/>
      <c r="E12" s="226" t="s">
        <v>734</v>
      </c>
      <c r="F12" s="227"/>
      <c r="G12" s="226" t="s">
        <v>594</v>
      </c>
      <c r="H12" s="227"/>
      <c r="I12" s="60"/>
      <c r="J12" s="7"/>
      <c r="K12" s="7"/>
      <c r="L12" s="7"/>
      <c r="M12" s="7"/>
      <c r="N12" s="7"/>
      <c r="O12" s="7"/>
      <c r="P12" s="7"/>
      <c r="Q12" s="7"/>
      <c r="R12" s="7"/>
      <c r="S12" s="7"/>
      <c r="T12" s="7"/>
      <c r="U12" s="7"/>
      <c r="V12" s="7"/>
      <c r="W12" s="7"/>
      <c r="X12" s="7"/>
      <c r="Y12" s="7"/>
      <c r="Z12" s="7"/>
      <c r="AA12" s="7"/>
    </row>
    <row r="13">
      <c r="A13" s="222" t="s">
        <v>10</v>
      </c>
      <c r="B13" s="222" t="s">
        <v>87</v>
      </c>
      <c r="C13" s="222" t="s">
        <v>735</v>
      </c>
      <c r="D13" s="223"/>
      <c r="E13" s="226" t="s">
        <v>737</v>
      </c>
      <c r="F13" s="227"/>
      <c r="G13" s="226" t="s">
        <v>738</v>
      </c>
      <c r="H13" s="224" t="s">
        <v>739</v>
      </c>
      <c r="I13" s="60"/>
      <c r="J13" s="7"/>
      <c r="K13" s="7"/>
      <c r="L13" s="7"/>
      <c r="M13" s="7"/>
      <c r="N13" s="7"/>
      <c r="O13" s="7"/>
      <c r="P13" s="7"/>
      <c r="Q13" s="7"/>
      <c r="R13" s="7"/>
      <c r="S13" s="7"/>
      <c r="T13" s="7"/>
      <c r="U13" s="7"/>
      <c r="V13" s="7"/>
      <c r="W13" s="7"/>
      <c r="X13" s="7"/>
      <c r="Y13" s="7"/>
      <c r="Z13" s="7"/>
      <c r="AA13" s="7"/>
    </row>
    <row r="14">
      <c r="A14" s="222" t="s">
        <v>10</v>
      </c>
      <c r="B14" s="222" t="s">
        <v>87</v>
      </c>
      <c r="C14" s="228" t="s">
        <v>567</v>
      </c>
      <c r="D14" s="229" t="s">
        <v>741</v>
      </c>
      <c r="E14" s="224" t="s">
        <v>742</v>
      </c>
      <c r="F14" s="224" t="s">
        <v>94</v>
      </c>
      <c r="G14" s="224" t="s">
        <v>569</v>
      </c>
      <c r="H14" s="224" t="s">
        <v>570</v>
      </c>
      <c r="I14" s="60"/>
      <c r="J14" s="7"/>
      <c r="K14" s="7"/>
      <c r="L14" s="7"/>
      <c r="M14" s="7"/>
      <c r="N14" s="7"/>
      <c r="O14" s="7"/>
      <c r="P14" s="7"/>
      <c r="Q14" s="7"/>
      <c r="R14" s="7"/>
      <c r="S14" s="7"/>
      <c r="T14" s="7"/>
      <c r="U14" s="7"/>
      <c r="V14" s="7"/>
      <c r="W14" s="7"/>
      <c r="X14" s="7"/>
      <c r="Y14" s="7"/>
      <c r="Z14" s="7"/>
      <c r="AA14" s="7"/>
    </row>
    <row r="15">
      <c r="A15" s="222" t="s">
        <v>10</v>
      </c>
      <c r="B15" s="222" t="s">
        <v>309</v>
      </c>
      <c r="C15" s="222" t="s">
        <v>446</v>
      </c>
      <c r="D15" s="223"/>
      <c r="E15" s="226" t="s">
        <v>746</v>
      </c>
      <c r="F15" s="226" t="s">
        <v>747</v>
      </c>
      <c r="G15" s="226" t="s">
        <v>601</v>
      </c>
      <c r="H15" s="224"/>
      <c r="I15" s="60"/>
      <c r="J15" s="7"/>
      <c r="K15" s="7"/>
      <c r="L15" s="7"/>
      <c r="M15" s="7"/>
      <c r="N15" s="7"/>
      <c r="O15" s="7"/>
      <c r="P15" s="7"/>
      <c r="Q15" s="7"/>
      <c r="R15" s="7"/>
      <c r="S15" s="7"/>
      <c r="T15" s="7"/>
      <c r="U15" s="7"/>
      <c r="V15" s="7"/>
      <c r="W15" s="7"/>
      <c r="X15" s="7"/>
      <c r="Y15" s="7"/>
      <c r="Z15" s="7"/>
      <c r="AA15" s="7"/>
    </row>
    <row r="16">
      <c r="A16" s="222" t="s">
        <v>10</v>
      </c>
      <c r="B16" s="222" t="s">
        <v>309</v>
      </c>
      <c r="C16" s="222" t="s">
        <v>602</v>
      </c>
      <c r="D16" s="223"/>
      <c r="E16" s="226" t="s">
        <v>751</v>
      </c>
      <c r="F16" s="226" t="s">
        <v>754</v>
      </c>
      <c r="G16" s="226" t="s">
        <v>605</v>
      </c>
      <c r="H16" s="227"/>
      <c r="I16" s="60"/>
      <c r="J16" s="7"/>
      <c r="K16" s="7"/>
      <c r="L16" s="7"/>
      <c r="M16" s="7"/>
      <c r="N16" s="7"/>
      <c r="O16" s="7"/>
      <c r="P16" s="7"/>
      <c r="Q16" s="7"/>
      <c r="R16" s="7"/>
      <c r="S16" s="7"/>
      <c r="T16" s="7"/>
      <c r="U16" s="7"/>
      <c r="V16" s="7"/>
      <c r="W16" s="7"/>
      <c r="X16" s="7"/>
      <c r="Y16" s="7"/>
      <c r="Z16" s="7"/>
      <c r="AA16" s="7"/>
    </row>
    <row r="17">
      <c r="A17" s="222" t="s">
        <v>10</v>
      </c>
      <c r="B17" s="222" t="s">
        <v>309</v>
      </c>
      <c r="C17" s="228" t="s">
        <v>606</v>
      </c>
      <c r="D17" s="223"/>
      <c r="E17" s="224" t="s">
        <v>755</v>
      </c>
      <c r="F17" s="224" t="s">
        <v>756</v>
      </c>
      <c r="G17" s="224" t="s">
        <v>758</v>
      </c>
      <c r="H17" s="227"/>
      <c r="I17" s="60"/>
      <c r="J17" s="7"/>
      <c r="K17" s="7"/>
      <c r="L17" s="7"/>
      <c r="M17" s="7"/>
      <c r="N17" s="7"/>
      <c r="O17" s="7"/>
      <c r="P17" s="7"/>
      <c r="Q17" s="7"/>
      <c r="R17" s="7"/>
      <c r="S17" s="7"/>
      <c r="T17" s="7"/>
      <c r="U17" s="7"/>
      <c r="V17" s="7"/>
      <c r="W17" s="7"/>
      <c r="X17" s="7"/>
      <c r="Y17" s="7"/>
      <c r="Z17" s="7"/>
      <c r="AA17" s="7"/>
    </row>
    <row r="18">
      <c r="A18" s="222" t="s">
        <v>10</v>
      </c>
      <c r="B18" s="222" t="s">
        <v>309</v>
      </c>
      <c r="C18" s="222" t="s">
        <v>610</v>
      </c>
      <c r="D18" s="223"/>
      <c r="E18" s="226" t="s">
        <v>763</v>
      </c>
      <c r="F18" s="226" t="s">
        <v>764</v>
      </c>
      <c r="G18" s="226" t="s">
        <v>613</v>
      </c>
      <c r="H18" s="227"/>
      <c r="I18" s="60"/>
      <c r="J18" s="7"/>
      <c r="K18" s="7"/>
      <c r="L18" s="7"/>
      <c r="M18" s="7"/>
      <c r="N18" s="7"/>
      <c r="O18" s="7"/>
      <c r="P18" s="7"/>
      <c r="Q18" s="7"/>
      <c r="R18" s="7"/>
      <c r="S18" s="7"/>
      <c r="T18" s="7"/>
      <c r="U18" s="7"/>
      <c r="V18" s="7"/>
      <c r="W18" s="7"/>
      <c r="X18" s="7"/>
      <c r="Y18" s="7"/>
      <c r="Z18" s="7"/>
      <c r="AA18" s="7"/>
    </row>
    <row r="19">
      <c r="A19" s="222" t="s">
        <v>10</v>
      </c>
      <c r="B19" s="222" t="s">
        <v>309</v>
      </c>
      <c r="C19" s="222" t="s">
        <v>614</v>
      </c>
      <c r="D19" s="223"/>
      <c r="E19" s="226" t="s">
        <v>769</v>
      </c>
      <c r="F19" s="227"/>
      <c r="G19" s="226" t="s">
        <v>616</v>
      </c>
      <c r="H19" s="227"/>
      <c r="I19" s="60"/>
      <c r="J19" s="7"/>
      <c r="K19" s="7"/>
      <c r="L19" s="7"/>
      <c r="M19" s="7"/>
      <c r="N19" s="7"/>
      <c r="O19" s="7"/>
      <c r="P19" s="7"/>
      <c r="Q19" s="7"/>
      <c r="R19" s="7"/>
      <c r="S19" s="7"/>
      <c r="T19" s="7"/>
      <c r="U19" s="7"/>
      <c r="V19" s="7"/>
      <c r="W19" s="7"/>
      <c r="X19" s="7"/>
      <c r="Y19" s="7"/>
      <c r="Z19" s="7"/>
      <c r="AA19" s="7"/>
    </row>
    <row r="20">
      <c r="A20" s="222" t="s">
        <v>10</v>
      </c>
      <c r="B20" s="222" t="s">
        <v>309</v>
      </c>
      <c r="C20" s="222" t="s">
        <v>617</v>
      </c>
      <c r="D20" s="223"/>
      <c r="E20" s="226" t="s">
        <v>771</v>
      </c>
      <c r="F20" s="226"/>
      <c r="G20" s="226" t="s">
        <v>620</v>
      </c>
      <c r="H20" s="227"/>
      <c r="I20" s="60"/>
      <c r="J20" s="7"/>
      <c r="K20" s="7"/>
      <c r="L20" s="7"/>
      <c r="M20" s="7"/>
      <c r="N20" s="7"/>
      <c r="O20" s="7"/>
      <c r="P20" s="7"/>
      <c r="Q20" s="7"/>
      <c r="R20" s="7"/>
      <c r="S20" s="7"/>
      <c r="T20" s="7"/>
      <c r="U20" s="7"/>
      <c r="V20" s="7"/>
      <c r="W20" s="7"/>
      <c r="X20" s="7"/>
      <c r="Y20" s="7"/>
      <c r="Z20" s="7"/>
      <c r="AA20" s="7"/>
    </row>
    <row r="21">
      <c r="A21" s="222" t="s">
        <v>10</v>
      </c>
      <c r="B21" s="222" t="s">
        <v>309</v>
      </c>
      <c r="C21" s="222" t="s">
        <v>621</v>
      </c>
      <c r="D21" s="223"/>
      <c r="E21" s="226" t="s">
        <v>775</v>
      </c>
      <c r="F21" s="226" t="s">
        <v>776</v>
      </c>
      <c r="G21" s="226" t="s">
        <v>624</v>
      </c>
      <c r="H21" s="227"/>
      <c r="I21" s="60"/>
      <c r="J21" s="7"/>
      <c r="K21" s="7"/>
      <c r="L21" s="7"/>
      <c r="M21" s="7"/>
      <c r="N21" s="7"/>
      <c r="O21" s="7"/>
      <c r="P21" s="7"/>
      <c r="Q21" s="7"/>
      <c r="R21" s="7"/>
      <c r="S21" s="7"/>
      <c r="T21" s="7"/>
      <c r="U21" s="7"/>
      <c r="V21" s="7"/>
      <c r="W21" s="7"/>
      <c r="X21" s="7"/>
      <c r="Y21" s="7"/>
      <c r="Z21" s="7"/>
      <c r="AA21" s="7"/>
    </row>
    <row r="22">
      <c r="A22" s="222" t="s">
        <v>10</v>
      </c>
      <c r="B22" s="222" t="s">
        <v>309</v>
      </c>
      <c r="C22" s="222" t="s">
        <v>625</v>
      </c>
      <c r="D22" s="223"/>
      <c r="E22" s="226" t="s">
        <v>781</v>
      </c>
      <c r="F22" s="226" t="s">
        <v>782</v>
      </c>
      <c r="G22" s="226" t="s">
        <v>628</v>
      </c>
      <c r="H22" s="227"/>
      <c r="I22" s="60"/>
      <c r="J22" s="7"/>
      <c r="K22" s="7"/>
      <c r="L22" s="7"/>
      <c r="M22" s="7"/>
      <c r="N22" s="7"/>
      <c r="O22" s="7"/>
      <c r="P22" s="7"/>
      <c r="Q22" s="7"/>
      <c r="R22" s="7"/>
      <c r="S22" s="7"/>
      <c r="T22" s="7"/>
      <c r="U22" s="7"/>
      <c r="V22" s="7"/>
      <c r="W22" s="7"/>
      <c r="X22" s="7"/>
      <c r="Y22" s="7"/>
      <c r="Z22" s="7"/>
      <c r="AA22" s="7"/>
    </row>
    <row r="23">
      <c r="A23" s="222" t="s">
        <v>10</v>
      </c>
      <c r="B23" s="222" t="s">
        <v>309</v>
      </c>
      <c r="C23" s="222" t="s">
        <v>629</v>
      </c>
      <c r="D23" s="223"/>
      <c r="E23" s="226" t="s">
        <v>786</v>
      </c>
      <c r="F23" s="226" t="s">
        <v>787</v>
      </c>
      <c r="G23" s="226" t="s">
        <v>632</v>
      </c>
      <c r="H23" s="227"/>
      <c r="I23" s="60"/>
      <c r="J23" s="7"/>
      <c r="K23" s="7"/>
      <c r="L23" s="7"/>
      <c r="M23" s="7"/>
      <c r="N23" s="7"/>
      <c r="O23" s="7"/>
      <c r="P23" s="7"/>
      <c r="Q23" s="7"/>
      <c r="R23" s="7"/>
      <c r="S23" s="7"/>
      <c r="T23" s="7"/>
      <c r="U23" s="7"/>
      <c r="V23" s="7"/>
      <c r="W23" s="7"/>
      <c r="X23" s="7"/>
      <c r="Y23" s="7"/>
      <c r="Z23" s="7"/>
      <c r="AA23" s="7"/>
    </row>
    <row r="24">
      <c r="A24" s="222" t="s">
        <v>10</v>
      </c>
      <c r="B24" s="222" t="s">
        <v>309</v>
      </c>
      <c r="C24" s="222" t="s">
        <v>633</v>
      </c>
      <c r="D24" s="223"/>
      <c r="E24" s="226" t="s">
        <v>788</v>
      </c>
      <c r="F24" s="226"/>
      <c r="G24" s="226" t="s">
        <v>635</v>
      </c>
      <c r="H24" s="227"/>
      <c r="I24" s="60"/>
      <c r="J24" s="7"/>
      <c r="K24" s="7"/>
      <c r="L24" s="7"/>
      <c r="M24" s="7"/>
      <c r="N24" s="7"/>
      <c r="O24" s="7"/>
      <c r="P24" s="7"/>
      <c r="Q24" s="7"/>
      <c r="R24" s="7"/>
      <c r="S24" s="7"/>
      <c r="T24" s="7"/>
      <c r="U24" s="7"/>
      <c r="V24" s="7"/>
      <c r="W24" s="7"/>
      <c r="X24" s="7"/>
      <c r="Y24" s="7"/>
      <c r="Z24" s="7"/>
      <c r="AA24" s="7"/>
    </row>
    <row r="25">
      <c r="A25" s="222" t="s">
        <v>10</v>
      </c>
      <c r="B25" s="222" t="s">
        <v>309</v>
      </c>
      <c r="C25" s="222" t="s">
        <v>636</v>
      </c>
      <c r="D25" s="223"/>
      <c r="E25" s="226" t="s">
        <v>789</v>
      </c>
      <c r="F25" s="226"/>
      <c r="G25" s="226" t="s">
        <v>790</v>
      </c>
      <c r="H25" s="227"/>
      <c r="I25" s="60"/>
      <c r="J25" s="7"/>
      <c r="K25" s="7"/>
      <c r="L25" s="7"/>
      <c r="M25" s="7"/>
      <c r="N25" s="7"/>
      <c r="O25" s="7"/>
      <c r="P25" s="7"/>
      <c r="Q25" s="7"/>
      <c r="R25" s="7"/>
      <c r="S25" s="7"/>
      <c r="T25" s="7"/>
      <c r="U25" s="7"/>
      <c r="V25" s="7"/>
      <c r="W25" s="7"/>
      <c r="X25" s="7"/>
      <c r="Y25" s="7"/>
      <c r="Z25" s="7"/>
      <c r="AA25" s="7"/>
    </row>
    <row r="26">
      <c r="A26" s="222" t="s">
        <v>349</v>
      </c>
      <c r="B26" s="222" t="s">
        <v>353</v>
      </c>
      <c r="C26" s="222" t="s">
        <v>358</v>
      </c>
      <c r="D26" s="223"/>
      <c r="E26" s="226" t="s">
        <v>791</v>
      </c>
      <c r="F26" s="227" t="s">
        <v>792</v>
      </c>
      <c r="G26" s="226" t="s">
        <v>361</v>
      </c>
      <c r="H26" s="227"/>
      <c r="I26" s="60"/>
      <c r="J26" s="7"/>
      <c r="K26" s="7"/>
      <c r="L26" s="7"/>
      <c r="M26" s="7"/>
      <c r="N26" s="7"/>
      <c r="O26" s="7"/>
      <c r="P26" s="7"/>
      <c r="Q26" s="7"/>
      <c r="R26" s="7"/>
      <c r="S26" s="7"/>
      <c r="T26" s="7"/>
      <c r="U26" s="7"/>
      <c r="V26" s="7"/>
      <c r="W26" s="7"/>
      <c r="X26" s="7"/>
      <c r="Y26" s="7"/>
      <c r="Z26" s="7"/>
      <c r="AA26" s="7"/>
    </row>
    <row r="27">
      <c r="A27" s="222" t="s">
        <v>349</v>
      </c>
      <c r="B27" s="222" t="s">
        <v>353</v>
      </c>
      <c r="C27" s="222" t="s">
        <v>383</v>
      </c>
      <c r="D27" s="223"/>
      <c r="E27" s="226" t="s">
        <v>791</v>
      </c>
      <c r="F27" s="226" t="s">
        <v>792</v>
      </c>
      <c r="G27" s="226" t="s">
        <v>386</v>
      </c>
      <c r="H27" s="227"/>
      <c r="I27" s="60"/>
      <c r="J27" s="7"/>
      <c r="K27" s="7"/>
      <c r="L27" s="7"/>
      <c r="M27" s="7"/>
      <c r="N27" s="7"/>
      <c r="O27" s="7"/>
      <c r="P27" s="7"/>
      <c r="Q27" s="7"/>
      <c r="R27" s="7"/>
      <c r="S27" s="7"/>
      <c r="T27" s="7"/>
      <c r="U27" s="7"/>
      <c r="V27" s="7"/>
      <c r="W27" s="7"/>
      <c r="X27" s="7"/>
      <c r="Y27" s="7"/>
      <c r="Z27" s="7"/>
      <c r="AA27" s="7"/>
    </row>
    <row r="28">
      <c r="A28" s="222" t="s">
        <v>349</v>
      </c>
      <c r="B28" s="222" t="s">
        <v>353</v>
      </c>
      <c r="C28" s="222" t="s">
        <v>388</v>
      </c>
      <c r="D28" s="223"/>
      <c r="E28" s="226" t="s">
        <v>793</v>
      </c>
      <c r="F28" s="227" t="s">
        <v>794</v>
      </c>
      <c r="G28" s="226" t="s">
        <v>391</v>
      </c>
      <c r="H28" s="227"/>
      <c r="I28" s="60"/>
      <c r="J28" s="7"/>
      <c r="K28" s="7"/>
      <c r="L28" s="7"/>
      <c r="M28" s="7"/>
      <c r="N28" s="7"/>
      <c r="O28" s="7"/>
      <c r="P28" s="7"/>
      <c r="Q28" s="7"/>
      <c r="R28" s="7"/>
      <c r="S28" s="7"/>
      <c r="T28" s="7"/>
      <c r="U28" s="7"/>
      <c r="V28" s="7"/>
      <c r="W28" s="7"/>
      <c r="X28" s="7"/>
      <c r="Y28" s="7"/>
      <c r="Z28" s="7"/>
      <c r="AA28" s="7"/>
    </row>
    <row r="29">
      <c r="A29" s="222" t="s">
        <v>349</v>
      </c>
      <c r="B29" s="222" t="s">
        <v>353</v>
      </c>
      <c r="C29" s="222" t="s">
        <v>392</v>
      </c>
      <c r="D29" s="223"/>
      <c r="E29" s="226" t="s">
        <v>793</v>
      </c>
      <c r="F29" s="226" t="s">
        <v>794</v>
      </c>
      <c r="G29" s="226" t="s">
        <v>395</v>
      </c>
      <c r="H29" s="227"/>
      <c r="I29" s="60"/>
      <c r="J29" s="7"/>
      <c r="K29" s="7"/>
      <c r="L29" s="7"/>
      <c r="M29" s="7"/>
      <c r="N29" s="7"/>
      <c r="O29" s="7"/>
      <c r="P29" s="7"/>
      <c r="Q29" s="7"/>
      <c r="R29" s="7"/>
      <c r="S29" s="7"/>
      <c r="T29" s="7"/>
      <c r="U29" s="7"/>
      <c r="V29" s="7"/>
      <c r="W29" s="7"/>
      <c r="X29" s="7"/>
      <c r="Y29" s="7"/>
      <c r="Z29" s="7"/>
      <c r="AA29" s="7"/>
    </row>
    <row r="30">
      <c r="A30" s="222" t="s">
        <v>349</v>
      </c>
      <c r="B30" s="222" t="s">
        <v>353</v>
      </c>
      <c r="C30" s="222" t="s">
        <v>411</v>
      </c>
      <c r="D30" s="223"/>
      <c r="E30" s="226" t="s">
        <v>795</v>
      </c>
      <c r="F30" s="226"/>
      <c r="G30" s="226" t="s">
        <v>413</v>
      </c>
      <c r="H30" s="227"/>
      <c r="I30" s="60"/>
      <c r="J30" s="7"/>
      <c r="K30" s="7"/>
      <c r="L30" s="7"/>
      <c r="M30" s="7"/>
      <c r="N30" s="7"/>
      <c r="O30" s="7"/>
      <c r="P30" s="7"/>
      <c r="Q30" s="7"/>
      <c r="R30" s="7"/>
      <c r="S30" s="7"/>
      <c r="T30" s="7"/>
      <c r="U30" s="7"/>
      <c r="V30" s="7"/>
      <c r="W30" s="7"/>
      <c r="X30" s="7"/>
      <c r="Y30" s="7"/>
      <c r="Z30" s="7"/>
      <c r="AA30" s="7"/>
    </row>
    <row r="31">
      <c r="A31" s="222" t="s">
        <v>349</v>
      </c>
      <c r="B31" s="222" t="s">
        <v>353</v>
      </c>
      <c r="C31" s="228" t="s">
        <v>375</v>
      </c>
      <c r="D31" s="223"/>
      <c r="E31" s="224" t="s">
        <v>796</v>
      </c>
      <c r="F31" s="224" t="s">
        <v>94</v>
      </c>
      <c r="G31" s="224" t="s">
        <v>377</v>
      </c>
      <c r="H31" s="227"/>
      <c r="I31" s="60"/>
      <c r="J31" s="7"/>
      <c r="K31" s="7"/>
      <c r="L31" s="7"/>
      <c r="M31" s="7"/>
      <c r="N31" s="7"/>
      <c r="O31" s="7"/>
      <c r="P31" s="7"/>
      <c r="Q31" s="7"/>
      <c r="R31" s="7"/>
      <c r="S31" s="7"/>
      <c r="T31" s="7"/>
      <c r="U31" s="7"/>
      <c r="V31" s="7"/>
      <c r="W31" s="7"/>
      <c r="X31" s="7"/>
      <c r="Y31" s="7"/>
      <c r="Z31" s="7"/>
      <c r="AA31" s="7"/>
    </row>
    <row r="32">
      <c r="A32" s="222" t="s">
        <v>349</v>
      </c>
      <c r="B32" s="228" t="s">
        <v>429</v>
      </c>
      <c r="C32" s="228"/>
      <c r="D32" s="238" t="s">
        <v>797</v>
      </c>
      <c r="E32" s="239" t="s">
        <v>798</v>
      </c>
      <c r="F32" s="239" t="s">
        <v>799</v>
      </c>
      <c r="G32" s="239" t="s">
        <v>800</v>
      </c>
      <c r="H32" s="227"/>
      <c r="I32" s="60"/>
      <c r="J32" s="7"/>
      <c r="K32" s="7"/>
      <c r="L32" s="7"/>
      <c r="M32" s="7"/>
      <c r="N32" s="7"/>
      <c r="O32" s="7"/>
      <c r="P32" s="7"/>
      <c r="Q32" s="7"/>
      <c r="R32" s="7"/>
      <c r="S32" s="7"/>
      <c r="T32" s="7"/>
      <c r="U32" s="7"/>
      <c r="V32" s="7"/>
      <c r="W32" s="7"/>
      <c r="X32" s="7"/>
      <c r="Y32" s="7"/>
      <c r="Z32" s="7"/>
      <c r="AA32" s="7"/>
    </row>
    <row r="33">
      <c r="A33" s="240" t="s">
        <v>757</v>
      </c>
      <c r="B33" s="240" t="s">
        <v>309</v>
      </c>
      <c r="C33" s="240" t="s">
        <v>801</v>
      </c>
      <c r="D33" s="241"/>
      <c r="E33" s="242" t="s">
        <v>802</v>
      </c>
      <c r="F33" s="226"/>
      <c r="G33" s="242" t="s">
        <v>803</v>
      </c>
      <c r="H33" s="227"/>
      <c r="I33" s="60"/>
      <c r="J33" s="7"/>
      <c r="K33" s="7"/>
      <c r="L33" s="7"/>
      <c r="M33" s="7"/>
      <c r="N33" s="7"/>
      <c r="O33" s="7"/>
      <c r="P33" s="7"/>
      <c r="Q33" s="7"/>
      <c r="R33" s="7"/>
      <c r="S33" s="7"/>
      <c r="T33" s="7"/>
      <c r="U33" s="7"/>
      <c r="V33" s="7"/>
      <c r="W33" s="7"/>
      <c r="X33" s="7"/>
      <c r="Y33" s="7"/>
      <c r="Z33" s="7"/>
      <c r="AA33" s="7"/>
    </row>
    <row r="34">
      <c r="A34" s="222" t="s">
        <v>757</v>
      </c>
      <c r="B34" s="222" t="s">
        <v>309</v>
      </c>
      <c r="C34" s="222" t="s">
        <v>765</v>
      </c>
      <c r="D34" s="223"/>
      <c r="E34" s="243" t="s">
        <v>804</v>
      </c>
      <c r="F34" s="243" t="s">
        <v>805</v>
      </c>
      <c r="G34" s="243" t="s">
        <v>768</v>
      </c>
      <c r="H34" s="244"/>
      <c r="I34" s="245" t="s">
        <v>806</v>
      </c>
      <c r="J34" s="7"/>
      <c r="K34" s="7"/>
      <c r="L34" s="7"/>
      <c r="M34" s="7"/>
      <c r="N34" s="7"/>
      <c r="O34" s="7"/>
      <c r="P34" s="7"/>
      <c r="Q34" s="7"/>
      <c r="R34" s="7"/>
      <c r="S34" s="7"/>
      <c r="T34" s="7"/>
      <c r="U34" s="7"/>
      <c r="V34" s="7"/>
      <c r="W34" s="7"/>
      <c r="X34" s="7"/>
      <c r="Y34" s="7"/>
      <c r="Z34" s="7"/>
      <c r="AA34" s="7"/>
    </row>
    <row r="35">
      <c r="A35" s="222" t="s">
        <v>757</v>
      </c>
      <c r="B35" s="222" t="s">
        <v>309</v>
      </c>
      <c r="C35" s="222" t="s">
        <v>770</v>
      </c>
      <c r="D35" s="223"/>
      <c r="E35" s="243" t="s">
        <v>807</v>
      </c>
      <c r="F35" s="243" t="s">
        <v>808</v>
      </c>
      <c r="G35" s="243" t="s">
        <v>809</v>
      </c>
      <c r="H35" s="244"/>
      <c r="I35" s="245" t="s">
        <v>806</v>
      </c>
      <c r="J35" s="7"/>
      <c r="K35" s="7"/>
      <c r="L35" s="7"/>
      <c r="M35" s="7"/>
      <c r="N35" s="7"/>
      <c r="O35" s="7"/>
      <c r="P35" s="7"/>
      <c r="Q35" s="7"/>
      <c r="R35" s="7"/>
      <c r="S35" s="7"/>
      <c r="T35" s="7"/>
      <c r="U35" s="7"/>
      <c r="V35" s="7"/>
      <c r="W35" s="7"/>
      <c r="X35" s="7"/>
      <c r="Y35" s="7"/>
      <c r="Z35" s="7"/>
      <c r="AA35" s="7"/>
    </row>
    <row r="36">
      <c r="A36" s="240" t="s">
        <v>757</v>
      </c>
      <c r="B36" s="240" t="s">
        <v>309</v>
      </c>
      <c r="C36" s="240" t="s">
        <v>810</v>
      </c>
      <c r="D36" s="241"/>
      <c r="E36" s="242" t="s">
        <v>811</v>
      </c>
      <c r="F36" s="226"/>
      <c r="G36" s="242" t="s">
        <v>812</v>
      </c>
      <c r="H36" s="227"/>
      <c r="I36" s="60"/>
      <c r="J36" s="7"/>
      <c r="K36" s="7"/>
      <c r="L36" s="7"/>
      <c r="M36" s="7"/>
      <c r="N36" s="7"/>
      <c r="O36" s="7"/>
      <c r="P36" s="7"/>
      <c r="Q36" s="7"/>
      <c r="R36" s="7"/>
      <c r="S36" s="7"/>
      <c r="T36" s="7"/>
      <c r="U36" s="7"/>
      <c r="V36" s="7"/>
      <c r="W36" s="7"/>
      <c r="X36" s="7"/>
      <c r="Y36" s="7"/>
      <c r="Z36" s="7"/>
      <c r="AA36" s="7"/>
    </row>
    <row r="37">
      <c r="A37" s="222" t="s">
        <v>757</v>
      </c>
      <c r="B37" s="222" t="s">
        <v>309</v>
      </c>
      <c r="C37" s="222" t="s">
        <v>777</v>
      </c>
      <c r="D37" s="223"/>
      <c r="E37" s="226" t="s">
        <v>813</v>
      </c>
      <c r="F37" s="226" t="s">
        <v>814</v>
      </c>
      <c r="G37" s="226" t="s">
        <v>815</v>
      </c>
      <c r="H37" s="227"/>
      <c r="I37" s="60"/>
      <c r="J37" s="7"/>
      <c r="K37" s="7"/>
      <c r="L37" s="7"/>
      <c r="M37" s="7"/>
      <c r="N37" s="7"/>
      <c r="O37" s="7"/>
      <c r="P37" s="7"/>
      <c r="Q37" s="7"/>
      <c r="R37" s="7"/>
      <c r="S37" s="7"/>
      <c r="T37" s="7"/>
      <c r="U37" s="7"/>
      <c r="V37" s="7"/>
      <c r="W37" s="7"/>
      <c r="X37" s="7"/>
      <c r="Y37" s="7"/>
      <c r="Z37" s="7"/>
      <c r="AA37" s="7"/>
    </row>
    <row r="38">
      <c r="A38" s="222" t="s">
        <v>757</v>
      </c>
      <c r="B38" s="222" t="s">
        <v>87</v>
      </c>
      <c r="C38" s="222" t="s">
        <v>759</v>
      </c>
      <c r="D38" s="223"/>
      <c r="E38" s="226" t="s">
        <v>816</v>
      </c>
      <c r="F38" s="226"/>
      <c r="G38" s="226" t="s">
        <v>817</v>
      </c>
      <c r="H38" s="226" t="s">
        <v>762</v>
      </c>
      <c r="I38" s="60"/>
      <c r="J38" s="7"/>
      <c r="K38" s="7"/>
      <c r="L38" s="7"/>
      <c r="M38" s="7"/>
      <c r="N38" s="7"/>
      <c r="O38" s="7"/>
      <c r="P38" s="7"/>
      <c r="Q38" s="7"/>
      <c r="R38" s="7"/>
      <c r="S38" s="7"/>
      <c r="T38" s="7"/>
      <c r="U38" s="7"/>
      <c r="V38" s="7"/>
      <c r="W38" s="7"/>
      <c r="X38" s="7"/>
      <c r="Y38" s="7"/>
      <c r="Z38" s="7"/>
      <c r="AA38" s="7"/>
    </row>
    <row r="39">
      <c r="A39" s="222" t="s">
        <v>818</v>
      </c>
      <c r="B39" s="222" t="s">
        <v>309</v>
      </c>
      <c r="C39" s="222" t="s">
        <v>783</v>
      </c>
      <c r="D39" s="223"/>
      <c r="E39" s="226" t="s">
        <v>819</v>
      </c>
      <c r="F39" s="226"/>
      <c r="G39" s="226" t="s">
        <v>820</v>
      </c>
      <c r="H39" s="227"/>
      <c r="I39" s="60"/>
      <c r="J39" s="7"/>
      <c r="K39" s="7"/>
      <c r="L39" s="7"/>
      <c r="M39" s="7"/>
      <c r="N39" s="7"/>
      <c r="O39" s="7"/>
      <c r="P39" s="7"/>
      <c r="Q39" s="7"/>
      <c r="R39" s="7"/>
      <c r="S39" s="7"/>
      <c r="T39" s="7"/>
      <c r="U39" s="7"/>
      <c r="V39" s="7"/>
      <c r="W39" s="7"/>
      <c r="X39" s="7"/>
      <c r="Y39" s="7"/>
      <c r="Z39" s="7"/>
      <c r="AA39" s="7"/>
    </row>
    <row r="40">
      <c r="A40" s="240" t="s">
        <v>141</v>
      </c>
      <c r="B40" s="240" t="s">
        <v>309</v>
      </c>
      <c r="C40" s="240" t="s">
        <v>821</v>
      </c>
      <c r="D40" s="241"/>
      <c r="E40" s="242" t="s">
        <v>822</v>
      </c>
      <c r="F40" s="226"/>
      <c r="G40" s="242" t="s">
        <v>823</v>
      </c>
      <c r="H40" s="227"/>
      <c r="I40" s="60"/>
      <c r="J40" s="7"/>
      <c r="K40" s="7"/>
      <c r="L40" s="7"/>
      <c r="M40" s="7"/>
      <c r="N40" s="7"/>
      <c r="O40" s="7"/>
      <c r="P40" s="7"/>
      <c r="Q40" s="7"/>
      <c r="R40" s="7"/>
      <c r="S40" s="7"/>
      <c r="T40" s="7"/>
      <c r="U40" s="7"/>
      <c r="V40" s="7"/>
      <c r="W40" s="7"/>
      <c r="X40" s="7"/>
      <c r="Y40" s="7"/>
      <c r="Z40" s="7"/>
      <c r="AA40" s="7"/>
    </row>
    <row r="41">
      <c r="A41" s="240" t="s">
        <v>141</v>
      </c>
      <c r="B41" s="240" t="s">
        <v>353</v>
      </c>
      <c r="C41" s="240" t="s">
        <v>824</v>
      </c>
      <c r="D41" s="241"/>
      <c r="E41" s="242" t="s">
        <v>825</v>
      </c>
      <c r="F41" s="226"/>
      <c r="G41" s="242" t="s">
        <v>826</v>
      </c>
      <c r="H41" s="227"/>
      <c r="I41" s="60"/>
      <c r="J41" s="7"/>
      <c r="K41" s="7"/>
      <c r="L41" s="7"/>
      <c r="M41" s="7"/>
      <c r="N41" s="7"/>
      <c r="O41" s="7"/>
      <c r="P41" s="7"/>
      <c r="Q41" s="7"/>
      <c r="R41" s="7"/>
      <c r="S41" s="7"/>
      <c r="T41" s="7"/>
      <c r="U41" s="7"/>
      <c r="V41" s="7"/>
      <c r="W41" s="7"/>
      <c r="X41" s="7"/>
      <c r="Y41" s="7"/>
      <c r="Z41" s="7"/>
      <c r="AA41" s="7"/>
    </row>
    <row r="42">
      <c r="A42" s="222" t="s">
        <v>827</v>
      </c>
      <c r="B42" s="222" t="s">
        <v>87</v>
      </c>
      <c r="C42" s="222" t="s">
        <v>301</v>
      </c>
      <c r="D42" s="223"/>
      <c r="E42" s="226" t="s">
        <v>828</v>
      </c>
      <c r="F42" s="227"/>
      <c r="G42" s="226" t="s">
        <v>829</v>
      </c>
      <c r="H42" s="227" t="s">
        <v>304</v>
      </c>
      <c r="I42" s="60"/>
      <c r="J42" s="7"/>
      <c r="K42" s="7"/>
      <c r="L42" s="7"/>
      <c r="M42" s="7"/>
      <c r="N42" s="7"/>
      <c r="O42" s="7"/>
      <c r="P42" s="7"/>
      <c r="Q42" s="7"/>
      <c r="R42" s="7"/>
      <c r="S42" s="7"/>
      <c r="T42" s="7"/>
      <c r="U42" s="7"/>
      <c r="V42" s="7"/>
      <c r="W42" s="7"/>
      <c r="X42" s="7"/>
      <c r="Y42" s="7"/>
      <c r="Z42" s="7"/>
      <c r="AA42" s="7"/>
    </row>
    <row r="43">
      <c r="A43" s="222" t="s">
        <v>827</v>
      </c>
      <c r="B43" s="222" t="s">
        <v>87</v>
      </c>
      <c r="C43" s="222" t="s">
        <v>305</v>
      </c>
      <c r="D43" s="223"/>
      <c r="E43" s="226" t="s">
        <v>830</v>
      </c>
      <c r="F43" s="242" t="s">
        <v>831</v>
      </c>
      <c r="G43" s="226" t="s">
        <v>832</v>
      </c>
      <c r="H43" s="227" t="s">
        <v>308</v>
      </c>
      <c r="I43" s="60"/>
      <c r="J43" s="7"/>
      <c r="K43" s="7"/>
      <c r="L43" s="7"/>
      <c r="M43" s="7"/>
      <c r="N43" s="7"/>
      <c r="O43" s="7"/>
      <c r="P43" s="7"/>
      <c r="Q43" s="7"/>
      <c r="R43" s="7"/>
      <c r="S43" s="7"/>
      <c r="T43" s="7"/>
      <c r="U43" s="7"/>
      <c r="V43" s="7"/>
      <c r="W43" s="7"/>
      <c r="X43" s="7"/>
      <c r="Y43" s="7"/>
      <c r="Z43" s="7"/>
      <c r="AA43" s="7"/>
    </row>
    <row r="44">
      <c r="A44" s="222" t="s">
        <v>827</v>
      </c>
      <c r="B44" s="222" t="s">
        <v>309</v>
      </c>
      <c r="C44" s="222" t="s">
        <v>310</v>
      </c>
      <c r="D44" s="223"/>
      <c r="E44" s="226" t="s">
        <v>833</v>
      </c>
      <c r="F44" s="226"/>
      <c r="G44" s="226" t="s">
        <v>834</v>
      </c>
      <c r="H44" s="227" t="s">
        <v>313</v>
      </c>
      <c r="I44" s="60"/>
      <c r="J44" s="7"/>
      <c r="K44" s="7"/>
      <c r="L44" s="7"/>
      <c r="M44" s="7"/>
      <c r="N44" s="7"/>
      <c r="O44" s="7"/>
      <c r="P44" s="7"/>
      <c r="Q44" s="7"/>
      <c r="R44" s="7"/>
      <c r="S44" s="7"/>
      <c r="T44" s="7"/>
      <c r="U44" s="7"/>
      <c r="V44" s="7"/>
      <c r="W44" s="7"/>
      <c r="X44" s="7"/>
      <c r="Y44" s="7"/>
      <c r="Z44" s="7"/>
      <c r="AA44" s="7"/>
    </row>
    <row r="45">
      <c r="A45" s="240" t="s">
        <v>827</v>
      </c>
      <c r="B45" s="240" t="s">
        <v>309</v>
      </c>
      <c r="C45" s="240" t="s">
        <v>835</v>
      </c>
      <c r="D45" s="241"/>
      <c r="E45" s="246" t="s">
        <v>836</v>
      </c>
      <c r="F45" s="226"/>
      <c r="G45" s="242" t="s">
        <v>837</v>
      </c>
      <c r="H45" s="227"/>
      <c r="I45" s="60"/>
      <c r="J45" s="7"/>
      <c r="K45" s="7"/>
      <c r="L45" s="7"/>
      <c r="M45" s="7"/>
      <c r="N45" s="7"/>
      <c r="O45" s="7"/>
      <c r="P45" s="7"/>
      <c r="Q45" s="7"/>
      <c r="R45" s="7"/>
      <c r="S45" s="7"/>
      <c r="T45" s="7"/>
      <c r="U45" s="7"/>
      <c r="V45" s="7"/>
      <c r="W45" s="7"/>
      <c r="X45" s="7"/>
      <c r="Y45" s="7"/>
      <c r="Z45" s="7"/>
      <c r="AA45" s="7"/>
    </row>
    <row r="46">
      <c r="A46" s="240" t="s">
        <v>181</v>
      </c>
      <c r="B46" s="240" t="s">
        <v>182</v>
      </c>
      <c r="C46" s="240" t="s">
        <v>838</v>
      </c>
      <c r="D46" s="241"/>
      <c r="E46" s="242" t="s">
        <v>839</v>
      </c>
      <c r="F46" s="242" t="s">
        <v>840</v>
      </c>
      <c r="G46" s="242" t="s">
        <v>841</v>
      </c>
      <c r="H46" s="227"/>
      <c r="I46" s="60"/>
      <c r="J46" s="7"/>
      <c r="K46" s="7"/>
      <c r="L46" s="7"/>
      <c r="M46" s="7"/>
      <c r="N46" s="7"/>
      <c r="O46" s="7"/>
      <c r="P46" s="7"/>
      <c r="Q46" s="7"/>
      <c r="R46" s="7"/>
      <c r="S46" s="7"/>
      <c r="T46" s="7"/>
      <c r="U46" s="7"/>
      <c r="V46" s="7"/>
      <c r="W46" s="7"/>
      <c r="X46" s="7"/>
      <c r="Y46" s="7"/>
      <c r="Z46" s="7"/>
      <c r="AA46" s="7"/>
    </row>
    <row r="47">
      <c r="A47" s="222" t="s">
        <v>181</v>
      </c>
      <c r="B47" s="222" t="s">
        <v>182</v>
      </c>
      <c r="C47" s="222" t="s">
        <v>183</v>
      </c>
      <c r="D47" s="223"/>
      <c r="E47" s="226" t="s">
        <v>842</v>
      </c>
      <c r="F47" s="226"/>
      <c r="G47" s="227" t="s">
        <v>843</v>
      </c>
      <c r="H47" s="227"/>
      <c r="I47" s="60"/>
      <c r="J47" s="7"/>
      <c r="K47" s="7"/>
      <c r="L47" s="7"/>
      <c r="M47" s="7"/>
      <c r="N47" s="7"/>
      <c r="O47" s="7"/>
      <c r="P47" s="7"/>
      <c r="Q47" s="7"/>
      <c r="R47" s="7"/>
      <c r="S47" s="7"/>
      <c r="T47" s="7"/>
      <c r="U47" s="7"/>
      <c r="V47" s="7"/>
      <c r="W47" s="7"/>
      <c r="X47" s="7"/>
      <c r="Y47" s="7"/>
      <c r="Z47" s="7"/>
      <c r="AA47" s="7"/>
    </row>
    <row r="48">
      <c r="A48" s="222" t="s">
        <v>181</v>
      </c>
      <c r="B48" s="222" t="s">
        <v>182</v>
      </c>
      <c r="C48" s="222" t="s">
        <v>187</v>
      </c>
      <c r="D48" s="223"/>
      <c r="E48" s="226" t="s">
        <v>844</v>
      </c>
      <c r="F48" s="226" t="s">
        <v>845</v>
      </c>
      <c r="G48" s="226" t="s">
        <v>190</v>
      </c>
      <c r="H48" s="227"/>
      <c r="I48" s="60"/>
      <c r="J48" s="7"/>
      <c r="K48" s="7"/>
      <c r="L48" s="7"/>
      <c r="M48" s="7"/>
      <c r="N48" s="7"/>
      <c r="O48" s="7"/>
      <c r="P48" s="7"/>
      <c r="Q48" s="7"/>
      <c r="R48" s="7"/>
      <c r="S48" s="7"/>
      <c r="T48" s="7"/>
      <c r="U48" s="7"/>
      <c r="V48" s="7"/>
      <c r="W48" s="7"/>
      <c r="X48" s="7"/>
      <c r="Y48" s="7"/>
      <c r="Z48" s="7"/>
      <c r="AA48" s="7"/>
    </row>
    <row r="49">
      <c r="A49" s="240" t="s">
        <v>181</v>
      </c>
      <c r="B49" s="240" t="s">
        <v>182</v>
      </c>
      <c r="C49" s="240" t="s">
        <v>846</v>
      </c>
      <c r="D49" s="241"/>
      <c r="E49" s="242" t="s">
        <v>847</v>
      </c>
      <c r="F49" s="246" t="s">
        <v>848</v>
      </c>
      <c r="G49" s="242" t="s">
        <v>849</v>
      </c>
      <c r="H49" s="227" t="s">
        <v>220</v>
      </c>
      <c r="I49" s="60"/>
      <c r="J49" s="7"/>
      <c r="K49" s="7"/>
      <c r="L49" s="7"/>
      <c r="M49" s="7"/>
      <c r="N49" s="7"/>
      <c r="O49" s="7"/>
      <c r="P49" s="7"/>
      <c r="Q49" s="7"/>
      <c r="R49" s="7"/>
      <c r="S49" s="7"/>
      <c r="T49" s="7"/>
      <c r="U49" s="7"/>
      <c r="V49" s="7"/>
      <c r="W49" s="7"/>
      <c r="X49" s="7"/>
      <c r="Y49" s="7"/>
      <c r="Z49" s="7"/>
      <c r="AA49" s="7"/>
    </row>
    <row r="50">
      <c r="A50" s="222" t="s">
        <v>181</v>
      </c>
      <c r="B50" s="222" t="s">
        <v>182</v>
      </c>
      <c r="C50" s="222" t="s">
        <v>191</v>
      </c>
      <c r="D50" s="223"/>
      <c r="E50" s="227"/>
      <c r="F50" s="226" t="s">
        <v>850</v>
      </c>
      <c r="G50" s="226" t="s">
        <v>851</v>
      </c>
      <c r="H50" s="227"/>
      <c r="I50" s="60"/>
      <c r="J50" s="7"/>
      <c r="K50" s="7"/>
      <c r="L50" s="7"/>
      <c r="M50" s="7"/>
      <c r="N50" s="7"/>
      <c r="O50" s="7"/>
      <c r="P50" s="7"/>
      <c r="Q50" s="7"/>
      <c r="R50" s="7"/>
      <c r="S50" s="7"/>
      <c r="T50" s="7"/>
      <c r="U50" s="7"/>
      <c r="V50" s="7"/>
      <c r="W50" s="7"/>
      <c r="X50" s="7"/>
      <c r="Y50" s="7"/>
      <c r="Z50" s="7"/>
      <c r="AA50" s="7"/>
    </row>
    <row r="51">
      <c r="A51" s="222" t="s">
        <v>181</v>
      </c>
      <c r="B51" s="222" t="s">
        <v>182</v>
      </c>
      <c r="C51" s="222" t="s">
        <v>195</v>
      </c>
      <c r="D51" s="223"/>
      <c r="E51" s="226" t="s">
        <v>852</v>
      </c>
      <c r="F51" s="226" t="s">
        <v>853</v>
      </c>
      <c r="G51" s="226" t="s">
        <v>854</v>
      </c>
      <c r="H51" s="227"/>
      <c r="I51" s="60"/>
      <c r="J51" s="7"/>
      <c r="K51" s="7"/>
      <c r="L51" s="7"/>
      <c r="M51" s="7"/>
      <c r="N51" s="7"/>
      <c r="O51" s="7"/>
      <c r="P51" s="7"/>
      <c r="Q51" s="7"/>
      <c r="R51" s="7"/>
      <c r="S51" s="7"/>
      <c r="T51" s="7"/>
      <c r="U51" s="7"/>
      <c r="V51" s="7"/>
      <c r="W51" s="7"/>
      <c r="X51" s="7"/>
      <c r="Y51" s="7"/>
      <c r="Z51" s="7"/>
      <c r="AA51" s="7"/>
    </row>
    <row r="52">
      <c r="A52" s="222" t="s">
        <v>181</v>
      </c>
      <c r="B52" s="228" t="s">
        <v>151</v>
      </c>
      <c r="C52" s="222" t="s">
        <v>207</v>
      </c>
      <c r="D52" s="223"/>
      <c r="E52" s="227" t="s">
        <v>855</v>
      </c>
      <c r="F52" s="226" t="s">
        <v>856</v>
      </c>
      <c r="G52" s="226" t="s">
        <v>857</v>
      </c>
      <c r="H52" s="227" t="s">
        <v>211</v>
      </c>
      <c r="I52" s="224" t="s">
        <v>858</v>
      </c>
      <c r="J52" s="7"/>
      <c r="K52" s="7"/>
      <c r="L52" s="7"/>
      <c r="M52" s="7"/>
      <c r="N52" s="7"/>
      <c r="O52" s="7"/>
      <c r="P52" s="7"/>
      <c r="Q52" s="7"/>
      <c r="R52" s="7"/>
      <c r="S52" s="7"/>
      <c r="T52" s="7"/>
      <c r="U52" s="7"/>
      <c r="V52" s="7"/>
      <c r="W52" s="7"/>
      <c r="X52" s="7"/>
      <c r="Y52" s="7"/>
      <c r="Z52" s="7"/>
      <c r="AA52" s="7"/>
    </row>
    <row r="53">
      <c r="A53" s="222" t="s">
        <v>181</v>
      </c>
      <c r="B53" s="228" t="s">
        <v>151</v>
      </c>
      <c r="C53" s="222" t="s">
        <v>212</v>
      </c>
      <c r="D53" s="223"/>
      <c r="E53" s="226" t="s">
        <v>859</v>
      </c>
      <c r="F53" s="227" t="s">
        <v>860</v>
      </c>
      <c r="G53" s="226" t="s">
        <v>215</v>
      </c>
      <c r="H53" s="227" t="s">
        <v>216</v>
      </c>
      <c r="I53" s="60"/>
      <c r="J53" s="7"/>
      <c r="K53" s="7"/>
      <c r="L53" s="7"/>
      <c r="M53" s="7"/>
      <c r="N53" s="7"/>
      <c r="O53" s="7"/>
      <c r="P53" s="7"/>
      <c r="Q53" s="7"/>
      <c r="R53" s="7"/>
      <c r="S53" s="7"/>
      <c r="T53" s="7"/>
      <c r="U53" s="7"/>
      <c r="V53" s="7"/>
      <c r="W53" s="7"/>
      <c r="X53" s="7"/>
      <c r="Y53" s="7"/>
      <c r="Z53" s="7"/>
      <c r="AA53" s="7"/>
    </row>
    <row r="54">
      <c r="A54" s="247" t="s">
        <v>181</v>
      </c>
      <c r="B54" s="228" t="s">
        <v>151</v>
      </c>
      <c r="C54" s="247" t="s">
        <v>217</v>
      </c>
      <c r="D54" s="248"/>
      <c r="E54" s="227" t="s">
        <v>861</v>
      </c>
      <c r="F54" s="227"/>
      <c r="G54" s="227" t="s">
        <v>219</v>
      </c>
      <c r="H54" s="227" t="s">
        <v>220</v>
      </c>
      <c r="I54" s="60"/>
      <c r="J54" s="7"/>
      <c r="K54" s="7"/>
      <c r="L54" s="7"/>
      <c r="M54" s="7"/>
      <c r="N54" s="7"/>
      <c r="O54" s="7"/>
      <c r="P54" s="7"/>
      <c r="Q54" s="7"/>
      <c r="R54" s="7"/>
      <c r="S54" s="7"/>
      <c r="T54" s="7"/>
      <c r="U54" s="7"/>
      <c r="V54" s="7"/>
      <c r="W54" s="7"/>
      <c r="X54" s="7"/>
      <c r="Y54" s="7"/>
      <c r="Z54" s="7"/>
      <c r="AA54" s="7"/>
    </row>
    <row r="55">
      <c r="A55" s="247" t="s">
        <v>181</v>
      </c>
      <c r="B55" s="228" t="s">
        <v>151</v>
      </c>
      <c r="C55" s="247" t="s">
        <v>221</v>
      </c>
      <c r="D55" s="248"/>
      <c r="E55" s="227"/>
      <c r="F55" s="227" t="s">
        <v>862</v>
      </c>
      <c r="G55" s="227" t="s">
        <v>224</v>
      </c>
      <c r="H55" s="227"/>
      <c r="I55" s="60"/>
      <c r="J55" s="7"/>
      <c r="K55" s="7"/>
      <c r="L55" s="7"/>
      <c r="M55" s="7"/>
      <c r="N55" s="7"/>
      <c r="O55" s="7"/>
      <c r="P55" s="7"/>
      <c r="Q55" s="7"/>
      <c r="R55" s="7"/>
      <c r="S55" s="7"/>
      <c r="T55" s="7"/>
      <c r="U55" s="7"/>
      <c r="V55" s="7"/>
      <c r="W55" s="7"/>
      <c r="X55" s="7"/>
      <c r="Y55" s="7"/>
      <c r="Z55" s="7"/>
      <c r="AA55" s="7"/>
    </row>
    <row r="56">
      <c r="A56" s="247" t="s">
        <v>181</v>
      </c>
      <c r="B56" s="228" t="s">
        <v>151</v>
      </c>
      <c r="C56" s="247" t="s">
        <v>199</v>
      </c>
      <c r="D56" s="248"/>
      <c r="E56" s="227" t="s">
        <v>863</v>
      </c>
      <c r="F56" s="227" t="s">
        <v>864</v>
      </c>
      <c r="G56" s="227" t="s">
        <v>202</v>
      </c>
      <c r="H56" s="227"/>
      <c r="I56" s="60"/>
      <c r="J56" s="7"/>
      <c r="K56" s="7"/>
      <c r="L56" s="7"/>
      <c r="M56" s="7"/>
      <c r="N56" s="7"/>
      <c r="O56" s="7"/>
      <c r="P56" s="7"/>
      <c r="Q56" s="7"/>
      <c r="R56" s="7"/>
      <c r="S56" s="7"/>
      <c r="T56" s="7"/>
      <c r="U56" s="7"/>
      <c r="V56" s="7"/>
      <c r="W56" s="7"/>
      <c r="X56" s="7"/>
      <c r="Y56" s="7"/>
      <c r="Z56" s="7"/>
      <c r="AA56" s="7"/>
    </row>
    <row r="57">
      <c r="A57" s="247" t="s">
        <v>181</v>
      </c>
      <c r="B57" s="247" t="s">
        <v>151</v>
      </c>
      <c r="C57" s="247" t="s">
        <v>203</v>
      </c>
      <c r="D57" s="248"/>
      <c r="E57" s="227"/>
      <c r="F57" s="227" t="s">
        <v>865</v>
      </c>
      <c r="G57" s="227" t="s">
        <v>866</v>
      </c>
      <c r="H57" s="227"/>
      <c r="I57" s="60"/>
      <c r="J57" s="7"/>
      <c r="K57" s="7"/>
      <c r="L57" s="7"/>
      <c r="M57" s="7"/>
      <c r="N57" s="7"/>
      <c r="O57" s="7"/>
      <c r="P57" s="7"/>
      <c r="Q57" s="7"/>
      <c r="R57" s="7"/>
      <c r="S57" s="7"/>
      <c r="T57" s="7"/>
      <c r="U57" s="7"/>
      <c r="V57" s="7"/>
      <c r="W57" s="7"/>
      <c r="X57" s="7"/>
      <c r="Y57" s="7"/>
      <c r="Z57" s="7"/>
      <c r="AA57" s="7"/>
    </row>
    <row r="58">
      <c r="A58" s="249" t="s">
        <v>181</v>
      </c>
      <c r="B58" s="249" t="s">
        <v>867</v>
      </c>
      <c r="C58" s="249" t="s">
        <v>868</v>
      </c>
      <c r="D58" s="250"/>
      <c r="E58" s="246" t="s">
        <v>869</v>
      </c>
      <c r="F58" s="227"/>
      <c r="G58" s="246" t="s">
        <v>870</v>
      </c>
      <c r="H58" s="227" t="s">
        <v>216</v>
      </c>
      <c r="I58" s="60"/>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248" t="s">
        <v>141</v>
      </c>
      <c r="B61" s="248" t="s">
        <v>489</v>
      </c>
      <c r="C61" s="229" t="s">
        <v>490</v>
      </c>
      <c r="D61" s="229"/>
      <c r="E61" s="224" t="s">
        <v>871</v>
      </c>
      <c r="F61" s="224" t="s">
        <v>94</v>
      </c>
      <c r="G61" s="224" t="s">
        <v>872</v>
      </c>
      <c r="H61" s="238" t="s">
        <v>494</v>
      </c>
      <c r="I61" s="7"/>
      <c r="J61" s="7"/>
      <c r="K61" s="7"/>
      <c r="L61" s="7"/>
      <c r="M61" s="7"/>
      <c r="N61" s="7"/>
      <c r="O61" s="7"/>
      <c r="P61" s="7"/>
      <c r="Q61" s="7"/>
      <c r="R61" s="7"/>
      <c r="S61" s="7"/>
      <c r="T61" s="7"/>
      <c r="U61" s="7"/>
      <c r="V61" s="7"/>
      <c r="W61" s="7"/>
      <c r="X61" s="7"/>
      <c r="Y61" s="7"/>
      <c r="Z61" s="7"/>
      <c r="AA61" s="7"/>
    </row>
    <row r="62">
      <c r="A62" s="248" t="s">
        <v>141</v>
      </c>
      <c r="B62" s="248" t="s">
        <v>489</v>
      </c>
      <c r="C62" s="229" t="s">
        <v>495</v>
      </c>
      <c r="D62" s="229"/>
      <c r="E62" s="245" t="s">
        <v>873</v>
      </c>
      <c r="F62" s="244"/>
      <c r="G62" s="244"/>
      <c r="H62" s="7"/>
      <c r="I62" s="7"/>
      <c r="J62" s="7"/>
      <c r="K62" s="7"/>
      <c r="L62" s="7"/>
      <c r="M62" s="7"/>
      <c r="N62" s="7"/>
      <c r="O62" s="7"/>
      <c r="P62" s="7"/>
      <c r="Q62" s="7"/>
      <c r="R62" s="7"/>
      <c r="S62" s="7"/>
      <c r="T62" s="7"/>
      <c r="U62" s="7"/>
      <c r="V62" s="7"/>
      <c r="W62" s="7"/>
      <c r="X62" s="7"/>
      <c r="Y62" s="7"/>
      <c r="Z62" s="7"/>
      <c r="AA62" s="7"/>
    </row>
    <row r="63">
      <c r="A63" s="248" t="s">
        <v>141</v>
      </c>
      <c r="B63" s="248" t="s">
        <v>489</v>
      </c>
      <c r="C63" s="248" t="s">
        <v>498</v>
      </c>
      <c r="D63" s="248"/>
      <c r="E63" s="227" t="s">
        <v>874</v>
      </c>
      <c r="F63" s="227" t="s">
        <v>875</v>
      </c>
      <c r="G63" s="227" t="s">
        <v>876</v>
      </c>
      <c r="H63" s="7"/>
      <c r="I63" s="7"/>
      <c r="J63" s="7"/>
      <c r="K63" s="7"/>
      <c r="L63" s="7"/>
      <c r="M63" s="7"/>
      <c r="N63" s="7"/>
      <c r="O63" s="7"/>
      <c r="P63" s="7"/>
      <c r="Q63" s="7"/>
      <c r="R63" s="7"/>
      <c r="S63" s="7"/>
      <c r="T63" s="7"/>
      <c r="U63" s="7"/>
      <c r="V63" s="7"/>
      <c r="W63" s="7"/>
      <c r="X63" s="7"/>
      <c r="Y63" s="7"/>
      <c r="Z63" s="7"/>
      <c r="AA63" s="7"/>
    </row>
    <row r="64">
      <c r="A64" s="248" t="s">
        <v>141</v>
      </c>
      <c r="B64" s="248" t="s">
        <v>489</v>
      </c>
      <c r="C64" s="248" t="s">
        <v>446</v>
      </c>
      <c r="D64" s="248"/>
      <c r="E64" s="224" t="s">
        <v>877</v>
      </c>
      <c r="F64" s="224" t="s">
        <v>94</v>
      </c>
      <c r="G64" s="224" t="s">
        <v>503</v>
      </c>
      <c r="H64" s="7"/>
      <c r="I64" s="7"/>
      <c r="J64" s="7"/>
      <c r="K64" s="7"/>
      <c r="L64" s="7"/>
      <c r="M64" s="7"/>
      <c r="N64" s="7"/>
      <c r="O64" s="7"/>
      <c r="P64" s="7"/>
      <c r="Q64" s="7"/>
      <c r="R64" s="7"/>
      <c r="S64" s="7"/>
      <c r="T64" s="7"/>
      <c r="U64" s="7"/>
      <c r="V64" s="7"/>
      <c r="W64" s="7"/>
      <c r="X64" s="7"/>
      <c r="Y64" s="7"/>
      <c r="Z64" s="7"/>
      <c r="AA64" s="7"/>
    </row>
    <row r="65">
      <c r="A65" s="248" t="s">
        <v>141</v>
      </c>
      <c r="B65" s="248" t="s">
        <v>489</v>
      </c>
      <c r="C65" s="248" t="s">
        <v>504</v>
      </c>
      <c r="D65" s="248"/>
      <c r="E65" s="224" t="s">
        <v>878</v>
      </c>
      <c r="F65" s="224" t="s">
        <v>879</v>
      </c>
      <c r="G65" s="224" t="s">
        <v>507</v>
      </c>
      <c r="H65" s="7"/>
      <c r="I65" s="7"/>
      <c r="J65" s="7"/>
      <c r="K65" s="7"/>
      <c r="L65" s="7"/>
      <c r="M65" s="7"/>
      <c r="N65" s="7"/>
      <c r="O65" s="7"/>
      <c r="P65" s="7"/>
      <c r="Q65" s="7"/>
      <c r="R65" s="7"/>
      <c r="S65" s="7"/>
      <c r="T65" s="7"/>
      <c r="U65" s="7"/>
      <c r="V65" s="7"/>
      <c r="W65" s="7"/>
      <c r="X65" s="7"/>
      <c r="Y65" s="7"/>
      <c r="Z65" s="7"/>
      <c r="AA65" s="7"/>
    </row>
    <row r="66">
      <c r="A66" s="248" t="s">
        <v>141</v>
      </c>
      <c r="B66" s="248" t="s">
        <v>489</v>
      </c>
      <c r="C66" s="248" t="s">
        <v>512</v>
      </c>
      <c r="D66" s="248"/>
      <c r="E66" s="224" t="s">
        <v>880</v>
      </c>
      <c r="F66" s="224" t="s">
        <v>94</v>
      </c>
      <c r="G66" s="224" t="s">
        <v>881</v>
      </c>
      <c r="H66" s="7"/>
      <c r="I66" s="7"/>
      <c r="J66" s="7"/>
      <c r="K66" s="7"/>
      <c r="L66" s="7"/>
      <c r="M66" s="7"/>
      <c r="N66" s="7"/>
      <c r="O66" s="7"/>
      <c r="P66" s="7"/>
      <c r="Q66" s="7"/>
      <c r="R66" s="7"/>
      <c r="S66" s="7"/>
      <c r="T66" s="7"/>
      <c r="U66" s="7"/>
      <c r="V66" s="7"/>
      <c r="W66" s="7"/>
      <c r="X66" s="7"/>
      <c r="Y66" s="7"/>
      <c r="Z66" s="7"/>
      <c r="AA66" s="7"/>
    </row>
    <row r="67">
      <c r="A67" s="248" t="s">
        <v>141</v>
      </c>
      <c r="B67" s="248" t="s">
        <v>489</v>
      </c>
      <c r="C67" s="248" t="s">
        <v>515</v>
      </c>
      <c r="D67" s="248"/>
      <c r="E67" s="224" t="s">
        <v>882</v>
      </c>
      <c r="F67" s="224" t="s">
        <v>883</v>
      </c>
      <c r="G67" s="224" t="s">
        <v>884</v>
      </c>
      <c r="H67" s="7"/>
      <c r="I67" s="7"/>
      <c r="J67" s="7"/>
      <c r="K67" s="7"/>
      <c r="L67" s="7"/>
      <c r="M67" s="7"/>
      <c r="N67" s="7"/>
      <c r="O67" s="7"/>
      <c r="P67" s="7"/>
      <c r="Q67" s="7"/>
      <c r="R67" s="7"/>
      <c r="S67" s="7"/>
      <c r="T67" s="7"/>
      <c r="U67" s="7"/>
      <c r="V67" s="7"/>
      <c r="W67" s="7"/>
      <c r="X67" s="7"/>
      <c r="Y67" s="7"/>
      <c r="Z67" s="7"/>
      <c r="AA67" s="7"/>
    </row>
    <row r="68">
      <c r="A68" s="248" t="s">
        <v>141</v>
      </c>
      <c r="B68" s="248" t="s">
        <v>489</v>
      </c>
      <c r="C68" s="229" t="s">
        <v>519</v>
      </c>
      <c r="D68" s="229"/>
      <c r="E68" s="224" t="s">
        <v>885</v>
      </c>
      <c r="F68" s="224" t="s">
        <v>886</v>
      </c>
      <c r="G68" s="224" t="s">
        <v>522</v>
      </c>
      <c r="H68" s="238" t="s">
        <v>523</v>
      </c>
      <c r="I68" s="7"/>
      <c r="J68" s="7"/>
      <c r="K68" s="7"/>
      <c r="L68" s="7"/>
      <c r="M68" s="7"/>
      <c r="N68" s="7"/>
      <c r="O68" s="7"/>
      <c r="P68" s="7"/>
      <c r="Q68" s="7"/>
      <c r="R68" s="7"/>
      <c r="S68" s="7"/>
      <c r="T68" s="7"/>
      <c r="U68" s="7"/>
      <c r="V68" s="7"/>
      <c r="W68" s="7"/>
      <c r="X68" s="7"/>
      <c r="Y68" s="7"/>
      <c r="Z68" s="7"/>
      <c r="AA68" s="7"/>
    </row>
    <row r="69">
      <c r="A69" s="248" t="s">
        <v>141</v>
      </c>
      <c r="B69" s="248" t="s">
        <v>489</v>
      </c>
      <c r="C69" s="251" t="s">
        <v>524</v>
      </c>
      <c r="D69" s="251"/>
      <c r="E69" s="224" t="s">
        <v>887</v>
      </c>
      <c r="F69" s="224" t="s">
        <v>888</v>
      </c>
      <c r="G69" s="224" t="s">
        <v>527</v>
      </c>
      <c r="H69" s="238" t="s">
        <v>528</v>
      </c>
      <c r="I69" s="7"/>
      <c r="J69" s="7"/>
      <c r="K69" s="7"/>
      <c r="L69" s="7"/>
      <c r="M69" s="7"/>
      <c r="N69" s="7"/>
      <c r="O69" s="7"/>
      <c r="P69" s="7"/>
      <c r="Q69" s="7"/>
      <c r="R69" s="7"/>
      <c r="S69" s="7"/>
      <c r="T69" s="7"/>
      <c r="U69" s="7"/>
      <c r="V69" s="7"/>
      <c r="W69" s="7"/>
      <c r="X69" s="7"/>
      <c r="Y69" s="7"/>
      <c r="Z69" s="7"/>
      <c r="AA69" s="7"/>
    </row>
    <row r="70">
      <c r="A70" s="238" t="s">
        <v>889</v>
      </c>
      <c r="B70" s="238" t="s">
        <v>87</v>
      </c>
      <c r="C70" s="238" t="s">
        <v>465</v>
      </c>
      <c r="D70" s="238"/>
      <c r="E70" s="238" t="s">
        <v>890</v>
      </c>
      <c r="F70" s="238" t="s">
        <v>94</v>
      </c>
      <c r="G70" s="238" t="s">
        <v>467</v>
      </c>
      <c r="H70" s="238" t="s">
        <v>468</v>
      </c>
      <c r="I70" s="7"/>
      <c r="J70" s="7"/>
      <c r="K70" s="7"/>
      <c r="L70" s="7"/>
      <c r="M70" s="7"/>
      <c r="N70" s="7"/>
      <c r="O70" s="7"/>
      <c r="P70" s="7"/>
      <c r="Q70" s="7"/>
      <c r="R70" s="7"/>
      <c r="S70" s="7"/>
      <c r="T70" s="7"/>
      <c r="U70" s="7"/>
      <c r="V70" s="7"/>
      <c r="W70" s="7"/>
      <c r="X70" s="7"/>
      <c r="Y70" s="7"/>
      <c r="Z70" s="7"/>
      <c r="AA70" s="7"/>
    </row>
    <row r="71">
      <c r="A71" s="238" t="s">
        <v>889</v>
      </c>
      <c r="B71" s="238" t="s">
        <v>87</v>
      </c>
      <c r="C71" s="238" t="s">
        <v>84</v>
      </c>
      <c r="D71" s="238"/>
      <c r="E71" s="238" t="s">
        <v>891</v>
      </c>
      <c r="F71" s="238" t="s">
        <v>94</v>
      </c>
      <c r="G71" s="238" t="s">
        <v>86</v>
      </c>
      <c r="H71" s="238" t="s">
        <v>225</v>
      </c>
      <c r="I71" s="7"/>
      <c r="J71" s="7"/>
      <c r="K71" s="7"/>
      <c r="L71" s="7"/>
      <c r="M71" s="7"/>
      <c r="N71" s="7"/>
      <c r="O71" s="7"/>
      <c r="P71" s="7"/>
      <c r="Q71" s="7"/>
      <c r="R71" s="7"/>
      <c r="S71" s="7"/>
      <c r="T71" s="7"/>
      <c r="U71" s="7"/>
      <c r="V71" s="7"/>
      <c r="W71" s="7"/>
      <c r="X71" s="7"/>
      <c r="Y71" s="7"/>
      <c r="Z71" s="7"/>
      <c r="AA71" s="7"/>
    </row>
    <row r="72">
      <c r="A72" s="238" t="s">
        <v>889</v>
      </c>
      <c r="B72" s="238" t="s">
        <v>87</v>
      </c>
      <c r="C72" s="238" t="s">
        <v>892</v>
      </c>
      <c r="D72" s="238"/>
      <c r="E72" s="238" t="s">
        <v>893</v>
      </c>
      <c r="F72" s="238" t="s">
        <v>94</v>
      </c>
      <c r="G72" s="238" t="s">
        <v>228</v>
      </c>
      <c r="H72" s="238" t="s">
        <v>229</v>
      </c>
      <c r="I72" s="7"/>
      <c r="J72" s="7"/>
      <c r="K72" s="7"/>
      <c r="L72" s="7"/>
      <c r="M72" s="7"/>
      <c r="N72" s="7"/>
      <c r="O72" s="7"/>
      <c r="P72" s="7"/>
      <c r="Q72" s="7"/>
      <c r="R72" s="7"/>
      <c r="S72" s="7"/>
      <c r="T72" s="7"/>
      <c r="U72" s="7"/>
      <c r="V72" s="7"/>
      <c r="W72" s="7"/>
      <c r="X72" s="7"/>
      <c r="Y72" s="7"/>
      <c r="Z72" s="7"/>
      <c r="AA72" s="7"/>
    </row>
    <row r="73">
      <c r="A73" s="7"/>
      <c r="B73" s="7"/>
      <c r="C73" s="7"/>
      <c r="D73" s="7"/>
      <c r="E73" s="7"/>
      <c r="F73" s="238"/>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238"/>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sheetData>
  <autoFilter ref="$A$1:$H$72"/>
  <conditionalFormatting sqref="A2:D992">
    <cfRule type="notContainsBlanks" dxfId="2" priority="1">
      <formula>LEN(TRIM(A2))&gt;0</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Col="1"/>
  <cols>
    <col customWidth="1" min="1" max="1" width="3.88"/>
    <col customWidth="1" min="3" max="3" width="94.38"/>
  </cols>
  <sheetData>
    <row r="2">
      <c r="B2" s="9" t="s">
        <v>4</v>
      </c>
      <c r="C2" s="11" t="s">
        <v>894</v>
      </c>
    </row>
    <row r="3">
      <c r="B3" s="13">
        <v>1.0</v>
      </c>
      <c r="C3" s="157" t="s">
        <v>895</v>
      </c>
    </row>
    <row r="4">
      <c r="B4" s="13">
        <v>2.0</v>
      </c>
      <c r="C4" s="20" t="s">
        <v>896</v>
      </c>
    </row>
    <row r="5">
      <c r="B5" s="13">
        <v>3.0</v>
      </c>
      <c r="C5" s="20" t="s">
        <v>897</v>
      </c>
    </row>
    <row r="8">
      <c r="A8" s="146"/>
    </row>
    <row r="9">
      <c r="B9" s="162" t="s">
        <v>898</v>
      </c>
      <c r="C9" s="146" t="s">
        <v>895</v>
      </c>
    </row>
    <row r="10">
      <c r="B10" s="162" t="s">
        <v>899</v>
      </c>
      <c r="C10" s="146" t="s">
        <v>900</v>
      </c>
    </row>
    <row r="11">
      <c r="B11" s="162" t="s">
        <v>901</v>
      </c>
      <c r="C11" s="146" t="s">
        <v>902</v>
      </c>
    </row>
    <row r="27">
      <c r="B27" s="162" t="s">
        <v>898</v>
      </c>
      <c r="C27" s="146" t="s">
        <v>896</v>
      </c>
    </row>
    <row r="28">
      <c r="B28" s="162" t="s">
        <v>899</v>
      </c>
      <c r="C28" s="146" t="s">
        <v>903</v>
      </c>
    </row>
    <row r="29">
      <c r="B29" s="162" t="s">
        <v>901</v>
      </c>
      <c r="C29" s="146" t="s">
        <v>904</v>
      </c>
    </row>
    <row r="48">
      <c r="B48" s="162" t="s">
        <v>898</v>
      </c>
      <c r="C48" s="146" t="s">
        <v>897</v>
      </c>
    </row>
    <row r="49">
      <c r="B49" s="162" t="s">
        <v>899</v>
      </c>
      <c r="C49" s="146" t="s">
        <v>905</v>
      </c>
    </row>
    <row r="50">
      <c r="B50" s="162" t="s">
        <v>901</v>
      </c>
      <c r="C50" s="146" t="s">
        <v>906</v>
      </c>
    </row>
    <row r="52">
      <c r="B52" s="146" t="s">
        <v>907</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11.63"/>
    <col customWidth="1" min="2" max="2" width="10.0"/>
    <col customWidth="1" min="3" max="3" width="56.88"/>
    <col customWidth="1" min="4" max="4" width="36.38"/>
    <col customWidth="1" min="5" max="5" width="37.38"/>
    <col customWidth="1" min="6" max="6" width="10.75"/>
    <col customWidth="1" min="7" max="7" width="35.88"/>
    <col customWidth="1" min="8" max="8" width="23.25"/>
    <col hidden="1" min="9" max="29" width="12.63"/>
  </cols>
  <sheetData>
    <row r="1">
      <c r="A1" s="252" t="s">
        <v>908</v>
      </c>
      <c r="H1" s="253"/>
      <c r="I1" s="254"/>
      <c r="J1" s="254"/>
      <c r="K1" s="254"/>
      <c r="L1" s="254"/>
      <c r="M1" s="254"/>
      <c r="N1" s="254"/>
      <c r="O1" s="254"/>
      <c r="P1" s="254"/>
      <c r="Q1" s="254"/>
      <c r="R1" s="254"/>
      <c r="S1" s="254"/>
      <c r="T1" s="254"/>
      <c r="U1" s="254"/>
      <c r="V1" s="254"/>
      <c r="W1" s="254"/>
      <c r="X1" s="254"/>
      <c r="Y1" s="254"/>
      <c r="Z1" s="254"/>
      <c r="AA1" s="254"/>
      <c r="AB1" s="254"/>
      <c r="AC1" s="254"/>
    </row>
    <row r="2" ht="19.5" customHeight="1">
      <c r="A2" s="255" t="s">
        <v>909</v>
      </c>
      <c r="G2" s="255"/>
      <c r="H2" s="255"/>
      <c r="I2" s="256"/>
      <c r="J2" s="256"/>
      <c r="K2" s="256"/>
      <c r="L2" s="256"/>
      <c r="M2" s="256"/>
      <c r="N2" s="256"/>
      <c r="O2" s="256"/>
      <c r="P2" s="256"/>
      <c r="Q2" s="256"/>
      <c r="R2" s="256"/>
      <c r="S2" s="256"/>
      <c r="T2" s="256"/>
      <c r="U2" s="256"/>
      <c r="V2" s="256"/>
      <c r="W2" s="256"/>
      <c r="X2" s="256"/>
      <c r="Y2" s="256"/>
      <c r="Z2" s="256"/>
      <c r="AA2" s="256"/>
      <c r="AB2" s="256"/>
      <c r="AC2" s="256"/>
    </row>
    <row r="3">
      <c r="A3" s="257" t="s">
        <v>910</v>
      </c>
      <c r="B3" s="257" t="s">
        <v>911</v>
      </c>
      <c r="C3" s="258" t="s">
        <v>912</v>
      </c>
      <c r="D3" s="257" t="s">
        <v>913</v>
      </c>
      <c r="E3" s="257" t="s">
        <v>914</v>
      </c>
      <c r="F3" s="258" t="s">
        <v>915</v>
      </c>
      <c r="G3" s="257" t="s">
        <v>916</v>
      </c>
      <c r="H3" s="257"/>
      <c r="I3" s="256"/>
      <c r="J3" s="256"/>
      <c r="K3" s="256"/>
      <c r="L3" s="256"/>
      <c r="M3" s="256"/>
      <c r="N3" s="256"/>
      <c r="O3" s="256"/>
      <c r="P3" s="256"/>
      <c r="Q3" s="256"/>
      <c r="R3" s="256"/>
      <c r="S3" s="256"/>
      <c r="T3" s="256"/>
      <c r="U3" s="256"/>
      <c r="V3" s="256"/>
      <c r="W3" s="256"/>
      <c r="X3" s="256"/>
      <c r="Y3" s="256"/>
      <c r="Z3" s="256"/>
      <c r="AA3" s="256"/>
      <c r="AB3" s="256"/>
      <c r="AC3" s="256"/>
    </row>
    <row r="4">
      <c r="A4" s="259">
        <v>46292.0</v>
      </c>
      <c r="B4" s="260" t="s">
        <v>917</v>
      </c>
      <c r="C4" s="261" t="s">
        <v>918</v>
      </c>
      <c r="D4" s="262" t="s">
        <v>919</v>
      </c>
      <c r="E4" s="262" t="s">
        <v>920</v>
      </c>
      <c r="F4" s="263"/>
      <c r="G4" s="264"/>
      <c r="H4" s="265"/>
      <c r="I4" s="256"/>
      <c r="J4" s="256"/>
      <c r="K4" s="256"/>
      <c r="L4" s="256"/>
      <c r="M4" s="256"/>
      <c r="N4" s="256"/>
      <c r="O4" s="256"/>
      <c r="P4" s="256"/>
      <c r="Q4" s="256"/>
      <c r="R4" s="256"/>
      <c r="S4" s="256"/>
      <c r="T4" s="256"/>
      <c r="U4" s="256"/>
      <c r="V4" s="256"/>
      <c r="W4" s="256"/>
      <c r="X4" s="256"/>
      <c r="Y4" s="256"/>
      <c r="Z4" s="256"/>
      <c r="AA4" s="256"/>
      <c r="AB4" s="256"/>
      <c r="AC4" s="256"/>
    </row>
    <row r="5">
      <c r="A5" s="259">
        <v>46288.0</v>
      </c>
      <c r="B5" s="260" t="s">
        <v>921</v>
      </c>
      <c r="C5" s="266" t="s">
        <v>922</v>
      </c>
      <c r="D5" s="262" t="s">
        <v>923</v>
      </c>
      <c r="E5" s="262" t="s">
        <v>920</v>
      </c>
      <c r="F5" s="263"/>
      <c r="G5" s="264"/>
      <c r="H5" s="265"/>
      <c r="I5" s="256"/>
      <c r="J5" s="256"/>
      <c r="K5" s="256"/>
      <c r="L5" s="256"/>
      <c r="M5" s="256"/>
      <c r="N5" s="256"/>
      <c r="O5" s="256"/>
      <c r="P5" s="256"/>
      <c r="Q5" s="256"/>
      <c r="R5" s="256"/>
      <c r="S5" s="256"/>
      <c r="T5" s="256"/>
      <c r="U5" s="256"/>
      <c r="V5" s="256"/>
      <c r="W5" s="256"/>
      <c r="X5" s="256"/>
      <c r="Y5" s="256"/>
      <c r="Z5" s="256"/>
      <c r="AA5" s="256"/>
      <c r="AB5" s="256"/>
      <c r="AC5" s="256"/>
    </row>
    <row r="6">
      <c r="A6" s="259">
        <v>46284.0</v>
      </c>
      <c r="B6" s="260" t="s">
        <v>924</v>
      </c>
      <c r="C6" s="261" t="s">
        <v>925</v>
      </c>
      <c r="D6" s="262" t="s">
        <v>919</v>
      </c>
      <c r="E6" s="262" t="s">
        <v>920</v>
      </c>
      <c r="F6" s="263"/>
      <c r="G6" s="264"/>
      <c r="H6" s="265"/>
      <c r="I6" s="256"/>
      <c r="J6" s="256"/>
      <c r="K6" s="256"/>
      <c r="L6" s="256"/>
      <c r="M6" s="256"/>
      <c r="N6" s="256"/>
      <c r="O6" s="256"/>
      <c r="P6" s="256"/>
      <c r="Q6" s="256"/>
      <c r="R6" s="256"/>
      <c r="S6" s="256"/>
      <c r="T6" s="256"/>
      <c r="U6" s="256"/>
      <c r="V6" s="256"/>
      <c r="W6" s="256"/>
      <c r="X6" s="256"/>
      <c r="Y6" s="256"/>
      <c r="Z6" s="256"/>
      <c r="AA6" s="256"/>
      <c r="AB6" s="256"/>
      <c r="AC6" s="256"/>
    </row>
    <row r="7">
      <c r="A7" s="259">
        <v>46284.0</v>
      </c>
      <c r="B7" s="260" t="s">
        <v>926</v>
      </c>
      <c r="C7" s="261" t="s">
        <v>927</v>
      </c>
      <c r="D7" s="262" t="s">
        <v>919</v>
      </c>
      <c r="E7" s="262" t="s">
        <v>920</v>
      </c>
      <c r="F7" s="263"/>
      <c r="G7" s="264"/>
      <c r="H7" s="265"/>
      <c r="I7" s="256"/>
      <c r="J7" s="256"/>
      <c r="K7" s="256"/>
      <c r="L7" s="256"/>
      <c r="M7" s="256"/>
      <c r="N7" s="256"/>
      <c r="O7" s="256"/>
      <c r="P7" s="256"/>
      <c r="Q7" s="256"/>
      <c r="R7" s="256"/>
      <c r="S7" s="256"/>
      <c r="T7" s="256"/>
      <c r="U7" s="256"/>
      <c r="V7" s="256"/>
      <c r="W7" s="256"/>
      <c r="X7" s="256"/>
      <c r="Y7" s="256"/>
      <c r="Z7" s="256"/>
      <c r="AA7" s="256"/>
      <c r="AB7" s="256"/>
      <c r="AC7" s="256"/>
    </row>
    <row r="8">
      <c r="A8" s="259">
        <v>46283.0</v>
      </c>
      <c r="B8" s="260" t="s">
        <v>928</v>
      </c>
      <c r="C8" s="266" t="s">
        <v>929</v>
      </c>
      <c r="D8" s="262" t="s">
        <v>930</v>
      </c>
      <c r="E8" s="262" t="s">
        <v>920</v>
      </c>
      <c r="F8" s="263" t="s">
        <v>931</v>
      </c>
      <c r="G8" s="264"/>
      <c r="H8" s="265"/>
      <c r="I8" s="256"/>
      <c r="J8" s="256"/>
      <c r="K8" s="256"/>
      <c r="L8" s="256"/>
      <c r="M8" s="256"/>
      <c r="N8" s="256"/>
      <c r="O8" s="256"/>
      <c r="P8" s="256"/>
      <c r="Q8" s="256"/>
      <c r="R8" s="256"/>
      <c r="S8" s="256"/>
      <c r="T8" s="256"/>
      <c r="U8" s="256"/>
      <c r="V8" s="256"/>
      <c r="W8" s="256"/>
      <c r="X8" s="256"/>
      <c r="Y8" s="256"/>
      <c r="Z8" s="256"/>
      <c r="AA8" s="256"/>
      <c r="AB8" s="256"/>
      <c r="AC8" s="256"/>
    </row>
    <row r="9">
      <c r="A9" s="259">
        <v>46282.0</v>
      </c>
      <c r="B9" s="260" t="s">
        <v>932</v>
      </c>
      <c r="C9" s="266" t="s">
        <v>933</v>
      </c>
      <c r="D9" s="262" t="s">
        <v>930</v>
      </c>
      <c r="E9" s="262" t="s">
        <v>920</v>
      </c>
      <c r="F9" s="263" t="s">
        <v>934</v>
      </c>
      <c r="G9" s="267" t="s">
        <v>935</v>
      </c>
      <c r="H9" s="265"/>
      <c r="I9" s="256"/>
      <c r="J9" s="256"/>
      <c r="K9" s="256"/>
      <c r="L9" s="256"/>
      <c r="M9" s="256"/>
      <c r="N9" s="256"/>
      <c r="O9" s="256"/>
      <c r="P9" s="256"/>
      <c r="Q9" s="256"/>
      <c r="R9" s="256"/>
      <c r="S9" s="256"/>
      <c r="T9" s="256"/>
      <c r="U9" s="256"/>
      <c r="V9" s="256"/>
      <c r="W9" s="256"/>
      <c r="X9" s="256"/>
      <c r="Y9" s="256"/>
      <c r="Z9" s="256"/>
      <c r="AA9" s="256"/>
      <c r="AB9" s="256"/>
      <c r="AC9" s="256"/>
    </row>
    <row r="10">
      <c r="A10" s="259">
        <v>46253.0</v>
      </c>
      <c r="B10" s="260" t="s">
        <v>936</v>
      </c>
      <c r="C10" s="268" t="s">
        <v>937</v>
      </c>
      <c r="D10" s="262" t="s">
        <v>930</v>
      </c>
      <c r="E10" s="262" t="s">
        <v>920</v>
      </c>
      <c r="F10" s="263" t="s">
        <v>934</v>
      </c>
      <c r="G10" s="267" t="s">
        <v>938</v>
      </c>
      <c r="H10" s="265"/>
      <c r="I10" s="256"/>
      <c r="J10" s="256"/>
      <c r="K10" s="256"/>
      <c r="L10" s="256"/>
      <c r="M10" s="256"/>
      <c r="N10" s="256"/>
      <c r="O10" s="256"/>
      <c r="P10" s="256"/>
      <c r="Q10" s="256"/>
      <c r="R10" s="256"/>
      <c r="S10" s="256"/>
      <c r="T10" s="256"/>
      <c r="U10" s="256"/>
      <c r="V10" s="256"/>
      <c r="W10" s="256"/>
      <c r="X10" s="256"/>
      <c r="Y10" s="256"/>
      <c r="Z10" s="256"/>
      <c r="AA10" s="256"/>
      <c r="AB10" s="256"/>
      <c r="AC10" s="256"/>
    </row>
    <row r="11">
      <c r="A11" s="269">
        <v>46239.0</v>
      </c>
      <c r="B11" s="270" t="s">
        <v>939</v>
      </c>
      <c r="C11" s="271" t="s">
        <v>940</v>
      </c>
      <c r="D11" s="272"/>
      <c r="E11" s="272"/>
      <c r="F11" s="273"/>
      <c r="G11" s="274"/>
      <c r="H11" s="272"/>
      <c r="I11" s="256"/>
      <c r="J11" s="256"/>
      <c r="K11" s="256"/>
      <c r="L11" s="256"/>
      <c r="M11" s="256"/>
      <c r="N11" s="256"/>
      <c r="O11" s="256"/>
      <c r="P11" s="256"/>
      <c r="Q11" s="256"/>
      <c r="R11" s="256"/>
      <c r="S11" s="256"/>
      <c r="T11" s="256"/>
      <c r="U11" s="256"/>
      <c r="V11" s="256"/>
      <c r="W11" s="256"/>
      <c r="X11" s="256"/>
      <c r="Y11" s="256"/>
      <c r="Z11" s="256"/>
      <c r="AA11" s="256"/>
      <c r="AB11" s="256"/>
      <c r="AC11" s="256"/>
    </row>
    <row r="12">
      <c r="A12" s="275">
        <v>46237.0</v>
      </c>
      <c r="B12" s="276" t="s">
        <v>941</v>
      </c>
      <c r="C12" s="277" t="s">
        <v>942</v>
      </c>
      <c r="D12" s="272"/>
      <c r="E12" s="272"/>
      <c r="F12" s="273" t="s">
        <v>934</v>
      </c>
      <c r="G12" s="278" t="s">
        <v>943</v>
      </c>
      <c r="H12" s="272"/>
      <c r="I12" s="256"/>
      <c r="J12" s="256"/>
      <c r="K12" s="256"/>
      <c r="L12" s="256"/>
      <c r="M12" s="256"/>
      <c r="N12" s="256"/>
      <c r="O12" s="256"/>
      <c r="P12" s="256"/>
      <c r="Q12" s="256"/>
      <c r="R12" s="256"/>
      <c r="S12" s="256"/>
      <c r="T12" s="256"/>
      <c r="U12" s="256"/>
      <c r="V12" s="256"/>
      <c r="W12" s="256"/>
      <c r="X12" s="256"/>
      <c r="Y12" s="256"/>
      <c r="Z12" s="256"/>
      <c r="AA12" s="256"/>
      <c r="AB12" s="256"/>
      <c r="AC12" s="256"/>
    </row>
    <row r="13">
      <c r="A13" s="275">
        <v>46231.0</v>
      </c>
      <c r="B13" s="276" t="s">
        <v>944</v>
      </c>
      <c r="C13" s="277" t="s">
        <v>945</v>
      </c>
      <c r="D13" s="272"/>
      <c r="E13" s="272"/>
      <c r="F13" s="273"/>
      <c r="G13" s="272"/>
      <c r="H13" s="272"/>
      <c r="I13" s="256"/>
      <c r="J13" s="256"/>
      <c r="K13" s="256"/>
      <c r="L13" s="256"/>
      <c r="M13" s="256"/>
      <c r="N13" s="256"/>
      <c r="O13" s="256"/>
      <c r="P13" s="256"/>
      <c r="Q13" s="256"/>
      <c r="R13" s="256"/>
      <c r="S13" s="256"/>
      <c r="T13" s="256"/>
      <c r="U13" s="256"/>
      <c r="V13" s="256"/>
      <c r="W13" s="256"/>
      <c r="X13" s="256"/>
      <c r="Y13" s="256"/>
      <c r="Z13" s="256"/>
      <c r="AA13" s="256"/>
      <c r="AB13" s="256"/>
      <c r="AC13" s="256"/>
    </row>
    <row r="14">
      <c r="A14" s="275">
        <v>46226.0</v>
      </c>
      <c r="B14" s="276" t="s">
        <v>946</v>
      </c>
      <c r="C14" s="277" t="s">
        <v>947</v>
      </c>
      <c r="D14" s="272"/>
      <c r="E14" s="272"/>
      <c r="F14" s="273"/>
      <c r="G14" s="272"/>
      <c r="H14" s="272"/>
      <c r="I14" s="256"/>
      <c r="J14" s="256"/>
      <c r="K14" s="256"/>
      <c r="L14" s="256"/>
      <c r="M14" s="256"/>
      <c r="N14" s="256"/>
      <c r="O14" s="256"/>
      <c r="P14" s="256"/>
      <c r="Q14" s="256"/>
      <c r="R14" s="256"/>
      <c r="S14" s="256"/>
      <c r="T14" s="256"/>
      <c r="U14" s="256"/>
      <c r="V14" s="256"/>
      <c r="W14" s="256"/>
      <c r="X14" s="256"/>
      <c r="Y14" s="256"/>
      <c r="Z14" s="256"/>
      <c r="AA14" s="256"/>
      <c r="AB14" s="256"/>
      <c r="AC14" s="256"/>
    </row>
    <row r="15">
      <c r="A15" s="279" t="s">
        <v>948</v>
      </c>
    </row>
    <row r="16">
      <c r="A16" s="275">
        <v>46221.0</v>
      </c>
      <c r="B16" s="276" t="s">
        <v>949</v>
      </c>
      <c r="C16" s="277" t="s">
        <v>950</v>
      </c>
      <c r="D16" s="272"/>
      <c r="E16" s="272"/>
      <c r="F16" s="273"/>
      <c r="G16" s="272"/>
      <c r="H16" s="272"/>
      <c r="I16" s="256"/>
      <c r="J16" s="256"/>
      <c r="K16" s="256"/>
      <c r="L16" s="256"/>
      <c r="M16" s="256"/>
      <c r="N16" s="256"/>
      <c r="O16" s="256"/>
      <c r="P16" s="256"/>
      <c r="Q16" s="256"/>
      <c r="R16" s="256"/>
      <c r="S16" s="256"/>
      <c r="T16" s="256"/>
      <c r="U16" s="256"/>
      <c r="V16" s="256"/>
      <c r="W16" s="256"/>
      <c r="X16" s="256"/>
      <c r="Y16" s="256"/>
      <c r="Z16" s="256"/>
      <c r="AA16" s="256"/>
      <c r="AB16" s="256"/>
      <c r="AC16" s="256"/>
    </row>
    <row r="17">
      <c r="A17" s="275">
        <v>46219.0</v>
      </c>
      <c r="B17" s="276" t="s">
        <v>951</v>
      </c>
      <c r="C17" s="277" t="s">
        <v>952</v>
      </c>
      <c r="D17" s="272"/>
      <c r="E17" s="272"/>
      <c r="F17" s="273"/>
      <c r="G17" s="272"/>
      <c r="H17" s="272"/>
      <c r="I17" s="256"/>
      <c r="J17" s="256"/>
      <c r="K17" s="256"/>
      <c r="L17" s="256"/>
      <c r="M17" s="256"/>
      <c r="N17" s="256"/>
      <c r="O17" s="256"/>
      <c r="P17" s="256"/>
      <c r="Q17" s="256"/>
      <c r="R17" s="256"/>
      <c r="S17" s="256"/>
      <c r="T17" s="256"/>
      <c r="U17" s="256"/>
      <c r="V17" s="256"/>
      <c r="W17" s="256"/>
      <c r="X17" s="256"/>
      <c r="Y17" s="256"/>
      <c r="Z17" s="256"/>
      <c r="AA17" s="256"/>
      <c r="AB17" s="256"/>
      <c r="AC17" s="256"/>
    </row>
    <row r="18">
      <c r="A18" s="275">
        <v>46211.0</v>
      </c>
      <c r="B18" s="276" t="s">
        <v>953</v>
      </c>
      <c r="C18" s="280" t="s">
        <v>954</v>
      </c>
      <c r="D18" s="272"/>
      <c r="E18" s="272"/>
      <c r="F18" s="273"/>
      <c r="G18" s="272"/>
      <c r="H18" s="272"/>
      <c r="I18" s="256"/>
      <c r="J18" s="256"/>
      <c r="K18" s="256"/>
      <c r="L18" s="256"/>
      <c r="M18" s="256"/>
      <c r="N18" s="256"/>
      <c r="O18" s="256"/>
      <c r="P18" s="256"/>
      <c r="Q18" s="256"/>
      <c r="R18" s="256"/>
      <c r="S18" s="256"/>
      <c r="T18" s="256"/>
      <c r="U18" s="256"/>
      <c r="V18" s="256"/>
      <c r="W18" s="256"/>
      <c r="X18" s="256"/>
      <c r="Y18" s="256"/>
      <c r="Z18" s="256"/>
      <c r="AA18" s="256"/>
      <c r="AB18" s="256"/>
      <c r="AC18" s="256"/>
    </row>
    <row r="19">
      <c r="A19" s="275">
        <v>46203.0</v>
      </c>
      <c r="B19" s="276" t="s">
        <v>955</v>
      </c>
      <c r="C19" s="281" t="s">
        <v>956</v>
      </c>
      <c r="D19" s="272"/>
      <c r="E19" s="272"/>
      <c r="F19" s="273"/>
      <c r="G19" s="272"/>
      <c r="H19" s="272"/>
      <c r="I19" s="256"/>
      <c r="J19" s="256"/>
      <c r="K19" s="256"/>
      <c r="L19" s="256"/>
      <c r="M19" s="256"/>
      <c r="N19" s="256"/>
      <c r="O19" s="256"/>
      <c r="P19" s="256"/>
      <c r="Q19" s="256"/>
      <c r="R19" s="256"/>
      <c r="S19" s="256"/>
      <c r="T19" s="256"/>
      <c r="U19" s="256"/>
      <c r="V19" s="256"/>
      <c r="W19" s="256"/>
      <c r="X19" s="256"/>
      <c r="Y19" s="256"/>
      <c r="Z19" s="256"/>
      <c r="AA19" s="256"/>
      <c r="AB19" s="256"/>
      <c r="AC19" s="256"/>
    </row>
    <row r="20">
      <c r="A20" s="275">
        <v>46202.0</v>
      </c>
      <c r="B20" s="276" t="s">
        <v>957</v>
      </c>
      <c r="C20" s="281" t="s">
        <v>958</v>
      </c>
      <c r="D20" s="272"/>
      <c r="E20" s="272"/>
      <c r="F20" s="273"/>
      <c r="G20" s="272"/>
      <c r="H20" s="272"/>
      <c r="I20" s="256"/>
      <c r="J20" s="256"/>
      <c r="K20" s="256"/>
      <c r="L20" s="256"/>
      <c r="M20" s="256"/>
      <c r="N20" s="256"/>
      <c r="O20" s="256"/>
      <c r="P20" s="256"/>
      <c r="Q20" s="256"/>
      <c r="R20" s="256"/>
      <c r="S20" s="256"/>
      <c r="T20" s="256"/>
      <c r="U20" s="256"/>
      <c r="V20" s="256"/>
      <c r="W20" s="256"/>
      <c r="X20" s="256"/>
      <c r="Y20" s="256"/>
      <c r="Z20" s="256"/>
      <c r="AA20" s="256"/>
      <c r="AB20" s="256"/>
      <c r="AC20" s="256"/>
    </row>
    <row r="21">
      <c r="A21" s="275">
        <v>46183.0</v>
      </c>
      <c r="B21" s="276" t="s">
        <v>959</v>
      </c>
      <c r="C21" s="281" t="s">
        <v>960</v>
      </c>
      <c r="D21" s="272"/>
      <c r="E21" s="272"/>
      <c r="F21" s="273"/>
      <c r="G21" s="272"/>
      <c r="H21" s="272"/>
      <c r="I21" s="256"/>
      <c r="J21" s="256"/>
      <c r="K21" s="256"/>
      <c r="L21" s="256"/>
      <c r="M21" s="256"/>
      <c r="N21" s="256"/>
      <c r="O21" s="256"/>
      <c r="P21" s="256"/>
      <c r="Q21" s="256"/>
      <c r="R21" s="256"/>
      <c r="S21" s="256"/>
      <c r="T21" s="256"/>
      <c r="U21" s="256"/>
      <c r="V21" s="256"/>
      <c r="W21" s="256"/>
      <c r="X21" s="256"/>
      <c r="Y21" s="256"/>
      <c r="Z21" s="256"/>
      <c r="AA21" s="256"/>
      <c r="AB21" s="256"/>
      <c r="AC21" s="256"/>
    </row>
    <row r="22">
      <c r="A22" s="275">
        <v>46182.0</v>
      </c>
      <c r="B22" s="276" t="s">
        <v>961</v>
      </c>
      <c r="C22" s="281" t="s">
        <v>962</v>
      </c>
      <c r="D22" s="272"/>
      <c r="E22" s="272"/>
      <c r="F22" s="273"/>
      <c r="G22" s="272"/>
      <c r="H22" s="272"/>
      <c r="I22" s="256"/>
      <c r="J22" s="256"/>
      <c r="K22" s="256"/>
      <c r="L22" s="256"/>
      <c r="M22" s="256"/>
      <c r="N22" s="256"/>
      <c r="O22" s="256"/>
      <c r="P22" s="256"/>
      <c r="Q22" s="256"/>
      <c r="R22" s="256"/>
      <c r="S22" s="256"/>
      <c r="T22" s="256"/>
      <c r="U22" s="256"/>
      <c r="V22" s="256"/>
      <c r="W22" s="256"/>
      <c r="X22" s="256"/>
      <c r="Y22" s="256"/>
      <c r="Z22" s="256"/>
      <c r="AA22" s="256"/>
      <c r="AB22" s="256"/>
      <c r="AC22" s="256"/>
    </row>
    <row r="23">
      <c r="A23" s="275">
        <v>46182.0</v>
      </c>
      <c r="B23" s="276" t="s">
        <v>963</v>
      </c>
      <c r="C23" s="281" t="s">
        <v>964</v>
      </c>
      <c r="D23" s="272"/>
      <c r="E23" s="272"/>
      <c r="F23" s="273"/>
      <c r="G23" s="272"/>
      <c r="H23" s="272"/>
      <c r="I23" s="256"/>
      <c r="J23" s="256"/>
      <c r="K23" s="256"/>
      <c r="L23" s="256"/>
      <c r="M23" s="256"/>
      <c r="N23" s="256"/>
      <c r="O23" s="256"/>
      <c r="P23" s="256"/>
      <c r="Q23" s="256"/>
      <c r="R23" s="256"/>
      <c r="S23" s="256"/>
      <c r="T23" s="256"/>
      <c r="U23" s="256"/>
      <c r="V23" s="256"/>
      <c r="W23" s="256"/>
      <c r="X23" s="256"/>
      <c r="Y23" s="256"/>
      <c r="Z23" s="256"/>
      <c r="AA23" s="256"/>
      <c r="AB23" s="256"/>
      <c r="AC23" s="256"/>
    </row>
    <row r="24">
      <c r="A24" s="275">
        <v>46176.0</v>
      </c>
      <c r="B24" s="276" t="s">
        <v>965</v>
      </c>
      <c r="C24" s="281" t="s">
        <v>966</v>
      </c>
      <c r="D24" s="272"/>
      <c r="E24" s="272"/>
      <c r="F24" s="273"/>
      <c r="G24" s="272"/>
      <c r="H24" s="272"/>
      <c r="I24" s="256"/>
      <c r="J24" s="256"/>
      <c r="K24" s="256"/>
      <c r="L24" s="256"/>
      <c r="M24" s="256"/>
      <c r="N24" s="256"/>
      <c r="O24" s="256"/>
      <c r="P24" s="256"/>
      <c r="Q24" s="256"/>
      <c r="R24" s="256"/>
      <c r="S24" s="256"/>
      <c r="T24" s="256"/>
      <c r="U24" s="256"/>
      <c r="V24" s="256"/>
      <c r="W24" s="256"/>
      <c r="X24" s="256"/>
      <c r="Y24" s="256"/>
      <c r="Z24" s="256"/>
      <c r="AA24" s="256"/>
      <c r="AB24" s="256"/>
      <c r="AC24" s="256"/>
    </row>
    <row r="25">
      <c r="A25" s="275">
        <v>46164.0</v>
      </c>
      <c r="B25" s="276" t="s">
        <v>967</v>
      </c>
      <c r="C25" s="281" t="s">
        <v>968</v>
      </c>
      <c r="D25" s="272"/>
      <c r="E25" s="272"/>
      <c r="F25" s="273"/>
      <c r="G25" s="272"/>
      <c r="H25" s="272"/>
      <c r="I25" s="256"/>
      <c r="J25" s="256"/>
      <c r="K25" s="256"/>
      <c r="L25" s="256"/>
      <c r="M25" s="256"/>
      <c r="N25" s="256"/>
      <c r="O25" s="256"/>
      <c r="P25" s="256"/>
      <c r="Q25" s="256"/>
      <c r="R25" s="256"/>
      <c r="S25" s="256"/>
      <c r="T25" s="256"/>
      <c r="U25" s="256"/>
      <c r="V25" s="256"/>
      <c r="W25" s="256"/>
      <c r="X25" s="256"/>
      <c r="Y25" s="256"/>
      <c r="Z25" s="256"/>
      <c r="AA25" s="256"/>
      <c r="AB25" s="256"/>
      <c r="AC25" s="256"/>
    </row>
    <row r="26">
      <c r="A26" s="275">
        <v>46148.0</v>
      </c>
      <c r="B26" s="276" t="s">
        <v>969</v>
      </c>
      <c r="C26" s="281" t="s">
        <v>970</v>
      </c>
      <c r="D26" s="272"/>
      <c r="E26" s="272"/>
      <c r="F26" s="273"/>
      <c r="G26" s="272"/>
      <c r="H26" s="272"/>
      <c r="I26" s="256"/>
      <c r="J26" s="256"/>
      <c r="K26" s="256"/>
      <c r="L26" s="256"/>
      <c r="M26" s="256"/>
      <c r="N26" s="256"/>
      <c r="O26" s="256"/>
      <c r="P26" s="256"/>
      <c r="Q26" s="256"/>
      <c r="R26" s="256"/>
      <c r="S26" s="256"/>
      <c r="T26" s="256"/>
      <c r="U26" s="256"/>
      <c r="V26" s="256"/>
      <c r="W26" s="256"/>
      <c r="X26" s="256"/>
      <c r="Y26" s="256"/>
      <c r="Z26" s="256"/>
      <c r="AA26" s="256"/>
      <c r="AB26" s="256"/>
      <c r="AC26" s="256"/>
    </row>
    <row r="27">
      <c r="A27" s="275">
        <v>46147.0</v>
      </c>
      <c r="B27" s="276" t="s">
        <v>971</v>
      </c>
      <c r="C27" s="281" t="s">
        <v>972</v>
      </c>
      <c r="D27" s="272"/>
      <c r="E27" s="272"/>
      <c r="F27" s="273"/>
      <c r="G27" s="272"/>
      <c r="H27" s="272"/>
      <c r="I27" s="256"/>
      <c r="J27" s="256"/>
      <c r="K27" s="256"/>
      <c r="L27" s="256"/>
      <c r="M27" s="256"/>
      <c r="N27" s="256"/>
      <c r="O27" s="256"/>
      <c r="P27" s="256"/>
      <c r="Q27" s="256"/>
      <c r="R27" s="256"/>
      <c r="S27" s="256"/>
      <c r="T27" s="256"/>
      <c r="U27" s="256"/>
      <c r="V27" s="256"/>
      <c r="W27" s="256"/>
      <c r="X27" s="256"/>
      <c r="Y27" s="256"/>
      <c r="Z27" s="256"/>
      <c r="AA27" s="256"/>
      <c r="AB27" s="256"/>
      <c r="AC27" s="256"/>
    </row>
    <row r="28">
      <c r="A28" s="275">
        <v>46147.0</v>
      </c>
      <c r="B28" s="276" t="s">
        <v>973</v>
      </c>
      <c r="C28" s="281" t="s">
        <v>974</v>
      </c>
      <c r="D28" s="272"/>
      <c r="E28" s="272"/>
      <c r="F28" s="273"/>
      <c r="G28" s="272"/>
      <c r="H28" s="272"/>
      <c r="I28" s="256"/>
      <c r="J28" s="256"/>
      <c r="K28" s="256"/>
      <c r="L28" s="256"/>
      <c r="M28" s="256"/>
      <c r="N28" s="256"/>
      <c r="O28" s="256"/>
      <c r="P28" s="256"/>
      <c r="Q28" s="256"/>
      <c r="R28" s="256"/>
      <c r="S28" s="256"/>
      <c r="T28" s="256"/>
      <c r="U28" s="256"/>
      <c r="V28" s="256"/>
      <c r="W28" s="256"/>
      <c r="X28" s="256"/>
      <c r="Y28" s="256"/>
      <c r="Z28" s="256"/>
      <c r="AA28" s="256"/>
      <c r="AB28" s="256"/>
      <c r="AC28" s="256"/>
    </row>
    <row r="29">
      <c r="A29" s="275">
        <v>46144.0</v>
      </c>
      <c r="B29" s="276" t="s">
        <v>975</v>
      </c>
      <c r="C29" s="281" t="s">
        <v>976</v>
      </c>
      <c r="D29" s="272"/>
      <c r="E29" s="272"/>
      <c r="F29" s="273"/>
      <c r="G29" s="272"/>
      <c r="H29" s="272"/>
      <c r="I29" s="256"/>
      <c r="J29" s="256"/>
      <c r="K29" s="256"/>
      <c r="L29" s="256"/>
      <c r="M29" s="256"/>
      <c r="N29" s="256"/>
      <c r="O29" s="256"/>
      <c r="P29" s="256"/>
      <c r="Q29" s="256"/>
      <c r="R29" s="256"/>
      <c r="S29" s="256"/>
      <c r="T29" s="256"/>
      <c r="U29" s="256"/>
      <c r="V29" s="256"/>
      <c r="W29" s="256"/>
      <c r="X29" s="256"/>
      <c r="Y29" s="256"/>
      <c r="Z29" s="256"/>
      <c r="AA29" s="256"/>
      <c r="AB29" s="256"/>
      <c r="AC29" s="256"/>
    </row>
    <row r="30">
      <c r="A30" s="275">
        <v>46132.0</v>
      </c>
      <c r="B30" s="276" t="s">
        <v>977</v>
      </c>
      <c r="C30" s="281" t="s">
        <v>978</v>
      </c>
      <c r="D30" s="272"/>
      <c r="E30" s="272"/>
      <c r="F30" s="273"/>
      <c r="G30" s="272"/>
      <c r="H30" s="272"/>
      <c r="I30" s="256"/>
      <c r="J30" s="256"/>
      <c r="K30" s="256"/>
      <c r="L30" s="256"/>
      <c r="M30" s="256"/>
      <c r="N30" s="256"/>
      <c r="O30" s="256"/>
      <c r="P30" s="256"/>
      <c r="Q30" s="256"/>
      <c r="R30" s="256"/>
      <c r="S30" s="256"/>
      <c r="T30" s="256"/>
      <c r="U30" s="256"/>
      <c r="V30" s="256"/>
      <c r="W30" s="256"/>
      <c r="X30" s="256"/>
      <c r="Y30" s="256"/>
      <c r="Z30" s="256"/>
      <c r="AA30" s="256"/>
      <c r="AB30" s="256"/>
      <c r="AC30" s="256"/>
    </row>
    <row r="31">
      <c r="A31" s="275">
        <v>46127.0</v>
      </c>
      <c r="B31" s="276" t="s">
        <v>979</v>
      </c>
      <c r="C31" s="281" t="s">
        <v>980</v>
      </c>
      <c r="D31" s="272"/>
      <c r="E31" s="272"/>
      <c r="F31" s="273"/>
      <c r="G31" s="272"/>
      <c r="H31" s="272"/>
      <c r="I31" s="256"/>
      <c r="J31" s="256"/>
      <c r="K31" s="256"/>
      <c r="L31" s="256"/>
      <c r="M31" s="256"/>
      <c r="N31" s="256"/>
      <c r="O31" s="256"/>
      <c r="P31" s="256"/>
      <c r="Q31" s="256"/>
      <c r="R31" s="256"/>
      <c r="S31" s="256"/>
      <c r="T31" s="256"/>
      <c r="U31" s="256"/>
      <c r="V31" s="256"/>
      <c r="W31" s="256"/>
      <c r="X31" s="256"/>
      <c r="Y31" s="256"/>
      <c r="Z31" s="256"/>
      <c r="AA31" s="256"/>
      <c r="AB31" s="256"/>
      <c r="AC31" s="256"/>
    </row>
    <row r="32">
      <c r="A32" s="275">
        <v>46123.0</v>
      </c>
      <c r="B32" s="276" t="s">
        <v>981</v>
      </c>
      <c r="C32" s="281" t="s">
        <v>982</v>
      </c>
      <c r="D32" s="272"/>
      <c r="E32" s="272"/>
      <c r="F32" s="273"/>
      <c r="G32" s="272"/>
      <c r="H32" s="272"/>
      <c r="I32" s="256"/>
      <c r="J32" s="256"/>
      <c r="K32" s="256"/>
      <c r="L32" s="256"/>
      <c r="M32" s="256"/>
      <c r="N32" s="256"/>
      <c r="O32" s="256"/>
      <c r="P32" s="256"/>
      <c r="Q32" s="256"/>
      <c r="R32" s="256"/>
      <c r="S32" s="256"/>
      <c r="T32" s="256"/>
      <c r="U32" s="256"/>
      <c r="V32" s="256"/>
      <c r="W32" s="256"/>
      <c r="X32" s="256"/>
      <c r="Y32" s="256"/>
      <c r="Z32" s="256"/>
      <c r="AA32" s="256"/>
      <c r="AB32" s="256"/>
      <c r="AC32" s="256"/>
    </row>
    <row r="33">
      <c r="A33" s="275">
        <v>46121.0</v>
      </c>
      <c r="B33" s="276" t="s">
        <v>983</v>
      </c>
      <c r="C33" s="281" t="s">
        <v>984</v>
      </c>
      <c r="D33" s="272"/>
      <c r="E33" s="272"/>
      <c r="F33" s="273"/>
      <c r="G33" s="272"/>
      <c r="H33" s="272"/>
      <c r="I33" s="256"/>
      <c r="J33" s="256"/>
      <c r="K33" s="256"/>
      <c r="L33" s="256"/>
      <c r="M33" s="256"/>
      <c r="N33" s="256"/>
      <c r="O33" s="256"/>
      <c r="P33" s="256"/>
      <c r="Q33" s="256"/>
      <c r="R33" s="256"/>
      <c r="S33" s="256"/>
      <c r="T33" s="256"/>
      <c r="U33" s="256"/>
      <c r="V33" s="256"/>
      <c r="W33" s="256"/>
      <c r="X33" s="256"/>
      <c r="Y33" s="256"/>
      <c r="Z33" s="256"/>
      <c r="AA33" s="256"/>
      <c r="AB33" s="256"/>
      <c r="AC33" s="256"/>
    </row>
    <row r="34">
      <c r="A34" s="275">
        <v>46114.0</v>
      </c>
      <c r="B34" s="282"/>
      <c r="C34" s="281" t="s">
        <v>985</v>
      </c>
      <c r="D34" s="272"/>
      <c r="E34" s="272"/>
      <c r="F34" s="273"/>
      <c r="G34" s="272"/>
      <c r="H34" s="272"/>
      <c r="I34" s="256"/>
      <c r="J34" s="256"/>
      <c r="K34" s="256"/>
      <c r="L34" s="256"/>
      <c r="M34" s="256"/>
      <c r="N34" s="256"/>
      <c r="O34" s="256"/>
      <c r="P34" s="256"/>
      <c r="Q34" s="256"/>
      <c r="R34" s="256"/>
      <c r="S34" s="256"/>
      <c r="T34" s="256"/>
      <c r="U34" s="256"/>
      <c r="V34" s="256"/>
      <c r="W34" s="256"/>
      <c r="X34" s="256"/>
      <c r="Y34" s="256"/>
      <c r="Z34" s="256"/>
      <c r="AA34" s="256"/>
      <c r="AB34" s="256"/>
      <c r="AC34" s="256"/>
    </row>
    <row r="35">
      <c r="A35" s="275">
        <v>46110.0</v>
      </c>
      <c r="B35" s="276" t="s">
        <v>986</v>
      </c>
      <c r="C35" s="281" t="s">
        <v>987</v>
      </c>
      <c r="D35" s="272"/>
      <c r="E35" s="272"/>
      <c r="F35" s="273"/>
      <c r="G35" s="272"/>
      <c r="H35" s="272"/>
      <c r="I35" s="256"/>
      <c r="J35" s="256"/>
      <c r="K35" s="256"/>
      <c r="L35" s="256"/>
      <c r="M35" s="256"/>
      <c r="N35" s="256"/>
      <c r="O35" s="256"/>
      <c r="P35" s="256"/>
      <c r="Q35" s="256"/>
      <c r="R35" s="256"/>
      <c r="S35" s="256"/>
      <c r="T35" s="256"/>
      <c r="U35" s="256"/>
      <c r="V35" s="256"/>
      <c r="W35" s="256"/>
      <c r="X35" s="256"/>
      <c r="Y35" s="256"/>
      <c r="Z35" s="256"/>
      <c r="AA35" s="256"/>
      <c r="AB35" s="256"/>
      <c r="AC35" s="256"/>
    </row>
    <row r="36">
      <c r="A36" s="275">
        <v>46107.0</v>
      </c>
      <c r="B36" s="276" t="s">
        <v>988</v>
      </c>
      <c r="C36" s="281" t="s">
        <v>989</v>
      </c>
      <c r="D36" s="272"/>
      <c r="E36" s="272"/>
      <c r="F36" s="273"/>
      <c r="G36" s="272"/>
      <c r="H36" s="272"/>
      <c r="I36" s="256"/>
      <c r="J36" s="256"/>
      <c r="K36" s="256"/>
      <c r="L36" s="256"/>
      <c r="M36" s="256"/>
      <c r="N36" s="256"/>
      <c r="O36" s="256"/>
      <c r="P36" s="256"/>
      <c r="Q36" s="256"/>
      <c r="R36" s="256"/>
      <c r="S36" s="256"/>
      <c r="T36" s="256"/>
      <c r="U36" s="256"/>
      <c r="V36" s="256"/>
      <c r="W36" s="256"/>
      <c r="X36" s="256"/>
      <c r="Y36" s="256"/>
      <c r="Z36" s="256"/>
      <c r="AA36" s="256"/>
      <c r="AB36" s="256"/>
      <c r="AC36" s="256"/>
    </row>
    <row r="37">
      <c r="A37" s="275">
        <v>46105.0</v>
      </c>
      <c r="B37" s="276" t="s">
        <v>990</v>
      </c>
      <c r="C37" s="281" t="s">
        <v>991</v>
      </c>
      <c r="D37" s="272"/>
      <c r="E37" s="272"/>
      <c r="F37" s="273"/>
      <c r="G37" s="272"/>
      <c r="H37" s="272"/>
      <c r="I37" s="256"/>
      <c r="J37" s="256"/>
      <c r="K37" s="256"/>
      <c r="L37" s="256"/>
      <c r="M37" s="256"/>
      <c r="N37" s="256"/>
      <c r="O37" s="256"/>
      <c r="P37" s="256"/>
      <c r="Q37" s="256"/>
      <c r="R37" s="256"/>
      <c r="S37" s="256"/>
      <c r="T37" s="256"/>
      <c r="U37" s="256"/>
      <c r="V37" s="256"/>
      <c r="W37" s="256"/>
      <c r="X37" s="256"/>
      <c r="Y37" s="256"/>
      <c r="Z37" s="256"/>
      <c r="AA37" s="256"/>
      <c r="AB37" s="256"/>
      <c r="AC37" s="256"/>
    </row>
    <row r="38">
      <c r="A38" s="275">
        <v>46105.0</v>
      </c>
      <c r="B38" s="276" t="s">
        <v>992</v>
      </c>
      <c r="C38" s="281" t="s">
        <v>993</v>
      </c>
      <c r="D38" s="272"/>
      <c r="E38" s="272"/>
      <c r="F38" s="273"/>
      <c r="G38" s="272"/>
      <c r="H38" s="272"/>
      <c r="I38" s="256"/>
      <c r="J38" s="256"/>
      <c r="K38" s="256"/>
      <c r="L38" s="256"/>
      <c r="M38" s="256"/>
      <c r="N38" s="256"/>
      <c r="O38" s="256"/>
      <c r="P38" s="256"/>
      <c r="Q38" s="256"/>
      <c r="R38" s="256"/>
      <c r="S38" s="256"/>
      <c r="T38" s="256"/>
      <c r="U38" s="256"/>
      <c r="V38" s="256"/>
      <c r="W38" s="256"/>
      <c r="X38" s="256"/>
      <c r="Y38" s="256"/>
      <c r="Z38" s="256"/>
      <c r="AA38" s="256"/>
      <c r="AB38" s="256"/>
      <c r="AC38" s="256"/>
    </row>
    <row r="39">
      <c r="A39" s="275">
        <v>46101.0</v>
      </c>
      <c r="B39" s="276" t="s">
        <v>990</v>
      </c>
      <c r="C39" s="281" t="s">
        <v>994</v>
      </c>
      <c r="D39" s="272"/>
      <c r="E39" s="272"/>
      <c r="F39" s="273"/>
      <c r="G39" s="272"/>
      <c r="H39" s="272"/>
      <c r="I39" s="256"/>
      <c r="J39" s="256"/>
      <c r="K39" s="256"/>
      <c r="L39" s="256"/>
      <c r="M39" s="256"/>
      <c r="N39" s="256"/>
      <c r="O39" s="256"/>
      <c r="P39" s="256"/>
      <c r="Q39" s="256"/>
      <c r="R39" s="256"/>
      <c r="S39" s="256"/>
      <c r="T39" s="256"/>
      <c r="U39" s="256"/>
      <c r="V39" s="256"/>
      <c r="W39" s="256"/>
      <c r="X39" s="256"/>
      <c r="Y39" s="256"/>
      <c r="Z39" s="256"/>
      <c r="AA39" s="256"/>
      <c r="AB39" s="256"/>
      <c r="AC39" s="256"/>
    </row>
    <row r="40">
      <c r="A40" s="275">
        <v>46094.0</v>
      </c>
      <c r="B40" s="276" t="s">
        <v>995</v>
      </c>
      <c r="C40" s="281" t="s">
        <v>996</v>
      </c>
      <c r="D40" s="272"/>
      <c r="E40" s="272"/>
      <c r="F40" s="273"/>
      <c r="G40" s="272"/>
      <c r="H40" s="272"/>
      <c r="I40" s="256"/>
      <c r="J40" s="256"/>
      <c r="K40" s="256"/>
      <c r="L40" s="256"/>
      <c r="M40" s="256"/>
      <c r="N40" s="256"/>
      <c r="O40" s="256"/>
      <c r="P40" s="256"/>
      <c r="Q40" s="256"/>
      <c r="R40" s="256"/>
      <c r="S40" s="256"/>
      <c r="T40" s="256"/>
      <c r="U40" s="256"/>
      <c r="V40" s="256"/>
      <c r="W40" s="256"/>
      <c r="X40" s="256"/>
      <c r="Y40" s="256"/>
      <c r="Z40" s="256"/>
      <c r="AA40" s="256"/>
      <c r="AB40" s="256"/>
      <c r="AC40" s="256"/>
    </row>
    <row r="41">
      <c r="A41" s="275">
        <v>46089.0</v>
      </c>
      <c r="B41" s="276" t="s">
        <v>997</v>
      </c>
      <c r="C41" s="281" t="s">
        <v>998</v>
      </c>
      <c r="D41" s="272"/>
      <c r="E41" s="272"/>
      <c r="F41" s="273"/>
      <c r="G41" s="272"/>
      <c r="H41" s="272"/>
      <c r="I41" s="256"/>
      <c r="J41" s="256"/>
      <c r="K41" s="256"/>
      <c r="L41" s="256"/>
      <c r="M41" s="256"/>
      <c r="N41" s="256"/>
      <c r="O41" s="256"/>
      <c r="P41" s="256"/>
      <c r="Q41" s="256"/>
      <c r="R41" s="256"/>
      <c r="S41" s="256"/>
      <c r="T41" s="256"/>
      <c r="U41" s="256"/>
      <c r="V41" s="256"/>
      <c r="W41" s="256"/>
      <c r="X41" s="256"/>
      <c r="Y41" s="256"/>
      <c r="Z41" s="256"/>
      <c r="AA41" s="256"/>
      <c r="AB41" s="256"/>
      <c r="AC41" s="256"/>
    </row>
    <row r="42">
      <c r="A42" s="275">
        <v>46089.0</v>
      </c>
      <c r="B42" s="276" t="s">
        <v>999</v>
      </c>
      <c r="C42" s="281" t="s">
        <v>1000</v>
      </c>
      <c r="D42" s="272"/>
      <c r="E42" s="272"/>
      <c r="F42" s="273"/>
      <c r="G42" s="272"/>
      <c r="H42" s="272"/>
      <c r="I42" s="256"/>
      <c r="J42" s="256"/>
      <c r="K42" s="256"/>
      <c r="L42" s="256"/>
      <c r="M42" s="256"/>
      <c r="N42" s="256"/>
      <c r="O42" s="256"/>
      <c r="P42" s="256"/>
      <c r="Q42" s="256"/>
      <c r="R42" s="256"/>
      <c r="S42" s="256"/>
      <c r="T42" s="256"/>
      <c r="U42" s="256"/>
      <c r="V42" s="256"/>
      <c r="W42" s="256"/>
      <c r="X42" s="256"/>
      <c r="Y42" s="256"/>
      <c r="Z42" s="256"/>
      <c r="AA42" s="256"/>
      <c r="AB42" s="256"/>
      <c r="AC42" s="256"/>
    </row>
    <row r="43">
      <c r="A43" s="275">
        <v>46087.0</v>
      </c>
      <c r="B43" s="276" t="s">
        <v>1002</v>
      </c>
      <c r="C43" s="281" t="s">
        <v>1003</v>
      </c>
      <c r="D43" s="272"/>
      <c r="E43" s="272"/>
      <c r="F43" s="273"/>
      <c r="G43" s="272"/>
      <c r="H43" s="272"/>
      <c r="I43" s="256"/>
      <c r="J43" s="256"/>
      <c r="K43" s="256"/>
      <c r="L43" s="256"/>
      <c r="M43" s="256"/>
      <c r="N43" s="256"/>
      <c r="O43" s="256"/>
      <c r="P43" s="256"/>
      <c r="Q43" s="256"/>
      <c r="R43" s="256"/>
      <c r="S43" s="256"/>
      <c r="T43" s="256"/>
      <c r="U43" s="256"/>
      <c r="V43" s="256"/>
      <c r="W43" s="256"/>
      <c r="X43" s="256"/>
      <c r="Y43" s="256"/>
      <c r="Z43" s="256"/>
      <c r="AA43" s="256"/>
      <c r="AB43" s="256"/>
      <c r="AC43" s="256"/>
    </row>
    <row r="44">
      <c r="A44" s="275">
        <v>46086.0</v>
      </c>
      <c r="B44" s="282"/>
      <c r="C44" s="281" t="s">
        <v>1006</v>
      </c>
      <c r="D44" s="272"/>
      <c r="E44" s="272"/>
      <c r="F44" s="273"/>
      <c r="G44" s="272"/>
      <c r="H44" s="272"/>
      <c r="I44" s="256"/>
      <c r="J44" s="256"/>
      <c r="K44" s="256"/>
      <c r="L44" s="256"/>
      <c r="M44" s="256"/>
      <c r="N44" s="256"/>
      <c r="O44" s="256"/>
      <c r="P44" s="256"/>
      <c r="Q44" s="256"/>
      <c r="R44" s="256"/>
      <c r="S44" s="256"/>
      <c r="T44" s="256"/>
      <c r="U44" s="256"/>
      <c r="V44" s="256"/>
      <c r="W44" s="256"/>
      <c r="X44" s="256"/>
      <c r="Y44" s="256"/>
      <c r="Z44" s="256"/>
      <c r="AA44" s="256"/>
      <c r="AB44" s="256"/>
      <c r="AC44" s="256"/>
    </row>
    <row r="45">
      <c r="A45" s="272"/>
    </row>
    <row r="51">
      <c r="A51" s="252" t="s">
        <v>1025</v>
      </c>
      <c r="H51" s="287"/>
      <c r="I51" s="288"/>
      <c r="J51" s="288"/>
      <c r="K51" s="288"/>
      <c r="L51" s="288"/>
      <c r="M51" s="288"/>
      <c r="N51" s="288"/>
      <c r="O51" s="288"/>
      <c r="P51" s="288"/>
      <c r="Q51" s="288"/>
      <c r="R51" s="288"/>
      <c r="S51" s="288"/>
      <c r="T51" s="288"/>
      <c r="U51" s="288"/>
      <c r="V51" s="288"/>
      <c r="W51" s="288"/>
      <c r="X51" s="288"/>
      <c r="Y51" s="288"/>
      <c r="Z51" s="288"/>
      <c r="AA51" s="288"/>
      <c r="AB51" s="288"/>
      <c r="AC51" s="288"/>
    </row>
    <row r="52">
      <c r="A52" s="289" t="s">
        <v>1026</v>
      </c>
      <c r="I52" s="289"/>
      <c r="J52" s="288"/>
      <c r="K52" s="288"/>
      <c r="L52" s="288"/>
      <c r="M52" s="288"/>
      <c r="N52" s="288"/>
      <c r="O52" s="288"/>
      <c r="P52" s="288"/>
      <c r="Q52" s="288"/>
      <c r="R52" s="288"/>
      <c r="S52" s="288"/>
      <c r="T52" s="288"/>
      <c r="U52" s="288"/>
      <c r="V52" s="288"/>
      <c r="W52" s="288"/>
      <c r="X52" s="288"/>
      <c r="Y52" s="288"/>
      <c r="Z52" s="288"/>
      <c r="AA52" s="288"/>
      <c r="AB52" s="288"/>
      <c r="AC52" s="288"/>
    </row>
    <row r="53">
      <c r="A53" s="289"/>
      <c r="B53" s="289"/>
      <c r="C53" s="289"/>
      <c r="D53" s="289"/>
      <c r="E53" s="289"/>
      <c r="F53" s="289"/>
      <c r="G53" s="289"/>
      <c r="H53" s="289"/>
      <c r="I53" s="289"/>
      <c r="J53" s="288"/>
      <c r="K53" s="288"/>
      <c r="L53" s="288"/>
      <c r="M53" s="288"/>
      <c r="N53" s="288"/>
      <c r="O53" s="288"/>
      <c r="P53" s="288"/>
      <c r="Q53" s="288"/>
      <c r="R53" s="288"/>
      <c r="S53" s="288"/>
      <c r="T53" s="288"/>
      <c r="U53" s="288"/>
      <c r="V53" s="288"/>
      <c r="W53" s="288"/>
      <c r="X53" s="288"/>
      <c r="Y53" s="288"/>
      <c r="Z53" s="288"/>
      <c r="AA53" s="288"/>
      <c r="AB53" s="288"/>
      <c r="AC53" s="288"/>
    </row>
    <row r="54">
      <c r="A54" s="289"/>
      <c r="B54" s="289"/>
      <c r="C54" s="289"/>
      <c r="D54" s="289"/>
      <c r="E54" s="289"/>
      <c r="F54" s="289"/>
      <c r="G54" s="289"/>
      <c r="H54" s="289"/>
      <c r="I54" s="289"/>
      <c r="J54" s="288"/>
      <c r="K54" s="288"/>
      <c r="L54" s="288"/>
      <c r="M54" s="288"/>
      <c r="N54" s="288"/>
      <c r="O54" s="288"/>
      <c r="P54" s="288"/>
      <c r="Q54" s="288"/>
      <c r="R54" s="288"/>
      <c r="S54" s="288"/>
      <c r="T54" s="288"/>
      <c r="U54" s="288"/>
      <c r="V54" s="288"/>
      <c r="W54" s="288"/>
      <c r="X54" s="288"/>
      <c r="Y54" s="288"/>
      <c r="Z54" s="288"/>
      <c r="AA54" s="288"/>
      <c r="AB54" s="288"/>
      <c r="AC54" s="288"/>
    </row>
    <row r="55">
      <c r="A55" s="289"/>
      <c r="B55" s="289"/>
      <c r="C55" s="289"/>
      <c r="D55" s="289"/>
      <c r="E55" s="289"/>
      <c r="F55" s="289"/>
      <c r="G55" s="289"/>
      <c r="H55" s="289"/>
      <c r="I55" s="289"/>
      <c r="J55" s="288"/>
      <c r="K55" s="288"/>
      <c r="L55" s="288"/>
      <c r="M55" s="288"/>
      <c r="N55" s="288"/>
      <c r="O55" s="288"/>
      <c r="P55" s="288"/>
      <c r="Q55" s="288"/>
      <c r="R55" s="288"/>
      <c r="S55" s="288"/>
      <c r="T55" s="288"/>
      <c r="U55" s="288"/>
      <c r="V55" s="288"/>
      <c r="W55" s="288"/>
      <c r="X55" s="288"/>
      <c r="Y55" s="288"/>
      <c r="Z55" s="288"/>
      <c r="AA55" s="288"/>
      <c r="AB55" s="288"/>
      <c r="AC55" s="288"/>
    </row>
    <row r="56">
      <c r="A56" s="289"/>
      <c r="B56" s="289"/>
      <c r="C56" s="289"/>
      <c r="D56" s="289"/>
      <c r="E56" s="289"/>
      <c r="F56" s="289"/>
      <c r="G56" s="289"/>
      <c r="H56" s="289"/>
      <c r="I56" s="289"/>
      <c r="J56" s="288"/>
      <c r="K56" s="288"/>
      <c r="L56" s="288"/>
      <c r="M56" s="288"/>
      <c r="N56" s="288"/>
      <c r="O56" s="288"/>
      <c r="P56" s="288"/>
      <c r="Q56" s="288"/>
      <c r="R56" s="288"/>
      <c r="S56" s="288"/>
      <c r="T56" s="288"/>
      <c r="U56" s="288"/>
      <c r="V56" s="288"/>
      <c r="W56" s="288"/>
      <c r="X56" s="288"/>
      <c r="Y56" s="288"/>
      <c r="Z56" s="288"/>
      <c r="AA56" s="288"/>
      <c r="AB56" s="288"/>
      <c r="AC56" s="288"/>
    </row>
    <row r="57">
      <c r="A57" s="289"/>
      <c r="B57" s="289"/>
      <c r="C57" s="289"/>
      <c r="D57" s="289"/>
      <c r="E57" s="289"/>
      <c r="F57" s="289"/>
      <c r="G57" s="289"/>
      <c r="H57" s="289"/>
      <c r="I57" s="289"/>
      <c r="J57" s="288"/>
      <c r="K57" s="288"/>
      <c r="L57" s="288"/>
      <c r="M57" s="288"/>
      <c r="N57" s="288"/>
      <c r="O57" s="288"/>
      <c r="P57" s="288"/>
      <c r="Q57" s="288"/>
      <c r="R57" s="288"/>
      <c r="S57" s="288"/>
      <c r="T57" s="288"/>
      <c r="U57" s="288"/>
      <c r="V57" s="288"/>
      <c r="W57" s="288"/>
      <c r="X57" s="288"/>
      <c r="Y57" s="288"/>
      <c r="Z57" s="288"/>
      <c r="AA57" s="288"/>
      <c r="AB57" s="288"/>
      <c r="AC57" s="288"/>
    </row>
    <row r="58">
      <c r="A58" s="288"/>
    </row>
    <row r="62">
      <c r="A62" s="252" t="s">
        <v>1038</v>
      </c>
      <c r="H62" s="295"/>
      <c r="I62" s="288"/>
      <c r="J62" s="288"/>
      <c r="K62" s="288"/>
      <c r="L62" s="288"/>
      <c r="M62" s="288"/>
      <c r="N62" s="288"/>
      <c r="O62" s="288"/>
      <c r="P62" s="288"/>
      <c r="Q62" s="288"/>
      <c r="R62" s="288"/>
      <c r="S62" s="288"/>
      <c r="T62" s="288"/>
      <c r="U62" s="288"/>
      <c r="V62" s="288"/>
      <c r="W62" s="288"/>
      <c r="X62" s="288"/>
      <c r="Y62" s="288"/>
      <c r="Z62" s="288"/>
      <c r="AA62" s="288"/>
      <c r="AB62" s="288"/>
      <c r="AC62" s="288"/>
    </row>
    <row r="63">
      <c r="A63" s="297">
        <v>1.0</v>
      </c>
      <c r="B63" s="299" t="s">
        <v>1043</v>
      </c>
      <c r="H63" s="300"/>
      <c r="I63" s="288"/>
      <c r="J63" s="288"/>
      <c r="K63" s="288"/>
      <c r="L63" s="288"/>
      <c r="M63" s="288"/>
      <c r="N63" s="288"/>
      <c r="O63" s="288"/>
      <c r="P63" s="288"/>
      <c r="Q63" s="288"/>
      <c r="R63" s="288"/>
      <c r="S63" s="288"/>
      <c r="T63" s="288"/>
      <c r="U63" s="288"/>
      <c r="V63" s="288"/>
      <c r="W63" s="288"/>
      <c r="X63" s="288"/>
      <c r="Y63" s="288"/>
      <c r="Z63" s="288"/>
      <c r="AA63" s="288"/>
      <c r="AB63" s="288"/>
      <c r="AC63" s="288"/>
    </row>
    <row r="64" ht="237.75" customHeight="1">
      <c r="A64" s="297">
        <v>2.0</v>
      </c>
      <c r="B64" s="301" t="s">
        <v>1053</v>
      </c>
      <c r="D64" s="302"/>
      <c r="I64" s="288"/>
      <c r="J64" s="288"/>
      <c r="K64" s="288"/>
      <c r="L64" s="288"/>
      <c r="M64" s="288"/>
      <c r="N64" s="288"/>
      <c r="O64" s="288"/>
      <c r="P64" s="288"/>
      <c r="Q64" s="288"/>
      <c r="R64" s="288"/>
      <c r="S64" s="288"/>
      <c r="T64" s="288"/>
      <c r="U64" s="288"/>
      <c r="V64" s="288"/>
      <c r="W64" s="288"/>
      <c r="X64" s="288"/>
      <c r="Y64" s="288"/>
      <c r="Z64" s="288"/>
      <c r="AA64" s="288"/>
      <c r="AB64" s="288"/>
      <c r="AC64" s="288"/>
    </row>
    <row r="65">
      <c r="A65" s="297">
        <v>3.0</v>
      </c>
      <c r="B65" s="301" t="s">
        <v>1058</v>
      </c>
      <c r="D65" s="302"/>
      <c r="I65" s="288"/>
      <c r="J65" s="288"/>
      <c r="K65" s="288"/>
      <c r="L65" s="288"/>
      <c r="M65" s="288"/>
      <c r="N65" s="288"/>
      <c r="O65" s="288"/>
      <c r="P65" s="288"/>
      <c r="Q65" s="288"/>
      <c r="R65" s="288"/>
      <c r="S65" s="288"/>
      <c r="T65" s="288"/>
      <c r="U65" s="288"/>
      <c r="V65" s="288"/>
      <c r="W65" s="288"/>
      <c r="X65" s="288"/>
      <c r="Y65" s="288"/>
      <c r="Z65" s="288"/>
      <c r="AA65" s="288"/>
      <c r="AB65" s="288"/>
      <c r="AC65" s="288"/>
    </row>
    <row r="66">
      <c r="A66" s="297">
        <v>4.0</v>
      </c>
      <c r="B66" s="305" t="s">
        <v>1059</v>
      </c>
      <c r="D66" s="302"/>
      <c r="I66" s="288"/>
      <c r="J66" s="288"/>
      <c r="K66" s="288"/>
      <c r="L66" s="288"/>
      <c r="M66" s="288"/>
      <c r="N66" s="288"/>
      <c r="O66" s="288"/>
      <c r="P66" s="288"/>
      <c r="Q66" s="288"/>
      <c r="R66" s="288"/>
      <c r="S66" s="288"/>
      <c r="T66" s="288"/>
      <c r="U66" s="288"/>
      <c r="V66" s="288"/>
      <c r="W66" s="288"/>
      <c r="X66" s="288"/>
      <c r="Y66" s="288"/>
      <c r="Z66" s="288"/>
      <c r="AA66" s="288"/>
      <c r="AB66" s="288"/>
      <c r="AC66" s="288"/>
    </row>
    <row r="67">
      <c r="A67" s="297" t="s">
        <v>1063</v>
      </c>
      <c r="B67" s="305" t="s">
        <v>1064</v>
      </c>
      <c r="D67" s="302"/>
      <c r="I67" s="288"/>
      <c r="J67" s="288"/>
      <c r="K67" s="288"/>
      <c r="L67" s="288"/>
      <c r="M67" s="288"/>
      <c r="N67" s="288"/>
      <c r="O67" s="288"/>
      <c r="P67" s="288"/>
      <c r="Q67" s="288"/>
      <c r="R67" s="288"/>
      <c r="S67" s="288"/>
      <c r="T67" s="288"/>
      <c r="U67" s="288"/>
      <c r="V67" s="288"/>
      <c r="W67" s="288"/>
      <c r="X67" s="288"/>
      <c r="Y67" s="288"/>
      <c r="Z67" s="288"/>
      <c r="AA67" s="288"/>
      <c r="AB67" s="288"/>
      <c r="AC67" s="288"/>
    </row>
    <row r="68" ht="225.0" customHeight="1">
      <c r="A68" s="297">
        <v>5.0</v>
      </c>
      <c r="B68" s="301" t="s">
        <v>1065</v>
      </c>
      <c r="D68" s="302"/>
      <c r="I68" s="288"/>
      <c r="J68" s="288"/>
      <c r="K68" s="288"/>
      <c r="L68" s="288"/>
      <c r="M68" s="288"/>
      <c r="N68" s="288"/>
      <c r="O68" s="288"/>
      <c r="P68" s="288"/>
      <c r="Q68" s="288"/>
      <c r="R68" s="288"/>
      <c r="S68" s="288"/>
      <c r="T68" s="288"/>
      <c r="U68" s="288"/>
      <c r="V68" s="288"/>
      <c r="W68" s="288"/>
      <c r="X68" s="288"/>
      <c r="Y68" s="288"/>
      <c r="Z68" s="288"/>
      <c r="AA68" s="288"/>
      <c r="AB68" s="288"/>
      <c r="AC68" s="288"/>
    </row>
    <row r="69" ht="193.5" customHeight="1">
      <c r="A69" s="297">
        <v>6.0</v>
      </c>
      <c r="B69" s="307" t="s">
        <v>1066</v>
      </c>
      <c r="D69" s="302"/>
      <c r="I69" s="288"/>
      <c r="J69" s="288"/>
      <c r="K69" s="288"/>
      <c r="L69" s="288"/>
      <c r="M69" s="288"/>
      <c r="N69" s="288"/>
      <c r="O69" s="288"/>
      <c r="P69" s="288"/>
      <c r="Q69" s="288"/>
      <c r="R69" s="288"/>
      <c r="S69" s="288"/>
      <c r="T69" s="288"/>
      <c r="U69" s="288"/>
      <c r="V69" s="288"/>
      <c r="W69" s="288"/>
      <c r="X69" s="288"/>
      <c r="Y69" s="288"/>
      <c r="Z69" s="288"/>
      <c r="AA69" s="288"/>
      <c r="AB69" s="288"/>
      <c r="AC69" s="288"/>
    </row>
    <row r="70">
      <c r="A70" s="297">
        <v>7.0</v>
      </c>
      <c r="B70" s="301" t="s">
        <v>1067</v>
      </c>
      <c r="D70" s="302"/>
      <c r="F70" s="302"/>
      <c r="I70" s="288"/>
      <c r="J70" s="288"/>
      <c r="K70" s="288"/>
      <c r="L70" s="288"/>
      <c r="M70" s="288"/>
      <c r="N70" s="288"/>
      <c r="O70" s="288"/>
      <c r="P70" s="288"/>
      <c r="Q70" s="288"/>
      <c r="R70" s="288"/>
      <c r="S70" s="288"/>
      <c r="T70" s="288"/>
      <c r="U70" s="288"/>
      <c r="V70" s="288"/>
      <c r="W70" s="288"/>
      <c r="X70" s="288"/>
      <c r="Y70" s="288"/>
      <c r="Z70" s="288"/>
      <c r="AA70" s="288"/>
      <c r="AB70" s="288"/>
      <c r="AC70" s="288"/>
    </row>
    <row r="71" ht="198.0" customHeight="1">
      <c r="A71" s="297">
        <v>8.0</v>
      </c>
      <c r="B71" s="301" t="s">
        <v>1068</v>
      </c>
      <c r="D71" s="302"/>
      <c r="I71" s="288"/>
      <c r="J71" s="288"/>
      <c r="K71" s="288"/>
      <c r="L71" s="288"/>
      <c r="M71" s="288"/>
      <c r="N71" s="288"/>
      <c r="O71" s="288"/>
      <c r="P71" s="288"/>
      <c r="Q71" s="288"/>
      <c r="R71" s="288"/>
      <c r="S71" s="288"/>
      <c r="T71" s="288"/>
      <c r="U71" s="288"/>
      <c r="V71" s="288"/>
      <c r="W71" s="288"/>
      <c r="X71" s="288"/>
      <c r="Y71" s="288"/>
      <c r="Z71" s="288"/>
      <c r="AA71" s="288"/>
      <c r="AB71" s="288"/>
      <c r="AC71" s="288"/>
    </row>
    <row r="72" ht="213.75" customHeight="1">
      <c r="A72" s="297">
        <v>9.0</v>
      </c>
      <c r="B72" s="301" t="s">
        <v>1069</v>
      </c>
      <c r="D72" s="302"/>
      <c r="I72" s="288"/>
      <c r="J72" s="288"/>
      <c r="K72" s="288"/>
      <c r="L72" s="288"/>
      <c r="M72" s="288"/>
      <c r="N72" s="288"/>
      <c r="O72" s="288"/>
      <c r="P72" s="288"/>
      <c r="Q72" s="288"/>
      <c r="R72" s="288"/>
      <c r="S72" s="288"/>
      <c r="T72" s="288"/>
      <c r="U72" s="288"/>
      <c r="V72" s="288"/>
      <c r="W72" s="288"/>
      <c r="X72" s="288"/>
      <c r="Y72" s="288"/>
      <c r="Z72" s="288"/>
      <c r="AA72" s="288"/>
      <c r="AB72" s="288"/>
      <c r="AC72" s="288"/>
    </row>
    <row r="73" ht="213.75" customHeight="1">
      <c r="A73" s="297">
        <v>10.0</v>
      </c>
      <c r="B73" s="307" t="s">
        <v>1070</v>
      </c>
      <c r="D73" s="302"/>
      <c r="F73" s="302"/>
      <c r="I73" s="288"/>
      <c r="J73" s="288"/>
      <c r="K73" s="288"/>
      <c r="L73" s="288"/>
      <c r="M73" s="288"/>
      <c r="N73" s="288"/>
      <c r="O73" s="288"/>
      <c r="P73" s="288"/>
      <c r="Q73" s="288"/>
      <c r="R73" s="288"/>
      <c r="S73" s="288"/>
      <c r="T73" s="288"/>
      <c r="U73" s="288"/>
      <c r="V73" s="288"/>
      <c r="W73" s="288"/>
      <c r="X73" s="288"/>
      <c r="Y73" s="288"/>
      <c r="Z73" s="288"/>
      <c r="AA73" s="288"/>
      <c r="AB73" s="288"/>
      <c r="AC73" s="288"/>
    </row>
    <row r="74" ht="213.75" customHeight="1">
      <c r="A74" s="297">
        <v>11.0</v>
      </c>
      <c r="B74" s="309" t="s">
        <v>1071</v>
      </c>
      <c r="D74" s="302"/>
      <c r="I74" s="288"/>
      <c r="J74" s="288"/>
      <c r="K74" s="288"/>
      <c r="L74" s="288"/>
      <c r="M74" s="288"/>
      <c r="N74" s="288"/>
      <c r="O74" s="288"/>
      <c r="P74" s="288"/>
      <c r="Q74" s="288"/>
      <c r="R74" s="288"/>
      <c r="S74" s="288"/>
      <c r="T74" s="288"/>
      <c r="U74" s="288"/>
      <c r="V74" s="288"/>
      <c r="W74" s="288"/>
      <c r="X74" s="288"/>
      <c r="Y74" s="288"/>
      <c r="Z74" s="288"/>
      <c r="AA74" s="288"/>
      <c r="AB74" s="288"/>
      <c r="AC74" s="288"/>
    </row>
    <row r="75" ht="48.75" customHeight="1">
      <c r="A75" s="297">
        <v>12.0</v>
      </c>
      <c r="B75" s="310" t="s">
        <v>1072</v>
      </c>
      <c r="C75" s="291"/>
      <c r="D75" s="291"/>
      <c r="E75" s="291"/>
      <c r="F75" s="291"/>
      <c r="G75" s="291"/>
      <c r="H75" s="310"/>
      <c r="I75" s="311"/>
      <c r="J75" s="311"/>
      <c r="K75" s="311"/>
      <c r="L75" s="311"/>
      <c r="M75" s="311"/>
      <c r="N75" s="311"/>
      <c r="O75" s="311"/>
      <c r="P75" s="311"/>
      <c r="Q75" s="311"/>
      <c r="R75" s="311"/>
      <c r="S75" s="311"/>
      <c r="T75" s="311"/>
      <c r="U75" s="311"/>
      <c r="V75" s="311"/>
      <c r="W75" s="311"/>
      <c r="X75" s="311"/>
      <c r="Y75" s="311"/>
      <c r="Z75" s="311"/>
      <c r="AA75" s="311"/>
      <c r="AB75" s="311"/>
      <c r="AC75" s="311"/>
    </row>
    <row r="76">
      <c r="A76" s="288"/>
    </row>
    <row r="82">
      <c r="A82" s="312" t="s">
        <v>1073</v>
      </c>
      <c r="B82" s="313"/>
      <c r="C82" s="313"/>
      <c r="D82" s="313"/>
      <c r="E82" s="313"/>
      <c r="F82" s="313"/>
      <c r="G82" s="313"/>
      <c r="H82" s="313"/>
      <c r="I82" s="313"/>
      <c r="J82" s="313"/>
      <c r="K82" s="313"/>
      <c r="L82" s="313"/>
      <c r="M82" s="313"/>
      <c r="N82" s="313"/>
      <c r="O82" s="313"/>
      <c r="P82" s="313"/>
      <c r="Q82" s="313"/>
      <c r="R82" s="313"/>
      <c r="S82" s="313"/>
      <c r="T82" s="313"/>
      <c r="U82" s="313"/>
      <c r="V82" s="313"/>
      <c r="W82" s="313"/>
      <c r="X82" s="313"/>
      <c r="Y82" s="313"/>
      <c r="Z82" s="313"/>
      <c r="AA82" s="313"/>
      <c r="AB82" s="313"/>
      <c r="AC82" s="313"/>
    </row>
    <row r="83">
      <c r="A83" s="314" t="s">
        <v>1074</v>
      </c>
      <c r="H83" s="314"/>
      <c r="I83" s="288"/>
      <c r="J83" s="288"/>
      <c r="K83" s="288"/>
      <c r="L83" s="288"/>
      <c r="M83" s="288"/>
      <c r="N83" s="288"/>
      <c r="O83" s="288"/>
      <c r="P83" s="288"/>
      <c r="Q83" s="288"/>
      <c r="R83" s="288"/>
      <c r="S83" s="288"/>
      <c r="T83" s="288"/>
      <c r="U83" s="288"/>
      <c r="V83" s="288"/>
      <c r="W83" s="288"/>
      <c r="X83" s="288"/>
      <c r="Y83" s="288"/>
      <c r="Z83" s="288"/>
      <c r="AA83" s="288"/>
      <c r="AB83" s="288"/>
      <c r="AC83" s="288"/>
    </row>
    <row r="84">
      <c r="A84" s="315" t="s">
        <v>1075</v>
      </c>
      <c r="G84" s="316"/>
      <c r="H84" s="316"/>
      <c r="I84" s="288"/>
      <c r="J84" s="288"/>
      <c r="K84" s="288"/>
      <c r="L84" s="288"/>
      <c r="M84" s="288"/>
      <c r="N84" s="288"/>
      <c r="O84" s="288"/>
      <c r="P84" s="288"/>
      <c r="Q84" s="288"/>
      <c r="R84" s="288"/>
      <c r="S84" s="288"/>
      <c r="T84" s="288"/>
      <c r="U84" s="288"/>
      <c r="V84" s="288"/>
      <c r="W84" s="288"/>
      <c r="X84" s="288"/>
      <c r="Y84" s="288"/>
      <c r="Z84" s="288"/>
      <c r="AA84" s="288"/>
      <c r="AB84" s="288"/>
      <c r="AC84" s="288"/>
    </row>
    <row r="85" ht="126.0" customHeight="1">
      <c r="A85" s="317">
        <v>1.0</v>
      </c>
      <c r="B85" s="318" t="s">
        <v>1076</v>
      </c>
      <c r="H85" s="318"/>
      <c r="I85" s="288"/>
      <c r="J85" s="288"/>
      <c r="K85" s="288"/>
      <c r="L85" s="288"/>
      <c r="M85" s="288"/>
      <c r="N85" s="288"/>
      <c r="O85" s="288"/>
      <c r="P85" s="288"/>
      <c r="Q85" s="288"/>
      <c r="R85" s="288"/>
      <c r="S85" s="288"/>
      <c r="T85" s="288"/>
      <c r="U85" s="288"/>
      <c r="V85" s="288"/>
      <c r="W85" s="288"/>
      <c r="X85" s="288"/>
      <c r="Y85" s="288"/>
      <c r="Z85" s="288"/>
      <c r="AA85" s="288"/>
      <c r="AB85" s="288"/>
      <c r="AC85" s="288"/>
    </row>
    <row r="86" ht="24.75" customHeight="1">
      <c r="A86" s="319">
        <v>2.0</v>
      </c>
      <c r="B86" s="320" t="s">
        <v>1077</v>
      </c>
      <c r="H86" s="320"/>
      <c r="I86" s="288"/>
      <c r="J86" s="288"/>
      <c r="K86" s="288"/>
      <c r="L86" s="288"/>
      <c r="M86" s="288"/>
      <c r="N86" s="288"/>
      <c r="O86" s="288"/>
      <c r="P86" s="288"/>
      <c r="Q86" s="288"/>
      <c r="R86" s="288"/>
      <c r="S86" s="288"/>
      <c r="T86" s="288"/>
      <c r="U86" s="288"/>
      <c r="V86" s="288"/>
      <c r="W86" s="288"/>
      <c r="X86" s="288"/>
      <c r="Y86" s="288"/>
      <c r="Z86" s="288"/>
      <c r="AA86" s="288"/>
      <c r="AB86" s="288"/>
      <c r="AC86" s="288"/>
    </row>
    <row r="87" ht="34.5" customHeight="1">
      <c r="A87" s="321"/>
      <c r="B87" s="322" t="s">
        <v>1078</v>
      </c>
      <c r="H87" s="322"/>
      <c r="I87" s="288"/>
      <c r="J87" s="288"/>
      <c r="K87" s="288"/>
      <c r="L87" s="288"/>
      <c r="M87" s="288"/>
      <c r="N87" s="288"/>
      <c r="O87" s="288"/>
      <c r="P87" s="288"/>
      <c r="Q87" s="288"/>
      <c r="R87" s="288"/>
      <c r="S87" s="288"/>
      <c r="T87" s="288"/>
      <c r="U87" s="288"/>
      <c r="V87" s="288"/>
      <c r="W87" s="288"/>
      <c r="X87" s="288"/>
      <c r="Y87" s="288"/>
      <c r="Z87" s="288"/>
      <c r="AA87" s="288"/>
      <c r="AB87" s="288"/>
      <c r="AC87" s="288"/>
    </row>
    <row r="88">
      <c r="A88" s="317">
        <v>3.0</v>
      </c>
      <c r="B88" s="323" t="s">
        <v>1079</v>
      </c>
      <c r="H88" s="324"/>
      <c r="I88" s="288"/>
      <c r="J88" s="288"/>
      <c r="K88" s="288"/>
      <c r="L88" s="288"/>
      <c r="M88" s="288"/>
      <c r="N88" s="288"/>
      <c r="O88" s="288"/>
      <c r="P88" s="288"/>
      <c r="Q88" s="288"/>
      <c r="R88" s="288"/>
      <c r="S88" s="288"/>
      <c r="T88" s="288"/>
      <c r="U88" s="288"/>
      <c r="V88" s="288"/>
      <c r="W88" s="288"/>
      <c r="X88" s="288"/>
      <c r="Y88" s="288"/>
      <c r="Z88" s="288"/>
      <c r="AA88" s="288"/>
      <c r="AB88" s="288"/>
      <c r="AC88" s="288"/>
    </row>
    <row r="89">
      <c r="A89" s="325">
        <v>4.0</v>
      </c>
      <c r="B89" s="326" t="s">
        <v>1080</v>
      </c>
      <c r="C89" s="327"/>
      <c r="D89" s="327"/>
      <c r="E89" s="327"/>
      <c r="F89" s="327"/>
      <c r="G89" s="327"/>
      <c r="H89" s="288"/>
      <c r="I89" s="288"/>
      <c r="J89" s="288"/>
      <c r="K89" s="288"/>
      <c r="L89" s="288"/>
      <c r="M89" s="288"/>
      <c r="N89" s="288"/>
      <c r="O89" s="288"/>
      <c r="P89" s="288"/>
      <c r="Q89" s="288"/>
      <c r="R89" s="288"/>
      <c r="S89" s="288"/>
      <c r="T89" s="288"/>
      <c r="U89" s="288"/>
      <c r="V89" s="288"/>
      <c r="W89" s="288"/>
      <c r="X89" s="288"/>
      <c r="Y89" s="288"/>
      <c r="Z89" s="288"/>
      <c r="AA89" s="288"/>
      <c r="AB89" s="288"/>
      <c r="AC89" s="288"/>
    </row>
    <row r="90">
      <c r="A90" s="256"/>
    </row>
    <row r="91">
      <c r="A91" s="288"/>
      <c r="B91" s="288"/>
      <c r="C91" s="288"/>
      <c r="D91" s="288"/>
      <c r="E91" s="288"/>
      <c r="F91" s="288"/>
      <c r="G91" s="288"/>
      <c r="H91" s="288"/>
      <c r="I91" s="288"/>
      <c r="J91" s="288"/>
      <c r="K91" s="288"/>
      <c r="L91" s="288"/>
      <c r="M91" s="288"/>
      <c r="N91" s="288"/>
      <c r="O91" s="288"/>
      <c r="P91" s="288"/>
      <c r="Q91" s="288"/>
      <c r="R91" s="288"/>
      <c r="S91" s="288"/>
      <c r="T91" s="288"/>
      <c r="U91" s="288"/>
      <c r="V91" s="288"/>
      <c r="W91" s="288"/>
      <c r="X91" s="288"/>
      <c r="Y91" s="288"/>
      <c r="Z91" s="288"/>
      <c r="AA91" s="288"/>
      <c r="AB91" s="288"/>
      <c r="AC91" s="288"/>
    </row>
    <row r="92">
      <c r="A92" s="288"/>
      <c r="B92" s="288"/>
      <c r="C92" s="288"/>
      <c r="D92" s="288"/>
      <c r="E92" s="288"/>
      <c r="F92" s="288"/>
      <c r="G92" s="288"/>
      <c r="H92" s="288"/>
      <c r="I92" s="288"/>
      <c r="J92" s="288"/>
      <c r="K92" s="288"/>
      <c r="L92" s="288"/>
      <c r="M92" s="288"/>
      <c r="N92" s="288"/>
      <c r="O92" s="288"/>
      <c r="P92" s="288"/>
      <c r="Q92" s="288"/>
      <c r="R92" s="288"/>
      <c r="S92" s="288"/>
      <c r="T92" s="288"/>
      <c r="U92" s="288"/>
      <c r="V92" s="288"/>
      <c r="W92" s="288"/>
      <c r="X92" s="288"/>
      <c r="Y92" s="288"/>
      <c r="Z92" s="288"/>
      <c r="AA92" s="288"/>
      <c r="AB92" s="288"/>
      <c r="AC92" s="288"/>
    </row>
    <row r="93">
      <c r="A93" s="288"/>
      <c r="B93" s="288"/>
      <c r="C93" s="288"/>
      <c r="D93" s="288"/>
      <c r="E93" s="288"/>
      <c r="F93" s="288"/>
      <c r="G93" s="288"/>
      <c r="H93" s="288"/>
      <c r="I93" s="288"/>
      <c r="J93" s="288"/>
      <c r="K93" s="288"/>
      <c r="L93" s="288"/>
      <c r="M93" s="288"/>
      <c r="N93" s="288"/>
      <c r="O93" s="288"/>
      <c r="P93" s="288"/>
      <c r="Q93" s="288"/>
      <c r="R93" s="288"/>
      <c r="S93" s="288"/>
      <c r="T93" s="288"/>
      <c r="U93" s="288"/>
      <c r="V93" s="288"/>
      <c r="W93" s="288"/>
      <c r="X93" s="288"/>
      <c r="Y93" s="288"/>
      <c r="Z93" s="288"/>
      <c r="AA93" s="288"/>
      <c r="AB93" s="288"/>
      <c r="AC93" s="288"/>
    </row>
    <row r="94">
      <c r="A94" s="288"/>
      <c r="B94" s="288"/>
      <c r="C94" s="288"/>
      <c r="D94" s="288"/>
      <c r="E94" s="288"/>
      <c r="F94" s="288"/>
      <c r="G94" s="288"/>
      <c r="H94" s="288"/>
      <c r="I94" s="288"/>
      <c r="J94" s="288"/>
      <c r="K94" s="288"/>
      <c r="L94" s="288"/>
      <c r="M94" s="288"/>
      <c r="N94" s="288"/>
      <c r="O94" s="288"/>
      <c r="P94" s="288"/>
      <c r="Q94" s="288"/>
      <c r="R94" s="288"/>
      <c r="S94" s="288"/>
      <c r="T94" s="288"/>
      <c r="U94" s="288"/>
      <c r="V94" s="288"/>
      <c r="W94" s="288"/>
      <c r="X94" s="288"/>
      <c r="Y94" s="288"/>
      <c r="Z94" s="288"/>
      <c r="AA94" s="288"/>
      <c r="AB94" s="288"/>
      <c r="AC94" s="288"/>
    </row>
    <row r="95">
      <c r="A95" s="288"/>
      <c r="B95" s="288"/>
      <c r="C95" s="288"/>
      <c r="D95" s="288"/>
      <c r="E95" s="288"/>
      <c r="F95" s="288"/>
      <c r="G95" s="288"/>
      <c r="H95" s="288"/>
      <c r="I95" s="288"/>
      <c r="J95" s="288"/>
      <c r="K95" s="288"/>
      <c r="L95" s="288"/>
      <c r="M95" s="288"/>
      <c r="N95" s="288"/>
      <c r="O95" s="288"/>
      <c r="P95" s="288"/>
      <c r="Q95" s="288"/>
      <c r="R95" s="288"/>
      <c r="S95" s="288"/>
      <c r="T95" s="288"/>
      <c r="U95" s="288"/>
      <c r="V95" s="288"/>
      <c r="W95" s="288"/>
      <c r="X95" s="288"/>
      <c r="Y95" s="288"/>
      <c r="Z95" s="288"/>
      <c r="AA95" s="288"/>
      <c r="AB95" s="288"/>
      <c r="AC95" s="288"/>
    </row>
    <row r="96">
      <c r="A96" s="288"/>
      <c r="B96" s="288"/>
      <c r="C96" s="288"/>
      <c r="D96" s="288"/>
      <c r="E96" s="288"/>
      <c r="F96" s="288"/>
      <c r="G96" s="288"/>
      <c r="H96" s="288"/>
      <c r="I96" s="288"/>
      <c r="J96" s="288"/>
      <c r="K96" s="288"/>
      <c r="L96" s="288"/>
      <c r="M96" s="288"/>
      <c r="N96" s="288"/>
      <c r="O96" s="288"/>
      <c r="P96" s="288"/>
      <c r="Q96" s="288"/>
      <c r="R96" s="288"/>
      <c r="S96" s="288"/>
      <c r="T96" s="288"/>
      <c r="U96" s="288"/>
      <c r="V96" s="288"/>
      <c r="W96" s="288"/>
      <c r="X96" s="288"/>
      <c r="Y96" s="288"/>
      <c r="Z96" s="288"/>
      <c r="AA96" s="288"/>
      <c r="AB96" s="288"/>
      <c r="AC96" s="288"/>
    </row>
    <row r="97">
      <c r="A97" s="288"/>
      <c r="B97" s="288"/>
      <c r="C97" s="288"/>
      <c r="D97" s="288"/>
      <c r="E97" s="288"/>
      <c r="F97" s="288"/>
      <c r="G97" s="288"/>
      <c r="H97" s="288"/>
      <c r="I97" s="288"/>
      <c r="J97" s="288"/>
      <c r="K97" s="288"/>
      <c r="L97" s="288"/>
      <c r="M97" s="288"/>
      <c r="N97" s="288"/>
      <c r="O97" s="288"/>
      <c r="P97" s="288"/>
      <c r="Q97" s="288"/>
      <c r="R97" s="288"/>
      <c r="S97" s="288"/>
      <c r="T97" s="288"/>
      <c r="U97" s="288"/>
      <c r="V97" s="288"/>
      <c r="W97" s="288"/>
      <c r="X97" s="288"/>
      <c r="Y97" s="288"/>
      <c r="Z97" s="288"/>
      <c r="AA97" s="288"/>
      <c r="AB97" s="288"/>
      <c r="AC97" s="288"/>
    </row>
    <row r="98">
      <c r="A98" s="288"/>
      <c r="B98" s="288"/>
      <c r="C98" s="288"/>
      <c r="D98" s="288"/>
      <c r="E98" s="288"/>
      <c r="F98" s="288"/>
      <c r="G98" s="288"/>
      <c r="H98" s="288"/>
      <c r="I98" s="288"/>
      <c r="J98" s="288"/>
      <c r="K98" s="288"/>
      <c r="L98" s="288"/>
      <c r="M98" s="288"/>
      <c r="N98" s="288"/>
      <c r="O98" s="288"/>
      <c r="P98" s="288"/>
      <c r="Q98" s="288"/>
      <c r="R98" s="288"/>
      <c r="S98" s="288"/>
      <c r="T98" s="288"/>
      <c r="U98" s="288"/>
      <c r="V98" s="288"/>
      <c r="W98" s="288"/>
      <c r="X98" s="288"/>
      <c r="Y98" s="288"/>
      <c r="Z98" s="288"/>
      <c r="AA98" s="288"/>
      <c r="AB98" s="288"/>
      <c r="AC98" s="288"/>
    </row>
    <row r="99">
      <c r="A99" s="288"/>
      <c r="B99" s="288"/>
      <c r="C99" s="288"/>
      <c r="D99" s="288"/>
      <c r="E99" s="288"/>
      <c r="F99" s="288"/>
      <c r="G99" s="288"/>
      <c r="H99" s="288"/>
      <c r="I99" s="288"/>
      <c r="J99" s="288"/>
      <c r="K99" s="288"/>
      <c r="L99" s="288"/>
      <c r="M99" s="288"/>
      <c r="N99" s="288"/>
      <c r="O99" s="288"/>
      <c r="P99" s="288"/>
      <c r="Q99" s="288"/>
      <c r="R99" s="288"/>
      <c r="S99" s="288"/>
      <c r="T99" s="288"/>
      <c r="U99" s="288"/>
      <c r="V99" s="288"/>
      <c r="W99" s="288"/>
      <c r="X99" s="288"/>
      <c r="Y99" s="288"/>
      <c r="Z99" s="288"/>
      <c r="AA99" s="288"/>
      <c r="AB99" s="288"/>
      <c r="AC99" s="288"/>
    </row>
    <row r="100">
      <c r="A100" s="288"/>
      <c r="B100" s="288"/>
      <c r="C100" s="288"/>
      <c r="D100" s="288"/>
      <c r="E100" s="288"/>
      <c r="F100" s="288"/>
      <c r="G100" s="288"/>
      <c r="H100" s="288"/>
      <c r="I100" s="288"/>
      <c r="J100" s="288"/>
      <c r="K100" s="288"/>
      <c r="L100" s="288"/>
      <c r="M100" s="288"/>
      <c r="N100" s="288"/>
      <c r="O100" s="288"/>
      <c r="P100" s="288"/>
      <c r="Q100" s="288"/>
      <c r="R100" s="288"/>
      <c r="S100" s="288"/>
      <c r="T100" s="288"/>
      <c r="U100" s="288"/>
      <c r="V100" s="288"/>
      <c r="W100" s="288"/>
      <c r="X100" s="288"/>
      <c r="Y100" s="288"/>
      <c r="Z100" s="288"/>
      <c r="AA100" s="288"/>
      <c r="AB100" s="288"/>
      <c r="AC100" s="288"/>
    </row>
    <row r="101">
      <c r="A101" s="288"/>
      <c r="B101" s="288"/>
      <c r="C101" s="288"/>
      <c r="D101" s="288"/>
      <c r="E101" s="288"/>
      <c r="F101" s="288"/>
      <c r="G101" s="288"/>
      <c r="H101" s="288"/>
      <c r="I101" s="288"/>
      <c r="J101" s="288"/>
      <c r="K101" s="288"/>
      <c r="L101" s="288"/>
      <c r="M101" s="288"/>
      <c r="N101" s="288"/>
      <c r="O101" s="288"/>
      <c r="P101" s="288"/>
      <c r="Q101" s="288"/>
      <c r="R101" s="288"/>
      <c r="S101" s="288"/>
      <c r="T101" s="288"/>
      <c r="U101" s="288"/>
      <c r="V101" s="288"/>
      <c r="W101" s="288"/>
      <c r="X101" s="288"/>
      <c r="Y101" s="288"/>
      <c r="Z101" s="288"/>
      <c r="AA101" s="288"/>
      <c r="AB101" s="288"/>
      <c r="AC101" s="288"/>
    </row>
    <row r="102">
      <c r="A102" s="288"/>
      <c r="B102" s="288"/>
      <c r="C102" s="288"/>
      <c r="D102" s="288"/>
      <c r="E102" s="288"/>
      <c r="F102" s="288"/>
      <c r="G102" s="288"/>
      <c r="H102" s="288"/>
      <c r="I102" s="288"/>
      <c r="J102" s="288"/>
      <c r="K102" s="288"/>
      <c r="L102" s="288"/>
      <c r="M102" s="288"/>
      <c r="N102" s="288"/>
      <c r="O102" s="288"/>
      <c r="P102" s="288"/>
      <c r="Q102" s="288"/>
      <c r="R102" s="288"/>
      <c r="S102" s="288"/>
      <c r="T102" s="288"/>
      <c r="U102" s="288"/>
      <c r="V102" s="288"/>
      <c r="W102" s="288"/>
      <c r="X102" s="288"/>
      <c r="Y102" s="288"/>
      <c r="Z102" s="288"/>
      <c r="AA102" s="288"/>
      <c r="AB102" s="288"/>
      <c r="AC102" s="288"/>
    </row>
    <row r="103">
      <c r="A103" s="288"/>
      <c r="B103" s="288"/>
      <c r="C103" s="288"/>
      <c r="D103" s="288"/>
      <c r="E103" s="288"/>
      <c r="F103" s="288"/>
      <c r="G103" s="288"/>
      <c r="H103" s="288"/>
      <c r="I103" s="288"/>
      <c r="J103" s="288"/>
      <c r="K103" s="288"/>
      <c r="L103" s="288"/>
      <c r="M103" s="288"/>
      <c r="N103" s="288"/>
      <c r="O103" s="288"/>
      <c r="P103" s="288"/>
      <c r="Q103" s="288"/>
      <c r="R103" s="288"/>
      <c r="S103" s="288"/>
      <c r="T103" s="288"/>
      <c r="U103" s="288"/>
      <c r="V103" s="288"/>
      <c r="W103" s="288"/>
      <c r="X103" s="288"/>
      <c r="Y103" s="288"/>
      <c r="Z103" s="288"/>
      <c r="AA103" s="288"/>
      <c r="AB103" s="288"/>
      <c r="AC103" s="288"/>
    </row>
    <row r="104">
      <c r="A104" s="288"/>
      <c r="B104" s="288"/>
      <c r="C104" s="288"/>
      <c r="D104" s="288"/>
      <c r="E104" s="288"/>
      <c r="F104" s="288"/>
      <c r="G104" s="288"/>
      <c r="H104" s="288"/>
      <c r="I104" s="288"/>
      <c r="J104" s="288"/>
      <c r="K104" s="288"/>
      <c r="L104" s="288"/>
      <c r="M104" s="288"/>
      <c r="N104" s="288"/>
      <c r="O104" s="288"/>
      <c r="P104" s="288"/>
      <c r="Q104" s="288"/>
      <c r="R104" s="288"/>
      <c r="S104" s="288"/>
      <c r="T104" s="288"/>
      <c r="U104" s="288"/>
      <c r="V104" s="288"/>
      <c r="W104" s="288"/>
      <c r="X104" s="288"/>
      <c r="Y104" s="288"/>
      <c r="Z104" s="288"/>
      <c r="AA104" s="288"/>
      <c r="AB104" s="288"/>
      <c r="AC104" s="288"/>
    </row>
    <row r="105">
      <c r="A105" s="288"/>
      <c r="B105" s="288"/>
      <c r="C105" s="288"/>
      <c r="D105" s="288"/>
      <c r="E105" s="288"/>
      <c r="F105" s="288"/>
      <c r="G105" s="288"/>
      <c r="H105" s="288"/>
      <c r="I105" s="288"/>
      <c r="J105" s="288"/>
      <c r="K105" s="288"/>
      <c r="L105" s="288"/>
      <c r="M105" s="288"/>
      <c r="N105" s="288"/>
      <c r="O105" s="288"/>
      <c r="P105" s="288"/>
      <c r="Q105" s="288"/>
      <c r="R105" s="288"/>
      <c r="S105" s="288"/>
      <c r="T105" s="288"/>
      <c r="U105" s="288"/>
      <c r="V105" s="288"/>
      <c r="W105" s="288"/>
      <c r="X105" s="288"/>
      <c r="Y105" s="288"/>
      <c r="Z105" s="288"/>
      <c r="AA105" s="288"/>
      <c r="AB105" s="288"/>
      <c r="AC105" s="288"/>
    </row>
    <row r="106">
      <c r="A106" s="288"/>
      <c r="B106" s="288"/>
      <c r="C106" s="288"/>
      <c r="D106" s="288"/>
      <c r="E106" s="288"/>
      <c r="F106" s="288"/>
      <c r="G106" s="288"/>
      <c r="H106" s="288"/>
      <c r="I106" s="288"/>
      <c r="J106" s="288"/>
      <c r="K106" s="288"/>
      <c r="L106" s="288"/>
      <c r="M106" s="288"/>
      <c r="N106" s="288"/>
      <c r="O106" s="288"/>
      <c r="P106" s="288"/>
      <c r="Q106" s="288"/>
      <c r="R106" s="288"/>
      <c r="S106" s="288"/>
      <c r="T106" s="288"/>
      <c r="U106" s="288"/>
      <c r="V106" s="288"/>
      <c r="W106" s="288"/>
      <c r="X106" s="288"/>
      <c r="Y106" s="288"/>
      <c r="Z106" s="288"/>
      <c r="AA106" s="288"/>
      <c r="AB106" s="288"/>
      <c r="AC106" s="288"/>
    </row>
    <row r="107">
      <c r="A107" s="288"/>
      <c r="B107" s="288"/>
      <c r="C107" s="288"/>
      <c r="D107" s="288"/>
      <c r="E107" s="288"/>
      <c r="F107" s="288"/>
      <c r="G107" s="288"/>
      <c r="H107" s="288"/>
      <c r="I107" s="288"/>
      <c r="J107" s="288"/>
      <c r="K107" s="288"/>
      <c r="L107" s="288"/>
      <c r="M107" s="288"/>
      <c r="N107" s="288"/>
      <c r="O107" s="288"/>
      <c r="P107" s="288"/>
      <c r="Q107" s="288"/>
      <c r="R107" s="288"/>
      <c r="S107" s="288"/>
      <c r="T107" s="288"/>
      <c r="U107" s="288"/>
      <c r="V107" s="288"/>
      <c r="W107" s="288"/>
      <c r="X107" s="288"/>
      <c r="Y107" s="288"/>
      <c r="Z107" s="288"/>
      <c r="AA107" s="288"/>
      <c r="AB107" s="288"/>
      <c r="AC107" s="288"/>
    </row>
    <row r="108">
      <c r="A108" s="288"/>
      <c r="B108" s="288"/>
      <c r="C108" s="288"/>
      <c r="D108" s="288"/>
      <c r="E108" s="288"/>
      <c r="F108" s="288"/>
      <c r="G108" s="288"/>
      <c r="H108" s="288"/>
      <c r="I108" s="288"/>
      <c r="J108" s="288"/>
      <c r="K108" s="288"/>
      <c r="L108" s="288"/>
      <c r="M108" s="288"/>
      <c r="N108" s="288"/>
      <c r="O108" s="288"/>
      <c r="P108" s="288"/>
      <c r="Q108" s="288"/>
      <c r="R108" s="288"/>
      <c r="S108" s="288"/>
      <c r="T108" s="288"/>
      <c r="U108" s="288"/>
      <c r="V108" s="288"/>
      <c r="W108" s="288"/>
      <c r="X108" s="288"/>
      <c r="Y108" s="288"/>
      <c r="Z108" s="288"/>
      <c r="AA108" s="288"/>
      <c r="AB108" s="288"/>
      <c r="AC108" s="288"/>
    </row>
    <row r="109">
      <c r="A109" s="288"/>
      <c r="B109" s="288"/>
      <c r="C109" s="288"/>
      <c r="D109" s="288"/>
      <c r="E109" s="288"/>
      <c r="F109" s="288"/>
      <c r="G109" s="288"/>
      <c r="H109" s="288"/>
      <c r="I109" s="288"/>
      <c r="J109" s="288"/>
      <c r="K109" s="288"/>
      <c r="L109" s="288"/>
      <c r="M109" s="288"/>
      <c r="N109" s="288"/>
      <c r="O109" s="288"/>
      <c r="P109" s="288"/>
      <c r="Q109" s="288"/>
      <c r="R109" s="288"/>
      <c r="S109" s="288"/>
      <c r="T109" s="288"/>
      <c r="U109" s="288"/>
      <c r="V109" s="288"/>
      <c r="W109" s="288"/>
      <c r="X109" s="288"/>
      <c r="Y109" s="288"/>
      <c r="Z109" s="288"/>
      <c r="AA109" s="288"/>
      <c r="AB109" s="288"/>
      <c r="AC109" s="288"/>
    </row>
    <row r="110">
      <c r="A110" s="288"/>
      <c r="B110" s="288"/>
      <c r="C110" s="288"/>
      <c r="D110" s="288"/>
      <c r="E110" s="288"/>
      <c r="F110" s="288"/>
      <c r="G110" s="288"/>
      <c r="H110" s="288"/>
      <c r="I110" s="288"/>
      <c r="J110" s="288"/>
      <c r="K110" s="288"/>
      <c r="L110" s="288"/>
      <c r="M110" s="288"/>
      <c r="N110" s="288"/>
      <c r="O110" s="288"/>
      <c r="P110" s="288"/>
      <c r="Q110" s="288"/>
      <c r="R110" s="288"/>
      <c r="S110" s="288"/>
      <c r="T110" s="288"/>
      <c r="U110" s="288"/>
      <c r="V110" s="288"/>
      <c r="W110" s="288"/>
      <c r="X110" s="288"/>
      <c r="Y110" s="288"/>
      <c r="Z110" s="288"/>
      <c r="AA110" s="288"/>
      <c r="AB110" s="288"/>
      <c r="AC110" s="288"/>
    </row>
    <row r="111">
      <c r="A111" s="288"/>
      <c r="B111" s="288"/>
      <c r="C111" s="288"/>
      <c r="D111" s="288"/>
      <c r="E111" s="288"/>
      <c r="F111" s="288"/>
      <c r="G111" s="288"/>
      <c r="H111" s="288"/>
      <c r="I111" s="288"/>
      <c r="J111" s="288"/>
      <c r="K111" s="288"/>
      <c r="L111" s="288"/>
      <c r="M111" s="288"/>
      <c r="N111" s="288"/>
      <c r="O111" s="288"/>
      <c r="P111" s="288"/>
      <c r="Q111" s="288"/>
      <c r="R111" s="288"/>
      <c r="S111" s="288"/>
      <c r="T111" s="288"/>
      <c r="U111" s="288"/>
      <c r="V111" s="288"/>
      <c r="W111" s="288"/>
      <c r="X111" s="288"/>
      <c r="Y111" s="288"/>
      <c r="Z111" s="288"/>
      <c r="AA111" s="288"/>
      <c r="AB111" s="288"/>
      <c r="AC111" s="288"/>
    </row>
    <row r="112">
      <c r="A112" s="288"/>
      <c r="B112" s="288"/>
      <c r="C112" s="288"/>
      <c r="D112" s="288"/>
      <c r="E112" s="288"/>
      <c r="F112" s="288"/>
      <c r="G112" s="288"/>
      <c r="H112" s="288"/>
      <c r="I112" s="288"/>
      <c r="J112" s="288"/>
      <c r="K112" s="288"/>
      <c r="L112" s="288"/>
      <c r="M112" s="288"/>
      <c r="N112" s="288"/>
      <c r="O112" s="288"/>
      <c r="P112" s="288"/>
      <c r="Q112" s="288"/>
      <c r="R112" s="288"/>
      <c r="S112" s="288"/>
      <c r="T112" s="288"/>
      <c r="U112" s="288"/>
      <c r="V112" s="288"/>
      <c r="W112" s="288"/>
      <c r="X112" s="288"/>
      <c r="Y112" s="288"/>
      <c r="Z112" s="288"/>
      <c r="AA112" s="288"/>
      <c r="AB112" s="288"/>
      <c r="AC112" s="288"/>
    </row>
    <row r="113">
      <c r="A113" s="288"/>
      <c r="B113" s="288"/>
      <c r="C113" s="288"/>
      <c r="D113" s="288"/>
      <c r="E113" s="288"/>
      <c r="F113" s="288"/>
      <c r="G113" s="288"/>
      <c r="H113" s="288"/>
      <c r="I113" s="288"/>
      <c r="J113" s="288"/>
      <c r="K113" s="288"/>
      <c r="L113" s="288"/>
      <c r="M113" s="288"/>
      <c r="N113" s="288"/>
      <c r="O113" s="288"/>
      <c r="P113" s="288"/>
      <c r="Q113" s="288"/>
      <c r="R113" s="288"/>
      <c r="S113" s="288"/>
      <c r="T113" s="288"/>
      <c r="U113" s="288"/>
      <c r="V113" s="288"/>
      <c r="W113" s="288"/>
      <c r="X113" s="288"/>
      <c r="Y113" s="288"/>
      <c r="Z113" s="288"/>
      <c r="AA113" s="288"/>
      <c r="AB113" s="288"/>
      <c r="AC113" s="288"/>
    </row>
    <row r="114">
      <c r="A114" s="288"/>
      <c r="B114" s="288"/>
      <c r="C114" s="288"/>
      <c r="D114" s="288"/>
      <c r="E114" s="288"/>
      <c r="F114" s="288"/>
      <c r="G114" s="288"/>
      <c r="H114" s="288"/>
      <c r="I114" s="288"/>
      <c r="J114" s="288"/>
      <c r="K114" s="288"/>
      <c r="L114" s="288"/>
      <c r="M114" s="288"/>
      <c r="N114" s="288"/>
      <c r="O114" s="288"/>
      <c r="P114" s="288"/>
      <c r="Q114" s="288"/>
      <c r="R114" s="288"/>
      <c r="S114" s="288"/>
      <c r="T114" s="288"/>
      <c r="U114" s="288"/>
      <c r="V114" s="288"/>
      <c r="W114" s="288"/>
      <c r="X114" s="288"/>
      <c r="Y114" s="288"/>
      <c r="Z114" s="288"/>
      <c r="AA114" s="288"/>
      <c r="AB114" s="288"/>
      <c r="AC114" s="288"/>
    </row>
    <row r="115">
      <c r="A115" s="288"/>
      <c r="B115" s="288"/>
      <c r="C115" s="288"/>
      <c r="D115" s="288"/>
      <c r="E115" s="288"/>
      <c r="F115" s="288"/>
      <c r="G115" s="288"/>
      <c r="H115" s="288"/>
      <c r="I115" s="288"/>
      <c r="J115" s="288"/>
      <c r="K115" s="288"/>
      <c r="L115" s="288"/>
      <c r="M115" s="288"/>
      <c r="N115" s="288"/>
      <c r="O115" s="288"/>
      <c r="P115" s="288"/>
      <c r="Q115" s="288"/>
      <c r="R115" s="288"/>
      <c r="S115" s="288"/>
      <c r="T115" s="288"/>
      <c r="U115" s="288"/>
      <c r="V115" s="288"/>
      <c r="W115" s="288"/>
      <c r="X115" s="288"/>
      <c r="Y115" s="288"/>
      <c r="Z115" s="288"/>
      <c r="AA115" s="288"/>
      <c r="AB115" s="288"/>
      <c r="AC115" s="288"/>
    </row>
    <row r="116">
      <c r="A116" s="288"/>
      <c r="B116" s="288"/>
      <c r="C116" s="288"/>
      <c r="D116" s="288"/>
      <c r="E116" s="288"/>
      <c r="F116" s="288"/>
      <c r="G116" s="288"/>
      <c r="H116" s="288"/>
      <c r="I116" s="288"/>
      <c r="J116" s="288"/>
      <c r="K116" s="288"/>
      <c r="L116" s="288"/>
      <c r="M116" s="288"/>
      <c r="N116" s="288"/>
      <c r="O116" s="288"/>
      <c r="P116" s="288"/>
      <c r="Q116" s="288"/>
      <c r="R116" s="288"/>
      <c r="S116" s="288"/>
      <c r="T116" s="288"/>
      <c r="U116" s="288"/>
      <c r="V116" s="288"/>
      <c r="W116" s="288"/>
      <c r="X116" s="288"/>
      <c r="Y116" s="288"/>
      <c r="Z116" s="288"/>
      <c r="AA116" s="288"/>
      <c r="AB116" s="288"/>
      <c r="AC116" s="288"/>
    </row>
    <row r="117">
      <c r="A117" s="288"/>
      <c r="B117" s="288"/>
      <c r="C117" s="288"/>
      <c r="D117" s="288"/>
      <c r="E117" s="288"/>
      <c r="F117" s="288"/>
      <c r="G117" s="288"/>
      <c r="H117" s="288"/>
      <c r="I117" s="288"/>
      <c r="J117" s="288"/>
      <c r="K117" s="288"/>
      <c r="L117" s="288"/>
      <c r="M117" s="288"/>
      <c r="N117" s="288"/>
      <c r="O117" s="288"/>
      <c r="P117" s="288"/>
      <c r="Q117" s="288"/>
      <c r="R117" s="288"/>
      <c r="S117" s="288"/>
      <c r="T117" s="288"/>
      <c r="U117" s="288"/>
      <c r="V117" s="288"/>
      <c r="W117" s="288"/>
      <c r="X117" s="288"/>
      <c r="Y117" s="288"/>
      <c r="Z117" s="288"/>
      <c r="AA117" s="288"/>
      <c r="AB117" s="288"/>
      <c r="AC117" s="288"/>
    </row>
    <row r="118">
      <c r="A118" s="288"/>
      <c r="B118" s="288"/>
      <c r="C118" s="288"/>
      <c r="D118" s="288"/>
      <c r="E118" s="288"/>
      <c r="F118" s="288"/>
      <c r="G118" s="288"/>
      <c r="H118" s="288"/>
      <c r="I118" s="288"/>
      <c r="J118" s="288"/>
      <c r="K118" s="288"/>
      <c r="L118" s="288"/>
      <c r="M118" s="288"/>
      <c r="N118" s="288"/>
      <c r="O118" s="288"/>
      <c r="P118" s="288"/>
      <c r="Q118" s="288"/>
      <c r="R118" s="288"/>
      <c r="S118" s="288"/>
      <c r="T118" s="288"/>
      <c r="U118" s="288"/>
      <c r="V118" s="288"/>
      <c r="W118" s="288"/>
      <c r="X118" s="288"/>
      <c r="Y118" s="288"/>
      <c r="Z118" s="288"/>
      <c r="AA118" s="288"/>
      <c r="AB118" s="288"/>
      <c r="AC118" s="288"/>
    </row>
    <row r="119">
      <c r="A119" s="288"/>
      <c r="B119" s="288"/>
      <c r="C119" s="288"/>
      <c r="D119" s="288"/>
      <c r="E119" s="288"/>
      <c r="F119" s="288"/>
      <c r="G119" s="288"/>
      <c r="H119" s="288"/>
      <c r="I119" s="288"/>
      <c r="J119" s="288"/>
      <c r="K119" s="288"/>
      <c r="L119" s="288"/>
      <c r="M119" s="288"/>
      <c r="N119" s="288"/>
      <c r="O119" s="288"/>
      <c r="P119" s="288"/>
      <c r="Q119" s="288"/>
      <c r="R119" s="288"/>
      <c r="S119" s="288"/>
      <c r="T119" s="288"/>
      <c r="U119" s="288"/>
      <c r="V119" s="288"/>
      <c r="W119" s="288"/>
      <c r="X119" s="288"/>
      <c r="Y119" s="288"/>
      <c r="Z119" s="288"/>
      <c r="AA119" s="288"/>
      <c r="AB119" s="288"/>
      <c r="AC119" s="288"/>
    </row>
    <row r="120">
      <c r="A120" s="288"/>
      <c r="B120" s="288"/>
      <c r="C120" s="288"/>
      <c r="D120" s="288"/>
      <c r="E120" s="288"/>
      <c r="F120" s="288"/>
      <c r="G120" s="288"/>
      <c r="H120" s="288"/>
      <c r="I120" s="288"/>
      <c r="J120" s="288"/>
      <c r="K120" s="288"/>
      <c r="L120" s="288"/>
      <c r="M120" s="288"/>
      <c r="N120" s="288"/>
      <c r="O120" s="288"/>
      <c r="P120" s="288"/>
      <c r="Q120" s="288"/>
      <c r="R120" s="288"/>
      <c r="S120" s="288"/>
      <c r="T120" s="288"/>
      <c r="U120" s="288"/>
      <c r="V120" s="288"/>
      <c r="W120" s="288"/>
      <c r="X120" s="288"/>
      <c r="Y120" s="288"/>
      <c r="Z120" s="288"/>
      <c r="AA120" s="288"/>
      <c r="AB120" s="288"/>
      <c r="AC120" s="288"/>
    </row>
    <row r="121">
      <c r="A121" s="288"/>
      <c r="B121" s="288"/>
      <c r="C121" s="288"/>
      <c r="D121" s="288"/>
      <c r="E121" s="288"/>
      <c r="F121" s="288"/>
      <c r="G121" s="288"/>
      <c r="H121" s="288"/>
      <c r="I121" s="288"/>
      <c r="J121" s="288"/>
      <c r="K121" s="288"/>
      <c r="L121" s="288"/>
      <c r="M121" s="288"/>
      <c r="N121" s="288"/>
      <c r="O121" s="288"/>
      <c r="P121" s="288"/>
      <c r="Q121" s="288"/>
      <c r="R121" s="288"/>
      <c r="S121" s="288"/>
      <c r="T121" s="288"/>
      <c r="U121" s="288"/>
      <c r="V121" s="288"/>
      <c r="W121" s="288"/>
      <c r="X121" s="288"/>
      <c r="Y121" s="288"/>
      <c r="Z121" s="288"/>
      <c r="AA121" s="288"/>
      <c r="AB121" s="288"/>
      <c r="AC121" s="288"/>
    </row>
    <row r="122">
      <c r="A122" s="288"/>
      <c r="B122" s="288"/>
      <c r="C122" s="288"/>
      <c r="D122" s="288"/>
      <c r="E122" s="288"/>
      <c r="F122" s="288"/>
      <c r="G122" s="288"/>
      <c r="H122" s="288"/>
      <c r="I122" s="288"/>
      <c r="J122" s="288"/>
      <c r="K122" s="288"/>
      <c r="L122" s="288"/>
      <c r="M122" s="288"/>
      <c r="N122" s="288"/>
      <c r="O122" s="288"/>
      <c r="P122" s="288"/>
      <c r="Q122" s="288"/>
      <c r="R122" s="288"/>
      <c r="S122" s="288"/>
      <c r="T122" s="288"/>
      <c r="U122" s="288"/>
      <c r="V122" s="288"/>
      <c r="W122" s="288"/>
      <c r="X122" s="288"/>
      <c r="Y122" s="288"/>
      <c r="Z122" s="288"/>
      <c r="AA122" s="288"/>
      <c r="AB122" s="288"/>
      <c r="AC122" s="288"/>
    </row>
    <row r="123">
      <c r="A123" s="288"/>
      <c r="B123" s="288"/>
      <c r="C123" s="288"/>
      <c r="D123" s="288"/>
      <c r="E123" s="288"/>
      <c r="F123" s="288"/>
      <c r="G123" s="288"/>
      <c r="H123" s="288"/>
      <c r="I123" s="288"/>
      <c r="J123" s="288"/>
      <c r="K123" s="288"/>
      <c r="L123" s="288"/>
      <c r="M123" s="288"/>
      <c r="N123" s="288"/>
      <c r="O123" s="288"/>
      <c r="P123" s="288"/>
      <c r="Q123" s="288"/>
      <c r="R123" s="288"/>
      <c r="S123" s="288"/>
      <c r="T123" s="288"/>
      <c r="U123" s="288"/>
      <c r="V123" s="288"/>
      <c r="W123" s="288"/>
      <c r="X123" s="288"/>
      <c r="Y123" s="288"/>
      <c r="Z123" s="288"/>
      <c r="AA123" s="288"/>
      <c r="AB123" s="288"/>
      <c r="AC123" s="288"/>
    </row>
    <row r="124">
      <c r="A124" s="288"/>
      <c r="B124" s="288"/>
      <c r="C124" s="288"/>
      <c r="D124" s="288"/>
      <c r="E124" s="288"/>
      <c r="F124" s="288"/>
      <c r="G124" s="288"/>
      <c r="H124" s="288"/>
      <c r="I124" s="288"/>
      <c r="J124" s="288"/>
      <c r="K124" s="288"/>
      <c r="L124" s="288"/>
      <c r="M124" s="288"/>
      <c r="N124" s="288"/>
      <c r="O124" s="288"/>
      <c r="P124" s="288"/>
      <c r="Q124" s="288"/>
      <c r="R124" s="288"/>
      <c r="S124" s="288"/>
      <c r="T124" s="288"/>
      <c r="U124" s="288"/>
      <c r="V124" s="288"/>
      <c r="W124" s="288"/>
      <c r="X124" s="288"/>
      <c r="Y124" s="288"/>
      <c r="Z124" s="288"/>
      <c r="AA124" s="288"/>
      <c r="AB124" s="288"/>
      <c r="AC124" s="288"/>
    </row>
    <row r="125">
      <c r="A125" s="288"/>
      <c r="B125" s="288"/>
      <c r="C125" s="288"/>
      <c r="D125" s="288"/>
      <c r="E125" s="288"/>
      <c r="F125" s="288"/>
      <c r="G125" s="288"/>
      <c r="H125" s="288"/>
      <c r="I125" s="288"/>
      <c r="J125" s="288"/>
      <c r="K125" s="288"/>
      <c r="L125" s="288"/>
      <c r="M125" s="288"/>
      <c r="N125" s="288"/>
      <c r="O125" s="288"/>
      <c r="P125" s="288"/>
      <c r="Q125" s="288"/>
      <c r="R125" s="288"/>
      <c r="S125" s="288"/>
      <c r="T125" s="288"/>
      <c r="U125" s="288"/>
      <c r="V125" s="288"/>
      <c r="W125" s="288"/>
      <c r="X125" s="288"/>
      <c r="Y125" s="288"/>
      <c r="Z125" s="288"/>
      <c r="AA125" s="288"/>
      <c r="AB125" s="288"/>
      <c r="AC125" s="288"/>
    </row>
    <row r="126">
      <c r="A126" s="288"/>
      <c r="B126" s="288"/>
      <c r="C126" s="288"/>
      <c r="D126" s="288"/>
      <c r="E126" s="288"/>
      <c r="F126" s="288"/>
      <c r="G126" s="288"/>
      <c r="H126" s="288"/>
      <c r="I126" s="288"/>
      <c r="J126" s="288"/>
      <c r="K126" s="288"/>
      <c r="L126" s="288"/>
      <c r="M126" s="288"/>
      <c r="N126" s="288"/>
      <c r="O126" s="288"/>
      <c r="P126" s="288"/>
      <c r="Q126" s="288"/>
      <c r="R126" s="288"/>
      <c r="S126" s="288"/>
      <c r="T126" s="288"/>
      <c r="U126" s="288"/>
      <c r="V126" s="288"/>
      <c r="W126" s="288"/>
      <c r="X126" s="288"/>
      <c r="Y126" s="288"/>
      <c r="Z126" s="288"/>
      <c r="AA126" s="288"/>
      <c r="AB126" s="288"/>
      <c r="AC126" s="288"/>
    </row>
    <row r="127">
      <c r="A127" s="288"/>
      <c r="B127" s="288"/>
      <c r="C127" s="288"/>
      <c r="D127" s="288"/>
      <c r="E127" s="288"/>
      <c r="F127" s="288"/>
      <c r="G127" s="288"/>
      <c r="H127" s="288"/>
      <c r="I127" s="288"/>
      <c r="J127" s="288"/>
      <c r="K127" s="288"/>
      <c r="L127" s="288"/>
      <c r="M127" s="288"/>
      <c r="N127" s="288"/>
      <c r="O127" s="288"/>
      <c r="P127" s="288"/>
      <c r="Q127" s="288"/>
      <c r="R127" s="288"/>
      <c r="S127" s="288"/>
      <c r="T127" s="288"/>
      <c r="U127" s="288"/>
      <c r="V127" s="288"/>
      <c r="W127" s="288"/>
      <c r="X127" s="288"/>
      <c r="Y127" s="288"/>
      <c r="Z127" s="288"/>
      <c r="AA127" s="288"/>
      <c r="AB127" s="288"/>
      <c r="AC127" s="288"/>
    </row>
    <row r="128">
      <c r="A128" s="288"/>
      <c r="B128" s="288"/>
      <c r="C128" s="288"/>
      <c r="D128" s="288"/>
      <c r="E128" s="288"/>
      <c r="F128" s="288"/>
      <c r="G128" s="288"/>
      <c r="H128" s="288"/>
      <c r="I128" s="288"/>
      <c r="J128" s="288"/>
      <c r="K128" s="288"/>
      <c r="L128" s="288"/>
      <c r="M128" s="288"/>
      <c r="N128" s="288"/>
      <c r="O128" s="288"/>
      <c r="P128" s="288"/>
      <c r="Q128" s="288"/>
      <c r="R128" s="288"/>
      <c r="S128" s="288"/>
      <c r="T128" s="288"/>
      <c r="U128" s="288"/>
      <c r="V128" s="288"/>
      <c r="W128" s="288"/>
      <c r="X128" s="288"/>
      <c r="Y128" s="288"/>
      <c r="Z128" s="288"/>
      <c r="AA128" s="288"/>
      <c r="AB128" s="288"/>
      <c r="AC128" s="288"/>
    </row>
    <row r="129">
      <c r="A129" s="288"/>
      <c r="B129" s="288"/>
      <c r="C129" s="288"/>
      <c r="D129" s="288"/>
      <c r="E129" s="288"/>
      <c r="F129" s="288"/>
      <c r="G129" s="288"/>
      <c r="H129" s="288"/>
      <c r="I129" s="288"/>
      <c r="J129" s="288"/>
      <c r="K129" s="288"/>
      <c r="L129" s="288"/>
      <c r="M129" s="288"/>
      <c r="N129" s="288"/>
      <c r="O129" s="288"/>
      <c r="P129" s="288"/>
      <c r="Q129" s="288"/>
      <c r="R129" s="288"/>
      <c r="S129" s="288"/>
      <c r="T129" s="288"/>
      <c r="U129" s="288"/>
      <c r="V129" s="288"/>
      <c r="W129" s="288"/>
      <c r="X129" s="288"/>
      <c r="Y129" s="288"/>
      <c r="Z129" s="288"/>
      <c r="AA129" s="288"/>
      <c r="AB129" s="288"/>
      <c r="AC129" s="288"/>
    </row>
    <row r="130">
      <c r="A130" s="288"/>
      <c r="B130" s="288"/>
      <c r="C130" s="288"/>
      <c r="D130" s="288"/>
      <c r="E130" s="288"/>
      <c r="F130" s="288"/>
      <c r="G130" s="288"/>
      <c r="H130" s="288"/>
      <c r="I130" s="288"/>
      <c r="J130" s="288"/>
      <c r="K130" s="288"/>
      <c r="L130" s="288"/>
      <c r="M130" s="288"/>
      <c r="N130" s="288"/>
      <c r="O130" s="288"/>
      <c r="P130" s="288"/>
      <c r="Q130" s="288"/>
      <c r="R130" s="288"/>
      <c r="S130" s="288"/>
      <c r="T130" s="288"/>
      <c r="U130" s="288"/>
      <c r="V130" s="288"/>
      <c r="W130" s="288"/>
      <c r="X130" s="288"/>
      <c r="Y130" s="288"/>
      <c r="Z130" s="288"/>
      <c r="AA130" s="288"/>
      <c r="AB130" s="288"/>
      <c r="AC130" s="288"/>
    </row>
    <row r="131">
      <c r="A131" s="288"/>
      <c r="B131" s="288"/>
      <c r="C131" s="288"/>
      <c r="D131" s="288"/>
      <c r="E131" s="288"/>
      <c r="F131" s="288"/>
      <c r="G131" s="288"/>
      <c r="H131" s="288"/>
      <c r="I131" s="288"/>
      <c r="J131" s="288"/>
      <c r="K131" s="288"/>
      <c r="L131" s="288"/>
      <c r="M131" s="288"/>
      <c r="N131" s="288"/>
      <c r="O131" s="288"/>
      <c r="P131" s="288"/>
      <c r="Q131" s="288"/>
      <c r="R131" s="288"/>
      <c r="S131" s="288"/>
      <c r="T131" s="288"/>
      <c r="U131" s="288"/>
      <c r="V131" s="288"/>
      <c r="W131" s="288"/>
      <c r="X131" s="288"/>
      <c r="Y131" s="288"/>
      <c r="Z131" s="288"/>
      <c r="AA131" s="288"/>
      <c r="AB131" s="288"/>
      <c r="AC131" s="288"/>
    </row>
    <row r="132">
      <c r="A132" s="288"/>
      <c r="B132" s="288"/>
      <c r="C132" s="288"/>
      <c r="D132" s="288"/>
      <c r="E132" s="288"/>
      <c r="F132" s="288"/>
      <c r="G132" s="288"/>
      <c r="H132" s="288"/>
      <c r="I132" s="288"/>
      <c r="J132" s="288"/>
      <c r="K132" s="288"/>
      <c r="L132" s="288"/>
      <c r="M132" s="288"/>
      <c r="N132" s="288"/>
      <c r="O132" s="288"/>
      <c r="P132" s="288"/>
      <c r="Q132" s="288"/>
      <c r="R132" s="288"/>
      <c r="S132" s="288"/>
      <c r="T132" s="288"/>
      <c r="U132" s="288"/>
      <c r="V132" s="288"/>
      <c r="W132" s="288"/>
      <c r="X132" s="288"/>
      <c r="Y132" s="288"/>
      <c r="Z132" s="288"/>
      <c r="AA132" s="288"/>
      <c r="AB132" s="288"/>
      <c r="AC132" s="288"/>
    </row>
    <row r="133">
      <c r="A133" s="288"/>
      <c r="B133" s="288"/>
      <c r="C133" s="288"/>
      <c r="D133" s="288"/>
      <c r="E133" s="288"/>
      <c r="F133" s="288"/>
      <c r="G133" s="288"/>
      <c r="H133" s="288"/>
      <c r="I133" s="288"/>
      <c r="J133" s="288"/>
      <c r="K133" s="288"/>
      <c r="L133" s="288"/>
      <c r="M133" s="288"/>
      <c r="N133" s="288"/>
      <c r="O133" s="288"/>
      <c r="P133" s="288"/>
      <c r="Q133" s="288"/>
      <c r="R133" s="288"/>
      <c r="S133" s="288"/>
      <c r="T133" s="288"/>
      <c r="U133" s="288"/>
      <c r="V133" s="288"/>
      <c r="W133" s="288"/>
      <c r="X133" s="288"/>
      <c r="Y133" s="288"/>
      <c r="Z133" s="288"/>
      <c r="AA133" s="288"/>
      <c r="AB133" s="288"/>
      <c r="AC133" s="288"/>
    </row>
    <row r="134">
      <c r="A134" s="288"/>
      <c r="B134" s="288"/>
      <c r="C134" s="288"/>
      <c r="D134" s="288"/>
      <c r="E134" s="288"/>
      <c r="F134" s="288"/>
      <c r="G134" s="288"/>
      <c r="H134" s="288"/>
      <c r="I134" s="288"/>
      <c r="J134" s="288"/>
      <c r="K134" s="288"/>
      <c r="L134" s="288"/>
      <c r="M134" s="288"/>
      <c r="N134" s="288"/>
      <c r="O134" s="288"/>
      <c r="P134" s="288"/>
      <c r="Q134" s="288"/>
      <c r="R134" s="288"/>
      <c r="S134" s="288"/>
      <c r="T134" s="288"/>
      <c r="U134" s="288"/>
      <c r="V134" s="288"/>
      <c r="W134" s="288"/>
      <c r="X134" s="288"/>
      <c r="Y134" s="288"/>
      <c r="Z134" s="288"/>
      <c r="AA134" s="288"/>
      <c r="AB134" s="288"/>
      <c r="AC134" s="288"/>
    </row>
    <row r="135">
      <c r="A135" s="288"/>
      <c r="B135" s="288"/>
      <c r="C135" s="288"/>
      <c r="D135" s="288"/>
      <c r="E135" s="288"/>
      <c r="F135" s="288"/>
      <c r="G135" s="288"/>
      <c r="H135" s="288"/>
      <c r="I135" s="288"/>
      <c r="J135" s="288"/>
      <c r="K135" s="288"/>
      <c r="L135" s="288"/>
      <c r="M135" s="288"/>
      <c r="N135" s="288"/>
      <c r="O135" s="288"/>
      <c r="P135" s="288"/>
      <c r="Q135" s="288"/>
      <c r="R135" s="288"/>
      <c r="S135" s="288"/>
      <c r="T135" s="288"/>
      <c r="U135" s="288"/>
      <c r="V135" s="288"/>
      <c r="W135" s="288"/>
      <c r="X135" s="288"/>
      <c r="Y135" s="288"/>
      <c r="Z135" s="288"/>
      <c r="AA135" s="288"/>
      <c r="AB135" s="288"/>
      <c r="AC135" s="288"/>
    </row>
    <row r="136">
      <c r="A136" s="288"/>
      <c r="B136" s="288"/>
      <c r="C136" s="288"/>
      <c r="D136" s="288"/>
      <c r="E136" s="288"/>
      <c r="F136" s="288"/>
      <c r="G136" s="288"/>
      <c r="H136" s="288"/>
      <c r="I136" s="288"/>
      <c r="J136" s="288"/>
      <c r="K136" s="288"/>
      <c r="L136" s="288"/>
      <c r="M136" s="288"/>
      <c r="N136" s="288"/>
      <c r="O136" s="288"/>
      <c r="P136" s="288"/>
      <c r="Q136" s="288"/>
      <c r="R136" s="288"/>
      <c r="S136" s="288"/>
      <c r="T136" s="288"/>
      <c r="U136" s="288"/>
      <c r="V136" s="288"/>
      <c r="W136" s="288"/>
      <c r="X136" s="288"/>
      <c r="Y136" s="288"/>
      <c r="Z136" s="288"/>
      <c r="AA136" s="288"/>
      <c r="AB136" s="288"/>
      <c r="AC136" s="288"/>
    </row>
    <row r="137">
      <c r="A137" s="288"/>
      <c r="B137" s="288"/>
      <c r="C137" s="288"/>
      <c r="D137" s="288"/>
      <c r="E137" s="288"/>
      <c r="F137" s="288"/>
      <c r="G137" s="288"/>
      <c r="H137" s="288"/>
      <c r="I137" s="288"/>
      <c r="J137" s="288"/>
      <c r="K137" s="288"/>
      <c r="L137" s="288"/>
      <c r="M137" s="288"/>
      <c r="N137" s="288"/>
      <c r="O137" s="288"/>
      <c r="P137" s="288"/>
      <c r="Q137" s="288"/>
      <c r="R137" s="288"/>
      <c r="S137" s="288"/>
      <c r="T137" s="288"/>
      <c r="U137" s="288"/>
      <c r="V137" s="288"/>
      <c r="W137" s="288"/>
      <c r="X137" s="288"/>
      <c r="Y137" s="288"/>
      <c r="Z137" s="288"/>
      <c r="AA137" s="288"/>
      <c r="AB137" s="288"/>
      <c r="AC137" s="288"/>
    </row>
    <row r="138">
      <c r="A138" s="288"/>
      <c r="B138" s="288"/>
      <c r="C138" s="288"/>
      <c r="D138" s="288"/>
      <c r="E138" s="288"/>
      <c r="F138" s="288"/>
      <c r="G138" s="288"/>
      <c r="H138" s="288"/>
      <c r="I138" s="288"/>
      <c r="J138" s="288"/>
      <c r="K138" s="288"/>
      <c r="L138" s="288"/>
      <c r="M138" s="288"/>
      <c r="N138" s="288"/>
      <c r="O138" s="288"/>
      <c r="P138" s="288"/>
      <c r="Q138" s="288"/>
      <c r="R138" s="288"/>
      <c r="S138" s="288"/>
      <c r="T138" s="288"/>
      <c r="U138" s="288"/>
      <c r="V138" s="288"/>
      <c r="W138" s="288"/>
      <c r="X138" s="288"/>
      <c r="Y138" s="288"/>
      <c r="Z138" s="288"/>
      <c r="AA138" s="288"/>
      <c r="AB138" s="288"/>
      <c r="AC138" s="288"/>
    </row>
    <row r="139">
      <c r="A139" s="288"/>
      <c r="B139" s="288"/>
      <c r="C139" s="288"/>
      <c r="D139" s="288"/>
      <c r="E139" s="288"/>
      <c r="F139" s="288"/>
      <c r="G139" s="288"/>
      <c r="H139" s="288"/>
      <c r="I139" s="288"/>
      <c r="J139" s="288"/>
      <c r="K139" s="288"/>
      <c r="L139" s="288"/>
      <c r="M139" s="288"/>
      <c r="N139" s="288"/>
      <c r="O139" s="288"/>
      <c r="P139" s="288"/>
      <c r="Q139" s="288"/>
      <c r="R139" s="288"/>
      <c r="S139" s="288"/>
      <c r="T139" s="288"/>
      <c r="U139" s="288"/>
      <c r="V139" s="288"/>
      <c r="W139" s="288"/>
      <c r="X139" s="288"/>
      <c r="Y139" s="288"/>
      <c r="Z139" s="288"/>
      <c r="AA139" s="288"/>
      <c r="AB139" s="288"/>
      <c r="AC139" s="288"/>
    </row>
    <row r="140">
      <c r="A140" s="288"/>
      <c r="B140" s="288"/>
      <c r="C140" s="288"/>
      <c r="D140" s="288"/>
      <c r="E140" s="288"/>
      <c r="F140" s="288"/>
      <c r="G140" s="288"/>
      <c r="H140" s="288"/>
      <c r="I140" s="288"/>
      <c r="J140" s="288"/>
      <c r="K140" s="288"/>
      <c r="L140" s="288"/>
      <c r="M140" s="288"/>
      <c r="N140" s="288"/>
      <c r="O140" s="288"/>
      <c r="P140" s="288"/>
      <c r="Q140" s="288"/>
      <c r="R140" s="288"/>
      <c r="S140" s="288"/>
      <c r="T140" s="288"/>
      <c r="U140" s="288"/>
      <c r="V140" s="288"/>
      <c r="W140" s="288"/>
      <c r="X140" s="288"/>
      <c r="Y140" s="288"/>
      <c r="Z140" s="288"/>
      <c r="AA140" s="288"/>
      <c r="AB140" s="288"/>
      <c r="AC140" s="288"/>
    </row>
    <row r="141">
      <c r="A141" s="288"/>
      <c r="B141" s="288"/>
      <c r="C141" s="288"/>
      <c r="D141" s="288"/>
      <c r="E141" s="288"/>
      <c r="F141" s="288"/>
      <c r="G141" s="288"/>
      <c r="H141" s="288"/>
      <c r="I141" s="288"/>
      <c r="J141" s="288"/>
      <c r="K141" s="288"/>
      <c r="L141" s="288"/>
      <c r="M141" s="288"/>
      <c r="N141" s="288"/>
      <c r="O141" s="288"/>
      <c r="P141" s="288"/>
      <c r="Q141" s="288"/>
      <c r="R141" s="288"/>
      <c r="S141" s="288"/>
      <c r="T141" s="288"/>
      <c r="U141" s="288"/>
      <c r="V141" s="288"/>
      <c r="W141" s="288"/>
      <c r="X141" s="288"/>
      <c r="Y141" s="288"/>
      <c r="Z141" s="288"/>
      <c r="AA141" s="288"/>
      <c r="AB141" s="288"/>
      <c r="AC141" s="288"/>
    </row>
    <row r="142">
      <c r="A142" s="288"/>
      <c r="B142" s="288"/>
      <c r="C142" s="288"/>
      <c r="D142" s="288"/>
      <c r="E142" s="288"/>
      <c r="F142" s="288"/>
      <c r="G142" s="288"/>
      <c r="H142" s="288"/>
      <c r="I142" s="288"/>
      <c r="J142" s="288"/>
      <c r="K142" s="288"/>
      <c r="L142" s="288"/>
      <c r="M142" s="288"/>
      <c r="N142" s="288"/>
      <c r="O142" s="288"/>
      <c r="P142" s="288"/>
      <c r="Q142" s="288"/>
      <c r="R142" s="288"/>
      <c r="S142" s="288"/>
      <c r="T142" s="288"/>
      <c r="U142" s="288"/>
      <c r="V142" s="288"/>
      <c r="W142" s="288"/>
      <c r="X142" s="288"/>
      <c r="Y142" s="288"/>
      <c r="Z142" s="288"/>
      <c r="AA142" s="288"/>
      <c r="AB142" s="288"/>
      <c r="AC142" s="288"/>
    </row>
    <row r="143">
      <c r="A143" s="288"/>
      <c r="B143" s="288"/>
      <c r="C143" s="288"/>
      <c r="D143" s="288"/>
      <c r="E143" s="288"/>
      <c r="F143" s="288"/>
      <c r="G143" s="288"/>
      <c r="H143" s="288"/>
      <c r="I143" s="288"/>
      <c r="J143" s="288"/>
      <c r="K143" s="288"/>
      <c r="L143" s="288"/>
      <c r="M143" s="288"/>
      <c r="N143" s="288"/>
      <c r="O143" s="288"/>
      <c r="P143" s="288"/>
      <c r="Q143" s="288"/>
      <c r="R143" s="288"/>
      <c r="S143" s="288"/>
      <c r="T143" s="288"/>
      <c r="U143" s="288"/>
      <c r="V143" s="288"/>
      <c r="W143" s="288"/>
      <c r="X143" s="288"/>
      <c r="Y143" s="288"/>
      <c r="Z143" s="288"/>
      <c r="AA143" s="288"/>
      <c r="AB143" s="288"/>
      <c r="AC143" s="288"/>
    </row>
    <row r="144">
      <c r="A144" s="288"/>
      <c r="B144" s="288"/>
      <c r="C144" s="288"/>
      <c r="D144" s="288"/>
      <c r="E144" s="288"/>
      <c r="F144" s="288"/>
      <c r="G144" s="288"/>
      <c r="H144" s="288"/>
      <c r="I144" s="288"/>
      <c r="J144" s="288"/>
      <c r="K144" s="288"/>
      <c r="L144" s="288"/>
      <c r="M144" s="288"/>
      <c r="N144" s="288"/>
      <c r="O144" s="288"/>
      <c r="P144" s="288"/>
      <c r="Q144" s="288"/>
      <c r="R144" s="288"/>
      <c r="S144" s="288"/>
      <c r="T144" s="288"/>
      <c r="U144" s="288"/>
      <c r="V144" s="288"/>
      <c r="W144" s="288"/>
      <c r="X144" s="288"/>
      <c r="Y144" s="288"/>
      <c r="Z144" s="288"/>
      <c r="AA144" s="288"/>
      <c r="AB144" s="288"/>
      <c r="AC144" s="288"/>
    </row>
    <row r="145">
      <c r="A145" s="288"/>
      <c r="B145" s="288"/>
      <c r="C145" s="288"/>
      <c r="D145" s="288"/>
      <c r="E145" s="288"/>
      <c r="F145" s="288"/>
      <c r="G145" s="288"/>
      <c r="H145" s="288"/>
      <c r="I145" s="288"/>
      <c r="J145" s="288"/>
      <c r="K145" s="288"/>
      <c r="L145" s="288"/>
      <c r="M145" s="288"/>
      <c r="N145" s="288"/>
      <c r="O145" s="288"/>
      <c r="P145" s="288"/>
      <c r="Q145" s="288"/>
      <c r="R145" s="288"/>
      <c r="S145" s="288"/>
      <c r="T145" s="288"/>
      <c r="U145" s="288"/>
      <c r="V145" s="288"/>
      <c r="W145" s="288"/>
      <c r="X145" s="288"/>
      <c r="Y145" s="288"/>
      <c r="Z145" s="288"/>
      <c r="AA145" s="288"/>
      <c r="AB145" s="288"/>
      <c r="AC145" s="288"/>
    </row>
    <row r="146">
      <c r="A146" s="288"/>
      <c r="B146" s="288"/>
      <c r="C146" s="288"/>
      <c r="D146" s="288"/>
      <c r="E146" s="288"/>
      <c r="F146" s="288"/>
      <c r="G146" s="288"/>
      <c r="H146" s="288"/>
      <c r="I146" s="288"/>
      <c r="J146" s="288"/>
      <c r="K146" s="288"/>
      <c r="L146" s="288"/>
      <c r="M146" s="288"/>
      <c r="N146" s="288"/>
      <c r="O146" s="288"/>
      <c r="P146" s="288"/>
      <c r="Q146" s="288"/>
      <c r="R146" s="288"/>
      <c r="S146" s="288"/>
      <c r="T146" s="288"/>
      <c r="U146" s="288"/>
      <c r="V146" s="288"/>
      <c r="W146" s="288"/>
      <c r="X146" s="288"/>
      <c r="Y146" s="288"/>
      <c r="Z146" s="288"/>
      <c r="AA146" s="288"/>
      <c r="AB146" s="288"/>
      <c r="AC146" s="288"/>
    </row>
    <row r="147">
      <c r="A147" s="288"/>
      <c r="B147" s="288"/>
      <c r="C147" s="288"/>
      <c r="D147" s="288"/>
      <c r="E147" s="288"/>
      <c r="F147" s="288"/>
      <c r="G147" s="288"/>
      <c r="H147" s="288"/>
      <c r="I147" s="288"/>
      <c r="J147" s="288"/>
      <c r="K147" s="288"/>
      <c r="L147" s="288"/>
      <c r="M147" s="288"/>
      <c r="N147" s="288"/>
      <c r="O147" s="288"/>
      <c r="P147" s="288"/>
      <c r="Q147" s="288"/>
      <c r="R147" s="288"/>
      <c r="S147" s="288"/>
      <c r="T147" s="288"/>
      <c r="U147" s="288"/>
      <c r="V147" s="288"/>
      <c r="W147" s="288"/>
      <c r="X147" s="288"/>
      <c r="Y147" s="288"/>
      <c r="Z147" s="288"/>
      <c r="AA147" s="288"/>
      <c r="AB147" s="288"/>
      <c r="AC147" s="288"/>
    </row>
    <row r="148">
      <c r="A148" s="288"/>
      <c r="B148" s="288"/>
      <c r="C148" s="288"/>
      <c r="D148" s="288"/>
      <c r="E148" s="288"/>
      <c r="F148" s="288"/>
      <c r="G148" s="288"/>
      <c r="H148" s="288"/>
      <c r="I148" s="288"/>
      <c r="J148" s="288"/>
      <c r="K148" s="288"/>
      <c r="L148" s="288"/>
      <c r="M148" s="288"/>
      <c r="N148" s="288"/>
      <c r="O148" s="288"/>
      <c r="P148" s="288"/>
      <c r="Q148" s="288"/>
      <c r="R148" s="288"/>
      <c r="S148" s="288"/>
      <c r="T148" s="288"/>
      <c r="U148" s="288"/>
      <c r="V148" s="288"/>
      <c r="W148" s="288"/>
      <c r="X148" s="288"/>
      <c r="Y148" s="288"/>
      <c r="Z148" s="288"/>
      <c r="AA148" s="288"/>
      <c r="AB148" s="288"/>
      <c r="AC148" s="288"/>
    </row>
    <row r="149">
      <c r="A149" s="288"/>
      <c r="B149" s="288"/>
      <c r="C149" s="288"/>
      <c r="D149" s="288"/>
      <c r="E149" s="288"/>
      <c r="F149" s="288"/>
      <c r="G149" s="288"/>
      <c r="H149" s="288"/>
      <c r="I149" s="288"/>
      <c r="J149" s="288"/>
      <c r="K149" s="288"/>
      <c r="L149" s="288"/>
      <c r="M149" s="288"/>
      <c r="N149" s="288"/>
      <c r="O149" s="288"/>
      <c r="P149" s="288"/>
      <c r="Q149" s="288"/>
      <c r="R149" s="288"/>
      <c r="S149" s="288"/>
      <c r="T149" s="288"/>
      <c r="U149" s="288"/>
      <c r="V149" s="288"/>
      <c r="W149" s="288"/>
      <c r="X149" s="288"/>
      <c r="Y149" s="288"/>
      <c r="Z149" s="288"/>
      <c r="AA149" s="288"/>
      <c r="AB149" s="288"/>
      <c r="AC149" s="288"/>
    </row>
    <row r="150">
      <c r="A150" s="288"/>
      <c r="B150" s="288"/>
      <c r="C150" s="288"/>
      <c r="D150" s="288"/>
      <c r="E150" s="288"/>
      <c r="F150" s="288"/>
      <c r="G150" s="288"/>
      <c r="H150" s="288"/>
      <c r="I150" s="288"/>
      <c r="J150" s="288"/>
      <c r="K150" s="288"/>
      <c r="L150" s="288"/>
      <c r="M150" s="288"/>
      <c r="N150" s="288"/>
      <c r="O150" s="288"/>
      <c r="P150" s="288"/>
      <c r="Q150" s="288"/>
      <c r="R150" s="288"/>
      <c r="S150" s="288"/>
      <c r="T150" s="288"/>
      <c r="U150" s="288"/>
      <c r="V150" s="288"/>
      <c r="W150" s="288"/>
      <c r="X150" s="288"/>
      <c r="Y150" s="288"/>
      <c r="Z150" s="288"/>
      <c r="AA150" s="288"/>
      <c r="AB150" s="288"/>
      <c r="AC150" s="288"/>
    </row>
    <row r="151">
      <c r="A151" s="288"/>
      <c r="B151" s="288"/>
      <c r="C151" s="288"/>
      <c r="D151" s="288"/>
      <c r="E151" s="288"/>
      <c r="F151" s="288"/>
      <c r="G151" s="288"/>
      <c r="H151" s="288"/>
      <c r="I151" s="288"/>
      <c r="J151" s="288"/>
      <c r="K151" s="288"/>
      <c r="L151" s="288"/>
      <c r="M151" s="288"/>
      <c r="N151" s="288"/>
      <c r="O151" s="288"/>
      <c r="P151" s="288"/>
      <c r="Q151" s="288"/>
      <c r="R151" s="288"/>
      <c r="S151" s="288"/>
      <c r="T151" s="288"/>
      <c r="U151" s="288"/>
      <c r="V151" s="288"/>
      <c r="W151" s="288"/>
      <c r="X151" s="288"/>
      <c r="Y151" s="288"/>
      <c r="Z151" s="288"/>
      <c r="AA151" s="288"/>
      <c r="AB151" s="288"/>
      <c r="AC151" s="288"/>
    </row>
    <row r="152">
      <c r="A152" s="288"/>
      <c r="B152" s="288"/>
      <c r="C152" s="288"/>
      <c r="D152" s="288"/>
      <c r="E152" s="288"/>
      <c r="F152" s="288"/>
      <c r="G152" s="288"/>
      <c r="H152" s="288"/>
      <c r="I152" s="288"/>
      <c r="J152" s="288"/>
      <c r="K152" s="288"/>
      <c r="L152" s="288"/>
      <c r="M152" s="288"/>
      <c r="N152" s="288"/>
      <c r="O152" s="288"/>
      <c r="P152" s="288"/>
      <c r="Q152" s="288"/>
      <c r="R152" s="288"/>
      <c r="S152" s="288"/>
      <c r="T152" s="288"/>
      <c r="U152" s="288"/>
      <c r="V152" s="288"/>
      <c r="W152" s="288"/>
      <c r="X152" s="288"/>
      <c r="Y152" s="288"/>
      <c r="Z152" s="288"/>
      <c r="AA152" s="288"/>
      <c r="AB152" s="288"/>
      <c r="AC152" s="288"/>
    </row>
    <row r="153">
      <c r="A153" s="288"/>
      <c r="B153" s="288"/>
      <c r="C153" s="288"/>
      <c r="D153" s="288"/>
      <c r="E153" s="288"/>
      <c r="F153" s="288"/>
      <c r="G153" s="288"/>
      <c r="H153" s="288"/>
      <c r="I153" s="288"/>
      <c r="J153" s="288"/>
      <c r="K153" s="288"/>
      <c r="L153" s="288"/>
      <c r="M153" s="288"/>
      <c r="N153" s="288"/>
      <c r="O153" s="288"/>
      <c r="P153" s="288"/>
      <c r="Q153" s="288"/>
      <c r="R153" s="288"/>
      <c r="S153" s="288"/>
      <c r="T153" s="288"/>
      <c r="U153" s="288"/>
      <c r="V153" s="288"/>
      <c r="W153" s="288"/>
      <c r="X153" s="288"/>
      <c r="Y153" s="288"/>
      <c r="Z153" s="288"/>
      <c r="AA153" s="288"/>
      <c r="AB153" s="288"/>
      <c r="AC153" s="288"/>
    </row>
    <row r="154">
      <c r="A154" s="288"/>
      <c r="B154" s="288"/>
      <c r="C154" s="288"/>
      <c r="D154" s="288"/>
      <c r="E154" s="288"/>
      <c r="F154" s="288"/>
      <c r="G154" s="288"/>
      <c r="H154" s="288"/>
      <c r="I154" s="288"/>
      <c r="J154" s="288"/>
      <c r="K154" s="288"/>
      <c r="L154" s="288"/>
      <c r="M154" s="288"/>
      <c r="N154" s="288"/>
      <c r="O154" s="288"/>
      <c r="P154" s="288"/>
      <c r="Q154" s="288"/>
      <c r="R154" s="288"/>
      <c r="S154" s="288"/>
      <c r="T154" s="288"/>
      <c r="U154" s="288"/>
      <c r="V154" s="288"/>
      <c r="W154" s="288"/>
      <c r="X154" s="288"/>
      <c r="Y154" s="288"/>
      <c r="Z154" s="288"/>
      <c r="AA154" s="288"/>
      <c r="AB154" s="288"/>
      <c r="AC154" s="288"/>
    </row>
    <row r="155">
      <c r="A155" s="288"/>
      <c r="B155" s="288"/>
      <c r="C155" s="288"/>
      <c r="D155" s="288"/>
      <c r="E155" s="288"/>
      <c r="F155" s="288"/>
      <c r="G155" s="288"/>
      <c r="H155" s="288"/>
      <c r="I155" s="288"/>
      <c r="J155" s="288"/>
      <c r="K155" s="288"/>
      <c r="L155" s="288"/>
      <c r="M155" s="288"/>
      <c r="N155" s="288"/>
      <c r="O155" s="288"/>
      <c r="P155" s="288"/>
      <c r="Q155" s="288"/>
      <c r="R155" s="288"/>
      <c r="S155" s="288"/>
      <c r="T155" s="288"/>
      <c r="U155" s="288"/>
      <c r="V155" s="288"/>
      <c r="W155" s="288"/>
      <c r="X155" s="288"/>
      <c r="Y155" s="288"/>
      <c r="Z155" s="288"/>
      <c r="AA155" s="288"/>
      <c r="AB155" s="288"/>
      <c r="AC155" s="288"/>
    </row>
    <row r="156">
      <c r="A156" s="288"/>
      <c r="B156" s="288"/>
      <c r="C156" s="288"/>
      <c r="D156" s="288"/>
      <c r="E156" s="288"/>
      <c r="F156" s="288"/>
      <c r="G156" s="288"/>
      <c r="H156" s="288"/>
      <c r="I156" s="288"/>
      <c r="J156" s="288"/>
      <c r="K156" s="288"/>
      <c r="L156" s="288"/>
      <c r="M156" s="288"/>
      <c r="N156" s="288"/>
      <c r="O156" s="288"/>
      <c r="P156" s="288"/>
      <c r="Q156" s="288"/>
      <c r="R156" s="288"/>
      <c r="S156" s="288"/>
      <c r="T156" s="288"/>
      <c r="U156" s="288"/>
      <c r="V156" s="288"/>
      <c r="W156" s="288"/>
      <c r="X156" s="288"/>
      <c r="Y156" s="288"/>
      <c r="Z156" s="288"/>
      <c r="AA156" s="288"/>
      <c r="AB156" s="288"/>
      <c r="AC156" s="288"/>
    </row>
    <row r="157">
      <c r="A157" s="288"/>
      <c r="B157" s="288"/>
      <c r="C157" s="288"/>
      <c r="D157" s="288"/>
      <c r="E157" s="288"/>
      <c r="F157" s="288"/>
      <c r="G157" s="288"/>
      <c r="H157" s="288"/>
      <c r="I157" s="288"/>
      <c r="J157" s="288"/>
      <c r="K157" s="288"/>
      <c r="L157" s="288"/>
      <c r="M157" s="288"/>
      <c r="N157" s="288"/>
      <c r="O157" s="288"/>
      <c r="P157" s="288"/>
      <c r="Q157" s="288"/>
      <c r="R157" s="288"/>
      <c r="S157" s="288"/>
      <c r="T157" s="288"/>
      <c r="U157" s="288"/>
      <c r="V157" s="288"/>
      <c r="W157" s="288"/>
      <c r="X157" s="288"/>
      <c r="Y157" s="288"/>
      <c r="Z157" s="288"/>
      <c r="AA157" s="288"/>
      <c r="AB157" s="288"/>
      <c r="AC157" s="288"/>
    </row>
    <row r="158">
      <c r="A158" s="288"/>
      <c r="B158" s="288"/>
      <c r="C158" s="288"/>
      <c r="D158" s="288"/>
      <c r="E158" s="288"/>
      <c r="F158" s="288"/>
      <c r="G158" s="288"/>
      <c r="H158" s="288"/>
      <c r="I158" s="288"/>
      <c r="J158" s="288"/>
      <c r="K158" s="288"/>
      <c r="L158" s="288"/>
      <c r="M158" s="288"/>
      <c r="N158" s="288"/>
      <c r="O158" s="288"/>
      <c r="P158" s="288"/>
      <c r="Q158" s="288"/>
      <c r="R158" s="288"/>
      <c r="S158" s="288"/>
      <c r="T158" s="288"/>
      <c r="U158" s="288"/>
      <c r="V158" s="288"/>
      <c r="W158" s="288"/>
      <c r="X158" s="288"/>
      <c r="Y158" s="288"/>
      <c r="Z158" s="288"/>
      <c r="AA158" s="288"/>
      <c r="AB158" s="288"/>
      <c r="AC158" s="288"/>
    </row>
    <row r="159">
      <c r="A159" s="288"/>
      <c r="B159" s="288"/>
      <c r="C159" s="288"/>
      <c r="D159" s="288"/>
      <c r="E159" s="288"/>
      <c r="F159" s="288"/>
      <c r="G159" s="288"/>
      <c r="H159" s="288"/>
      <c r="I159" s="288"/>
      <c r="J159" s="288"/>
      <c r="K159" s="288"/>
      <c r="L159" s="288"/>
      <c r="M159" s="288"/>
      <c r="N159" s="288"/>
      <c r="O159" s="288"/>
      <c r="P159" s="288"/>
      <c r="Q159" s="288"/>
      <c r="R159" s="288"/>
      <c r="S159" s="288"/>
      <c r="T159" s="288"/>
      <c r="U159" s="288"/>
      <c r="V159" s="288"/>
      <c r="W159" s="288"/>
      <c r="X159" s="288"/>
      <c r="Y159" s="288"/>
      <c r="Z159" s="288"/>
      <c r="AA159" s="288"/>
      <c r="AB159" s="288"/>
      <c r="AC159" s="288"/>
    </row>
    <row r="160">
      <c r="A160" s="288"/>
      <c r="B160" s="288"/>
      <c r="C160" s="288"/>
      <c r="D160" s="288"/>
      <c r="E160" s="288"/>
      <c r="F160" s="288"/>
      <c r="G160" s="288"/>
      <c r="H160" s="288"/>
      <c r="I160" s="288"/>
      <c r="J160" s="288"/>
      <c r="K160" s="288"/>
      <c r="L160" s="288"/>
      <c r="M160" s="288"/>
      <c r="N160" s="288"/>
      <c r="O160" s="288"/>
      <c r="P160" s="288"/>
      <c r="Q160" s="288"/>
      <c r="R160" s="288"/>
      <c r="S160" s="288"/>
      <c r="T160" s="288"/>
      <c r="U160" s="288"/>
      <c r="V160" s="288"/>
      <c r="W160" s="288"/>
      <c r="X160" s="288"/>
      <c r="Y160" s="288"/>
      <c r="Z160" s="288"/>
      <c r="AA160" s="288"/>
      <c r="AB160" s="288"/>
      <c r="AC160" s="288"/>
    </row>
    <row r="161">
      <c r="A161" s="288"/>
      <c r="B161" s="288"/>
      <c r="C161" s="288"/>
      <c r="D161" s="288"/>
      <c r="E161" s="288"/>
      <c r="F161" s="288"/>
      <c r="G161" s="288"/>
      <c r="H161" s="288"/>
      <c r="I161" s="288"/>
      <c r="J161" s="288"/>
      <c r="K161" s="288"/>
      <c r="L161" s="288"/>
      <c r="M161" s="288"/>
      <c r="N161" s="288"/>
      <c r="O161" s="288"/>
      <c r="P161" s="288"/>
      <c r="Q161" s="288"/>
      <c r="R161" s="288"/>
      <c r="S161" s="288"/>
      <c r="T161" s="288"/>
      <c r="U161" s="288"/>
      <c r="V161" s="288"/>
      <c r="W161" s="288"/>
      <c r="X161" s="288"/>
      <c r="Y161" s="288"/>
      <c r="Z161" s="288"/>
      <c r="AA161" s="288"/>
      <c r="AB161" s="288"/>
      <c r="AC161" s="288"/>
    </row>
    <row r="162">
      <c r="A162" s="288"/>
      <c r="B162" s="288"/>
      <c r="C162" s="288"/>
      <c r="D162" s="288"/>
      <c r="E162" s="288"/>
      <c r="F162" s="288"/>
      <c r="G162" s="288"/>
      <c r="H162" s="288"/>
      <c r="I162" s="288"/>
      <c r="J162" s="288"/>
      <c r="K162" s="288"/>
      <c r="L162" s="288"/>
      <c r="M162" s="288"/>
      <c r="N162" s="288"/>
      <c r="O162" s="288"/>
      <c r="P162" s="288"/>
      <c r="Q162" s="288"/>
      <c r="R162" s="288"/>
      <c r="S162" s="288"/>
      <c r="T162" s="288"/>
      <c r="U162" s="288"/>
      <c r="V162" s="288"/>
      <c r="W162" s="288"/>
      <c r="X162" s="288"/>
      <c r="Y162" s="288"/>
      <c r="Z162" s="288"/>
      <c r="AA162" s="288"/>
      <c r="AB162" s="288"/>
      <c r="AC162" s="288"/>
    </row>
    <row r="163">
      <c r="A163" s="288"/>
      <c r="B163" s="288"/>
      <c r="C163" s="288"/>
      <c r="D163" s="288"/>
      <c r="E163" s="288"/>
      <c r="F163" s="288"/>
      <c r="G163" s="288"/>
      <c r="H163" s="288"/>
      <c r="I163" s="288"/>
      <c r="J163" s="288"/>
      <c r="K163" s="288"/>
      <c r="L163" s="288"/>
      <c r="M163" s="288"/>
      <c r="N163" s="288"/>
      <c r="O163" s="288"/>
      <c r="P163" s="288"/>
      <c r="Q163" s="288"/>
      <c r="R163" s="288"/>
      <c r="S163" s="288"/>
      <c r="T163" s="288"/>
      <c r="U163" s="288"/>
      <c r="V163" s="288"/>
      <c r="W163" s="288"/>
      <c r="X163" s="288"/>
      <c r="Y163" s="288"/>
      <c r="Z163" s="288"/>
      <c r="AA163" s="288"/>
      <c r="AB163" s="288"/>
      <c r="AC163" s="288"/>
    </row>
    <row r="164">
      <c r="A164" s="288"/>
      <c r="B164" s="288"/>
      <c r="C164" s="288"/>
      <c r="D164" s="288"/>
      <c r="E164" s="288"/>
      <c r="F164" s="288"/>
      <c r="G164" s="288"/>
      <c r="H164" s="288"/>
      <c r="I164" s="288"/>
      <c r="J164" s="288"/>
      <c r="K164" s="288"/>
      <c r="L164" s="288"/>
      <c r="M164" s="288"/>
      <c r="N164" s="288"/>
      <c r="O164" s="288"/>
      <c r="P164" s="288"/>
      <c r="Q164" s="288"/>
      <c r="R164" s="288"/>
      <c r="S164" s="288"/>
      <c r="T164" s="288"/>
      <c r="U164" s="288"/>
      <c r="V164" s="288"/>
      <c r="W164" s="288"/>
      <c r="X164" s="288"/>
      <c r="Y164" s="288"/>
      <c r="Z164" s="288"/>
      <c r="AA164" s="288"/>
      <c r="AB164" s="288"/>
      <c r="AC164" s="288"/>
    </row>
    <row r="165">
      <c r="A165" s="288"/>
      <c r="B165" s="288"/>
      <c r="C165" s="288"/>
      <c r="D165" s="288"/>
      <c r="E165" s="288"/>
      <c r="F165" s="288"/>
      <c r="G165" s="288"/>
      <c r="H165" s="288"/>
      <c r="I165" s="288"/>
      <c r="J165" s="288"/>
      <c r="K165" s="288"/>
      <c r="L165" s="288"/>
      <c r="M165" s="288"/>
      <c r="N165" s="288"/>
      <c r="O165" s="288"/>
      <c r="P165" s="288"/>
      <c r="Q165" s="288"/>
      <c r="R165" s="288"/>
      <c r="S165" s="288"/>
      <c r="T165" s="288"/>
      <c r="U165" s="288"/>
      <c r="V165" s="288"/>
      <c r="W165" s="288"/>
      <c r="X165" s="288"/>
      <c r="Y165" s="288"/>
      <c r="Z165" s="288"/>
      <c r="AA165" s="288"/>
      <c r="AB165" s="288"/>
      <c r="AC165" s="288"/>
    </row>
    <row r="166">
      <c r="A166" s="288"/>
      <c r="B166" s="288"/>
      <c r="C166" s="288"/>
      <c r="D166" s="288"/>
      <c r="E166" s="288"/>
      <c r="F166" s="288"/>
      <c r="G166" s="288"/>
      <c r="H166" s="288"/>
      <c r="I166" s="288"/>
      <c r="J166" s="288"/>
      <c r="K166" s="288"/>
      <c r="L166" s="288"/>
      <c r="M166" s="288"/>
      <c r="N166" s="288"/>
      <c r="O166" s="288"/>
      <c r="P166" s="288"/>
      <c r="Q166" s="288"/>
      <c r="R166" s="288"/>
      <c r="S166" s="288"/>
      <c r="T166" s="288"/>
      <c r="U166" s="288"/>
      <c r="V166" s="288"/>
      <c r="W166" s="288"/>
      <c r="X166" s="288"/>
      <c r="Y166" s="288"/>
      <c r="Z166" s="288"/>
      <c r="AA166" s="288"/>
      <c r="AB166" s="288"/>
      <c r="AC166" s="288"/>
    </row>
    <row r="167">
      <c r="A167" s="288"/>
      <c r="B167" s="288"/>
      <c r="C167" s="288"/>
      <c r="D167" s="288"/>
      <c r="E167" s="288"/>
      <c r="F167" s="288"/>
      <c r="G167" s="288"/>
      <c r="H167" s="288"/>
      <c r="I167" s="288"/>
      <c r="J167" s="288"/>
      <c r="K167" s="288"/>
      <c r="L167" s="288"/>
      <c r="M167" s="288"/>
      <c r="N167" s="288"/>
      <c r="O167" s="288"/>
      <c r="P167" s="288"/>
      <c r="Q167" s="288"/>
      <c r="R167" s="288"/>
      <c r="S167" s="288"/>
      <c r="T167" s="288"/>
      <c r="U167" s="288"/>
      <c r="V167" s="288"/>
      <c r="W167" s="288"/>
      <c r="X167" s="288"/>
      <c r="Y167" s="288"/>
      <c r="Z167" s="288"/>
      <c r="AA167" s="288"/>
      <c r="AB167" s="288"/>
      <c r="AC167" s="288"/>
    </row>
    <row r="168">
      <c r="A168" s="288"/>
      <c r="B168" s="288"/>
      <c r="C168" s="288"/>
      <c r="D168" s="288"/>
      <c r="E168" s="288"/>
      <c r="F168" s="288"/>
      <c r="G168" s="288"/>
      <c r="H168" s="288"/>
      <c r="I168" s="288"/>
      <c r="J168" s="288"/>
      <c r="K168" s="288"/>
      <c r="L168" s="288"/>
      <c r="M168" s="288"/>
      <c r="N168" s="288"/>
      <c r="O168" s="288"/>
      <c r="P168" s="288"/>
      <c r="Q168" s="288"/>
      <c r="R168" s="288"/>
      <c r="S168" s="288"/>
      <c r="T168" s="288"/>
      <c r="U168" s="288"/>
      <c r="V168" s="288"/>
      <c r="W168" s="288"/>
      <c r="X168" s="288"/>
      <c r="Y168" s="288"/>
      <c r="Z168" s="288"/>
      <c r="AA168" s="288"/>
      <c r="AB168" s="288"/>
      <c r="AC168" s="288"/>
    </row>
    <row r="169">
      <c r="A169" s="288"/>
      <c r="B169" s="288"/>
      <c r="C169" s="288"/>
      <c r="D169" s="288"/>
      <c r="E169" s="288"/>
      <c r="F169" s="288"/>
      <c r="G169" s="288"/>
      <c r="H169" s="288"/>
      <c r="I169" s="288"/>
      <c r="J169" s="288"/>
      <c r="K169" s="288"/>
      <c r="L169" s="288"/>
      <c r="M169" s="288"/>
      <c r="N169" s="288"/>
      <c r="O169" s="288"/>
      <c r="P169" s="288"/>
      <c r="Q169" s="288"/>
      <c r="R169" s="288"/>
      <c r="S169" s="288"/>
      <c r="T169" s="288"/>
      <c r="U169" s="288"/>
      <c r="V169" s="288"/>
      <c r="W169" s="288"/>
      <c r="X169" s="288"/>
      <c r="Y169" s="288"/>
      <c r="Z169" s="288"/>
      <c r="AA169" s="288"/>
      <c r="AB169" s="288"/>
      <c r="AC169" s="288"/>
    </row>
    <row r="170">
      <c r="A170" s="288"/>
      <c r="B170" s="288"/>
      <c r="C170" s="288"/>
      <c r="D170" s="288"/>
      <c r="E170" s="288"/>
      <c r="F170" s="288"/>
      <c r="G170" s="288"/>
      <c r="H170" s="288"/>
      <c r="I170" s="288"/>
      <c r="J170" s="288"/>
      <c r="K170" s="288"/>
      <c r="L170" s="288"/>
      <c r="M170" s="288"/>
      <c r="N170" s="288"/>
      <c r="O170" s="288"/>
      <c r="P170" s="288"/>
      <c r="Q170" s="288"/>
      <c r="R170" s="288"/>
      <c r="S170" s="288"/>
      <c r="T170" s="288"/>
      <c r="U170" s="288"/>
      <c r="V170" s="288"/>
      <c r="W170" s="288"/>
      <c r="X170" s="288"/>
      <c r="Y170" s="288"/>
      <c r="Z170" s="288"/>
      <c r="AA170" s="288"/>
      <c r="AB170" s="288"/>
      <c r="AC170" s="288"/>
    </row>
    <row r="171">
      <c r="A171" s="288"/>
      <c r="B171" s="288"/>
      <c r="C171" s="288"/>
      <c r="D171" s="288"/>
      <c r="E171" s="288"/>
      <c r="F171" s="288"/>
      <c r="G171" s="288"/>
      <c r="H171" s="288"/>
      <c r="I171" s="288"/>
      <c r="J171" s="288"/>
      <c r="K171" s="288"/>
      <c r="L171" s="288"/>
      <c r="M171" s="288"/>
      <c r="N171" s="288"/>
      <c r="O171" s="288"/>
      <c r="P171" s="288"/>
      <c r="Q171" s="288"/>
      <c r="R171" s="288"/>
      <c r="S171" s="288"/>
      <c r="T171" s="288"/>
      <c r="U171" s="288"/>
      <c r="V171" s="288"/>
      <c r="W171" s="288"/>
      <c r="X171" s="288"/>
      <c r="Y171" s="288"/>
      <c r="Z171" s="288"/>
      <c r="AA171" s="288"/>
      <c r="AB171" s="288"/>
      <c r="AC171" s="288"/>
    </row>
    <row r="172">
      <c r="A172" s="288"/>
      <c r="B172" s="288"/>
      <c r="C172" s="288"/>
      <c r="D172" s="288"/>
      <c r="E172" s="288"/>
      <c r="F172" s="288"/>
      <c r="G172" s="288"/>
      <c r="H172" s="288"/>
      <c r="I172" s="288"/>
      <c r="J172" s="288"/>
      <c r="K172" s="288"/>
      <c r="L172" s="288"/>
      <c r="M172" s="288"/>
      <c r="N172" s="288"/>
      <c r="O172" s="288"/>
      <c r="P172" s="288"/>
      <c r="Q172" s="288"/>
      <c r="R172" s="288"/>
      <c r="S172" s="288"/>
      <c r="T172" s="288"/>
      <c r="U172" s="288"/>
      <c r="V172" s="288"/>
      <c r="W172" s="288"/>
      <c r="X172" s="288"/>
      <c r="Y172" s="288"/>
      <c r="Z172" s="288"/>
      <c r="AA172" s="288"/>
      <c r="AB172" s="288"/>
      <c r="AC172" s="288"/>
    </row>
    <row r="173">
      <c r="A173" s="288"/>
      <c r="B173" s="288"/>
      <c r="C173" s="288"/>
      <c r="D173" s="288"/>
      <c r="E173" s="288"/>
      <c r="F173" s="288"/>
      <c r="G173" s="288"/>
      <c r="H173" s="288"/>
      <c r="I173" s="288"/>
      <c r="J173" s="288"/>
      <c r="K173" s="288"/>
      <c r="L173" s="288"/>
      <c r="M173" s="288"/>
      <c r="N173" s="288"/>
      <c r="O173" s="288"/>
      <c r="P173" s="288"/>
      <c r="Q173" s="288"/>
      <c r="R173" s="288"/>
      <c r="S173" s="288"/>
      <c r="T173" s="288"/>
      <c r="U173" s="288"/>
      <c r="V173" s="288"/>
      <c r="W173" s="288"/>
      <c r="X173" s="288"/>
      <c r="Y173" s="288"/>
      <c r="Z173" s="288"/>
      <c r="AA173" s="288"/>
      <c r="AB173" s="288"/>
      <c r="AC173" s="288"/>
    </row>
    <row r="174">
      <c r="A174" s="288"/>
      <c r="B174" s="288"/>
      <c r="C174" s="288"/>
      <c r="D174" s="288"/>
      <c r="E174" s="288"/>
      <c r="F174" s="288"/>
      <c r="G174" s="288"/>
      <c r="H174" s="288"/>
      <c r="I174" s="288"/>
      <c r="J174" s="288"/>
      <c r="K174" s="288"/>
      <c r="L174" s="288"/>
      <c r="M174" s="288"/>
      <c r="N174" s="288"/>
      <c r="O174" s="288"/>
      <c r="P174" s="288"/>
      <c r="Q174" s="288"/>
      <c r="R174" s="288"/>
      <c r="S174" s="288"/>
      <c r="T174" s="288"/>
      <c r="U174" s="288"/>
      <c r="V174" s="288"/>
      <c r="W174" s="288"/>
      <c r="X174" s="288"/>
      <c r="Y174" s="288"/>
      <c r="Z174" s="288"/>
      <c r="AA174" s="288"/>
      <c r="AB174" s="288"/>
      <c r="AC174" s="288"/>
    </row>
    <row r="175">
      <c r="A175" s="288"/>
      <c r="B175" s="288"/>
      <c r="C175" s="288"/>
      <c r="D175" s="288"/>
      <c r="E175" s="288"/>
      <c r="F175" s="288"/>
      <c r="G175" s="288"/>
      <c r="H175" s="288"/>
      <c r="I175" s="288"/>
      <c r="J175" s="288"/>
      <c r="K175" s="288"/>
      <c r="L175" s="288"/>
      <c r="M175" s="288"/>
      <c r="N175" s="288"/>
      <c r="O175" s="288"/>
      <c r="P175" s="288"/>
      <c r="Q175" s="288"/>
      <c r="R175" s="288"/>
      <c r="S175" s="288"/>
      <c r="T175" s="288"/>
      <c r="U175" s="288"/>
      <c r="V175" s="288"/>
      <c r="W175" s="288"/>
      <c r="X175" s="288"/>
      <c r="Y175" s="288"/>
      <c r="Z175" s="288"/>
      <c r="AA175" s="288"/>
      <c r="AB175" s="288"/>
      <c r="AC175" s="288"/>
    </row>
    <row r="176">
      <c r="A176" s="288"/>
      <c r="B176" s="288"/>
      <c r="C176" s="288"/>
      <c r="D176" s="288"/>
      <c r="E176" s="288"/>
      <c r="F176" s="288"/>
      <c r="G176" s="288"/>
      <c r="H176" s="288"/>
      <c r="I176" s="288"/>
      <c r="J176" s="288"/>
      <c r="K176" s="288"/>
      <c r="L176" s="288"/>
      <c r="M176" s="288"/>
      <c r="N176" s="288"/>
      <c r="O176" s="288"/>
      <c r="P176" s="288"/>
      <c r="Q176" s="288"/>
      <c r="R176" s="288"/>
      <c r="S176" s="288"/>
      <c r="T176" s="288"/>
      <c r="U176" s="288"/>
      <c r="V176" s="288"/>
      <c r="W176" s="288"/>
      <c r="X176" s="288"/>
      <c r="Y176" s="288"/>
      <c r="Z176" s="288"/>
      <c r="AA176" s="288"/>
      <c r="AB176" s="288"/>
      <c r="AC176" s="288"/>
    </row>
    <row r="177">
      <c r="A177" s="288"/>
      <c r="B177" s="288"/>
      <c r="C177" s="288"/>
      <c r="D177" s="288"/>
      <c r="E177" s="288"/>
      <c r="F177" s="288"/>
      <c r="G177" s="288"/>
      <c r="H177" s="288"/>
      <c r="I177" s="288"/>
      <c r="J177" s="288"/>
      <c r="K177" s="288"/>
      <c r="L177" s="288"/>
      <c r="M177" s="288"/>
      <c r="N177" s="288"/>
      <c r="O177" s="288"/>
      <c r="P177" s="288"/>
      <c r="Q177" s="288"/>
      <c r="R177" s="288"/>
      <c r="S177" s="288"/>
      <c r="T177" s="288"/>
      <c r="U177" s="288"/>
      <c r="V177" s="288"/>
      <c r="W177" s="288"/>
      <c r="X177" s="288"/>
      <c r="Y177" s="288"/>
      <c r="Z177" s="288"/>
      <c r="AA177" s="288"/>
      <c r="AB177" s="288"/>
      <c r="AC177" s="288"/>
    </row>
    <row r="178">
      <c r="A178" s="288"/>
      <c r="B178" s="288"/>
      <c r="C178" s="288"/>
      <c r="D178" s="288"/>
      <c r="E178" s="288"/>
      <c r="F178" s="288"/>
      <c r="G178" s="288"/>
      <c r="H178" s="288"/>
      <c r="I178" s="288"/>
      <c r="J178" s="288"/>
      <c r="K178" s="288"/>
      <c r="L178" s="288"/>
      <c r="M178" s="288"/>
      <c r="N178" s="288"/>
      <c r="O178" s="288"/>
      <c r="P178" s="288"/>
      <c r="Q178" s="288"/>
      <c r="R178" s="288"/>
      <c r="S178" s="288"/>
      <c r="T178" s="288"/>
      <c r="U178" s="288"/>
      <c r="V178" s="288"/>
      <c r="W178" s="288"/>
      <c r="X178" s="288"/>
      <c r="Y178" s="288"/>
      <c r="Z178" s="288"/>
      <c r="AA178" s="288"/>
      <c r="AB178" s="288"/>
      <c r="AC178" s="288"/>
    </row>
    <row r="179">
      <c r="A179" s="288"/>
      <c r="B179" s="288"/>
      <c r="C179" s="288"/>
      <c r="D179" s="288"/>
      <c r="E179" s="288"/>
      <c r="F179" s="288"/>
      <c r="G179" s="288"/>
      <c r="H179" s="288"/>
      <c r="I179" s="288"/>
      <c r="J179" s="288"/>
      <c r="K179" s="288"/>
      <c r="L179" s="288"/>
      <c r="M179" s="288"/>
      <c r="N179" s="288"/>
      <c r="O179" s="288"/>
      <c r="P179" s="288"/>
      <c r="Q179" s="288"/>
      <c r="R179" s="288"/>
      <c r="S179" s="288"/>
      <c r="T179" s="288"/>
      <c r="U179" s="288"/>
      <c r="V179" s="288"/>
      <c r="W179" s="288"/>
      <c r="X179" s="288"/>
      <c r="Y179" s="288"/>
      <c r="Z179" s="288"/>
      <c r="AA179" s="288"/>
      <c r="AB179" s="288"/>
      <c r="AC179" s="288"/>
    </row>
    <row r="180">
      <c r="A180" s="288"/>
      <c r="B180" s="288"/>
      <c r="C180" s="288"/>
      <c r="D180" s="288"/>
      <c r="E180" s="288"/>
      <c r="F180" s="288"/>
      <c r="G180" s="288"/>
      <c r="H180" s="288"/>
      <c r="I180" s="288"/>
      <c r="J180" s="288"/>
      <c r="K180" s="288"/>
      <c r="L180" s="288"/>
      <c r="M180" s="288"/>
      <c r="N180" s="288"/>
      <c r="O180" s="288"/>
      <c r="P180" s="288"/>
      <c r="Q180" s="288"/>
      <c r="R180" s="288"/>
      <c r="S180" s="288"/>
      <c r="T180" s="288"/>
      <c r="U180" s="288"/>
      <c r="V180" s="288"/>
      <c r="W180" s="288"/>
      <c r="X180" s="288"/>
      <c r="Y180" s="288"/>
      <c r="Z180" s="288"/>
      <c r="AA180" s="288"/>
      <c r="AB180" s="288"/>
      <c r="AC180" s="288"/>
    </row>
    <row r="181">
      <c r="A181" s="288"/>
      <c r="B181" s="288"/>
      <c r="C181" s="288"/>
      <c r="D181" s="288"/>
      <c r="E181" s="288"/>
      <c r="F181" s="288"/>
      <c r="G181" s="288"/>
      <c r="H181" s="288"/>
      <c r="I181" s="288"/>
      <c r="J181" s="288"/>
      <c r="K181" s="288"/>
      <c r="L181" s="288"/>
      <c r="M181" s="288"/>
      <c r="N181" s="288"/>
      <c r="O181" s="288"/>
      <c r="P181" s="288"/>
      <c r="Q181" s="288"/>
      <c r="R181" s="288"/>
      <c r="S181" s="288"/>
      <c r="T181" s="288"/>
      <c r="U181" s="288"/>
      <c r="V181" s="288"/>
      <c r="W181" s="288"/>
      <c r="X181" s="288"/>
      <c r="Y181" s="288"/>
      <c r="Z181" s="288"/>
      <c r="AA181" s="288"/>
      <c r="AB181" s="288"/>
      <c r="AC181" s="288"/>
    </row>
    <row r="182">
      <c r="A182" s="288"/>
      <c r="B182" s="288"/>
      <c r="C182" s="288"/>
      <c r="D182" s="288"/>
      <c r="E182" s="288"/>
      <c r="F182" s="288"/>
      <c r="G182" s="288"/>
      <c r="H182" s="288"/>
      <c r="I182" s="288"/>
      <c r="J182" s="288"/>
      <c r="K182" s="288"/>
      <c r="L182" s="288"/>
      <c r="M182" s="288"/>
      <c r="N182" s="288"/>
      <c r="O182" s="288"/>
      <c r="P182" s="288"/>
      <c r="Q182" s="288"/>
      <c r="R182" s="288"/>
      <c r="S182" s="288"/>
      <c r="T182" s="288"/>
      <c r="U182" s="288"/>
      <c r="V182" s="288"/>
      <c r="W182" s="288"/>
      <c r="X182" s="288"/>
      <c r="Y182" s="288"/>
      <c r="Z182" s="288"/>
      <c r="AA182" s="288"/>
      <c r="AB182" s="288"/>
      <c r="AC182" s="288"/>
    </row>
    <row r="183">
      <c r="A183" s="288"/>
      <c r="B183" s="288"/>
      <c r="C183" s="288"/>
      <c r="D183" s="288"/>
      <c r="E183" s="288"/>
      <c r="F183" s="288"/>
      <c r="G183" s="288"/>
      <c r="H183" s="288"/>
      <c r="I183" s="288"/>
      <c r="J183" s="288"/>
      <c r="K183" s="288"/>
      <c r="L183" s="288"/>
      <c r="M183" s="288"/>
      <c r="N183" s="288"/>
      <c r="O183" s="288"/>
      <c r="P183" s="288"/>
      <c r="Q183" s="288"/>
      <c r="R183" s="288"/>
      <c r="S183" s="288"/>
      <c r="T183" s="288"/>
      <c r="U183" s="288"/>
      <c r="V183" s="288"/>
      <c r="W183" s="288"/>
      <c r="X183" s="288"/>
      <c r="Y183" s="288"/>
      <c r="Z183" s="288"/>
      <c r="AA183" s="288"/>
      <c r="AB183" s="288"/>
      <c r="AC183" s="288"/>
    </row>
    <row r="184">
      <c r="A184" s="288"/>
      <c r="B184" s="288"/>
      <c r="C184" s="288"/>
      <c r="D184" s="288"/>
      <c r="E184" s="288"/>
      <c r="F184" s="288"/>
      <c r="G184" s="288"/>
      <c r="H184" s="288"/>
      <c r="I184" s="288"/>
      <c r="J184" s="288"/>
      <c r="K184" s="288"/>
      <c r="L184" s="288"/>
      <c r="M184" s="288"/>
      <c r="N184" s="288"/>
      <c r="O184" s="288"/>
      <c r="P184" s="288"/>
      <c r="Q184" s="288"/>
      <c r="R184" s="288"/>
      <c r="S184" s="288"/>
      <c r="T184" s="288"/>
      <c r="U184" s="288"/>
      <c r="V184" s="288"/>
      <c r="W184" s="288"/>
      <c r="X184" s="288"/>
      <c r="Y184" s="288"/>
      <c r="Z184" s="288"/>
      <c r="AA184" s="288"/>
      <c r="AB184" s="288"/>
      <c r="AC184" s="288"/>
    </row>
    <row r="185">
      <c r="A185" s="288"/>
      <c r="B185" s="288"/>
      <c r="C185" s="288"/>
      <c r="D185" s="288"/>
      <c r="E185" s="288"/>
      <c r="F185" s="288"/>
      <c r="G185" s="288"/>
      <c r="H185" s="288"/>
      <c r="I185" s="288"/>
      <c r="J185" s="288"/>
      <c r="K185" s="288"/>
      <c r="L185" s="288"/>
      <c r="M185" s="288"/>
      <c r="N185" s="288"/>
      <c r="O185" s="288"/>
      <c r="P185" s="288"/>
      <c r="Q185" s="288"/>
      <c r="R185" s="288"/>
      <c r="S185" s="288"/>
      <c r="T185" s="288"/>
      <c r="U185" s="288"/>
      <c r="V185" s="288"/>
      <c r="W185" s="288"/>
      <c r="X185" s="288"/>
      <c r="Y185" s="288"/>
      <c r="Z185" s="288"/>
      <c r="AA185" s="288"/>
      <c r="AB185" s="288"/>
      <c r="AC185" s="288"/>
    </row>
    <row r="186">
      <c r="A186" s="288"/>
      <c r="B186" s="288"/>
      <c r="C186" s="288"/>
      <c r="D186" s="288"/>
      <c r="E186" s="288"/>
      <c r="F186" s="288"/>
      <c r="G186" s="288"/>
      <c r="H186" s="288"/>
      <c r="I186" s="288"/>
      <c r="J186" s="288"/>
      <c r="K186" s="288"/>
      <c r="L186" s="288"/>
      <c r="M186" s="288"/>
      <c r="N186" s="288"/>
      <c r="O186" s="288"/>
      <c r="P186" s="288"/>
      <c r="Q186" s="288"/>
      <c r="R186" s="288"/>
      <c r="S186" s="288"/>
      <c r="T186" s="288"/>
      <c r="U186" s="288"/>
      <c r="V186" s="288"/>
      <c r="W186" s="288"/>
      <c r="X186" s="288"/>
      <c r="Y186" s="288"/>
      <c r="Z186" s="288"/>
      <c r="AA186" s="288"/>
      <c r="AB186" s="288"/>
      <c r="AC186" s="288"/>
    </row>
    <row r="187">
      <c r="A187" s="288"/>
      <c r="B187" s="288"/>
      <c r="C187" s="288"/>
      <c r="D187" s="288"/>
      <c r="E187" s="288"/>
      <c r="F187" s="288"/>
      <c r="G187" s="288"/>
      <c r="H187" s="288"/>
      <c r="I187" s="288"/>
      <c r="J187" s="288"/>
      <c r="K187" s="288"/>
      <c r="L187" s="288"/>
      <c r="M187" s="288"/>
      <c r="N187" s="288"/>
      <c r="O187" s="288"/>
      <c r="P187" s="288"/>
      <c r="Q187" s="288"/>
      <c r="R187" s="288"/>
      <c r="S187" s="288"/>
      <c r="T187" s="288"/>
      <c r="U187" s="288"/>
      <c r="V187" s="288"/>
      <c r="W187" s="288"/>
      <c r="X187" s="288"/>
      <c r="Y187" s="288"/>
      <c r="Z187" s="288"/>
      <c r="AA187" s="288"/>
      <c r="AB187" s="288"/>
      <c r="AC187" s="288"/>
    </row>
    <row r="188">
      <c r="A188" s="288"/>
      <c r="B188" s="288"/>
      <c r="C188" s="288"/>
      <c r="D188" s="288"/>
      <c r="E188" s="288"/>
      <c r="F188" s="288"/>
      <c r="G188" s="288"/>
      <c r="H188" s="288"/>
      <c r="I188" s="288"/>
      <c r="J188" s="288"/>
      <c r="K188" s="288"/>
      <c r="L188" s="288"/>
      <c r="M188" s="288"/>
      <c r="N188" s="288"/>
      <c r="O188" s="288"/>
      <c r="P188" s="288"/>
      <c r="Q188" s="288"/>
      <c r="R188" s="288"/>
      <c r="S188" s="288"/>
      <c r="T188" s="288"/>
      <c r="U188" s="288"/>
      <c r="V188" s="288"/>
      <c r="W188" s="288"/>
      <c r="X188" s="288"/>
      <c r="Y188" s="288"/>
      <c r="Z188" s="288"/>
      <c r="AA188" s="288"/>
      <c r="AB188" s="288"/>
      <c r="AC188" s="288"/>
    </row>
    <row r="189">
      <c r="A189" s="288"/>
      <c r="B189" s="288"/>
      <c r="C189" s="288"/>
      <c r="D189" s="288"/>
      <c r="E189" s="288"/>
      <c r="F189" s="288"/>
      <c r="G189" s="288"/>
      <c r="H189" s="288"/>
      <c r="I189" s="288"/>
      <c r="J189" s="288"/>
      <c r="K189" s="288"/>
      <c r="L189" s="288"/>
      <c r="M189" s="288"/>
      <c r="N189" s="288"/>
      <c r="O189" s="288"/>
      <c r="P189" s="288"/>
      <c r="Q189" s="288"/>
      <c r="R189" s="288"/>
      <c r="S189" s="288"/>
      <c r="T189" s="288"/>
      <c r="U189" s="288"/>
      <c r="V189" s="288"/>
      <c r="W189" s="288"/>
      <c r="X189" s="288"/>
      <c r="Y189" s="288"/>
      <c r="Z189" s="288"/>
      <c r="AA189" s="288"/>
      <c r="AB189" s="288"/>
      <c r="AC189" s="288"/>
    </row>
    <row r="190">
      <c r="A190" s="288"/>
      <c r="B190" s="288"/>
      <c r="C190" s="288"/>
      <c r="D190" s="288"/>
      <c r="E190" s="288"/>
      <c r="F190" s="288"/>
      <c r="G190" s="288"/>
      <c r="H190" s="288"/>
      <c r="I190" s="288"/>
      <c r="J190" s="288"/>
      <c r="K190" s="288"/>
      <c r="L190" s="288"/>
      <c r="M190" s="288"/>
      <c r="N190" s="288"/>
      <c r="O190" s="288"/>
      <c r="P190" s="288"/>
      <c r="Q190" s="288"/>
      <c r="R190" s="288"/>
      <c r="S190" s="288"/>
      <c r="T190" s="288"/>
      <c r="U190" s="288"/>
      <c r="V190" s="288"/>
      <c r="W190" s="288"/>
      <c r="X190" s="288"/>
      <c r="Y190" s="288"/>
      <c r="Z190" s="288"/>
      <c r="AA190" s="288"/>
      <c r="AB190" s="288"/>
      <c r="AC190" s="288"/>
    </row>
    <row r="191">
      <c r="A191" s="288"/>
      <c r="B191" s="288"/>
      <c r="C191" s="288"/>
      <c r="D191" s="288"/>
      <c r="E191" s="288"/>
      <c r="F191" s="288"/>
      <c r="G191" s="288"/>
      <c r="H191" s="288"/>
      <c r="I191" s="288"/>
      <c r="J191" s="288"/>
      <c r="K191" s="288"/>
      <c r="L191" s="288"/>
      <c r="M191" s="288"/>
      <c r="N191" s="288"/>
      <c r="O191" s="288"/>
      <c r="P191" s="288"/>
      <c r="Q191" s="288"/>
      <c r="R191" s="288"/>
      <c r="S191" s="288"/>
      <c r="T191" s="288"/>
      <c r="U191" s="288"/>
      <c r="V191" s="288"/>
      <c r="W191" s="288"/>
      <c r="X191" s="288"/>
      <c r="Y191" s="288"/>
      <c r="Z191" s="288"/>
      <c r="AA191" s="288"/>
      <c r="AB191" s="288"/>
      <c r="AC191" s="288"/>
    </row>
    <row r="192">
      <c r="A192" s="288"/>
      <c r="B192" s="288"/>
      <c r="C192" s="288"/>
      <c r="D192" s="288"/>
      <c r="E192" s="288"/>
      <c r="F192" s="288"/>
      <c r="G192" s="288"/>
      <c r="H192" s="288"/>
      <c r="I192" s="288"/>
      <c r="J192" s="288"/>
      <c r="K192" s="288"/>
      <c r="L192" s="288"/>
      <c r="M192" s="288"/>
      <c r="N192" s="288"/>
      <c r="O192" s="288"/>
      <c r="P192" s="288"/>
      <c r="Q192" s="288"/>
      <c r="R192" s="288"/>
      <c r="S192" s="288"/>
      <c r="T192" s="288"/>
      <c r="U192" s="288"/>
      <c r="V192" s="288"/>
      <c r="W192" s="288"/>
      <c r="X192" s="288"/>
      <c r="Y192" s="288"/>
      <c r="Z192" s="288"/>
      <c r="AA192" s="288"/>
      <c r="AB192" s="288"/>
      <c r="AC192" s="288"/>
    </row>
    <row r="193">
      <c r="A193" s="288"/>
      <c r="B193" s="288"/>
      <c r="C193" s="288"/>
      <c r="D193" s="288"/>
      <c r="E193" s="288"/>
      <c r="F193" s="288"/>
      <c r="G193" s="288"/>
      <c r="H193" s="288"/>
      <c r="I193" s="288"/>
      <c r="J193" s="288"/>
      <c r="K193" s="288"/>
      <c r="L193" s="288"/>
      <c r="M193" s="288"/>
      <c r="N193" s="288"/>
      <c r="O193" s="288"/>
      <c r="P193" s="288"/>
      <c r="Q193" s="288"/>
      <c r="R193" s="288"/>
      <c r="S193" s="288"/>
      <c r="T193" s="288"/>
      <c r="U193" s="288"/>
      <c r="V193" s="288"/>
      <c r="W193" s="288"/>
      <c r="X193" s="288"/>
      <c r="Y193" s="288"/>
      <c r="Z193" s="288"/>
      <c r="AA193" s="288"/>
      <c r="AB193" s="288"/>
      <c r="AC193" s="288"/>
    </row>
    <row r="194">
      <c r="A194" s="288"/>
      <c r="B194" s="288"/>
      <c r="C194" s="288"/>
      <c r="D194" s="288"/>
      <c r="E194" s="288"/>
      <c r="F194" s="288"/>
      <c r="G194" s="288"/>
      <c r="H194" s="288"/>
      <c r="I194" s="288"/>
      <c r="J194" s="288"/>
      <c r="K194" s="288"/>
      <c r="L194" s="288"/>
      <c r="M194" s="288"/>
      <c r="N194" s="288"/>
      <c r="O194" s="288"/>
      <c r="P194" s="288"/>
      <c r="Q194" s="288"/>
      <c r="R194" s="288"/>
      <c r="S194" s="288"/>
      <c r="T194" s="288"/>
      <c r="U194" s="288"/>
      <c r="V194" s="288"/>
      <c r="W194" s="288"/>
      <c r="X194" s="288"/>
      <c r="Y194" s="288"/>
      <c r="Z194" s="288"/>
      <c r="AA194" s="288"/>
      <c r="AB194" s="288"/>
      <c r="AC194" s="288"/>
    </row>
    <row r="195">
      <c r="A195" s="288"/>
      <c r="B195" s="288"/>
      <c r="C195" s="288"/>
      <c r="D195" s="288"/>
      <c r="E195" s="288"/>
      <c r="F195" s="288"/>
      <c r="G195" s="288"/>
      <c r="H195" s="288"/>
      <c r="I195" s="288"/>
      <c r="J195" s="288"/>
      <c r="K195" s="288"/>
      <c r="L195" s="288"/>
      <c r="M195" s="288"/>
      <c r="N195" s="288"/>
      <c r="O195" s="288"/>
      <c r="P195" s="288"/>
      <c r="Q195" s="288"/>
      <c r="R195" s="288"/>
      <c r="S195" s="288"/>
      <c r="T195" s="288"/>
      <c r="U195" s="288"/>
      <c r="V195" s="288"/>
      <c r="W195" s="288"/>
      <c r="X195" s="288"/>
      <c r="Y195" s="288"/>
      <c r="Z195" s="288"/>
      <c r="AA195" s="288"/>
      <c r="AB195" s="288"/>
      <c r="AC195" s="288"/>
    </row>
    <row r="196">
      <c r="A196" s="288"/>
      <c r="B196" s="288"/>
      <c r="C196" s="288"/>
      <c r="D196" s="288"/>
      <c r="E196" s="288"/>
      <c r="F196" s="288"/>
      <c r="G196" s="288"/>
      <c r="H196" s="288"/>
      <c r="I196" s="288"/>
      <c r="J196" s="288"/>
      <c r="K196" s="288"/>
      <c r="L196" s="288"/>
      <c r="M196" s="288"/>
      <c r="N196" s="288"/>
      <c r="O196" s="288"/>
      <c r="P196" s="288"/>
      <c r="Q196" s="288"/>
      <c r="R196" s="288"/>
      <c r="S196" s="288"/>
      <c r="T196" s="288"/>
      <c r="U196" s="288"/>
      <c r="V196" s="288"/>
      <c r="W196" s="288"/>
      <c r="X196" s="288"/>
      <c r="Y196" s="288"/>
      <c r="Z196" s="288"/>
      <c r="AA196" s="288"/>
      <c r="AB196" s="288"/>
      <c r="AC196" s="288"/>
    </row>
    <row r="197">
      <c r="A197" s="288"/>
      <c r="B197" s="288"/>
      <c r="C197" s="288"/>
      <c r="D197" s="288"/>
      <c r="E197" s="288"/>
      <c r="F197" s="288"/>
      <c r="G197" s="288"/>
      <c r="H197" s="288"/>
      <c r="I197" s="288"/>
      <c r="J197" s="288"/>
      <c r="K197" s="288"/>
      <c r="L197" s="288"/>
      <c r="M197" s="288"/>
      <c r="N197" s="288"/>
      <c r="O197" s="288"/>
      <c r="P197" s="288"/>
      <c r="Q197" s="288"/>
      <c r="R197" s="288"/>
      <c r="S197" s="288"/>
      <c r="T197" s="288"/>
      <c r="U197" s="288"/>
      <c r="V197" s="288"/>
      <c r="W197" s="288"/>
      <c r="X197" s="288"/>
      <c r="Y197" s="288"/>
      <c r="Z197" s="288"/>
      <c r="AA197" s="288"/>
      <c r="AB197" s="288"/>
      <c r="AC197" s="288"/>
    </row>
    <row r="198">
      <c r="A198" s="288"/>
      <c r="B198" s="288"/>
      <c r="C198" s="288"/>
      <c r="D198" s="288"/>
      <c r="E198" s="288"/>
      <c r="F198" s="288"/>
      <c r="G198" s="288"/>
      <c r="H198" s="288"/>
      <c r="I198" s="288"/>
      <c r="J198" s="288"/>
      <c r="K198" s="288"/>
      <c r="L198" s="288"/>
      <c r="M198" s="288"/>
      <c r="N198" s="288"/>
      <c r="O198" s="288"/>
      <c r="P198" s="288"/>
      <c r="Q198" s="288"/>
      <c r="R198" s="288"/>
      <c r="S198" s="288"/>
      <c r="T198" s="288"/>
      <c r="U198" s="288"/>
      <c r="V198" s="288"/>
      <c r="W198" s="288"/>
      <c r="X198" s="288"/>
      <c r="Y198" s="288"/>
      <c r="Z198" s="288"/>
      <c r="AA198" s="288"/>
      <c r="AB198" s="288"/>
      <c r="AC198" s="288"/>
    </row>
    <row r="199">
      <c r="A199" s="288"/>
      <c r="B199" s="288"/>
      <c r="C199" s="288"/>
      <c r="D199" s="288"/>
      <c r="E199" s="288"/>
      <c r="F199" s="288"/>
      <c r="G199" s="288"/>
      <c r="H199" s="288"/>
      <c r="I199" s="288"/>
      <c r="J199" s="288"/>
      <c r="K199" s="288"/>
      <c r="L199" s="288"/>
      <c r="M199" s="288"/>
      <c r="N199" s="288"/>
      <c r="O199" s="288"/>
      <c r="P199" s="288"/>
      <c r="Q199" s="288"/>
      <c r="R199" s="288"/>
      <c r="S199" s="288"/>
      <c r="T199" s="288"/>
      <c r="U199" s="288"/>
      <c r="V199" s="288"/>
      <c r="W199" s="288"/>
      <c r="X199" s="288"/>
      <c r="Y199" s="288"/>
      <c r="Z199" s="288"/>
      <c r="AA199" s="288"/>
      <c r="AB199" s="288"/>
      <c r="AC199" s="288"/>
    </row>
    <row r="200">
      <c r="A200" s="288"/>
      <c r="B200" s="288"/>
      <c r="C200" s="288"/>
      <c r="D200" s="288"/>
      <c r="E200" s="288"/>
      <c r="F200" s="288"/>
      <c r="G200" s="288"/>
      <c r="H200" s="288"/>
      <c r="I200" s="288"/>
      <c r="J200" s="288"/>
      <c r="K200" s="288"/>
      <c r="L200" s="288"/>
      <c r="M200" s="288"/>
      <c r="N200" s="288"/>
      <c r="O200" s="288"/>
      <c r="P200" s="288"/>
      <c r="Q200" s="288"/>
      <c r="R200" s="288"/>
      <c r="S200" s="288"/>
      <c r="T200" s="288"/>
      <c r="U200" s="288"/>
      <c r="V200" s="288"/>
      <c r="W200" s="288"/>
      <c r="X200" s="288"/>
      <c r="Y200" s="288"/>
      <c r="Z200" s="288"/>
      <c r="AA200" s="288"/>
      <c r="AB200" s="288"/>
      <c r="AC200" s="288"/>
    </row>
    <row r="201">
      <c r="A201" s="288"/>
      <c r="B201" s="288"/>
      <c r="C201" s="288"/>
      <c r="D201" s="288"/>
      <c r="E201" s="288"/>
      <c r="F201" s="288"/>
      <c r="G201" s="288"/>
      <c r="H201" s="288"/>
      <c r="I201" s="288"/>
      <c r="J201" s="288"/>
      <c r="K201" s="288"/>
      <c r="L201" s="288"/>
      <c r="M201" s="288"/>
      <c r="N201" s="288"/>
      <c r="O201" s="288"/>
      <c r="P201" s="288"/>
      <c r="Q201" s="288"/>
      <c r="R201" s="288"/>
      <c r="S201" s="288"/>
      <c r="T201" s="288"/>
      <c r="U201" s="288"/>
      <c r="V201" s="288"/>
      <c r="W201" s="288"/>
      <c r="X201" s="288"/>
      <c r="Y201" s="288"/>
      <c r="Z201" s="288"/>
      <c r="AA201" s="288"/>
      <c r="AB201" s="288"/>
      <c r="AC201" s="288"/>
    </row>
    <row r="202">
      <c r="A202" s="288"/>
      <c r="B202" s="288"/>
      <c r="C202" s="288"/>
      <c r="D202" s="288"/>
      <c r="E202" s="288"/>
      <c r="F202" s="288"/>
      <c r="G202" s="288"/>
      <c r="H202" s="288"/>
      <c r="I202" s="288"/>
      <c r="J202" s="288"/>
      <c r="K202" s="288"/>
      <c r="L202" s="288"/>
      <c r="M202" s="288"/>
      <c r="N202" s="288"/>
      <c r="O202" s="288"/>
      <c r="P202" s="288"/>
      <c r="Q202" s="288"/>
      <c r="R202" s="288"/>
      <c r="S202" s="288"/>
      <c r="T202" s="288"/>
      <c r="U202" s="288"/>
      <c r="V202" s="288"/>
      <c r="W202" s="288"/>
      <c r="X202" s="288"/>
      <c r="Y202" s="288"/>
      <c r="Z202" s="288"/>
      <c r="AA202" s="288"/>
      <c r="AB202" s="288"/>
      <c r="AC202" s="288"/>
    </row>
    <row r="203">
      <c r="A203" s="288"/>
      <c r="B203" s="288"/>
      <c r="C203" s="288"/>
      <c r="D203" s="288"/>
      <c r="E203" s="288"/>
      <c r="F203" s="288"/>
      <c r="G203" s="288"/>
      <c r="H203" s="288"/>
      <c r="I203" s="288"/>
      <c r="J203" s="288"/>
      <c r="K203" s="288"/>
      <c r="L203" s="288"/>
      <c r="M203" s="288"/>
      <c r="N203" s="288"/>
      <c r="O203" s="288"/>
      <c r="P203" s="288"/>
      <c r="Q203" s="288"/>
      <c r="R203" s="288"/>
      <c r="S203" s="288"/>
      <c r="T203" s="288"/>
      <c r="U203" s="288"/>
      <c r="V203" s="288"/>
      <c r="W203" s="288"/>
      <c r="X203" s="288"/>
      <c r="Y203" s="288"/>
      <c r="Z203" s="288"/>
      <c r="AA203" s="288"/>
      <c r="AB203" s="288"/>
      <c r="AC203" s="288"/>
    </row>
    <row r="204">
      <c r="A204" s="288"/>
      <c r="B204" s="288"/>
      <c r="C204" s="288"/>
      <c r="D204" s="288"/>
      <c r="E204" s="288"/>
      <c r="F204" s="288"/>
      <c r="G204" s="288"/>
      <c r="H204" s="288"/>
      <c r="I204" s="288"/>
      <c r="J204" s="288"/>
      <c r="K204" s="288"/>
      <c r="L204" s="288"/>
      <c r="M204" s="288"/>
      <c r="N204" s="288"/>
      <c r="O204" s="288"/>
      <c r="P204" s="288"/>
      <c r="Q204" s="288"/>
      <c r="R204" s="288"/>
      <c r="S204" s="288"/>
      <c r="T204" s="288"/>
      <c r="U204" s="288"/>
      <c r="V204" s="288"/>
      <c r="W204" s="288"/>
      <c r="X204" s="288"/>
      <c r="Y204" s="288"/>
      <c r="Z204" s="288"/>
      <c r="AA204" s="288"/>
      <c r="AB204" s="288"/>
      <c r="AC204" s="288"/>
    </row>
    <row r="205">
      <c r="A205" s="288"/>
      <c r="B205" s="288"/>
      <c r="C205" s="288"/>
      <c r="D205" s="288"/>
      <c r="E205" s="288"/>
      <c r="F205" s="288"/>
      <c r="G205" s="288"/>
      <c r="H205" s="288"/>
      <c r="I205" s="288"/>
      <c r="J205" s="288"/>
      <c r="K205" s="288"/>
      <c r="L205" s="288"/>
      <c r="M205" s="288"/>
      <c r="N205" s="288"/>
      <c r="O205" s="288"/>
      <c r="P205" s="288"/>
      <c r="Q205" s="288"/>
      <c r="R205" s="288"/>
      <c r="S205" s="288"/>
      <c r="T205" s="288"/>
      <c r="U205" s="288"/>
      <c r="V205" s="288"/>
      <c r="W205" s="288"/>
      <c r="X205" s="288"/>
      <c r="Y205" s="288"/>
      <c r="Z205" s="288"/>
      <c r="AA205" s="288"/>
      <c r="AB205" s="288"/>
      <c r="AC205" s="288"/>
    </row>
    <row r="206">
      <c r="A206" s="288"/>
      <c r="B206" s="288"/>
      <c r="C206" s="288"/>
      <c r="D206" s="288"/>
      <c r="E206" s="288"/>
      <c r="F206" s="288"/>
      <c r="G206" s="288"/>
      <c r="H206" s="288"/>
      <c r="I206" s="288"/>
      <c r="J206" s="288"/>
      <c r="K206" s="288"/>
      <c r="L206" s="288"/>
      <c r="M206" s="288"/>
      <c r="N206" s="288"/>
      <c r="O206" s="288"/>
      <c r="P206" s="288"/>
      <c r="Q206" s="288"/>
      <c r="R206" s="288"/>
      <c r="S206" s="288"/>
      <c r="T206" s="288"/>
      <c r="U206" s="288"/>
      <c r="V206" s="288"/>
      <c r="W206" s="288"/>
      <c r="X206" s="288"/>
      <c r="Y206" s="288"/>
      <c r="Z206" s="288"/>
      <c r="AA206" s="288"/>
      <c r="AB206" s="288"/>
      <c r="AC206" s="288"/>
    </row>
    <row r="207">
      <c r="A207" s="288"/>
      <c r="B207" s="288"/>
      <c r="C207" s="288"/>
      <c r="D207" s="288"/>
      <c r="E207" s="288"/>
      <c r="F207" s="288"/>
      <c r="G207" s="288"/>
      <c r="H207" s="288"/>
      <c r="I207" s="288"/>
      <c r="J207" s="288"/>
      <c r="K207" s="288"/>
      <c r="L207" s="288"/>
      <c r="M207" s="288"/>
      <c r="N207" s="288"/>
      <c r="O207" s="288"/>
      <c r="P207" s="288"/>
      <c r="Q207" s="288"/>
      <c r="R207" s="288"/>
      <c r="S207" s="288"/>
      <c r="T207" s="288"/>
      <c r="U207" s="288"/>
      <c r="V207" s="288"/>
      <c r="W207" s="288"/>
      <c r="X207" s="288"/>
      <c r="Y207" s="288"/>
      <c r="Z207" s="288"/>
      <c r="AA207" s="288"/>
      <c r="AB207" s="288"/>
      <c r="AC207" s="288"/>
    </row>
    <row r="208">
      <c r="A208" s="288"/>
      <c r="B208" s="288"/>
      <c r="C208" s="288"/>
      <c r="D208" s="288"/>
      <c r="E208" s="288"/>
      <c r="F208" s="288"/>
      <c r="G208" s="288"/>
      <c r="H208" s="288"/>
      <c r="I208" s="288"/>
      <c r="J208" s="288"/>
      <c r="K208" s="288"/>
      <c r="L208" s="288"/>
      <c r="M208" s="288"/>
      <c r="N208" s="288"/>
      <c r="O208" s="288"/>
      <c r="P208" s="288"/>
      <c r="Q208" s="288"/>
      <c r="R208" s="288"/>
      <c r="S208" s="288"/>
      <c r="T208" s="288"/>
      <c r="U208" s="288"/>
      <c r="V208" s="288"/>
      <c r="W208" s="288"/>
      <c r="X208" s="288"/>
      <c r="Y208" s="288"/>
      <c r="Z208" s="288"/>
      <c r="AA208" s="288"/>
      <c r="AB208" s="288"/>
      <c r="AC208" s="288"/>
    </row>
    <row r="209">
      <c r="A209" s="288"/>
      <c r="B209" s="288"/>
      <c r="C209" s="288"/>
      <c r="D209" s="288"/>
      <c r="E209" s="288"/>
      <c r="F209" s="288"/>
      <c r="G209" s="288"/>
      <c r="H209" s="288"/>
      <c r="I209" s="288"/>
      <c r="J209" s="288"/>
      <c r="K209" s="288"/>
      <c r="L209" s="288"/>
      <c r="M209" s="288"/>
      <c r="N209" s="288"/>
      <c r="O209" s="288"/>
      <c r="P209" s="288"/>
      <c r="Q209" s="288"/>
      <c r="R209" s="288"/>
      <c r="S209" s="288"/>
      <c r="T209" s="288"/>
      <c r="U209" s="288"/>
      <c r="V209" s="288"/>
      <c r="W209" s="288"/>
      <c r="X209" s="288"/>
      <c r="Y209" s="288"/>
      <c r="Z209" s="288"/>
      <c r="AA209" s="288"/>
      <c r="AB209" s="288"/>
      <c r="AC209" s="288"/>
    </row>
    <row r="210">
      <c r="A210" s="288"/>
      <c r="B210" s="288"/>
      <c r="C210" s="288"/>
      <c r="D210" s="288"/>
      <c r="E210" s="288"/>
      <c r="F210" s="288"/>
      <c r="G210" s="288"/>
      <c r="H210" s="288"/>
      <c r="I210" s="288"/>
      <c r="J210" s="288"/>
      <c r="K210" s="288"/>
      <c r="L210" s="288"/>
      <c r="M210" s="288"/>
      <c r="N210" s="288"/>
      <c r="O210" s="288"/>
      <c r="P210" s="288"/>
      <c r="Q210" s="288"/>
      <c r="R210" s="288"/>
      <c r="S210" s="288"/>
      <c r="T210" s="288"/>
      <c r="U210" s="288"/>
      <c r="V210" s="288"/>
      <c r="W210" s="288"/>
      <c r="X210" s="288"/>
      <c r="Y210" s="288"/>
      <c r="Z210" s="288"/>
      <c r="AA210" s="288"/>
      <c r="AB210" s="288"/>
      <c r="AC210" s="288"/>
    </row>
    <row r="211">
      <c r="A211" s="288"/>
      <c r="B211" s="288"/>
      <c r="C211" s="288"/>
      <c r="D211" s="288"/>
      <c r="E211" s="288"/>
      <c r="F211" s="288"/>
      <c r="G211" s="288"/>
      <c r="H211" s="288"/>
      <c r="I211" s="288"/>
      <c r="J211" s="288"/>
      <c r="K211" s="288"/>
      <c r="L211" s="288"/>
      <c r="M211" s="288"/>
      <c r="N211" s="288"/>
      <c r="O211" s="288"/>
      <c r="P211" s="288"/>
      <c r="Q211" s="288"/>
      <c r="R211" s="288"/>
      <c r="S211" s="288"/>
      <c r="T211" s="288"/>
      <c r="U211" s="288"/>
      <c r="V211" s="288"/>
      <c r="W211" s="288"/>
      <c r="X211" s="288"/>
      <c r="Y211" s="288"/>
      <c r="Z211" s="288"/>
      <c r="AA211" s="288"/>
      <c r="AB211" s="288"/>
      <c r="AC211" s="288"/>
    </row>
    <row r="212">
      <c r="A212" s="288"/>
      <c r="B212" s="288"/>
      <c r="C212" s="288"/>
      <c r="D212" s="288"/>
      <c r="E212" s="288"/>
      <c r="F212" s="288"/>
      <c r="G212" s="288"/>
      <c r="H212" s="288"/>
      <c r="I212" s="288"/>
      <c r="J212" s="288"/>
      <c r="K212" s="288"/>
      <c r="L212" s="288"/>
      <c r="M212" s="288"/>
      <c r="N212" s="288"/>
      <c r="O212" s="288"/>
      <c r="P212" s="288"/>
      <c r="Q212" s="288"/>
      <c r="R212" s="288"/>
      <c r="S212" s="288"/>
      <c r="T212" s="288"/>
      <c r="U212" s="288"/>
      <c r="V212" s="288"/>
      <c r="W212" s="288"/>
      <c r="X212" s="288"/>
      <c r="Y212" s="288"/>
      <c r="Z212" s="288"/>
      <c r="AA212" s="288"/>
      <c r="AB212" s="288"/>
      <c r="AC212" s="288"/>
    </row>
    <row r="213">
      <c r="A213" s="288"/>
      <c r="B213" s="288"/>
      <c r="C213" s="288"/>
      <c r="D213" s="288"/>
      <c r="E213" s="288"/>
      <c r="F213" s="288"/>
      <c r="G213" s="288"/>
      <c r="H213" s="288"/>
      <c r="I213" s="288"/>
      <c r="J213" s="288"/>
      <c r="K213" s="288"/>
      <c r="L213" s="288"/>
      <c r="M213" s="288"/>
      <c r="N213" s="288"/>
      <c r="O213" s="288"/>
      <c r="P213" s="288"/>
      <c r="Q213" s="288"/>
      <c r="R213" s="288"/>
      <c r="S213" s="288"/>
      <c r="T213" s="288"/>
      <c r="U213" s="288"/>
      <c r="V213" s="288"/>
      <c r="W213" s="288"/>
      <c r="X213" s="288"/>
      <c r="Y213" s="288"/>
      <c r="Z213" s="288"/>
      <c r="AA213" s="288"/>
      <c r="AB213" s="288"/>
      <c r="AC213" s="288"/>
    </row>
    <row r="214">
      <c r="A214" s="288"/>
      <c r="B214" s="288"/>
      <c r="C214" s="288"/>
      <c r="D214" s="288"/>
      <c r="E214" s="288"/>
      <c r="F214" s="288"/>
      <c r="G214" s="288"/>
      <c r="H214" s="288"/>
      <c r="I214" s="288"/>
      <c r="J214" s="288"/>
      <c r="K214" s="288"/>
      <c r="L214" s="288"/>
      <c r="M214" s="288"/>
      <c r="N214" s="288"/>
      <c r="O214" s="288"/>
      <c r="P214" s="288"/>
      <c r="Q214" s="288"/>
      <c r="R214" s="288"/>
      <c r="S214" s="288"/>
      <c r="T214" s="288"/>
      <c r="U214" s="288"/>
      <c r="V214" s="288"/>
      <c r="W214" s="288"/>
      <c r="X214" s="288"/>
      <c r="Y214" s="288"/>
      <c r="Z214" s="288"/>
      <c r="AA214" s="288"/>
      <c r="AB214" s="288"/>
      <c r="AC214" s="288"/>
    </row>
    <row r="215">
      <c r="A215" s="288"/>
      <c r="B215" s="288"/>
      <c r="C215" s="288"/>
      <c r="D215" s="288"/>
      <c r="E215" s="288"/>
      <c r="F215" s="288"/>
      <c r="G215" s="288"/>
      <c r="H215" s="288"/>
      <c r="I215" s="288"/>
      <c r="J215" s="288"/>
      <c r="K215" s="288"/>
      <c r="L215" s="288"/>
      <c r="M215" s="288"/>
      <c r="N215" s="288"/>
      <c r="O215" s="288"/>
      <c r="P215" s="288"/>
      <c r="Q215" s="288"/>
      <c r="R215" s="288"/>
      <c r="S215" s="288"/>
      <c r="T215" s="288"/>
      <c r="U215" s="288"/>
      <c r="V215" s="288"/>
      <c r="W215" s="288"/>
      <c r="X215" s="288"/>
      <c r="Y215" s="288"/>
      <c r="Z215" s="288"/>
      <c r="AA215" s="288"/>
      <c r="AB215" s="288"/>
      <c r="AC215" s="288"/>
    </row>
    <row r="216">
      <c r="A216" s="288"/>
      <c r="B216" s="288"/>
      <c r="C216" s="288"/>
      <c r="D216" s="288"/>
      <c r="E216" s="288"/>
      <c r="F216" s="288"/>
      <c r="G216" s="288"/>
      <c r="H216" s="288"/>
      <c r="I216" s="288"/>
      <c r="J216" s="288"/>
      <c r="K216" s="288"/>
      <c r="L216" s="288"/>
      <c r="M216" s="288"/>
      <c r="N216" s="288"/>
      <c r="O216" s="288"/>
      <c r="P216" s="288"/>
      <c r="Q216" s="288"/>
      <c r="R216" s="288"/>
      <c r="S216" s="288"/>
      <c r="T216" s="288"/>
      <c r="U216" s="288"/>
      <c r="V216" s="288"/>
      <c r="W216" s="288"/>
      <c r="X216" s="288"/>
      <c r="Y216" s="288"/>
      <c r="Z216" s="288"/>
      <c r="AA216" s="288"/>
      <c r="AB216" s="288"/>
      <c r="AC216" s="288"/>
    </row>
    <row r="217">
      <c r="A217" s="288"/>
      <c r="B217" s="288"/>
      <c r="C217" s="288"/>
      <c r="D217" s="288"/>
      <c r="E217" s="288"/>
      <c r="F217" s="288"/>
      <c r="G217" s="288"/>
      <c r="H217" s="288"/>
      <c r="I217" s="288"/>
      <c r="J217" s="288"/>
      <c r="K217" s="288"/>
      <c r="L217" s="288"/>
      <c r="M217" s="288"/>
      <c r="N217" s="288"/>
      <c r="O217" s="288"/>
      <c r="P217" s="288"/>
      <c r="Q217" s="288"/>
      <c r="R217" s="288"/>
      <c r="S217" s="288"/>
      <c r="T217" s="288"/>
      <c r="U217" s="288"/>
      <c r="V217" s="288"/>
      <c r="W217" s="288"/>
      <c r="X217" s="288"/>
      <c r="Y217" s="288"/>
      <c r="Z217" s="288"/>
      <c r="AA217" s="288"/>
      <c r="AB217" s="288"/>
      <c r="AC217" s="288"/>
    </row>
    <row r="218">
      <c r="A218" s="288"/>
      <c r="B218" s="288"/>
      <c r="C218" s="288"/>
      <c r="D218" s="288"/>
      <c r="E218" s="288"/>
      <c r="F218" s="288"/>
      <c r="G218" s="288"/>
      <c r="H218" s="288"/>
      <c r="I218" s="288"/>
      <c r="J218" s="288"/>
      <c r="K218" s="288"/>
      <c r="L218" s="288"/>
      <c r="M218" s="288"/>
      <c r="N218" s="288"/>
      <c r="O218" s="288"/>
      <c r="P218" s="288"/>
      <c r="Q218" s="288"/>
      <c r="R218" s="288"/>
      <c r="S218" s="288"/>
      <c r="T218" s="288"/>
      <c r="U218" s="288"/>
      <c r="V218" s="288"/>
      <c r="W218" s="288"/>
      <c r="X218" s="288"/>
      <c r="Y218" s="288"/>
      <c r="Z218" s="288"/>
      <c r="AA218" s="288"/>
      <c r="AB218" s="288"/>
      <c r="AC218" s="288"/>
    </row>
    <row r="219">
      <c r="A219" s="288"/>
      <c r="B219" s="288"/>
      <c r="C219" s="288"/>
      <c r="D219" s="288"/>
      <c r="E219" s="288"/>
      <c r="F219" s="288"/>
      <c r="G219" s="288"/>
      <c r="H219" s="288"/>
      <c r="I219" s="288"/>
      <c r="J219" s="288"/>
      <c r="K219" s="288"/>
      <c r="L219" s="288"/>
      <c r="M219" s="288"/>
      <c r="N219" s="288"/>
      <c r="O219" s="288"/>
      <c r="P219" s="288"/>
      <c r="Q219" s="288"/>
      <c r="R219" s="288"/>
      <c r="S219" s="288"/>
      <c r="T219" s="288"/>
      <c r="U219" s="288"/>
      <c r="V219" s="288"/>
      <c r="W219" s="288"/>
      <c r="X219" s="288"/>
      <c r="Y219" s="288"/>
      <c r="Z219" s="288"/>
      <c r="AA219" s="288"/>
      <c r="AB219" s="288"/>
      <c r="AC219" s="288"/>
    </row>
    <row r="220">
      <c r="A220" s="288"/>
      <c r="B220" s="288"/>
      <c r="C220" s="288"/>
      <c r="D220" s="288"/>
      <c r="E220" s="288"/>
      <c r="F220" s="288"/>
      <c r="G220" s="288"/>
      <c r="H220" s="288"/>
      <c r="I220" s="288"/>
      <c r="J220" s="288"/>
      <c r="K220" s="288"/>
      <c r="L220" s="288"/>
      <c r="M220" s="288"/>
      <c r="N220" s="288"/>
      <c r="O220" s="288"/>
      <c r="P220" s="288"/>
      <c r="Q220" s="288"/>
      <c r="R220" s="288"/>
      <c r="S220" s="288"/>
      <c r="T220" s="288"/>
      <c r="U220" s="288"/>
      <c r="V220" s="288"/>
      <c r="W220" s="288"/>
      <c r="X220" s="288"/>
      <c r="Y220" s="288"/>
      <c r="Z220" s="288"/>
      <c r="AA220" s="288"/>
      <c r="AB220" s="288"/>
      <c r="AC220" s="288"/>
    </row>
    <row r="221">
      <c r="A221" s="288"/>
      <c r="B221" s="288"/>
      <c r="C221" s="288"/>
      <c r="D221" s="288"/>
      <c r="E221" s="288"/>
      <c r="F221" s="288"/>
      <c r="G221" s="288"/>
      <c r="H221" s="288"/>
      <c r="I221" s="288"/>
      <c r="J221" s="288"/>
      <c r="K221" s="288"/>
      <c r="L221" s="288"/>
      <c r="M221" s="288"/>
      <c r="N221" s="288"/>
      <c r="O221" s="288"/>
      <c r="P221" s="288"/>
      <c r="Q221" s="288"/>
      <c r="R221" s="288"/>
      <c r="S221" s="288"/>
      <c r="T221" s="288"/>
      <c r="U221" s="288"/>
      <c r="V221" s="288"/>
      <c r="W221" s="288"/>
      <c r="X221" s="288"/>
      <c r="Y221" s="288"/>
      <c r="Z221" s="288"/>
      <c r="AA221" s="288"/>
      <c r="AB221" s="288"/>
      <c r="AC221" s="288"/>
    </row>
    <row r="222">
      <c r="A222" s="288"/>
      <c r="B222" s="288"/>
      <c r="C222" s="288"/>
      <c r="D222" s="288"/>
      <c r="E222" s="288"/>
      <c r="F222" s="288"/>
      <c r="G222" s="288"/>
      <c r="H222" s="288"/>
      <c r="I222" s="288"/>
      <c r="J222" s="288"/>
      <c r="K222" s="288"/>
      <c r="L222" s="288"/>
      <c r="M222" s="288"/>
      <c r="N222" s="288"/>
      <c r="O222" s="288"/>
      <c r="P222" s="288"/>
      <c r="Q222" s="288"/>
      <c r="R222" s="288"/>
      <c r="S222" s="288"/>
      <c r="T222" s="288"/>
      <c r="U222" s="288"/>
      <c r="V222" s="288"/>
      <c r="W222" s="288"/>
      <c r="X222" s="288"/>
      <c r="Y222" s="288"/>
      <c r="Z222" s="288"/>
      <c r="AA222" s="288"/>
      <c r="AB222" s="288"/>
      <c r="AC222" s="288"/>
    </row>
    <row r="223">
      <c r="A223" s="288"/>
      <c r="B223" s="288"/>
      <c r="C223" s="288"/>
      <c r="D223" s="288"/>
      <c r="E223" s="288"/>
      <c r="F223" s="288"/>
      <c r="G223" s="288"/>
      <c r="H223" s="288"/>
      <c r="I223" s="288"/>
      <c r="J223" s="288"/>
      <c r="K223" s="288"/>
      <c r="L223" s="288"/>
      <c r="M223" s="288"/>
      <c r="N223" s="288"/>
      <c r="O223" s="288"/>
      <c r="P223" s="288"/>
      <c r="Q223" s="288"/>
      <c r="R223" s="288"/>
      <c r="S223" s="288"/>
      <c r="T223" s="288"/>
      <c r="U223" s="288"/>
      <c r="V223" s="288"/>
      <c r="W223" s="288"/>
      <c r="X223" s="288"/>
      <c r="Y223" s="288"/>
      <c r="Z223" s="288"/>
      <c r="AA223" s="288"/>
      <c r="AB223" s="288"/>
      <c r="AC223" s="288"/>
    </row>
    <row r="224">
      <c r="A224" s="288"/>
      <c r="B224" s="288"/>
      <c r="C224" s="288"/>
      <c r="D224" s="288"/>
      <c r="E224" s="288"/>
      <c r="F224" s="288"/>
      <c r="G224" s="288"/>
      <c r="H224" s="288"/>
      <c r="I224" s="288"/>
      <c r="J224" s="288"/>
      <c r="K224" s="288"/>
      <c r="L224" s="288"/>
      <c r="M224" s="288"/>
      <c r="N224" s="288"/>
      <c r="O224" s="288"/>
      <c r="P224" s="288"/>
      <c r="Q224" s="288"/>
      <c r="R224" s="288"/>
      <c r="S224" s="288"/>
      <c r="T224" s="288"/>
      <c r="U224" s="288"/>
      <c r="V224" s="288"/>
      <c r="W224" s="288"/>
      <c r="X224" s="288"/>
      <c r="Y224" s="288"/>
      <c r="Z224" s="288"/>
      <c r="AA224" s="288"/>
      <c r="AB224" s="288"/>
      <c r="AC224" s="288"/>
    </row>
    <row r="225">
      <c r="A225" s="288"/>
      <c r="B225" s="288"/>
      <c r="C225" s="288"/>
      <c r="D225" s="288"/>
      <c r="E225" s="288"/>
      <c r="F225" s="288"/>
      <c r="G225" s="288"/>
      <c r="H225" s="288"/>
      <c r="I225" s="288"/>
      <c r="J225" s="288"/>
      <c r="K225" s="288"/>
      <c r="L225" s="288"/>
      <c r="M225" s="288"/>
      <c r="N225" s="288"/>
      <c r="O225" s="288"/>
      <c r="P225" s="288"/>
      <c r="Q225" s="288"/>
      <c r="R225" s="288"/>
      <c r="S225" s="288"/>
      <c r="T225" s="288"/>
      <c r="U225" s="288"/>
      <c r="V225" s="288"/>
      <c r="W225" s="288"/>
      <c r="X225" s="288"/>
      <c r="Y225" s="288"/>
      <c r="Z225" s="288"/>
      <c r="AA225" s="288"/>
      <c r="AB225" s="288"/>
      <c r="AC225" s="288"/>
    </row>
    <row r="226">
      <c r="A226" s="288"/>
      <c r="B226" s="288"/>
      <c r="C226" s="288"/>
      <c r="D226" s="288"/>
      <c r="E226" s="288"/>
      <c r="F226" s="288"/>
      <c r="G226" s="288"/>
      <c r="H226" s="288"/>
      <c r="I226" s="288"/>
      <c r="J226" s="288"/>
      <c r="K226" s="288"/>
      <c r="L226" s="288"/>
      <c r="M226" s="288"/>
      <c r="N226" s="288"/>
      <c r="O226" s="288"/>
      <c r="P226" s="288"/>
      <c r="Q226" s="288"/>
      <c r="R226" s="288"/>
      <c r="S226" s="288"/>
      <c r="T226" s="288"/>
      <c r="U226" s="288"/>
      <c r="V226" s="288"/>
      <c r="W226" s="288"/>
      <c r="X226" s="288"/>
      <c r="Y226" s="288"/>
      <c r="Z226" s="288"/>
      <c r="AA226" s="288"/>
      <c r="AB226" s="288"/>
      <c r="AC226" s="288"/>
    </row>
    <row r="227">
      <c r="A227" s="288"/>
      <c r="B227" s="288"/>
      <c r="C227" s="288"/>
      <c r="D227" s="288"/>
      <c r="E227" s="288"/>
      <c r="F227" s="288"/>
      <c r="G227" s="288"/>
      <c r="H227" s="288"/>
      <c r="I227" s="288"/>
      <c r="J227" s="288"/>
      <c r="K227" s="288"/>
      <c r="L227" s="288"/>
      <c r="M227" s="288"/>
      <c r="N227" s="288"/>
      <c r="O227" s="288"/>
      <c r="P227" s="288"/>
      <c r="Q227" s="288"/>
      <c r="R227" s="288"/>
      <c r="S227" s="288"/>
      <c r="T227" s="288"/>
      <c r="U227" s="288"/>
      <c r="V227" s="288"/>
      <c r="W227" s="288"/>
      <c r="X227" s="288"/>
      <c r="Y227" s="288"/>
      <c r="Z227" s="288"/>
      <c r="AA227" s="288"/>
      <c r="AB227" s="288"/>
      <c r="AC227" s="288"/>
    </row>
    <row r="228">
      <c r="A228" s="288"/>
      <c r="B228" s="288"/>
      <c r="C228" s="288"/>
      <c r="D228" s="288"/>
      <c r="E228" s="288"/>
      <c r="F228" s="288"/>
      <c r="G228" s="288"/>
      <c r="H228" s="288"/>
      <c r="I228" s="288"/>
      <c r="J228" s="288"/>
      <c r="K228" s="288"/>
      <c r="L228" s="288"/>
      <c r="M228" s="288"/>
      <c r="N228" s="288"/>
      <c r="O228" s="288"/>
      <c r="P228" s="288"/>
      <c r="Q228" s="288"/>
      <c r="R228" s="288"/>
      <c r="S228" s="288"/>
      <c r="T228" s="288"/>
      <c r="U228" s="288"/>
      <c r="V228" s="288"/>
      <c r="W228" s="288"/>
      <c r="X228" s="288"/>
      <c r="Y228" s="288"/>
      <c r="Z228" s="288"/>
      <c r="AA228" s="288"/>
      <c r="AB228" s="288"/>
      <c r="AC228" s="288"/>
    </row>
    <row r="229">
      <c r="A229" s="288"/>
      <c r="B229" s="288"/>
      <c r="C229" s="288"/>
      <c r="D229" s="288"/>
      <c r="E229" s="288"/>
      <c r="F229" s="288"/>
      <c r="G229" s="288"/>
      <c r="H229" s="288"/>
      <c r="I229" s="288"/>
      <c r="J229" s="288"/>
      <c r="K229" s="288"/>
      <c r="L229" s="288"/>
      <c r="M229" s="288"/>
      <c r="N229" s="288"/>
      <c r="O229" s="288"/>
      <c r="P229" s="288"/>
      <c r="Q229" s="288"/>
      <c r="R229" s="288"/>
      <c r="S229" s="288"/>
      <c r="T229" s="288"/>
      <c r="U229" s="288"/>
      <c r="V229" s="288"/>
      <c r="W229" s="288"/>
      <c r="X229" s="288"/>
      <c r="Y229" s="288"/>
      <c r="Z229" s="288"/>
      <c r="AA229" s="288"/>
      <c r="AB229" s="288"/>
      <c r="AC229" s="288"/>
    </row>
    <row r="230">
      <c r="A230" s="288"/>
      <c r="B230" s="288"/>
      <c r="C230" s="288"/>
      <c r="D230" s="288"/>
      <c r="E230" s="288"/>
      <c r="F230" s="288"/>
      <c r="G230" s="288"/>
      <c r="H230" s="288"/>
      <c r="I230" s="288"/>
      <c r="J230" s="288"/>
      <c r="K230" s="288"/>
      <c r="L230" s="288"/>
      <c r="M230" s="288"/>
      <c r="N230" s="288"/>
      <c r="O230" s="288"/>
      <c r="P230" s="288"/>
      <c r="Q230" s="288"/>
      <c r="R230" s="288"/>
      <c r="S230" s="288"/>
      <c r="T230" s="288"/>
      <c r="U230" s="288"/>
      <c r="V230" s="288"/>
      <c r="W230" s="288"/>
      <c r="X230" s="288"/>
      <c r="Y230" s="288"/>
      <c r="Z230" s="288"/>
      <c r="AA230" s="288"/>
      <c r="AB230" s="288"/>
      <c r="AC230" s="288"/>
    </row>
    <row r="231">
      <c r="A231" s="288"/>
      <c r="B231" s="288"/>
      <c r="C231" s="288"/>
      <c r="D231" s="288"/>
      <c r="E231" s="288"/>
      <c r="F231" s="288"/>
      <c r="G231" s="288"/>
      <c r="H231" s="288"/>
      <c r="I231" s="288"/>
      <c r="J231" s="288"/>
      <c r="K231" s="288"/>
      <c r="L231" s="288"/>
      <c r="M231" s="288"/>
      <c r="N231" s="288"/>
      <c r="O231" s="288"/>
      <c r="P231" s="288"/>
      <c r="Q231" s="288"/>
      <c r="R231" s="288"/>
      <c r="S231" s="288"/>
      <c r="T231" s="288"/>
      <c r="U231" s="288"/>
      <c r="V231" s="288"/>
      <c r="W231" s="288"/>
      <c r="X231" s="288"/>
      <c r="Y231" s="288"/>
      <c r="Z231" s="288"/>
      <c r="AA231" s="288"/>
      <c r="AB231" s="288"/>
      <c r="AC231" s="288"/>
    </row>
    <row r="232">
      <c r="A232" s="288"/>
      <c r="B232" s="288"/>
      <c r="C232" s="288"/>
      <c r="D232" s="288"/>
      <c r="E232" s="288"/>
      <c r="F232" s="288"/>
      <c r="G232" s="288"/>
      <c r="H232" s="288"/>
      <c r="I232" s="288"/>
      <c r="J232" s="288"/>
      <c r="K232" s="288"/>
      <c r="L232" s="288"/>
      <c r="M232" s="288"/>
      <c r="N232" s="288"/>
      <c r="O232" s="288"/>
      <c r="P232" s="288"/>
      <c r="Q232" s="288"/>
      <c r="R232" s="288"/>
      <c r="S232" s="288"/>
      <c r="T232" s="288"/>
      <c r="U232" s="288"/>
      <c r="V232" s="288"/>
      <c r="W232" s="288"/>
      <c r="X232" s="288"/>
      <c r="Y232" s="288"/>
      <c r="Z232" s="288"/>
      <c r="AA232" s="288"/>
      <c r="AB232" s="288"/>
      <c r="AC232" s="288"/>
    </row>
    <row r="233">
      <c r="A233" s="288"/>
      <c r="B233" s="288"/>
      <c r="C233" s="288"/>
      <c r="D233" s="288"/>
      <c r="E233" s="288"/>
      <c r="F233" s="288"/>
      <c r="G233" s="288"/>
      <c r="H233" s="288"/>
      <c r="I233" s="288"/>
      <c r="J233" s="288"/>
      <c r="K233" s="288"/>
      <c r="L233" s="288"/>
      <c r="M233" s="288"/>
      <c r="N233" s="288"/>
      <c r="O233" s="288"/>
      <c r="P233" s="288"/>
      <c r="Q233" s="288"/>
      <c r="R233" s="288"/>
      <c r="S233" s="288"/>
      <c r="T233" s="288"/>
      <c r="U233" s="288"/>
      <c r="V233" s="288"/>
      <c r="W233" s="288"/>
      <c r="X233" s="288"/>
      <c r="Y233" s="288"/>
      <c r="Z233" s="288"/>
      <c r="AA233" s="288"/>
      <c r="AB233" s="288"/>
      <c r="AC233" s="288"/>
    </row>
    <row r="234">
      <c r="A234" s="288"/>
      <c r="B234" s="288"/>
      <c r="C234" s="288"/>
      <c r="D234" s="288"/>
      <c r="E234" s="288"/>
      <c r="F234" s="288"/>
      <c r="G234" s="288"/>
      <c r="H234" s="288"/>
      <c r="I234" s="288"/>
      <c r="J234" s="288"/>
      <c r="K234" s="288"/>
      <c r="L234" s="288"/>
      <c r="M234" s="288"/>
      <c r="N234" s="288"/>
      <c r="O234" s="288"/>
      <c r="P234" s="288"/>
      <c r="Q234" s="288"/>
      <c r="R234" s="288"/>
      <c r="S234" s="288"/>
      <c r="T234" s="288"/>
      <c r="U234" s="288"/>
      <c r="V234" s="288"/>
      <c r="W234" s="288"/>
      <c r="X234" s="288"/>
      <c r="Y234" s="288"/>
      <c r="Z234" s="288"/>
      <c r="AA234" s="288"/>
      <c r="AB234" s="288"/>
      <c r="AC234" s="288"/>
    </row>
    <row r="235">
      <c r="A235" s="288"/>
      <c r="B235" s="288"/>
      <c r="C235" s="288"/>
      <c r="D235" s="288"/>
      <c r="E235" s="288"/>
      <c r="F235" s="288"/>
      <c r="G235" s="288"/>
      <c r="H235" s="288"/>
      <c r="I235" s="288"/>
      <c r="J235" s="288"/>
      <c r="K235" s="288"/>
      <c r="L235" s="288"/>
      <c r="M235" s="288"/>
      <c r="N235" s="288"/>
      <c r="O235" s="288"/>
      <c r="P235" s="288"/>
      <c r="Q235" s="288"/>
      <c r="R235" s="288"/>
      <c r="S235" s="288"/>
      <c r="T235" s="288"/>
      <c r="U235" s="288"/>
      <c r="V235" s="288"/>
      <c r="W235" s="288"/>
      <c r="X235" s="288"/>
      <c r="Y235" s="288"/>
      <c r="Z235" s="288"/>
      <c r="AA235" s="288"/>
      <c r="AB235" s="288"/>
      <c r="AC235" s="288"/>
    </row>
    <row r="236">
      <c r="A236" s="288"/>
      <c r="B236" s="288"/>
      <c r="C236" s="288"/>
      <c r="D236" s="288"/>
      <c r="E236" s="288"/>
      <c r="F236" s="288"/>
      <c r="G236" s="288"/>
      <c r="H236" s="288"/>
      <c r="I236" s="288"/>
      <c r="J236" s="288"/>
      <c r="K236" s="288"/>
      <c r="L236" s="288"/>
      <c r="M236" s="288"/>
      <c r="N236" s="288"/>
      <c r="O236" s="288"/>
      <c r="P236" s="288"/>
      <c r="Q236" s="288"/>
      <c r="R236" s="288"/>
      <c r="S236" s="288"/>
      <c r="T236" s="288"/>
      <c r="U236" s="288"/>
      <c r="V236" s="288"/>
      <c r="W236" s="288"/>
      <c r="X236" s="288"/>
      <c r="Y236" s="288"/>
      <c r="Z236" s="288"/>
      <c r="AA236" s="288"/>
      <c r="AB236" s="288"/>
      <c r="AC236" s="288"/>
    </row>
    <row r="237">
      <c r="A237" s="288"/>
      <c r="B237" s="288"/>
      <c r="C237" s="288"/>
      <c r="D237" s="288"/>
      <c r="E237" s="288"/>
      <c r="F237" s="288"/>
      <c r="G237" s="288"/>
      <c r="H237" s="288"/>
      <c r="I237" s="288"/>
      <c r="J237" s="288"/>
      <c r="K237" s="288"/>
      <c r="L237" s="288"/>
      <c r="M237" s="288"/>
      <c r="N237" s="288"/>
      <c r="O237" s="288"/>
      <c r="P237" s="288"/>
      <c r="Q237" s="288"/>
      <c r="R237" s="288"/>
      <c r="S237" s="288"/>
      <c r="T237" s="288"/>
      <c r="U237" s="288"/>
      <c r="V237" s="288"/>
      <c r="W237" s="288"/>
      <c r="X237" s="288"/>
      <c r="Y237" s="288"/>
      <c r="Z237" s="288"/>
      <c r="AA237" s="288"/>
      <c r="AB237" s="288"/>
      <c r="AC237" s="288"/>
    </row>
    <row r="238">
      <c r="A238" s="288"/>
      <c r="B238" s="288"/>
      <c r="C238" s="288"/>
      <c r="D238" s="288"/>
      <c r="E238" s="288"/>
      <c r="F238" s="288"/>
      <c r="G238" s="288"/>
      <c r="H238" s="288"/>
      <c r="I238" s="288"/>
      <c r="J238" s="288"/>
      <c r="K238" s="288"/>
      <c r="L238" s="288"/>
      <c r="M238" s="288"/>
      <c r="N238" s="288"/>
      <c r="O238" s="288"/>
      <c r="P238" s="288"/>
      <c r="Q238" s="288"/>
      <c r="R238" s="288"/>
      <c r="S238" s="288"/>
      <c r="T238" s="288"/>
      <c r="U238" s="288"/>
      <c r="V238" s="288"/>
      <c r="W238" s="288"/>
      <c r="X238" s="288"/>
      <c r="Y238" s="288"/>
      <c r="Z238" s="288"/>
      <c r="AA238" s="288"/>
      <c r="AB238" s="288"/>
      <c r="AC238" s="288"/>
    </row>
    <row r="239">
      <c r="A239" s="288"/>
      <c r="B239" s="288"/>
      <c r="C239" s="288"/>
      <c r="D239" s="288"/>
      <c r="E239" s="288"/>
      <c r="F239" s="288"/>
      <c r="G239" s="288"/>
      <c r="H239" s="288"/>
      <c r="I239" s="288"/>
      <c r="J239" s="288"/>
      <c r="K239" s="288"/>
      <c r="L239" s="288"/>
      <c r="M239" s="288"/>
      <c r="N239" s="288"/>
      <c r="O239" s="288"/>
      <c r="P239" s="288"/>
      <c r="Q239" s="288"/>
      <c r="R239" s="288"/>
      <c r="S239" s="288"/>
      <c r="T239" s="288"/>
      <c r="U239" s="288"/>
      <c r="V239" s="288"/>
      <c r="W239" s="288"/>
      <c r="X239" s="288"/>
      <c r="Y239" s="288"/>
      <c r="Z239" s="288"/>
      <c r="AA239" s="288"/>
      <c r="AB239" s="288"/>
      <c r="AC239" s="288"/>
    </row>
    <row r="240">
      <c r="A240" s="288"/>
      <c r="B240" s="288"/>
      <c r="C240" s="288"/>
      <c r="D240" s="288"/>
      <c r="E240" s="288"/>
      <c r="F240" s="288"/>
      <c r="G240" s="288"/>
      <c r="H240" s="288"/>
      <c r="I240" s="288"/>
      <c r="J240" s="288"/>
      <c r="K240" s="288"/>
      <c r="L240" s="288"/>
      <c r="M240" s="288"/>
      <c r="N240" s="288"/>
      <c r="O240" s="288"/>
      <c r="P240" s="288"/>
      <c r="Q240" s="288"/>
      <c r="R240" s="288"/>
      <c r="S240" s="288"/>
      <c r="T240" s="288"/>
      <c r="U240" s="288"/>
      <c r="V240" s="288"/>
      <c r="W240" s="288"/>
      <c r="X240" s="288"/>
      <c r="Y240" s="288"/>
      <c r="Z240" s="288"/>
      <c r="AA240" s="288"/>
      <c r="AB240" s="288"/>
      <c r="AC240" s="288"/>
    </row>
    <row r="241">
      <c r="A241" s="288"/>
      <c r="B241" s="288"/>
      <c r="C241" s="288"/>
      <c r="D241" s="288"/>
      <c r="E241" s="288"/>
      <c r="F241" s="288"/>
      <c r="G241" s="288"/>
      <c r="H241" s="288"/>
      <c r="I241" s="288"/>
      <c r="J241" s="288"/>
      <c r="K241" s="288"/>
      <c r="L241" s="288"/>
      <c r="M241" s="288"/>
      <c r="N241" s="288"/>
      <c r="O241" s="288"/>
      <c r="P241" s="288"/>
      <c r="Q241" s="288"/>
      <c r="R241" s="288"/>
      <c r="S241" s="288"/>
      <c r="T241" s="288"/>
      <c r="U241" s="288"/>
      <c r="V241" s="288"/>
      <c r="W241" s="288"/>
      <c r="X241" s="288"/>
      <c r="Y241" s="288"/>
      <c r="Z241" s="288"/>
      <c r="AA241" s="288"/>
      <c r="AB241" s="288"/>
      <c r="AC241" s="288"/>
    </row>
    <row r="242">
      <c r="A242" s="288"/>
      <c r="B242" s="288"/>
      <c r="C242" s="288"/>
      <c r="D242" s="288"/>
      <c r="E242" s="288"/>
      <c r="F242" s="288"/>
      <c r="G242" s="288"/>
      <c r="H242" s="288"/>
      <c r="I242" s="288"/>
      <c r="J242" s="288"/>
      <c r="K242" s="288"/>
      <c r="L242" s="288"/>
      <c r="M242" s="288"/>
      <c r="N242" s="288"/>
      <c r="O242" s="288"/>
      <c r="P242" s="288"/>
      <c r="Q242" s="288"/>
      <c r="R242" s="288"/>
      <c r="S242" s="288"/>
      <c r="T242" s="288"/>
      <c r="U242" s="288"/>
      <c r="V242" s="288"/>
      <c r="W242" s="288"/>
      <c r="X242" s="288"/>
      <c r="Y242" s="288"/>
      <c r="Z242" s="288"/>
      <c r="AA242" s="288"/>
      <c r="AB242" s="288"/>
      <c r="AC242" s="288"/>
    </row>
    <row r="243">
      <c r="A243" s="288"/>
      <c r="B243" s="288"/>
      <c r="C243" s="288"/>
      <c r="D243" s="288"/>
      <c r="E243" s="288"/>
      <c r="F243" s="288"/>
      <c r="G243" s="288"/>
      <c r="H243" s="288"/>
      <c r="I243" s="288"/>
      <c r="J243" s="288"/>
      <c r="K243" s="288"/>
      <c r="L243" s="288"/>
      <c r="M243" s="288"/>
      <c r="N243" s="288"/>
      <c r="O243" s="288"/>
      <c r="P243" s="288"/>
      <c r="Q243" s="288"/>
      <c r="R243" s="288"/>
      <c r="S243" s="288"/>
      <c r="T243" s="288"/>
      <c r="U243" s="288"/>
      <c r="V243" s="288"/>
      <c r="W243" s="288"/>
      <c r="X243" s="288"/>
      <c r="Y243" s="288"/>
      <c r="Z243" s="288"/>
      <c r="AA243" s="288"/>
      <c r="AB243" s="288"/>
      <c r="AC243" s="288"/>
    </row>
    <row r="244">
      <c r="A244" s="288"/>
      <c r="B244" s="288"/>
      <c r="C244" s="288"/>
      <c r="D244" s="288"/>
      <c r="E244" s="288"/>
      <c r="F244" s="288"/>
      <c r="G244" s="288"/>
      <c r="H244" s="288"/>
      <c r="I244" s="288"/>
      <c r="J244" s="288"/>
      <c r="K244" s="288"/>
      <c r="L244" s="288"/>
      <c r="M244" s="288"/>
      <c r="N244" s="288"/>
      <c r="O244" s="288"/>
      <c r="P244" s="288"/>
      <c r="Q244" s="288"/>
      <c r="R244" s="288"/>
      <c r="S244" s="288"/>
      <c r="T244" s="288"/>
      <c r="U244" s="288"/>
      <c r="V244" s="288"/>
      <c r="W244" s="288"/>
      <c r="X244" s="288"/>
      <c r="Y244" s="288"/>
      <c r="Z244" s="288"/>
      <c r="AA244" s="288"/>
      <c r="AB244" s="288"/>
      <c r="AC244" s="288"/>
    </row>
    <row r="245">
      <c r="A245" s="288"/>
      <c r="B245" s="288"/>
      <c r="C245" s="288"/>
      <c r="D245" s="288"/>
      <c r="E245" s="288"/>
      <c r="F245" s="288"/>
      <c r="G245" s="288"/>
      <c r="H245" s="288"/>
      <c r="I245" s="288"/>
      <c r="J245" s="288"/>
      <c r="K245" s="288"/>
      <c r="L245" s="288"/>
      <c r="M245" s="288"/>
      <c r="N245" s="288"/>
      <c r="O245" s="288"/>
      <c r="P245" s="288"/>
      <c r="Q245" s="288"/>
      <c r="R245" s="288"/>
      <c r="S245" s="288"/>
      <c r="T245" s="288"/>
      <c r="U245" s="288"/>
      <c r="V245" s="288"/>
      <c r="W245" s="288"/>
      <c r="X245" s="288"/>
      <c r="Y245" s="288"/>
      <c r="Z245" s="288"/>
      <c r="AA245" s="288"/>
      <c r="AB245" s="288"/>
      <c r="AC245" s="288"/>
    </row>
    <row r="246">
      <c r="A246" s="288"/>
      <c r="B246" s="288"/>
      <c r="C246" s="288"/>
      <c r="D246" s="288"/>
      <c r="E246" s="288"/>
      <c r="F246" s="288"/>
      <c r="G246" s="288"/>
      <c r="H246" s="288"/>
      <c r="I246" s="288"/>
      <c r="J246" s="288"/>
      <c r="K246" s="288"/>
      <c r="L246" s="288"/>
      <c r="M246" s="288"/>
      <c r="N246" s="288"/>
      <c r="O246" s="288"/>
      <c r="P246" s="288"/>
      <c r="Q246" s="288"/>
      <c r="R246" s="288"/>
      <c r="S246" s="288"/>
      <c r="T246" s="288"/>
      <c r="U246" s="288"/>
      <c r="V246" s="288"/>
      <c r="W246" s="288"/>
      <c r="X246" s="288"/>
      <c r="Y246" s="288"/>
      <c r="Z246" s="288"/>
      <c r="AA246" s="288"/>
      <c r="AB246" s="288"/>
      <c r="AC246" s="288"/>
    </row>
    <row r="247">
      <c r="A247" s="288"/>
      <c r="B247" s="288"/>
      <c r="C247" s="288"/>
      <c r="D247" s="288"/>
      <c r="E247" s="288"/>
      <c r="F247" s="288"/>
      <c r="G247" s="288"/>
      <c r="H247" s="288"/>
      <c r="I247" s="288"/>
      <c r="J247" s="288"/>
      <c r="K247" s="288"/>
      <c r="L247" s="288"/>
      <c r="M247" s="288"/>
      <c r="N247" s="288"/>
      <c r="O247" s="288"/>
      <c r="P247" s="288"/>
      <c r="Q247" s="288"/>
      <c r="R247" s="288"/>
      <c r="S247" s="288"/>
      <c r="T247" s="288"/>
      <c r="U247" s="288"/>
      <c r="V247" s="288"/>
      <c r="W247" s="288"/>
      <c r="X247" s="288"/>
      <c r="Y247" s="288"/>
      <c r="Z247" s="288"/>
      <c r="AA247" s="288"/>
      <c r="AB247" s="288"/>
      <c r="AC247" s="288"/>
    </row>
    <row r="248">
      <c r="A248" s="288"/>
      <c r="B248" s="288"/>
      <c r="C248" s="288"/>
      <c r="D248" s="288"/>
      <c r="E248" s="288"/>
      <c r="F248" s="288"/>
      <c r="G248" s="288"/>
      <c r="H248" s="288"/>
      <c r="I248" s="288"/>
      <c r="J248" s="288"/>
      <c r="K248" s="288"/>
      <c r="L248" s="288"/>
      <c r="M248" s="288"/>
      <c r="N248" s="288"/>
      <c r="O248" s="288"/>
      <c r="P248" s="288"/>
      <c r="Q248" s="288"/>
      <c r="R248" s="288"/>
      <c r="S248" s="288"/>
      <c r="T248" s="288"/>
      <c r="U248" s="288"/>
      <c r="V248" s="288"/>
      <c r="W248" s="288"/>
      <c r="X248" s="288"/>
      <c r="Y248" s="288"/>
      <c r="Z248" s="288"/>
      <c r="AA248" s="288"/>
      <c r="AB248" s="288"/>
      <c r="AC248" s="288"/>
    </row>
    <row r="249">
      <c r="A249" s="288"/>
      <c r="B249" s="288"/>
      <c r="C249" s="288"/>
      <c r="D249" s="288"/>
      <c r="E249" s="288"/>
      <c r="F249" s="288"/>
      <c r="G249" s="288"/>
      <c r="H249" s="288"/>
      <c r="I249" s="288"/>
      <c r="J249" s="288"/>
      <c r="K249" s="288"/>
      <c r="L249" s="288"/>
      <c r="M249" s="288"/>
      <c r="N249" s="288"/>
      <c r="O249" s="288"/>
      <c r="P249" s="288"/>
      <c r="Q249" s="288"/>
      <c r="R249" s="288"/>
      <c r="S249" s="288"/>
      <c r="T249" s="288"/>
      <c r="U249" s="288"/>
      <c r="V249" s="288"/>
      <c r="W249" s="288"/>
      <c r="X249" s="288"/>
      <c r="Y249" s="288"/>
      <c r="Z249" s="288"/>
      <c r="AA249" s="288"/>
      <c r="AB249" s="288"/>
      <c r="AC249" s="288"/>
    </row>
    <row r="250">
      <c r="A250" s="288"/>
      <c r="B250" s="288"/>
      <c r="C250" s="288"/>
      <c r="D250" s="288"/>
      <c r="E250" s="288"/>
      <c r="F250" s="288"/>
      <c r="G250" s="288"/>
      <c r="H250" s="288"/>
      <c r="I250" s="288"/>
      <c r="J250" s="288"/>
      <c r="K250" s="288"/>
      <c r="L250" s="288"/>
      <c r="M250" s="288"/>
      <c r="N250" s="288"/>
      <c r="O250" s="288"/>
      <c r="P250" s="288"/>
      <c r="Q250" s="288"/>
      <c r="R250" s="288"/>
      <c r="S250" s="288"/>
      <c r="T250" s="288"/>
      <c r="U250" s="288"/>
      <c r="V250" s="288"/>
      <c r="W250" s="288"/>
      <c r="X250" s="288"/>
      <c r="Y250" s="288"/>
      <c r="Z250" s="288"/>
      <c r="AA250" s="288"/>
      <c r="AB250" s="288"/>
      <c r="AC250" s="288"/>
    </row>
    <row r="251">
      <c r="A251" s="288"/>
      <c r="B251" s="288"/>
      <c r="C251" s="288"/>
      <c r="D251" s="288"/>
      <c r="E251" s="288"/>
      <c r="F251" s="288"/>
      <c r="G251" s="288"/>
      <c r="H251" s="288"/>
      <c r="I251" s="288"/>
      <c r="J251" s="288"/>
      <c r="K251" s="288"/>
      <c r="L251" s="288"/>
      <c r="M251" s="288"/>
      <c r="N251" s="288"/>
      <c r="O251" s="288"/>
      <c r="P251" s="288"/>
      <c r="Q251" s="288"/>
      <c r="R251" s="288"/>
      <c r="S251" s="288"/>
      <c r="T251" s="288"/>
      <c r="U251" s="288"/>
      <c r="V251" s="288"/>
      <c r="W251" s="288"/>
      <c r="X251" s="288"/>
      <c r="Y251" s="288"/>
      <c r="Z251" s="288"/>
      <c r="AA251" s="288"/>
      <c r="AB251" s="288"/>
      <c r="AC251" s="288"/>
    </row>
    <row r="252">
      <c r="A252" s="288"/>
      <c r="B252" s="288"/>
      <c r="C252" s="288"/>
      <c r="D252" s="288"/>
      <c r="E252" s="288"/>
      <c r="F252" s="288"/>
      <c r="G252" s="288"/>
      <c r="H252" s="288"/>
      <c r="I252" s="288"/>
      <c r="J252" s="288"/>
      <c r="K252" s="288"/>
      <c r="L252" s="288"/>
      <c r="M252" s="288"/>
      <c r="N252" s="288"/>
      <c r="O252" s="288"/>
      <c r="P252" s="288"/>
      <c r="Q252" s="288"/>
      <c r="R252" s="288"/>
      <c r="S252" s="288"/>
      <c r="T252" s="288"/>
      <c r="U252" s="288"/>
      <c r="V252" s="288"/>
      <c r="W252" s="288"/>
      <c r="X252" s="288"/>
      <c r="Y252" s="288"/>
      <c r="Z252" s="288"/>
      <c r="AA252" s="288"/>
      <c r="AB252" s="288"/>
      <c r="AC252" s="288"/>
    </row>
    <row r="253">
      <c r="A253" s="288"/>
      <c r="B253" s="288"/>
      <c r="C253" s="288"/>
      <c r="D253" s="288"/>
      <c r="E253" s="288"/>
      <c r="F253" s="288"/>
      <c r="G253" s="288"/>
      <c r="H253" s="288"/>
      <c r="I253" s="288"/>
      <c r="J253" s="288"/>
      <c r="K253" s="288"/>
      <c r="L253" s="288"/>
      <c r="M253" s="288"/>
      <c r="N253" s="288"/>
      <c r="O253" s="288"/>
      <c r="P253" s="288"/>
      <c r="Q253" s="288"/>
      <c r="R253" s="288"/>
      <c r="S253" s="288"/>
      <c r="T253" s="288"/>
      <c r="U253" s="288"/>
      <c r="V253" s="288"/>
      <c r="W253" s="288"/>
      <c r="X253" s="288"/>
      <c r="Y253" s="288"/>
      <c r="Z253" s="288"/>
      <c r="AA253" s="288"/>
      <c r="AB253" s="288"/>
      <c r="AC253" s="288"/>
    </row>
    <row r="254">
      <c r="A254" s="288"/>
      <c r="B254" s="288"/>
      <c r="C254" s="288"/>
      <c r="D254" s="288"/>
      <c r="E254" s="288"/>
      <c r="F254" s="288"/>
      <c r="G254" s="288"/>
      <c r="H254" s="288"/>
      <c r="I254" s="288"/>
      <c r="J254" s="288"/>
      <c r="K254" s="288"/>
      <c r="L254" s="288"/>
      <c r="M254" s="288"/>
      <c r="N254" s="288"/>
      <c r="O254" s="288"/>
      <c r="P254" s="288"/>
      <c r="Q254" s="288"/>
      <c r="R254" s="288"/>
      <c r="S254" s="288"/>
      <c r="T254" s="288"/>
      <c r="U254" s="288"/>
      <c r="V254" s="288"/>
      <c r="W254" s="288"/>
      <c r="X254" s="288"/>
      <c r="Y254" s="288"/>
      <c r="Z254" s="288"/>
      <c r="AA254" s="288"/>
      <c r="AB254" s="288"/>
      <c r="AC254" s="288"/>
    </row>
    <row r="255">
      <c r="A255" s="288"/>
      <c r="B255" s="288"/>
      <c r="C255" s="288"/>
      <c r="D255" s="288"/>
      <c r="E255" s="288"/>
      <c r="F255" s="288"/>
      <c r="G255" s="288"/>
      <c r="H255" s="288"/>
      <c r="I255" s="288"/>
      <c r="J255" s="288"/>
      <c r="K255" s="288"/>
      <c r="L255" s="288"/>
      <c r="M255" s="288"/>
      <c r="N255" s="288"/>
      <c r="O255" s="288"/>
      <c r="P255" s="288"/>
      <c r="Q255" s="288"/>
      <c r="R255" s="288"/>
      <c r="S255" s="288"/>
      <c r="T255" s="288"/>
      <c r="U255" s="288"/>
      <c r="V255" s="288"/>
      <c r="W255" s="288"/>
      <c r="X255" s="288"/>
      <c r="Y255" s="288"/>
      <c r="Z255" s="288"/>
      <c r="AA255" s="288"/>
      <c r="AB255" s="288"/>
      <c r="AC255" s="288"/>
    </row>
    <row r="256">
      <c r="A256" s="288"/>
      <c r="B256" s="288"/>
      <c r="C256" s="288"/>
      <c r="D256" s="288"/>
      <c r="E256" s="288"/>
      <c r="F256" s="288"/>
      <c r="G256" s="288"/>
      <c r="H256" s="288"/>
      <c r="I256" s="288"/>
      <c r="J256" s="288"/>
      <c r="K256" s="288"/>
      <c r="L256" s="288"/>
      <c r="M256" s="288"/>
      <c r="N256" s="288"/>
      <c r="O256" s="288"/>
      <c r="P256" s="288"/>
      <c r="Q256" s="288"/>
      <c r="R256" s="288"/>
      <c r="S256" s="288"/>
      <c r="T256" s="288"/>
      <c r="U256" s="288"/>
      <c r="V256" s="288"/>
      <c r="W256" s="288"/>
      <c r="X256" s="288"/>
      <c r="Y256" s="288"/>
      <c r="Z256" s="288"/>
      <c r="AA256" s="288"/>
      <c r="AB256" s="288"/>
      <c r="AC256" s="288"/>
    </row>
    <row r="257">
      <c r="A257" s="288"/>
      <c r="B257" s="288"/>
      <c r="C257" s="288"/>
      <c r="D257" s="288"/>
      <c r="E257" s="288"/>
      <c r="F257" s="288"/>
      <c r="G257" s="288"/>
      <c r="H257" s="288"/>
      <c r="I257" s="288"/>
      <c r="J257" s="288"/>
      <c r="K257" s="288"/>
      <c r="L257" s="288"/>
      <c r="M257" s="288"/>
      <c r="N257" s="288"/>
      <c r="O257" s="288"/>
      <c r="P257" s="288"/>
      <c r="Q257" s="288"/>
      <c r="R257" s="288"/>
      <c r="S257" s="288"/>
      <c r="T257" s="288"/>
      <c r="U257" s="288"/>
      <c r="V257" s="288"/>
      <c r="W257" s="288"/>
      <c r="X257" s="288"/>
      <c r="Y257" s="288"/>
      <c r="Z257" s="288"/>
      <c r="AA257" s="288"/>
      <c r="AB257" s="288"/>
      <c r="AC257" s="288"/>
    </row>
    <row r="258">
      <c r="A258" s="288"/>
      <c r="B258" s="288"/>
      <c r="C258" s="288"/>
      <c r="D258" s="288"/>
      <c r="E258" s="288"/>
      <c r="F258" s="288"/>
      <c r="G258" s="288"/>
      <c r="H258" s="288"/>
      <c r="I258" s="288"/>
      <c r="J258" s="288"/>
      <c r="K258" s="288"/>
      <c r="L258" s="288"/>
      <c r="M258" s="288"/>
      <c r="N258" s="288"/>
      <c r="O258" s="288"/>
      <c r="P258" s="288"/>
      <c r="Q258" s="288"/>
      <c r="R258" s="288"/>
      <c r="S258" s="288"/>
      <c r="T258" s="288"/>
      <c r="U258" s="288"/>
      <c r="V258" s="288"/>
      <c r="W258" s="288"/>
      <c r="X258" s="288"/>
      <c r="Y258" s="288"/>
      <c r="Z258" s="288"/>
      <c r="AA258" s="288"/>
      <c r="AB258" s="288"/>
      <c r="AC258" s="288"/>
    </row>
    <row r="259">
      <c r="A259" s="288"/>
      <c r="B259" s="288"/>
      <c r="C259" s="288"/>
      <c r="D259" s="288"/>
      <c r="E259" s="288"/>
      <c r="F259" s="288"/>
      <c r="G259" s="288"/>
      <c r="H259" s="288"/>
      <c r="I259" s="288"/>
      <c r="J259" s="288"/>
      <c r="K259" s="288"/>
      <c r="L259" s="288"/>
      <c r="M259" s="288"/>
      <c r="N259" s="288"/>
      <c r="O259" s="288"/>
      <c r="P259" s="288"/>
      <c r="Q259" s="288"/>
      <c r="R259" s="288"/>
      <c r="S259" s="288"/>
      <c r="T259" s="288"/>
      <c r="U259" s="288"/>
      <c r="V259" s="288"/>
      <c r="W259" s="288"/>
      <c r="X259" s="288"/>
      <c r="Y259" s="288"/>
      <c r="Z259" s="288"/>
      <c r="AA259" s="288"/>
      <c r="AB259" s="288"/>
      <c r="AC259" s="288"/>
    </row>
    <row r="260">
      <c r="A260" s="288"/>
      <c r="B260" s="288"/>
      <c r="C260" s="288"/>
      <c r="D260" s="288"/>
      <c r="E260" s="288"/>
      <c r="F260" s="288"/>
      <c r="G260" s="288"/>
      <c r="H260" s="288"/>
      <c r="I260" s="288"/>
      <c r="J260" s="288"/>
      <c r="K260" s="288"/>
      <c r="L260" s="288"/>
      <c r="M260" s="288"/>
      <c r="N260" s="288"/>
      <c r="O260" s="288"/>
      <c r="P260" s="288"/>
      <c r="Q260" s="288"/>
      <c r="R260" s="288"/>
      <c r="S260" s="288"/>
      <c r="T260" s="288"/>
      <c r="U260" s="288"/>
      <c r="V260" s="288"/>
      <c r="W260" s="288"/>
      <c r="X260" s="288"/>
      <c r="Y260" s="288"/>
      <c r="Z260" s="288"/>
      <c r="AA260" s="288"/>
      <c r="AB260" s="288"/>
      <c r="AC260" s="288"/>
    </row>
    <row r="261">
      <c r="A261" s="288"/>
      <c r="B261" s="288"/>
      <c r="C261" s="288"/>
      <c r="D261" s="288"/>
      <c r="E261" s="288"/>
      <c r="F261" s="288"/>
      <c r="G261" s="288"/>
      <c r="H261" s="288"/>
      <c r="I261" s="288"/>
      <c r="J261" s="288"/>
      <c r="K261" s="288"/>
      <c r="L261" s="288"/>
      <c r="M261" s="288"/>
      <c r="N261" s="288"/>
      <c r="O261" s="288"/>
      <c r="P261" s="288"/>
      <c r="Q261" s="288"/>
      <c r="R261" s="288"/>
      <c r="S261" s="288"/>
      <c r="T261" s="288"/>
      <c r="U261" s="288"/>
      <c r="V261" s="288"/>
      <c r="W261" s="288"/>
      <c r="X261" s="288"/>
      <c r="Y261" s="288"/>
      <c r="Z261" s="288"/>
      <c r="AA261" s="288"/>
      <c r="AB261" s="288"/>
      <c r="AC261" s="288"/>
    </row>
    <row r="262">
      <c r="A262" s="288"/>
      <c r="B262" s="288"/>
      <c r="C262" s="288"/>
      <c r="D262" s="288"/>
      <c r="E262" s="288"/>
      <c r="F262" s="288"/>
      <c r="G262" s="288"/>
      <c r="H262" s="288"/>
      <c r="I262" s="288"/>
      <c r="J262" s="288"/>
      <c r="K262" s="288"/>
      <c r="L262" s="288"/>
      <c r="M262" s="288"/>
      <c r="N262" s="288"/>
      <c r="O262" s="288"/>
      <c r="P262" s="288"/>
      <c r="Q262" s="288"/>
      <c r="R262" s="288"/>
      <c r="S262" s="288"/>
      <c r="T262" s="288"/>
      <c r="U262" s="288"/>
      <c r="V262" s="288"/>
      <c r="W262" s="288"/>
      <c r="X262" s="288"/>
      <c r="Y262" s="288"/>
      <c r="Z262" s="288"/>
      <c r="AA262" s="288"/>
      <c r="AB262" s="288"/>
      <c r="AC262" s="288"/>
    </row>
    <row r="263">
      <c r="A263" s="288"/>
      <c r="B263" s="288"/>
      <c r="C263" s="288"/>
      <c r="D263" s="288"/>
      <c r="E263" s="288"/>
      <c r="F263" s="288"/>
      <c r="G263" s="288"/>
      <c r="H263" s="288"/>
      <c r="I263" s="288"/>
      <c r="J263" s="288"/>
      <c r="K263" s="288"/>
      <c r="L263" s="288"/>
      <c r="M263" s="288"/>
      <c r="N263" s="288"/>
      <c r="O263" s="288"/>
      <c r="P263" s="288"/>
      <c r="Q263" s="288"/>
      <c r="R263" s="288"/>
      <c r="S263" s="288"/>
      <c r="T263" s="288"/>
      <c r="U263" s="288"/>
      <c r="V263" s="288"/>
      <c r="W263" s="288"/>
      <c r="X263" s="288"/>
      <c r="Y263" s="288"/>
      <c r="Z263" s="288"/>
      <c r="AA263" s="288"/>
      <c r="AB263" s="288"/>
      <c r="AC263" s="288"/>
    </row>
    <row r="264">
      <c r="A264" s="288"/>
      <c r="B264" s="288"/>
      <c r="C264" s="288"/>
      <c r="D264" s="288"/>
      <c r="E264" s="288"/>
      <c r="F264" s="288"/>
      <c r="G264" s="288"/>
      <c r="H264" s="288"/>
      <c r="I264" s="288"/>
      <c r="J264" s="288"/>
      <c r="K264" s="288"/>
      <c r="L264" s="288"/>
      <c r="M264" s="288"/>
      <c r="N264" s="288"/>
      <c r="O264" s="288"/>
      <c r="P264" s="288"/>
      <c r="Q264" s="288"/>
      <c r="R264" s="288"/>
      <c r="S264" s="288"/>
      <c r="T264" s="288"/>
      <c r="U264" s="288"/>
      <c r="V264" s="288"/>
      <c r="W264" s="288"/>
      <c r="X264" s="288"/>
      <c r="Y264" s="288"/>
      <c r="Z264" s="288"/>
      <c r="AA264" s="288"/>
      <c r="AB264" s="288"/>
      <c r="AC264" s="288"/>
    </row>
    <row r="265">
      <c r="A265" s="288"/>
      <c r="B265" s="288"/>
      <c r="C265" s="288"/>
      <c r="D265" s="288"/>
      <c r="E265" s="288"/>
      <c r="F265" s="288"/>
      <c r="G265" s="288"/>
      <c r="H265" s="288"/>
      <c r="I265" s="288"/>
      <c r="J265" s="288"/>
      <c r="K265" s="288"/>
      <c r="L265" s="288"/>
      <c r="M265" s="288"/>
      <c r="N265" s="288"/>
      <c r="O265" s="288"/>
      <c r="P265" s="288"/>
      <c r="Q265" s="288"/>
      <c r="R265" s="288"/>
      <c r="S265" s="288"/>
      <c r="T265" s="288"/>
      <c r="U265" s="288"/>
      <c r="V265" s="288"/>
      <c r="W265" s="288"/>
      <c r="X265" s="288"/>
      <c r="Y265" s="288"/>
      <c r="Z265" s="288"/>
      <c r="AA265" s="288"/>
      <c r="AB265" s="288"/>
      <c r="AC265" s="288"/>
    </row>
    <row r="266">
      <c r="A266" s="288"/>
      <c r="B266" s="288"/>
      <c r="C266" s="288"/>
      <c r="D266" s="288"/>
      <c r="E266" s="288"/>
      <c r="F266" s="288"/>
      <c r="G266" s="288"/>
      <c r="H266" s="288"/>
      <c r="I266" s="288"/>
      <c r="J266" s="288"/>
      <c r="K266" s="288"/>
      <c r="L266" s="288"/>
      <c r="M266" s="288"/>
      <c r="N266" s="288"/>
      <c r="O266" s="288"/>
      <c r="P266" s="288"/>
      <c r="Q266" s="288"/>
      <c r="R266" s="288"/>
      <c r="S266" s="288"/>
      <c r="T266" s="288"/>
      <c r="U266" s="288"/>
      <c r="V266" s="288"/>
      <c r="W266" s="288"/>
      <c r="X266" s="288"/>
      <c r="Y266" s="288"/>
      <c r="Z266" s="288"/>
      <c r="AA266" s="288"/>
      <c r="AB266" s="288"/>
      <c r="AC266" s="288"/>
    </row>
    <row r="267">
      <c r="A267" s="288"/>
      <c r="B267" s="288"/>
      <c r="C267" s="288"/>
      <c r="D267" s="288"/>
      <c r="E267" s="288"/>
      <c r="F267" s="288"/>
      <c r="G267" s="288"/>
      <c r="H267" s="288"/>
      <c r="I267" s="288"/>
      <c r="J267" s="288"/>
      <c r="K267" s="288"/>
      <c r="L267" s="288"/>
      <c r="M267" s="288"/>
      <c r="N267" s="288"/>
      <c r="O267" s="288"/>
      <c r="P267" s="288"/>
      <c r="Q267" s="288"/>
      <c r="R267" s="288"/>
      <c r="S267" s="288"/>
      <c r="T267" s="288"/>
      <c r="U267" s="288"/>
      <c r="V267" s="288"/>
      <c r="W267" s="288"/>
      <c r="X267" s="288"/>
      <c r="Y267" s="288"/>
      <c r="Z267" s="288"/>
      <c r="AA267" s="288"/>
      <c r="AB267" s="288"/>
      <c r="AC267" s="288"/>
    </row>
    <row r="268">
      <c r="A268" s="288"/>
      <c r="B268" s="288"/>
      <c r="C268" s="288"/>
      <c r="D268" s="288"/>
      <c r="E268" s="288"/>
      <c r="F268" s="288"/>
      <c r="G268" s="288"/>
      <c r="H268" s="288"/>
      <c r="I268" s="288"/>
      <c r="J268" s="288"/>
      <c r="K268" s="288"/>
      <c r="L268" s="288"/>
      <c r="M268" s="288"/>
      <c r="N268" s="288"/>
      <c r="O268" s="288"/>
      <c r="P268" s="288"/>
      <c r="Q268" s="288"/>
      <c r="R268" s="288"/>
      <c r="S268" s="288"/>
      <c r="T268" s="288"/>
      <c r="U268" s="288"/>
      <c r="V268" s="288"/>
      <c r="W268" s="288"/>
      <c r="X268" s="288"/>
      <c r="Y268" s="288"/>
      <c r="Z268" s="288"/>
      <c r="AA268" s="288"/>
      <c r="AB268" s="288"/>
      <c r="AC268" s="288"/>
    </row>
    <row r="269">
      <c r="A269" s="288"/>
      <c r="B269" s="288"/>
      <c r="C269" s="288"/>
      <c r="D269" s="288"/>
      <c r="E269" s="288"/>
      <c r="F269" s="288"/>
      <c r="G269" s="288"/>
      <c r="H269" s="288"/>
      <c r="I269" s="288"/>
      <c r="J269" s="288"/>
      <c r="K269" s="288"/>
      <c r="L269" s="288"/>
      <c r="M269" s="288"/>
      <c r="N269" s="288"/>
      <c r="O269" s="288"/>
      <c r="P269" s="288"/>
      <c r="Q269" s="288"/>
      <c r="R269" s="288"/>
      <c r="S269" s="288"/>
      <c r="T269" s="288"/>
      <c r="U269" s="288"/>
      <c r="V269" s="288"/>
      <c r="W269" s="288"/>
      <c r="X269" s="288"/>
      <c r="Y269" s="288"/>
      <c r="Z269" s="288"/>
      <c r="AA269" s="288"/>
      <c r="AB269" s="288"/>
      <c r="AC269" s="288"/>
    </row>
    <row r="270">
      <c r="A270" s="288"/>
      <c r="B270" s="288"/>
      <c r="C270" s="288"/>
      <c r="D270" s="288"/>
      <c r="E270" s="288"/>
      <c r="F270" s="288"/>
      <c r="G270" s="288"/>
      <c r="H270" s="288"/>
      <c r="I270" s="288"/>
      <c r="J270" s="288"/>
      <c r="K270" s="288"/>
      <c r="L270" s="288"/>
      <c r="M270" s="288"/>
      <c r="N270" s="288"/>
      <c r="O270" s="288"/>
      <c r="P270" s="288"/>
      <c r="Q270" s="288"/>
      <c r="R270" s="288"/>
      <c r="S270" s="288"/>
      <c r="T270" s="288"/>
      <c r="U270" s="288"/>
      <c r="V270" s="288"/>
      <c r="W270" s="288"/>
      <c r="X270" s="288"/>
      <c r="Y270" s="288"/>
      <c r="Z270" s="288"/>
      <c r="AA270" s="288"/>
      <c r="AB270" s="288"/>
      <c r="AC270" s="288"/>
    </row>
    <row r="271">
      <c r="A271" s="288"/>
      <c r="B271" s="288"/>
      <c r="C271" s="288"/>
      <c r="D271" s="288"/>
      <c r="E271" s="288"/>
      <c r="F271" s="288"/>
      <c r="G271" s="288"/>
      <c r="H271" s="288"/>
      <c r="I271" s="288"/>
      <c r="J271" s="288"/>
      <c r="K271" s="288"/>
      <c r="L271" s="288"/>
      <c r="M271" s="288"/>
      <c r="N271" s="288"/>
      <c r="O271" s="288"/>
      <c r="P271" s="288"/>
      <c r="Q271" s="288"/>
      <c r="R271" s="288"/>
      <c r="S271" s="288"/>
      <c r="T271" s="288"/>
      <c r="U271" s="288"/>
      <c r="V271" s="288"/>
      <c r="W271" s="288"/>
      <c r="X271" s="288"/>
      <c r="Y271" s="288"/>
      <c r="Z271" s="288"/>
      <c r="AA271" s="288"/>
      <c r="AB271" s="288"/>
      <c r="AC271" s="288"/>
    </row>
    <row r="272">
      <c r="A272" s="288"/>
      <c r="B272" s="288"/>
      <c r="C272" s="288"/>
      <c r="D272" s="288"/>
      <c r="E272" s="288"/>
      <c r="F272" s="288"/>
      <c r="G272" s="288"/>
      <c r="H272" s="288"/>
      <c r="I272" s="288"/>
      <c r="J272" s="288"/>
      <c r="K272" s="288"/>
      <c r="L272" s="288"/>
      <c r="M272" s="288"/>
      <c r="N272" s="288"/>
      <c r="O272" s="288"/>
      <c r="P272" s="288"/>
      <c r="Q272" s="288"/>
      <c r="R272" s="288"/>
      <c r="S272" s="288"/>
      <c r="T272" s="288"/>
      <c r="U272" s="288"/>
      <c r="V272" s="288"/>
      <c r="W272" s="288"/>
      <c r="X272" s="288"/>
      <c r="Y272" s="288"/>
      <c r="Z272" s="288"/>
      <c r="AA272" s="288"/>
      <c r="AB272" s="288"/>
      <c r="AC272" s="288"/>
    </row>
    <row r="273">
      <c r="A273" s="288"/>
      <c r="B273" s="288"/>
      <c r="C273" s="288"/>
      <c r="D273" s="288"/>
      <c r="E273" s="288"/>
      <c r="F273" s="288"/>
      <c r="G273" s="288"/>
      <c r="H273" s="288"/>
      <c r="I273" s="288"/>
      <c r="J273" s="288"/>
      <c r="K273" s="288"/>
      <c r="L273" s="288"/>
      <c r="M273" s="288"/>
      <c r="N273" s="288"/>
      <c r="O273" s="288"/>
      <c r="P273" s="288"/>
      <c r="Q273" s="288"/>
      <c r="R273" s="288"/>
      <c r="S273" s="288"/>
      <c r="T273" s="288"/>
      <c r="U273" s="288"/>
      <c r="V273" s="288"/>
      <c r="W273" s="288"/>
      <c r="X273" s="288"/>
      <c r="Y273" s="288"/>
      <c r="Z273" s="288"/>
      <c r="AA273" s="288"/>
      <c r="AB273" s="288"/>
      <c r="AC273" s="288"/>
    </row>
    <row r="274">
      <c r="A274" s="288"/>
      <c r="B274" s="288"/>
      <c r="C274" s="288"/>
      <c r="D274" s="288"/>
      <c r="E274" s="288"/>
      <c r="F274" s="288"/>
      <c r="G274" s="288"/>
      <c r="H274" s="288"/>
      <c r="I274" s="288"/>
      <c r="J274" s="288"/>
      <c r="K274" s="288"/>
      <c r="L274" s="288"/>
      <c r="M274" s="288"/>
      <c r="N274" s="288"/>
      <c r="O274" s="288"/>
      <c r="P274" s="288"/>
      <c r="Q274" s="288"/>
      <c r="R274" s="288"/>
      <c r="S274" s="288"/>
      <c r="T274" s="288"/>
      <c r="U274" s="288"/>
      <c r="V274" s="288"/>
      <c r="W274" s="288"/>
      <c r="X274" s="288"/>
      <c r="Y274" s="288"/>
      <c r="Z274" s="288"/>
      <c r="AA274" s="288"/>
      <c r="AB274" s="288"/>
      <c r="AC274" s="288"/>
    </row>
    <row r="275">
      <c r="A275" s="288"/>
      <c r="B275" s="288"/>
      <c r="C275" s="288"/>
      <c r="D275" s="288"/>
      <c r="E275" s="288"/>
      <c r="F275" s="288"/>
      <c r="G275" s="288"/>
      <c r="H275" s="288"/>
      <c r="I275" s="288"/>
      <c r="J275" s="288"/>
      <c r="K275" s="288"/>
      <c r="L275" s="288"/>
      <c r="M275" s="288"/>
      <c r="N275" s="288"/>
      <c r="O275" s="288"/>
      <c r="P275" s="288"/>
      <c r="Q275" s="288"/>
      <c r="R275" s="288"/>
      <c r="S275" s="288"/>
      <c r="T275" s="288"/>
      <c r="U275" s="288"/>
      <c r="V275" s="288"/>
      <c r="W275" s="288"/>
      <c r="X275" s="288"/>
      <c r="Y275" s="288"/>
      <c r="Z275" s="288"/>
      <c r="AA275" s="288"/>
      <c r="AB275" s="288"/>
      <c r="AC275" s="288"/>
    </row>
    <row r="276">
      <c r="A276" s="288"/>
      <c r="B276" s="288"/>
      <c r="C276" s="288"/>
      <c r="D276" s="288"/>
      <c r="E276" s="288"/>
      <c r="F276" s="288"/>
      <c r="G276" s="288"/>
      <c r="H276" s="288"/>
      <c r="I276" s="288"/>
      <c r="J276" s="288"/>
      <c r="K276" s="288"/>
      <c r="L276" s="288"/>
      <c r="M276" s="288"/>
      <c r="N276" s="288"/>
      <c r="O276" s="288"/>
      <c r="P276" s="288"/>
      <c r="Q276" s="288"/>
      <c r="R276" s="288"/>
      <c r="S276" s="288"/>
      <c r="T276" s="288"/>
      <c r="U276" s="288"/>
      <c r="V276" s="288"/>
      <c r="W276" s="288"/>
      <c r="X276" s="288"/>
      <c r="Y276" s="288"/>
      <c r="Z276" s="288"/>
      <c r="AA276" s="288"/>
      <c r="AB276" s="288"/>
      <c r="AC276" s="288"/>
    </row>
    <row r="277">
      <c r="A277" s="288"/>
      <c r="B277" s="288"/>
      <c r="C277" s="288"/>
      <c r="D277" s="288"/>
      <c r="E277" s="288"/>
      <c r="F277" s="288"/>
      <c r="G277" s="288"/>
      <c r="H277" s="288"/>
      <c r="I277" s="288"/>
      <c r="J277" s="288"/>
      <c r="K277" s="288"/>
      <c r="L277" s="288"/>
      <c r="M277" s="288"/>
      <c r="N277" s="288"/>
      <c r="O277" s="288"/>
      <c r="P277" s="288"/>
      <c r="Q277" s="288"/>
      <c r="R277" s="288"/>
      <c r="S277" s="288"/>
      <c r="T277" s="288"/>
      <c r="U277" s="288"/>
      <c r="V277" s="288"/>
      <c r="W277" s="288"/>
      <c r="X277" s="288"/>
      <c r="Y277" s="288"/>
      <c r="Z277" s="288"/>
      <c r="AA277" s="288"/>
      <c r="AB277" s="288"/>
      <c r="AC277" s="288"/>
    </row>
    <row r="278">
      <c r="A278" s="288"/>
      <c r="B278" s="288"/>
      <c r="C278" s="288"/>
      <c r="D278" s="288"/>
      <c r="E278" s="288"/>
      <c r="F278" s="288"/>
      <c r="G278" s="288"/>
      <c r="H278" s="288"/>
      <c r="I278" s="288"/>
      <c r="J278" s="288"/>
      <c r="K278" s="288"/>
      <c r="L278" s="288"/>
      <c r="M278" s="288"/>
      <c r="N278" s="288"/>
      <c r="O278" s="288"/>
      <c r="P278" s="288"/>
      <c r="Q278" s="288"/>
      <c r="R278" s="288"/>
      <c r="S278" s="288"/>
      <c r="T278" s="288"/>
      <c r="U278" s="288"/>
      <c r="V278" s="288"/>
      <c r="W278" s="288"/>
      <c r="X278" s="288"/>
      <c r="Y278" s="288"/>
      <c r="Z278" s="288"/>
      <c r="AA278" s="288"/>
      <c r="AB278" s="288"/>
      <c r="AC278" s="288"/>
    </row>
    <row r="279">
      <c r="A279" s="288"/>
      <c r="B279" s="288"/>
      <c r="C279" s="288"/>
      <c r="D279" s="288"/>
      <c r="E279" s="288"/>
      <c r="F279" s="288"/>
      <c r="G279" s="288"/>
      <c r="H279" s="288"/>
      <c r="I279" s="288"/>
      <c r="J279" s="288"/>
      <c r="K279" s="288"/>
      <c r="L279" s="288"/>
      <c r="M279" s="288"/>
      <c r="N279" s="288"/>
      <c r="O279" s="288"/>
      <c r="P279" s="288"/>
      <c r="Q279" s="288"/>
      <c r="R279" s="288"/>
      <c r="S279" s="288"/>
      <c r="T279" s="288"/>
      <c r="U279" s="288"/>
      <c r="V279" s="288"/>
      <c r="W279" s="288"/>
      <c r="X279" s="288"/>
      <c r="Y279" s="288"/>
      <c r="Z279" s="288"/>
      <c r="AA279" s="288"/>
      <c r="AB279" s="288"/>
      <c r="AC279" s="288"/>
    </row>
    <row r="280">
      <c r="A280" s="288"/>
      <c r="B280" s="288"/>
      <c r="C280" s="288"/>
      <c r="D280" s="288"/>
      <c r="E280" s="288"/>
      <c r="F280" s="288"/>
      <c r="G280" s="288"/>
      <c r="H280" s="288"/>
      <c r="I280" s="288"/>
      <c r="J280" s="288"/>
      <c r="K280" s="288"/>
      <c r="L280" s="288"/>
      <c r="M280" s="288"/>
      <c r="N280" s="288"/>
      <c r="O280" s="288"/>
      <c r="P280" s="288"/>
      <c r="Q280" s="288"/>
      <c r="R280" s="288"/>
      <c r="S280" s="288"/>
      <c r="T280" s="288"/>
      <c r="U280" s="288"/>
      <c r="V280" s="288"/>
      <c r="W280" s="288"/>
      <c r="X280" s="288"/>
      <c r="Y280" s="288"/>
      <c r="Z280" s="288"/>
      <c r="AA280" s="288"/>
      <c r="AB280" s="288"/>
      <c r="AC280" s="288"/>
    </row>
    <row r="281">
      <c r="A281" s="288"/>
      <c r="B281" s="288"/>
      <c r="C281" s="288"/>
      <c r="D281" s="288"/>
      <c r="E281" s="288"/>
      <c r="F281" s="288"/>
      <c r="G281" s="288"/>
      <c r="H281" s="288"/>
      <c r="I281" s="288"/>
      <c r="J281" s="288"/>
      <c r="K281" s="288"/>
      <c r="L281" s="288"/>
      <c r="M281" s="288"/>
      <c r="N281" s="288"/>
      <c r="O281" s="288"/>
      <c r="P281" s="288"/>
      <c r="Q281" s="288"/>
      <c r="R281" s="288"/>
      <c r="S281" s="288"/>
      <c r="T281" s="288"/>
      <c r="U281" s="288"/>
      <c r="V281" s="288"/>
      <c r="W281" s="288"/>
      <c r="X281" s="288"/>
      <c r="Y281" s="288"/>
      <c r="Z281" s="288"/>
      <c r="AA281" s="288"/>
      <c r="AB281" s="288"/>
      <c r="AC281" s="288"/>
    </row>
    <row r="282">
      <c r="A282" s="288"/>
      <c r="B282" s="288"/>
      <c r="C282" s="288"/>
      <c r="D282" s="288"/>
      <c r="E282" s="288"/>
      <c r="F282" s="288"/>
      <c r="G282" s="288"/>
      <c r="H282" s="288"/>
      <c r="I282" s="288"/>
      <c r="J282" s="288"/>
      <c r="K282" s="288"/>
      <c r="L282" s="288"/>
      <c r="M282" s="288"/>
      <c r="N282" s="288"/>
      <c r="O282" s="288"/>
      <c r="P282" s="288"/>
      <c r="Q282" s="288"/>
      <c r="R282" s="288"/>
      <c r="S282" s="288"/>
      <c r="T282" s="288"/>
      <c r="U282" s="288"/>
      <c r="V282" s="288"/>
      <c r="W282" s="288"/>
      <c r="X282" s="288"/>
      <c r="Y282" s="288"/>
      <c r="Z282" s="288"/>
      <c r="AA282" s="288"/>
      <c r="AB282" s="288"/>
      <c r="AC282" s="288"/>
    </row>
    <row r="283">
      <c r="A283" s="288"/>
      <c r="B283" s="288"/>
      <c r="C283" s="288"/>
      <c r="D283" s="288"/>
      <c r="E283" s="288"/>
      <c r="F283" s="288"/>
      <c r="G283" s="288"/>
      <c r="H283" s="288"/>
      <c r="I283" s="288"/>
      <c r="J283" s="288"/>
      <c r="K283" s="288"/>
      <c r="L283" s="288"/>
      <c r="M283" s="288"/>
      <c r="N283" s="288"/>
      <c r="O283" s="288"/>
      <c r="P283" s="288"/>
      <c r="Q283" s="288"/>
      <c r="R283" s="288"/>
      <c r="S283" s="288"/>
      <c r="T283" s="288"/>
      <c r="U283" s="288"/>
      <c r="V283" s="288"/>
      <c r="W283" s="288"/>
      <c r="X283" s="288"/>
      <c r="Y283" s="288"/>
      <c r="Z283" s="288"/>
      <c r="AA283" s="288"/>
      <c r="AB283" s="288"/>
      <c r="AC283" s="288"/>
    </row>
    <row r="284">
      <c r="A284" s="288"/>
      <c r="B284" s="288"/>
      <c r="C284" s="288"/>
      <c r="D284" s="288"/>
      <c r="E284" s="288"/>
      <c r="F284" s="288"/>
      <c r="G284" s="288"/>
      <c r="H284" s="288"/>
      <c r="I284" s="288"/>
      <c r="J284" s="288"/>
      <c r="K284" s="288"/>
      <c r="L284" s="288"/>
      <c r="M284" s="288"/>
      <c r="N284" s="288"/>
      <c r="O284" s="288"/>
      <c r="P284" s="288"/>
      <c r="Q284" s="288"/>
      <c r="R284" s="288"/>
      <c r="S284" s="288"/>
      <c r="T284" s="288"/>
      <c r="U284" s="288"/>
      <c r="V284" s="288"/>
      <c r="W284" s="288"/>
      <c r="X284" s="288"/>
      <c r="Y284" s="288"/>
      <c r="Z284" s="288"/>
      <c r="AA284" s="288"/>
      <c r="AB284" s="288"/>
      <c r="AC284" s="288"/>
    </row>
    <row r="285">
      <c r="A285" s="288"/>
      <c r="B285" s="288"/>
      <c r="C285" s="288"/>
      <c r="D285" s="288"/>
      <c r="E285" s="288"/>
      <c r="F285" s="288"/>
      <c r="G285" s="288"/>
      <c r="H285" s="288"/>
      <c r="I285" s="288"/>
      <c r="J285" s="288"/>
      <c r="K285" s="288"/>
      <c r="L285" s="288"/>
      <c r="M285" s="288"/>
      <c r="N285" s="288"/>
      <c r="O285" s="288"/>
      <c r="P285" s="288"/>
      <c r="Q285" s="288"/>
      <c r="R285" s="288"/>
      <c r="S285" s="288"/>
      <c r="T285" s="288"/>
      <c r="U285" s="288"/>
      <c r="V285" s="288"/>
      <c r="W285" s="288"/>
      <c r="X285" s="288"/>
      <c r="Y285" s="288"/>
      <c r="Z285" s="288"/>
      <c r="AA285" s="288"/>
      <c r="AB285" s="288"/>
      <c r="AC285" s="288"/>
    </row>
    <row r="286">
      <c r="A286" s="288"/>
      <c r="B286" s="288"/>
      <c r="C286" s="288"/>
      <c r="D286" s="288"/>
      <c r="E286" s="288"/>
      <c r="F286" s="288"/>
      <c r="G286" s="288"/>
      <c r="H286" s="288"/>
      <c r="I286" s="288"/>
      <c r="J286" s="288"/>
      <c r="K286" s="288"/>
      <c r="L286" s="288"/>
      <c r="M286" s="288"/>
      <c r="N286" s="288"/>
      <c r="O286" s="288"/>
      <c r="P286" s="288"/>
      <c r="Q286" s="288"/>
      <c r="R286" s="288"/>
      <c r="S286" s="288"/>
      <c r="T286" s="288"/>
      <c r="U286" s="288"/>
      <c r="V286" s="288"/>
      <c r="W286" s="288"/>
      <c r="X286" s="288"/>
      <c r="Y286" s="288"/>
      <c r="Z286" s="288"/>
      <c r="AA286" s="288"/>
      <c r="AB286" s="288"/>
      <c r="AC286" s="288"/>
    </row>
    <row r="287">
      <c r="A287" s="288"/>
      <c r="B287" s="288"/>
      <c r="C287" s="288"/>
      <c r="D287" s="288"/>
      <c r="E287" s="288"/>
      <c r="F287" s="288"/>
      <c r="G287" s="288"/>
      <c r="H287" s="288"/>
      <c r="I287" s="288"/>
      <c r="J287" s="288"/>
      <c r="K287" s="288"/>
      <c r="L287" s="288"/>
      <c r="M287" s="288"/>
      <c r="N287" s="288"/>
      <c r="O287" s="288"/>
      <c r="P287" s="288"/>
      <c r="Q287" s="288"/>
      <c r="R287" s="288"/>
      <c r="S287" s="288"/>
      <c r="T287" s="288"/>
      <c r="U287" s="288"/>
      <c r="V287" s="288"/>
      <c r="W287" s="288"/>
      <c r="X287" s="288"/>
      <c r="Y287" s="288"/>
      <c r="Z287" s="288"/>
      <c r="AA287" s="288"/>
      <c r="AB287" s="288"/>
      <c r="AC287" s="288"/>
    </row>
    <row r="288">
      <c r="A288" s="288"/>
      <c r="B288" s="288"/>
      <c r="C288" s="288"/>
      <c r="D288" s="288"/>
      <c r="E288" s="288"/>
      <c r="F288" s="288"/>
      <c r="G288" s="288"/>
      <c r="H288" s="288"/>
      <c r="I288" s="288"/>
      <c r="J288" s="288"/>
      <c r="K288" s="288"/>
      <c r="L288" s="288"/>
      <c r="M288" s="288"/>
      <c r="N288" s="288"/>
      <c r="O288" s="288"/>
      <c r="P288" s="288"/>
      <c r="Q288" s="288"/>
      <c r="R288" s="288"/>
      <c r="S288" s="288"/>
      <c r="T288" s="288"/>
      <c r="U288" s="288"/>
      <c r="V288" s="288"/>
      <c r="W288" s="288"/>
      <c r="X288" s="288"/>
      <c r="Y288" s="288"/>
      <c r="Z288" s="288"/>
      <c r="AA288" s="288"/>
      <c r="AB288" s="288"/>
      <c r="AC288" s="288"/>
    </row>
    <row r="289">
      <c r="A289" s="288"/>
      <c r="B289" s="288"/>
      <c r="C289" s="288"/>
      <c r="D289" s="288"/>
      <c r="E289" s="288"/>
      <c r="F289" s="288"/>
      <c r="G289" s="288"/>
      <c r="H289" s="288"/>
      <c r="I289" s="288"/>
      <c r="J289" s="288"/>
      <c r="K289" s="288"/>
      <c r="L289" s="288"/>
      <c r="M289" s="288"/>
      <c r="N289" s="288"/>
      <c r="O289" s="288"/>
      <c r="P289" s="288"/>
      <c r="Q289" s="288"/>
      <c r="R289" s="288"/>
      <c r="S289" s="288"/>
      <c r="T289" s="288"/>
      <c r="U289" s="288"/>
      <c r="V289" s="288"/>
      <c r="W289" s="288"/>
      <c r="X289" s="288"/>
      <c r="Y289" s="288"/>
      <c r="Z289" s="288"/>
      <c r="AA289" s="288"/>
      <c r="AB289" s="288"/>
      <c r="AC289" s="288"/>
    </row>
    <row r="290">
      <c r="A290" s="288"/>
      <c r="B290" s="288"/>
      <c r="C290" s="288"/>
      <c r="D290" s="288"/>
      <c r="E290" s="288"/>
      <c r="F290" s="288"/>
      <c r="G290" s="288"/>
      <c r="H290" s="288"/>
      <c r="I290" s="288"/>
      <c r="J290" s="288"/>
      <c r="K290" s="288"/>
      <c r="L290" s="288"/>
      <c r="M290" s="288"/>
      <c r="N290" s="288"/>
      <c r="O290" s="288"/>
      <c r="P290" s="288"/>
      <c r="Q290" s="288"/>
      <c r="R290" s="288"/>
      <c r="S290" s="288"/>
      <c r="T290" s="288"/>
      <c r="U290" s="288"/>
      <c r="V290" s="288"/>
      <c r="W290" s="288"/>
      <c r="X290" s="288"/>
      <c r="Y290" s="288"/>
      <c r="Z290" s="288"/>
      <c r="AA290" s="288"/>
      <c r="AB290" s="288"/>
      <c r="AC290" s="288"/>
    </row>
    <row r="291">
      <c r="A291" s="288"/>
      <c r="B291" s="288"/>
      <c r="C291" s="288"/>
      <c r="D291" s="288"/>
      <c r="E291" s="288"/>
      <c r="F291" s="288"/>
      <c r="G291" s="288"/>
      <c r="H291" s="288"/>
      <c r="I291" s="288"/>
      <c r="J291" s="288"/>
      <c r="K291" s="288"/>
      <c r="L291" s="288"/>
      <c r="M291" s="288"/>
      <c r="N291" s="288"/>
      <c r="O291" s="288"/>
      <c r="P291" s="288"/>
      <c r="Q291" s="288"/>
      <c r="R291" s="288"/>
      <c r="S291" s="288"/>
      <c r="T291" s="288"/>
      <c r="U291" s="288"/>
      <c r="V291" s="288"/>
      <c r="W291" s="288"/>
      <c r="X291" s="288"/>
      <c r="Y291" s="288"/>
      <c r="Z291" s="288"/>
      <c r="AA291" s="288"/>
      <c r="AB291" s="288"/>
      <c r="AC291" s="288"/>
    </row>
    <row r="292">
      <c r="A292" s="288"/>
      <c r="B292" s="288"/>
      <c r="C292" s="288"/>
      <c r="D292" s="288"/>
      <c r="E292" s="288"/>
      <c r="F292" s="288"/>
      <c r="G292" s="288"/>
      <c r="H292" s="288"/>
      <c r="I292" s="288"/>
      <c r="J292" s="288"/>
      <c r="K292" s="288"/>
      <c r="L292" s="288"/>
      <c r="M292" s="288"/>
      <c r="N292" s="288"/>
      <c r="O292" s="288"/>
      <c r="P292" s="288"/>
      <c r="Q292" s="288"/>
      <c r="R292" s="288"/>
      <c r="S292" s="288"/>
      <c r="T292" s="288"/>
      <c r="U292" s="288"/>
      <c r="V292" s="288"/>
      <c r="W292" s="288"/>
      <c r="X292" s="288"/>
      <c r="Y292" s="288"/>
      <c r="Z292" s="288"/>
      <c r="AA292" s="288"/>
      <c r="AB292" s="288"/>
      <c r="AC292" s="288"/>
    </row>
    <row r="293">
      <c r="A293" s="288"/>
      <c r="B293" s="288"/>
      <c r="C293" s="288"/>
      <c r="D293" s="288"/>
      <c r="E293" s="288"/>
      <c r="F293" s="288"/>
      <c r="G293" s="288"/>
      <c r="H293" s="288"/>
      <c r="I293" s="288"/>
      <c r="J293" s="288"/>
      <c r="K293" s="288"/>
      <c r="L293" s="288"/>
      <c r="M293" s="288"/>
      <c r="N293" s="288"/>
      <c r="O293" s="288"/>
      <c r="P293" s="288"/>
      <c r="Q293" s="288"/>
      <c r="R293" s="288"/>
      <c r="S293" s="288"/>
      <c r="T293" s="288"/>
      <c r="U293" s="288"/>
      <c r="V293" s="288"/>
      <c r="W293" s="288"/>
      <c r="X293" s="288"/>
      <c r="Y293" s="288"/>
      <c r="Z293" s="288"/>
      <c r="AA293" s="288"/>
      <c r="AB293" s="288"/>
      <c r="AC293" s="288"/>
    </row>
    <row r="294">
      <c r="A294" s="288"/>
      <c r="B294" s="288"/>
      <c r="C294" s="288"/>
      <c r="D294" s="288"/>
      <c r="E294" s="288"/>
      <c r="F294" s="288"/>
      <c r="G294" s="288"/>
      <c r="H294" s="288"/>
      <c r="I294" s="288"/>
      <c r="J294" s="288"/>
      <c r="K294" s="288"/>
      <c r="L294" s="288"/>
      <c r="M294" s="288"/>
      <c r="N294" s="288"/>
      <c r="O294" s="288"/>
      <c r="P294" s="288"/>
      <c r="Q294" s="288"/>
      <c r="R294" s="288"/>
      <c r="S294" s="288"/>
      <c r="T294" s="288"/>
      <c r="U294" s="288"/>
      <c r="V294" s="288"/>
      <c r="W294" s="288"/>
      <c r="X294" s="288"/>
      <c r="Y294" s="288"/>
      <c r="Z294" s="288"/>
      <c r="AA294" s="288"/>
      <c r="AB294" s="288"/>
      <c r="AC294" s="288"/>
    </row>
    <row r="295">
      <c r="A295" s="288"/>
      <c r="B295" s="288"/>
      <c r="C295" s="288"/>
      <c r="D295" s="288"/>
      <c r="E295" s="288"/>
      <c r="F295" s="288"/>
      <c r="G295" s="288"/>
      <c r="H295" s="288"/>
      <c r="I295" s="288"/>
      <c r="J295" s="288"/>
      <c r="K295" s="288"/>
      <c r="L295" s="288"/>
      <c r="M295" s="288"/>
      <c r="N295" s="288"/>
      <c r="O295" s="288"/>
      <c r="P295" s="288"/>
      <c r="Q295" s="288"/>
      <c r="R295" s="288"/>
      <c r="S295" s="288"/>
      <c r="T295" s="288"/>
      <c r="U295" s="288"/>
      <c r="V295" s="288"/>
      <c r="W295" s="288"/>
      <c r="X295" s="288"/>
      <c r="Y295" s="288"/>
      <c r="Z295" s="288"/>
      <c r="AA295" s="288"/>
      <c r="AB295" s="288"/>
      <c r="AC295" s="288"/>
    </row>
    <row r="296">
      <c r="A296" s="288"/>
      <c r="B296" s="288"/>
      <c r="C296" s="288"/>
      <c r="D296" s="288"/>
      <c r="E296" s="288"/>
      <c r="F296" s="288"/>
      <c r="G296" s="288"/>
      <c r="H296" s="288"/>
      <c r="I296" s="288"/>
      <c r="J296" s="288"/>
      <c r="K296" s="288"/>
      <c r="L296" s="288"/>
      <c r="M296" s="288"/>
      <c r="N296" s="288"/>
      <c r="O296" s="288"/>
      <c r="P296" s="288"/>
      <c r="Q296" s="288"/>
      <c r="R296" s="288"/>
      <c r="S296" s="288"/>
      <c r="T296" s="288"/>
      <c r="U296" s="288"/>
      <c r="V296" s="288"/>
      <c r="W296" s="288"/>
      <c r="X296" s="288"/>
      <c r="Y296" s="288"/>
      <c r="Z296" s="288"/>
      <c r="AA296" s="288"/>
      <c r="AB296" s="288"/>
      <c r="AC296" s="288"/>
    </row>
    <row r="297">
      <c r="A297" s="288"/>
      <c r="B297" s="288"/>
      <c r="C297" s="288"/>
      <c r="D297" s="288"/>
      <c r="E297" s="288"/>
      <c r="F297" s="288"/>
      <c r="G297" s="288"/>
      <c r="H297" s="288"/>
      <c r="I297" s="288"/>
      <c r="J297" s="288"/>
      <c r="K297" s="288"/>
      <c r="L297" s="288"/>
      <c r="M297" s="288"/>
      <c r="N297" s="288"/>
      <c r="O297" s="288"/>
      <c r="P297" s="288"/>
      <c r="Q297" s="288"/>
      <c r="R297" s="288"/>
      <c r="S297" s="288"/>
      <c r="T297" s="288"/>
      <c r="U297" s="288"/>
      <c r="V297" s="288"/>
      <c r="W297" s="288"/>
      <c r="X297" s="288"/>
      <c r="Y297" s="288"/>
      <c r="Z297" s="288"/>
      <c r="AA297" s="288"/>
      <c r="AB297" s="288"/>
      <c r="AC297" s="288"/>
    </row>
    <row r="298">
      <c r="A298" s="288"/>
      <c r="B298" s="288"/>
      <c r="C298" s="288"/>
      <c r="D298" s="288"/>
      <c r="E298" s="288"/>
      <c r="F298" s="288"/>
      <c r="G298" s="288"/>
      <c r="H298" s="288"/>
      <c r="I298" s="288"/>
      <c r="J298" s="288"/>
      <c r="K298" s="288"/>
      <c r="L298" s="288"/>
      <c r="M298" s="288"/>
      <c r="N298" s="288"/>
      <c r="O298" s="288"/>
      <c r="P298" s="288"/>
      <c r="Q298" s="288"/>
      <c r="R298" s="288"/>
      <c r="S298" s="288"/>
      <c r="T298" s="288"/>
      <c r="U298" s="288"/>
      <c r="V298" s="288"/>
      <c r="W298" s="288"/>
      <c r="X298" s="288"/>
      <c r="Y298" s="288"/>
      <c r="Z298" s="288"/>
      <c r="AA298" s="288"/>
      <c r="AB298" s="288"/>
      <c r="AC298" s="288"/>
    </row>
    <row r="299">
      <c r="A299" s="288"/>
      <c r="B299" s="288"/>
      <c r="C299" s="288"/>
      <c r="D299" s="288"/>
      <c r="E299" s="288"/>
      <c r="F299" s="288"/>
      <c r="G299" s="288"/>
      <c r="H299" s="288"/>
      <c r="I299" s="288"/>
      <c r="J299" s="288"/>
      <c r="K299" s="288"/>
      <c r="L299" s="288"/>
      <c r="M299" s="288"/>
      <c r="N299" s="288"/>
      <c r="O299" s="288"/>
      <c r="P299" s="288"/>
      <c r="Q299" s="288"/>
      <c r="R299" s="288"/>
      <c r="S299" s="288"/>
      <c r="T299" s="288"/>
      <c r="U299" s="288"/>
      <c r="V299" s="288"/>
      <c r="W299" s="288"/>
      <c r="X299" s="288"/>
      <c r="Y299" s="288"/>
      <c r="Z299" s="288"/>
      <c r="AA299" s="288"/>
      <c r="AB299" s="288"/>
      <c r="AC299" s="288"/>
    </row>
    <row r="300">
      <c r="A300" s="288"/>
      <c r="B300" s="288"/>
      <c r="C300" s="288"/>
      <c r="D300" s="288"/>
      <c r="E300" s="288"/>
      <c r="F300" s="288"/>
      <c r="G300" s="288"/>
      <c r="H300" s="288"/>
      <c r="I300" s="288"/>
      <c r="J300" s="288"/>
      <c r="K300" s="288"/>
      <c r="L300" s="288"/>
      <c r="M300" s="288"/>
      <c r="N300" s="288"/>
      <c r="O300" s="288"/>
      <c r="P300" s="288"/>
      <c r="Q300" s="288"/>
      <c r="R300" s="288"/>
      <c r="S300" s="288"/>
      <c r="T300" s="288"/>
      <c r="U300" s="288"/>
      <c r="V300" s="288"/>
      <c r="W300" s="288"/>
      <c r="X300" s="288"/>
      <c r="Y300" s="288"/>
      <c r="Z300" s="288"/>
      <c r="AA300" s="288"/>
      <c r="AB300" s="288"/>
      <c r="AC300" s="288"/>
    </row>
    <row r="301">
      <c r="A301" s="288"/>
      <c r="B301" s="288"/>
      <c r="C301" s="288"/>
      <c r="D301" s="288"/>
      <c r="E301" s="288"/>
      <c r="F301" s="288"/>
      <c r="G301" s="288"/>
      <c r="H301" s="288"/>
      <c r="I301" s="288"/>
      <c r="J301" s="288"/>
      <c r="K301" s="288"/>
      <c r="L301" s="288"/>
      <c r="M301" s="288"/>
      <c r="N301" s="288"/>
      <c r="O301" s="288"/>
      <c r="P301" s="288"/>
      <c r="Q301" s="288"/>
      <c r="R301" s="288"/>
      <c r="S301" s="288"/>
      <c r="T301" s="288"/>
      <c r="U301" s="288"/>
      <c r="V301" s="288"/>
      <c r="W301" s="288"/>
      <c r="X301" s="288"/>
      <c r="Y301" s="288"/>
      <c r="Z301" s="288"/>
      <c r="AA301" s="288"/>
      <c r="AB301" s="288"/>
      <c r="AC301" s="288"/>
    </row>
    <row r="302">
      <c r="A302" s="288"/>
      <c r="B302" s="288"/>
      <c r="C302" s="288"/>
      <c r="D302" s="288"/>
      <c r="E302" s="288"/>
      <c r="F302" s="288"/>
      <c r="G302" s="288"/>
      <c r="H302" s="288"/>
      <c r="I302" s="288"/>
      <c r="J302" s="288"/>
      <c r="K302" s="288"/>
      <c r="L302" s="288"/>
      <c r="M302" s="288"/>
      <c r="N302" s="288"/>
      <c r="O302" s="288"/>
      <c r="P302" s="288"/>
      <c r="Q302" s="288"/>
      <c r="R302" s="288"/>
      <c r="S302" s="288"/>
      <c r="T302" s="288"/>
      <c r="U302" s="288"/>
      <c r="V302" s="288"/>
      <c r="W302" s="288"/>
      <c r="X302" s="288"/>
      <c r="Y302" s="288"/>
      <c r="Z302" s="288"/>
      <c r="AA302" s="288"/>
      <c r="AB302" s="288"/>
      <c r="AC302" s="288"/>
    </row>
    <row r="303">
      <c r="A303" s="288"/>
      <c r="B303" s="288"/>
      <c r="C303" s="288"/>
      <c r="D303" s="288"/>
      <c r="E303" s="288"/>
      <c r="F303" s="288"/>
      <c r="G303" s="288"/>
      <c r="H303" s="288"/>
      <c r="I303" s="288"/>
      <c r="J303" s="288"/>
      <c r="K303" s="288"/>
      <c r="L303" s="288"/>
      <c r="M303" s="288"/>
      <c r="N303" s="288"/>
      <c r="O303" s="288"/>
      <c r="P303" s="288"/>
      <c r="Q303" s="288"/>
      <c r="R303" s="288"/>
      <c r="S303" s="288"/>
      <c r="T303" s="288"/>
      <c r="U303" s="288"/>
      <c r="V303" s="288"/>
      <c r="W303" s="288"/>
      <c r="X303" s="288"/>
      <c r="Y303" s="288"/>
      <c r="Z303" s="288"/>
      <c r="AA303" s="288"/>
      <c r="AB303" s="288"/>
      <c r="AC303" s="288"/>
    </row>
    <row r="304">
      <c r="A304" s="288"/>
      <c r="B304" s="288"/>
      <c r="C304" s="288"/>
      <c r="D304" s="288"/>
      <c r="E304" s="288"/>
      <c r="F304" s="288"/>
      <c r="G304" s="288"/>
      <c r="H304" s="288"/>
      <c r="I304" s="288"/>
      <c r="J304" s="288"/>
      <c r="K304" s="288"/>
      <c r="L304" s="288"/>
      <c r="M304" s="288"/>
      <c r="N304" s="288"/>
      <c r="O304" s="288"/>
      <c r="P304" s="288"/>
      <c r="Q304" s="288"/>
      <c r="R304" s="288"/>
      <c r="S304" s="288"/>
      <c r="T304" s="288"/>
      <c r="U304" s="288"/>
      <c r="V304" s="288"/>
      <c r="W304" s="288"/>
      <c r="X304" s="288"/>
      <c r="Y304" s="288"/>
      <c r="Z304" s="288"/>
      <c r="AA304" s="288"/>
      <c r="AB304" s="288"/>
      <c r="AC304" s="288"/>
    </row>
    <row r="305">
      <c r="A305" s="288"/>
      <c r="B305" s="288"/>
      <c r="C305" s="288"/>
      <c r="D305" s="288"/>
      <c r="E305" s="288"/>
      <c r="F305" s="288"/>
      <c r="G305" s="288"/>
      <c r="H305" s="288"/>
      <c r="I305" s="288"/>
      <c r="J305" s="288"/>
      <c r="K305" s="288"/>
      <c r="L305" s="288"/>
      <c r="M305" s="288"/>
      <c r="N305" s="288"/>
      <c r="O305" s="288"/>
      <c r="P305" s="288"/>
      <c r="Q305" s="288"/>
      <c r="R305" s="288"/>
      <c r="S305" s="288"/>
      <c r="T305" s="288"/>
      <c r="U305" s="288"/>
      <c r="V305" s="288"/>
      <c r="W305" s="288"/>
      <c r="X305" s="288"/>
      <c r="Y305" s="288"/>
      <c r="Z305" s="288"/>
      <c r="AA305" s="288"/>
      <c r="AB305" s="288"/>
      <c r="AC305" s="288"/>
    </row>
    <row r="306">
      <c r="A306" s="288"/>
      <c r="B306" s="288"/>
      <c r="C306" s="288"/>
      <c r="D306" s="288"/>
      <c r="E306" s="288"/>
      <c r="F306" s="288"/>
      <c r="G306" s="288"/>
      <c r="H306" s="288"/>
      <c r="I306" s="288"/>
      <c r="J306" s="288"/>
      <c r="K306" s="288"/>
      <c r="L306" s="288"/>
      <c r="M306" s="288"/>
      <c r="N306" s="288"/>
      <c r="O306" s="288"/>
      <c r="P306" s="288"/>
      <c r="Q306" s="288"/>
      <c r="R306" s="288"/>
      <c r="S306" s="288"/>
      <c r="T306" s="288"/>
      <c r="U306" s="288"/>
      <c r="V306" s="288"/>
      <c r="W306" s="288"/>
      <c r="X306" s="288"/>
      <c r="Y306" s="288"/>
      <c r="Z306" s="288"/>
      <c r="AA306" s="288"/>
      <c r="AB306" s="288"/>
      <c r="AC306" s="288"/>
    </row>
    <row r="307">
      <c r="A307" s="288"/>
      <c r="B307" s="288"/>
      <c r="C307" s="288"/>
      <c r="D307" s="288"/>
      <c r="E307" s="288"/>
      <c r="F307" s="288"/>
      <c r="G307" s="288"/>
      <c r="H307" s="288"/>
      <c r="I307" s="288"/>
      <c r="J307" s="288"/>
      <c r="K307" s="288"/>
      <c r="L307" s="288"/>
      <c r="M307" s="288"/>
      <c r="N307" s="288"/>
      <c r="O307" s="288"/>
      <c r="P307" s="288"/>
      <c r="Q307" s="288"/>
      <c r="R307" s="288"/>
      <c r="S307" s="288"/>
      <c r="T307" s="288"/>
      <c r="U307" s="288"/>
      <c r="V307" s="288"/>
      <c r="W307" s="288"/>
      <c r="X307" s="288"/>
      <c r="Y307" s="288"/>
      <c r="Z307" s="288"/>
      <c r="AA307" s="288"/>
      <c r="AB307" s="288"/>
      <c r="AC307" s="288"/>
    </row>
    <row r="308">
      <c r="A308" s="288"/>
      <c r="B308" s="288"/>
      <c r="C308" s="288"/>
      <c r="D308" s="288"/>
      <c r="E308" s="288"/>
      <c r="F308" s="288"/>
      <c r="G308" s="288"/>
      <c r="H308" s="288"/>
      <c r="I308" s="288"/>
      <c r="J308" s="288"/>
      <c r="K308" s="288"/>
      <c r="L308" s="288"/>
      <c r="M308" s="288"/>
      <c r="N308" s="288"/>
      <c r="O308" s="288"/>
      <c r="P308" s="288"/>
      <c r="Q308" s="288"/>
      <c r="R308" s="288"/>
      <c r="S308" s="288"/>
      <c r="T308" s="288"/>
      <c r="U308" s="288"/>
      <c r="V308" s="288"/>
      <c r="W308" s="288"/>
      <c r="X308" s="288"/>
      <c r="Y308" s="288"/>
      <c r="Z308" s="288"/>
      <c r="AA308" s="288"/>
      <c r="AB308" s="288"/>
      <c r="AC308" s="288"/>
    </row>
    <row r="309">
      <c r="A309" s="288"/>
      <c r="B309" s="288"/>
      <c r="C309" s="288"/>
      <c r="D309" s="288"/>
      <c r="E309" s="288"/>
      <c r="F309" s="288"/>
      <c r="G309" s="288"/>
      <c r="H309" s="288"/>
      <c r="I309" s="288"/>
      <c r="J309" s="288"/>
      <c r="K309" s="288"/>
      <c r="L309" s="288"/>
      <c r="M309" s="288"/>
      <c r="N309" s="288"/>
      <c r="O309" s="288"/>
      <c r="P309" s="288"/>
      <c r="Q309" s="288"/>
      <c r="R309" s="288"/>
      <c r="S309" s="288"/>
      <c r="T309" s="288"/>
      <c r="U309" s="288"/>
      <c r="V309" s="288"/>
      <c r="W309" s="288"/>
      <c r="X309" s="288"/>
      <c r="Y309" s="288"/>
      <c r="Z309" s="288"/>
      <c r="AA309" s="288"/>
      <c r="AB309" s="288"/>
      <c r="AC309" s="288"/>
    </row>
    <row r="310">
      <c r="A310" s="288"/>
      <c r="B310" s="288"/>
      <c r="C310" s="288"/>
      <c r="D310" s="288"/>
      <c r="E310" s="288"/>
      <c r="F310" s="288"/>
      <c r="G310" s="288"/>
      <c r="H310" s="288"/>
      <c r="I310" s="288"/>
      <c r="J310" s="288"/>
      <c r="K310" s="288"/>
      <c r="L310" s="288"/>
      <c r="M310" s="288"/>
      <c r="N310" s="288"/>
      <c r="O310" s="288"/>
      <c r="P310" s="288"/>
      <c r="Q310" s="288"/>
      <c r="R310" s="288"/>
      <c r="S310" s="288"/>
      <c r="T310" s="288"/>
      <c r="U310" s="288"/>
      <c r="V310" s="288"/>
      <c r="W310" s="288"/>
      <c r="X310" s="288"/>
      <c r="Y310" s="288"/>
      <c r="Z310" s="288"/>
      <c r="AA310" s="288"/>
      <c r="AB310" s="288"/>
      <c r="AC310" s="288"/>
    </row>
    <row r="311">
      <c r="A311" s="288"/>
      <c r="B311" s="288"/>
      <c r="C311" s="288"/>
      <c r="D311" s="288"/>
      <c r="E311" s="288"/>
      <c r="F311" s="288"/>
      <c r="G311" s="288"/>
      <c r="H311" s="288"/>
      <c r="I311" s="288"/>
      <c r="J311" s="288"/>
      <c r="K311" s="288"/>
      <c r="L311" s="288"/>
      <c r="M311" s="288"/>
      <c r="N311" s="288"/>
      <c r="O311" s="288"/>
      <c r="P311" s="288"/>
      <c r="Q311" s="288"/>
      <c r="R311" s="288"/>
      <c r="S311" s="288"/>
      <c r="T311" s="288"/>
      <c r="U311" s="288"/>
      <c r="V311" s="288"/>
      <c r="W311" s="288"/>
      <c r="X311" s="288"/>
      <c r="Y311" s="288"/>
      <c r="Z311" s="288"/>
      <c r="AA311" s="288"/>
      <c r="AB311" s="288"/>
      <c r="AC311" s="288"/>
    </row>
    <row r="312">
      <c r="A312" s="288"/>
      <c r="B312" s="288"/>
      <c r="C312" s="288"/>
      <c r="D312" s="288"/>
      <c r="E312" s="288"/>
      <c r="F312" s="288"/>
      <c r="G312" s="288"/>
      <c r="H312" s="288"/>
      <c r="I312" s="288"/>
      <c r="J312" s="288"/>
      <c r="K312" s="288"/>
      <c r="L312" s="288"/>
      <c r="M312" s="288"/>
      <c r="N312" s="288"/>
      <c r="O312" s="288"/>
      <c r="P312" s="288"/>
      <c r="Q312" s="288"/>
      <c r="R312" s="288"/>
      <c r="S312" s="288"/>
      <c r="T312" s="288"/>
      <c r="U312" s="288"/>
      <c r="V312" s="288"/>
      <c r="W312" s="288"/>
      <c r="X312" s="288"/>
      <c r="Y312" s="288"/>
      <c r="Z312" s="288"/>
      <c r="AA312" s="288"/>
      <c r="AB312" s="288"/>
      <c r="AC312" s="288"/>
    </row>
    <row r="313">
      <c r="A313" s="288"/>
      <c r="B313" s="288"/>
      <c r="C313" s="288"/>
      <c r="D313" s="288"/>
      <c r="E313" s="288"/>
      <c r="F313" s="288"/>
      <c r="G313" s="288"/>
      <c r="H313" s="288"/>
      <c r="I313" s="288"/>
      <c r="J313" s="288"/>
      <c r="K313" s="288"/>
      <c r="L313" s="288"/>
      <c r="M313" s="288"/>
      <c r="N313" s="288"/>
      <c r="O313" s="288"/>
      <c r="P313" s="288"/>
      <c r="Q313" s="288"/>
      <c r="R313" s="288"/>
      <c r="S313" s="288"/>
      <c r="T313" s="288"/>
      <c r="U313" s="288"/>
      <c r="V313" s="288"/>
      <c r="W313" s="288"/>
      <c r="X313" s="288"/>
      <c r="Y313" s="288"/>
      <c r="Z313" s="288"/>
      <c r="AA313" s="288"/>
      <c r="AB313" s="288"/>
      <c r="AC313" s="288"/>
    </row>
    <row r="314">
      <c r="A314" s="288"/>
      <c r="B314" s="288"/>
      <c r="C314" s="288"/>
      <c r="D314" s="288"/>
      <c r="E314" s="288"/>
      <c r="F314" s="288"/>
      <c r="G314" s="288"/>
      <c r="H314" s="288"/>
      <c r="I314" s="288"/>
      <c r="J314" s="288"/>
      <c r="K314" s="288"/>
      <c r="L314" s="288"/>
      <c r="M314" s="288"/>
      <c r="N314" s="288"/>
      <c r="O314" s="288"/>
      <c r="P314" s="288"/>
      <c r="Q314" s="288"/>
      <c r="R314" s="288"/>
      <c r="S314" s="288"/>
      <c r="T314" s="288"/>
      <c r="U314" s="288"/>
      <c r="V314" s="288"/>
      <c r="W314" s="288"/>
      <c r="X314" s="288"/>
      <c r="Y314" s="288"/>
      <c r="Z314" s="288"/>
      <c r="AA314" s="288"/>
      <c r="AB314" s="288"/>
      <c r="AC314" s="288"/>
    </row>
    <row r="315">
      <c r="A315" s="288"/>
      <c r="B315" s="288"/>
      <c r="C315" s="288"/>
      <c r="D315" s="288"/>
      <c r="E315" s="288"/>
      <c r="F315" s="288"/>
      <c r="G315" s="288"/>
      <c r="H315" s="288"/>
      <c r="I315" s="288"/>
      <c r="J315" s="288"/>
      <c r="K315" s="288"/>
      <c r="L315" s="288"/>
      <c r="M315" s="288"/>
      <c r="N315" s="288"/>
      <c r="O315" s="288"/>
      <c r="P315" s="288"/>
      <c r="Q315" s="288"/>
      <c r="R315" s="288"/>
      <c r="S315" s="288"/>
      <c r="T315" s="288"/>
      <c r="U315" s="288"/>
      <c r="V315" s="288"/>
      <c r="W315" s="288"/>
      <c r="X315" s="288"/>
      <c r="Y315" s="288"/>
      <c r="Z315" s="288"/>
      <c r="AA315" s="288"/>
      <c r="AB315" s="288"/>
      <c r="AC315" s="288"/>
    </row>
    <row r="316">
      <c r="A316" s="288"/>
      <c r="B316" s="288"/>
      <c r="C316" s="288"/>
      <c r="D316" s="288"/>
      <c r="E316" s="288"/>
      <c r="F316" s="288"/>
      <c r="G316" s="288"/>
      <c r="H316" s="288"/>
      <c r="I316" s="288"/>
      <c r="J316" s="288"/>
      <c r="K316" s="288"/>
      <c r="L316" s="288"/>
      <c r="M316" s="288"/>
      <c r="N316" s="288"/>
      <c r="O316" s="288"/>
      <c r="P316" s="288"/>
      <c r="Q316" s="288"/>
      <c r="R316" s="288"/>
      <c r="S316" s="288"/>
      <c r="T316" s="288"/>
      <c r="U316" s="288"/>
      <c r="V316" s="288"/>
      <c r="W316" s="288"/>
      <c r="X316" s="288"/>
      <c r="Y316" s="288"/>
      <c r="Z316" s="288"/>
      <c r="AA316" s="288"/>
      <c r="AB316" s="288"/>
      <c r="AC316" s="288"/>
    </row>
    <row r="317">
      <c r="A317" s="288"/>
      <c r="B317" s="288"/>
      <c r="C317" s="288"/>
      <c r="D317" s="288"/>
      <c r="E317" s="288"/>
      <c r="F317" s="288"/>
      <c r="G317" s="288"/>
      <c r="H317" s="288"/>
      <c r="I317" s="288"/>
      <c r="J317" s="288"/>
      <c r="K317" s="288"/>
      <c r="L317" s="288"/>
      <c r="M317" s="288"/>
      <c r="N317" s="288"/>
      <c r="O317" s="288"/>
      <c r="P317" s="288"/>
      <c r="Q317" s="288"/>
      <c r="R317" s="288"/>
      <c r="S317" s="288"/>
      <c r="T317" s="288"/>
      <c r="U317" s="288"/>
      <c r="V317" s="288"/>
      <c r="W317" s="288"/>
      <c r="X317" s="288"/>
      <c r="Y317" s="288"/>
      <c r="Z317" s="288"/>
      <c r="AA317" s="288"/>
      <c r="AB317" s="288"/>
      <c r="AC317" s="288"/>
    </row>
    <row r="318">
      <c r="A318" s="288"/>
      <c r="B318" s="288"/>
      <c r="C318" s="288"/>
      <c r="D318" s="288"/>
      <c r="E318" s="288"/>
      <c r="F318" s="288"/>
      <c r="G318" s="288"/>
      <c r="H318" s="288"/>
      <c r="I318" s="288"/>
      <c r="J318" s="288"/>
      <c r="K318" s="288"/>
      <c r="L318" s="288"/>
      <c r="M318" s="288"/>
      <c r="N318" s="288"/>
      <c r="O318" s="288"/>
      <c r="P318" s="288"/>
      <c r="Q318" s="288"/>
      <c r="R318" s="288"/>
      <c r="S318" s="288"/>
      <c r="T318" s="288"/>
      <c r="U318" s="288"/>
      <c r="V318" s="288"/>
      <c r="W318" s="288"/>
      <c r="X318" s="288"/>
      <c r="Y318" s="288"/>
      <c r="Z318" s="288"/>
      <c r="AA318" s="288"/>
      <c r="AB318" s="288"/>
      <c r="AC318" s="288"/>
    </row>
    <row r="319">
      <c r="A319" s="288"/>
      <c r="B319" s="288"/>
      <c r="C319" s="288"/>
      <c r="D319" s="288"/>
      <c r="E319" s="288"/>
      <c r="F319" s="288"/>
      <c r="G319" s="288"/>
      <c r="H319" s="288"/>
      <c r="I319" s="288"/>
      <c r="J319" s="288"/>
      <c r="K319" s="288"/>
      <c r="L319" s="288"/>
      <c r="M319" s="288"/>
      <c r="N319" s="288"/>
      <c r="O319" s="288"/>
      <c r="P319" s="288"/>
      <c r="Q319" s="288"/>
      <c r="R319" s="288"/>
      <c r="S319" s="288"/>
      <c r="T319" s="288"/>
      <c r="U319" s="288"/>
      <c r="V319" s="288"/>
      <c r="W319" s="288"/>
      <c r="X319" s="288"/>
      <c r="Y319" s="288"/>
      <c r="Z319" s="288"/>
      <c r="AA319" s="288"/>
      <c r="AB319" s="288"/>
      <c r="AC319" s="288"/>
    </row>
    <row r="320">
      <c r="A320" s="288"/>
      <c r="B320" s="288"/>
      <c r="C320" s="288"/>
      <c r="D320" s="288"/>
      <c r="E320" s="288"/>
      <c r="F320" s="288"/>
      <c r="G320" s="288"/>
      <c r="H320" s="288"/>
      <c r="I320" s="288"/>
      <c r="J320" s="288"/>
      <c r="K320" s="288"/>
      <c r="L320" s="288"/>
      <c r="M320" s="288"/>
      <c r="N320" s="288"/>
      <c r="O320" s="288"/>
      <c r="P320" s="288"/>
      <c r="Q320" s="288"/>
      <c r="R320" s="288"/>
      <c r="S320" s="288"/>
      <c r="T320" s="288"/>
      <c r="U320" s="288"/>
      <c r="V320" s="288"/>
      <c r="W320" s="288"/>
      <c r="X320" s="288"/>
      <c r="Y320" s="288"/>
      <c r="Z320" s="288"/>
      <c r="AA320" s="288"/>
      <c r="AB320" s="288"/>
      <c r="AC320" s="288"/>
    </row>
    <row r="321">
      <c r="A321" s="288"/>
      <c r="B321" s="288"/>
      <c r="C321" s="288"/>
      <c r="D321" s="288"/>
      <c r="E321" s="288"/>
      <c r="F321" s="288"/>
      <c r="G321" s="288"/>
      <c r="H321" s="288"/>
      <c r="I321" s="288"/>
      <c r="J321" s="288"/>
      <c r="K321" s="288"/>
      <c r="L321" s="288"/>
      <c r="M321" s="288"/>
      <c r="N321" s="288"/>
      <c r="O321" s="288"/>
      <c r="P321" s="288"/>
      <c r="Q321" s="288"/>
      <c r="R321" s="288"/>
      <c r="S321" s="288"/>
      <c r="T321" s="288"/>
      <c r="U321" s="288"/>
      <c r="V321" s="288"/>
      <c r="W321" s="288"/>
      <c r="X321" s="288"/>
      <c r="Y321" s="288"/>
      <c r="Z321" s="288"/>
      <c r="AA321" s="288"/>
      <c r="AB321" s="288"/>
      <c r="AC321" s="288"/>
    </row>
    <row r="322">
      <c r="A322" s="288"/>
      <c r="B322" s="288"/>
      <c r="C322" s="288"/>
      <c r="D322" s="288"/>
      <c r="E322" s="288"/>
      <c r="F322" s="288"/>
      <c r="G322" s="288"/>
      <c r="H322" s="288"/>
      <c r="I322" s="288"/>
      <c r="J322" s="288"/>
      <c r="K322" s="288"/>
      <c r="L322" s="288"/>
      <c r="M322" s="288"/>
      <c r="N322" s="288"/>
      <c r="O322" s="288"/>
      <c r="P322" s="288"/>
      <c r="Q322" s="288"/>
      <c r="R322" s="288"/>
      <c r="S322" s="288"/>
      <c r="T322" s="288"/>
      <c r="U322" s="288"/>
      <c r="V322" s="288"/>
      <c r="W322" s="288"/>
      <c r="X322" s="288"/>
      <c r="Y322" s="288"/>
      <c r="Z322" s="288"/>
      <c r="AA322" s="288"/>
      <c r="AB322" s="288"/>
      <c r="AC322" s="288"/>
    </row>
    <row r="323">
      <c r="A323" s="288"/>
      <c r="B323" s="288"/>
      <c r="C323" s="288"/>
      <c r="D323" s="288"/>
      <c r="E323" s="288"/>
      <c r="F323" s="288"/>
      <c r="G323" s="288"/>
      <c r="H323" s="288"/>
      <c r="I323" s="288"/>
      <c r="J323" s="288"/>
      <c r="K323" s="288"/>
      <c r="L323" s="288"/>
      <c r="M323" s="288"/>
      <c r="N323" s="288"/>
      <c r="O323" s="288"/>
      <c r="P323" s="288"/>
      <c r="Q323" s="288"/>
      <c r="R323" s="288"/>
      <c r="S323" s="288"/>
      <c r="T323" s="288"/>
      <c r="U323" s="288"/>
      <c r="V323" s="288"/>
      <c r="W323" s="288"/>
      <c r="X323" s="288"/>
      <c r="Y323" s="288"/>
      <c r="Z323" s="288"/>
      <c r="AA323" s="288"/>
      <c r="AB323" s="288"/>
      <c r="AC323" s="288"/>
    </row>
    <row r="324">
      <c r="A324" s="288"/>
      <c r="B324" s="288"/>
      <c r="C324" s="288"/>
      <c r="D324" s="288"/>
      <c r="E324" s="288"/>
      <c r="F324" s="288"/>
      <c r="G324" s="288"/>
      <c r="H324" s="288"/>
      <c r="I324" s="288"/>
      <c r="J324" s="288"/>
      <c r="K324" s="288"/>
      <c r="L324" s="288"/>
      <c r="M324" s="288"/>
      <c r="N324" s="288"/>
      <c r="O324" s="288"/>
      <c r="P324" s="288"/>
      <c r="Q324" s="288"/>
      <c r="R324" s="288"/>
      <c r="S324" s="288"/>
      <c r="T324" s="288"/>
      <c r="U324" s="288"/>
      <c r="V324" s="288"/>
      <c r="W324" s="288"/>
      <c r="X324" s="288"/>
      <c r="Y324" s="288"/>
      <c r="Z324" s="288"/>
      <c r="AA324" s="288"/>
      <c r="AB324" s="288"/>
      <c r="AC324" s="288"/>
    </row>
    <row r="325">
      <c r="A325" s="288"/>
      <c r="B325" s="288"/>
      <c r="C325" s="288"/>
      <c r="D325" s="288"/>
      <c r="E325" s="288"/>
      <c r="F325" s="288"/>
      <c r="G325" s="288"/>
      <c r="H325" s="288"/>
      <c r="I325" s="288"/>
      <c r="J325" s="288"/>
      <c r="K325" s="288"/>
      <c r="L325" s="288"/>
      <c r="M325" s="288"/>
      <c r="N325" s="288"/>
      <c r="O325" s="288"/>
      <c r="P325" s="288"/>
      <c r="Q325" s="288"/>
      <c r="R325" s="288"/>
      <c r="S325" s="288"/>
      <c r="T325" s="288"/>
      <c r="U325" s="288"/>
      <c r="V325" s="288"/>
      <c r="W325" s="288"/>
      <c r="X325" s="288"/>
      <c r="Y325" s="288"/>
      <c r="Z325" s="288"/>
      <c r="AA325" s="288"/>
      <c r="AB325" s="288"/>
      <c r="AC325" s="288"/>
    </row>
    <row r="326">
      <c r="A326" s="288"/>
      <c r="B326" s="288"/>
      <c r="C326" s="288"/>
      <c r="D326" s="288"/>
      <c r="E326" s="288"/>
      <c r="F326" s="288"/>
      <c r="G326" s="288"/>
      <c r="H326" s="288"/>
      <c r="I326" s="288"/>
      <c r="J326" s="288"/>
      <c r="K326" s="288"/>
      <c r="L326" s="288"/>
      <c r="M326" s="288"/>
      <c r="N326" s="288"/>
      <c r="O326" s="288"/>
      <c r="P326" s="288"/>
      <c r="Q326" s="288"/>
      <c r="R326" s="288"/>
      <c r="S326" s="288"/>
      <c r="T326" s="288"/>
      <c r="U326" s="288"/>
      <c r="V326" s="288"/>
      <c r="W326" s="288"/>
      <c r="X326" s="288"/>
      <c r="Y326" s="288"/>
      <c r="Z326" s="288"/>
      <c r="AA326" s="288"/>
      <c r="AB326" s="288"/>
      <c r="AC326" s="288"/>
    </row>
    <row r="327">
      <c r="A327" s="288"/>
      <c r="B327" s="288"/>
      <c r="C327" s="288"/>
      <c r="D327" s="288"/>
      <c r="E327" s="288"/>
      <c r="F327" s="288"/>
      <c r="G327" s="288"/>
      <c r="H327" s="288"/>
      <c r="I327" s="288"/>
      <c r="J327" s="288"/>
      <c r="K327" s="288"/>
      <c r="L327" s="288"/>
      <c r="M327" s="288"/>
      <c r="N327" s="288"/>
      <c r="O327" s="288"/>
      <c r="P327" s="288"/>
      <c r="Q327" s="288"/>
      <c r="R327" s="288"/>
      <c r="S327" s="288"/>
      <c r="T327" s="288"/>
      <c r="U327" s="288"/>
      <c r="V327" s="288"/>
      <c r="W327" s="288"/>
      <c r="X327" s="288"/>
      <c r="Y327" s="288"/>
      <c r="Z327" s="288"/>
      <c r="AA327" s="288"/>
      <c r="AB327" s="288"/>
      <c r="AC327" s="288"/>
    </row>
    <row r="328">
      <c r="A328" s="288"/>
      <c r="B328" s="288"/>
      <c r="C328" s="288"/>
      <c r="D328" s="288"/>
      <c r="E328" s="288"/>
      <c r="F328" s="288"/>
      <c r="G328" s="288"/>
      <c r="H328" s="288"/>
      <c r="I328" s="288"/>
      <c r="J328" s="288"/>
      <c r="K328" s="288"/>
      <c r="L328" s="288"/>
      <c r="M328" s="288"/>
      <c r="N328" s="288"/>
      <c r="O328" s="288"/>
      <c r="P328" s="288"/>
      <c r="Q328" s="288"/>
      <c r="R328" s="288"/>
      <c r="S328" s="288"/>
      <c r="T328" s="288"/>
      <c r="U328" s="288"/>
      <c r="V328" s="288"/>
      <c r="W328" s="288"/>
      <c r="X328" s="288"/>
      <c r="Y328" s="288"/>
      <c r="Z328" s="288"/>
      <c r="AA328" s="288"/>
      <c r="AB328" s="288"/>
      <c r="AC328" s="288"/>
    </row>
    <row r="329">
      <c r="A329" s="288"/>
      <c r="B329" s="288"/>
      <c r="C329" s="288"/>
      <c r="D329" s="288"/>
      <c r="E329" s="288"/>
      <c r="F329" s="288"/>
      <c r="G329" s="288"/>
      <c r="H329" s="288"/>
      <c r="I329" s="288"/>
      <c r="J329" s="288"/>
      <c r="K329" s="288"/>
      <c r="L329" s="288"/>
      <c r="M329" s="288"/>
      <c r="N329" s="288"/>
      <c r="O329" s="288"/>
      <c r="P329" s="288"/>
      <c r="Q329" s="288"/>
      <c r="R329" s="288"/>
      <c r="S329" s="288"/>
      <c r="T329" s="288"/>
      <c r="U329" s="288"/>
      <c r="V329" s="288"/>
      <c r="W329" s="288"/>
      <c r="X329" s="288"/>
      <c r="Y329" s="288"/>
      <c r="Z329" s="288"/>
      <c r="AA329" s="288"/>
      <c r="AB329" s="288"/>
      <c r="AC329" s="288"/>
    </row>
    <row r="330">
      <c r="A330" s="288"/>
      <c r="B330" s="288"/>
      <c r="C330" s="288"/>
      <c r="D330" s="288"/>
      <c r="E330" s="288"/>
      <c r="F330" s="288"/>
      <c r="G330" s="288"/>
      <c r="H330" s="288"/>
      <c r="I330" s="288"/>
      <c r="J330" s="288"/>
      <c r="K330" s="288"/>
      <c r="L330" s="288"/>
      <c r="M330" s="288"/>
      <c r="N330" s="288"/>
      <c r="O330" s="288"/>
      <c r="P330" s="288"/>
      <c r="Q330" s="288"/>
      <c r="R330" s="288"/>
      <c r="S330" s="288"/>
      <c r="T330" s="288"/>
      <c r="U330" s="288"/>
      <c r="V330" s="288"/>
      <c r="W330" s="288"/>
      <c r="X330" s="288"/>
      <c r="Y330" s="288"/>
      <c r="Z330" s="288"/>
      <c r="AA330" s="288"/>
      <c r="AB330" s="288"/>
      <c r="AC330" s="288"/>
    </row>
    <row r="331">
      <c r="A331" s="288"/>
      <c r="B331" s="288"/>
      <c r="C331" s="288"/>
      <c r="D331" s="288"/>
      <c r="E331" s="288"/>
      <c r="F331" s="288"/>
      <c r="G331" s="288"/>
      <c r="H331" s="288"/>
      <c r="I331" s="288"/>
      <c r="J331" s="288"/>
      <c r="K331" s="288"/>
      <c r="L331" s="288"/>
      <c r="M331" s="288"/>
      <c r="N331" s="288"/>
      <c r="O331" s="288"/>
      <c r="P331" s="288"/>
      <c r="Q331" s="288"/>
      <c r="R331" s="288"/>
      <c r="S331" s="288"/>
      <c r="T331" s="288"/>
      <c r="U331" s="288"/>
      <c r="V331" s="288"/>
      <c r="W331" s="288"/>
      <c r="X331" s="288"/>
      <c r="Y331" s="288"/>
      <c r="Z331" s="288"/>
      <c r="AA331" s="288"/>
      <c r="AB331" s="288"/>
      <c r="AC331" s="288"/>
    </row>
    <row r="332">
      <c r="A332" s="288"/>
      <c r="B332" s="288"/>
      <c r="C332" s="288"/>
      <c r="D332" s="288"/>
      <c r="E332" s="288"/>
      <c r="F332" s="288"/>
      <c r="G332" s="288"/>
      <c r="H332" s="288"/>
      <c r="I332" s="288"/>
      <c r="J332" s="288"/>
      <c r="K332" s="288"/>
      <c r="L332" s="288"/>
      <c r="M332" s="288"/>
      <c r="N332" s="288"/>
      <c r="O332" s="288"/>
      <c r="P332" s="288"/>
      <c r="Q332" s="288"/>
      <c r="R332" s="288"/>
      <c r="S332" s="288"/>
      <c r="T332" s="288"/>
      <c r="U332" s="288"/>
      <c r="V332" s="288"/>
      <c r="W332" s="288"/>
      <c r="X332" s="288"/>
      <c r="Y332" s="288"/>
      <c r="Z332" s="288"/>
      <c r="AA332" s="288"/>
      <c r="AB332" s="288"/>
      <c r="AC332" s="288"/>
    </row>
    <row r="333">
      <c r="A333" s="288"/>
      <c r="B333" s="288"/>
      <c r="C333" s="288"/>
      <c r="D333" s="288"/>
      <c r="E333" s="288"/>
      <c r="F333" s="288"/>
      <c r="G333" s="288"/>
      <c r="H333" s="288"/>
      <c r="I333" s="288"/>
      <c r="J333" s="288"/>
      <c r="K333" s="288"/>
      <c r="L333" s="288"/>
      <c r="M333" s="288"/>
      <c r="N333" s="288"/>
      <c r="O333" s="288"/>
      <c r="P333" s="288"/>
      <c r="Q333" s="288"/>
      <c r="R333" s="288"/>
      <c r="S333" s="288"/>
      <c r="T333" s="288"/>
      <c r="U333" s="288"/>
      <c r="V333" s="288"/>
      <c r="W333" s="288"/>
      <c r="X333" s="288"/>
      <c r="Y333" s="288"/>
      <c r="Z333" s="288"/>
      <c r="AA333" s="288"/>
      <c r="AB333" s="288"/>
      <c r="AC333" s="288"/>
    </row>
    <row r="334">
      <c r="A334" s="288"/>
      <c r="B334" s="288"/>
      <c r="C334" s="288"/>
      <c r="D334" s="288"/>
      <c r="E334" s="288"/>
      <c r="F334" s="288"/>
      <c r="G334" s="288"/>
      <c r="H334" s="288"/>
      <c r="I334" s="288"/>
      <c r="J334" s="288"/>
      <c r="K334" s="288"/>
      <c r="L334" s="288"/>
      <c r="M334" s="288"/>
      <c r="N334" s="288"/>
      <c r="O334" s="288"/>
      <c r="P334" s="288"/>
      <c r="Q334" s="288"/>
      <c r="R334" s="288"/>
      <c r="S334" s="288"/>
      <c r="T334" s="288"/>
      <c r="U334" s="288"/>
      <c r="V334" s="288"/>
      <c r="W334" s="288"/>
      <c r="X334" s="288"/>
      <c r="Y334" s="288"/>
      <c r="Z334" s="288"/>
      <c r="AA334" s="288"/>
      <c r="AB334" s="288"/>
      <c r="AC334" s="288"/>
    </row>
    <row r="335">
      <c r="A335" s="288"/>
      <c r="B335" s="288"/>
      <c r="C335" s="288"/>
      <c r="D335" s="288"/>
      <c r="E335" s="288"/>
      <c r="F335" s="288"/>
      <c r="G335" s="288"/>
      <c r="H335" s="288"/>
      <c r="I335" s="288"/>
      <c r="J335" s="288"/>
      <c r="K335" s="288"/>
      <c r="L335" s="288"/>
      <c r="M335" s="288"/>
      <c r="N335" s="288"/>
      <c r="O335" s="288"/>
      <c r="P335" s="288"/>
      <c r="Q335" s="288"/>
      <c r="R335" s="288"/>
      <c r="S335" s="288"/>
      <c r="T335" s="288"/>
      <c r="U335" s="288"/>
      <c r="V335" s="288"/>
      <c r="W335" s="288"/>
      <c r="X335" s="288"/>
      <c r="Y335" s="288"/>
      <c r="Z335" s="288"/>
      <c r="AA335" s="288"/>
      <c r="AB335" s="288"/>
      <c r="AC335" s="288"/>
    </row>
    <row r="336">
      <c r="A336" s="288"/>
      <c r="B336" s="288"/>
      <c r="C336" s="288"/>
      <c r="D336" s="288"/>
      <c r="E336" s="288"/>
      <c r="F336" s="288"/>
      <c r="G336" s="288"/>
      <c r="H336" s="288"/>
      <c r="I336" s="288"/>
      <c r="J336" s="288"/>
      <c r="K336" s="288"/>
      <c r="L336" s="288"/>
      <c r="M336" s="288"/>
      <c r="N336" s="288"/>
      <c r="O336" s="288"/>
      <c r="P336" s="288"/>
      <c r="Q336" s="288"/>
      <c r="R336" s="288"/>
      <c r="S336" s="288"/>
      <c r="T336" s="288"/>
      <c r="U336" s="288"/>
      <c r="V336" s="288"/>
      <c r="W336" s="288"/>
      <c r="X336" s="288"/>
      <c r="Y336" s="288"/>
      <c r="Z336" s="288"/>
      <c r="AA336" s="288"/>
      <c r="AB336" s="288"/>
      <c r="AC336" s="288"/>
    </row>
    <row r="337">
      <c r="A337" s="288"/>
      <c r="B337" s="288"/>
      <c r="C337" s="288"/>
      <c r="D337" s="288"/>
      <c r="E337" s="288"/>
      <c r="F337" s="288"/>
      <c r="G337" s="288"/>
      <c r="H337" s="288"/>
      <c r="I337" s="288"/>
      <c r="J337" s="288"/>
      <c r="K337" s="288"/>
      <c r="L337" s="288"/>
      <c r="M337" s="288"/>
      <c r="N337" s="288"/>
      <c r="O337" s="288"/>
      <c r="P337" s="288"/>
      <c r="Q337" s="288"/>
      <c r="R337" s="288"/>
      <c r="S337" s="288"/>
      <c r="T337" s="288"/>
      <c r="U337" s="288"/>
      <c r="V337" s="288"/>
      <c r="W337" s="288"/>
      <c r="X337" s="288"/>
      <c r="Y337" s="288"/>
      <c r="Z337" s="288"/>
      <c r="AA337" s="288"/>
      <c r="AB337" s="288"/>
      <c r="AC337" s="288"/>
    </row>
    <row r="338">
      <c r="A338" s="288"/>
      <c r="B338" s="288"/>
      <c r="C338" s="288"/>
      <c r="D338" s="288"/>
      <c r="E338" s="288"/>
      <c r="F338" s="288"/>
      <c r="G338" s="288"/>
      <c r="H338" s="288"/>
      <c r="I338" s="288"/>
      <c r="J338" s="288"/>
      <c r="K338" s="288"/>
      <c r="L338" s="288"/>
      <c r="M338" s="288"/>
      <c r="N338" s="288"/>
      <c r="O338" s="288"/>
      <c r="P338" s="288"/>
      <c r="Q338" s="288"/>
      <c r="R338" s="288"/>
      <c r="S338" s="288"/>
      <c r="T338" s="288"/>
      <c r="U338" s="288"/>
      <c r="V338" s="288"/>
      <c r="W338" s="288"/>
      <c r="X338" s="288"/>
      <c r="Y338" s="288"/>
      <c r="Z338" s="288"/>
      <c r="AA338" s="288"/>
      <c r="AB338" s="288"/>
      <c r="AC338" s="288"/>
    </row>
    <row r="339">
      <c r="A339" s="288"/>
      <c r="B339" s="288"/>
      <c r="C339" s="288"/>
      <c r="D339" s="288"/>
      <c r="E339" s="288"/>
      <c r="F339" s="288"/>
      <c r="G339" s="288"/>
      <c r="H339" s="288"/>
      <c r="I339" s="288"/>
      <c r="J339" s="288"/>
      <c r="K339" s="288"/>
      <c r="L339" s="288"/>
      <c r="M339" s="288"/>
      <c r="N339" s="288"/>
      <c r="O339" s="288"/>
      <c r="P339" s="288"/>
      <c r="Q339" s="288"/>
      <c r="R339" s="288"/>
      <c r="S339" s="288"/>
      <c r="T339" s="288"/>
      <c r="U339" s="288"/>
      <c r="V339" s="288"/>
      <c r="W339" s="288"/>
      <c r="X339" s="288"/>
      <c r="Y339" s="288"/>
      <c r="Z339" s="288"/>
      <c r="AA339" s="288"/>
      <c r="AB339" s="288"/>
      <c r="AC339" s="288"/>
    </row>
    <row r="340">
      <c r="A340" s="288"/>
      <c r="B340" s="288"/>
      <c r="C340" s="288"/>
      <c r="D340" s="288"/>
      <c r="E340" s="288"/>
      <c r="F340" s="288"/>
      <c r="G340" s="288"/>
      <c r="H340" s="288"/>
      <c r="I340" s="288"/>
      <c r="J340" s="288"/>
      <c r="K340" s="288"/>
      <c r="L340" s="288"/>
      <c r="M340" s="288"/>
      <c r="N340" s="288"/>
      <c r="O340" s="288"/>
      <c r="P340" s="288"/>
      <c r="Q340" s="288"/>
      <c r="R340" s="288"/>
      <c r="S340" s="288"/>
      <c r="T340" s="288"/>
      <c r="U340" s="288"/>
      <c r="V340" s="288"/>
      <c r="W340" s="288"/>
      <c r="X340" s="288"/>
      <c r="Y340" s="288"/>
      <c r="Z340" s="288"/>
      <c r="AA340" s="288"/>
      <c r="AB340" s="288"/>
      <c r="AC340" s="288"/>
    </row>
    <row r="341">
      <c r="A341" s="288"/>
      <c r="B341" s="288"/>
      <c r="C341" s="288"/>
      <c r="D341" s="288"/>
      <c r="E341" s="288"/>
      <c r="F341" s="288"/>
      <c r="G341" s="288"/>
      <c r="H341" s="288"/>
      <c r="I341" s="288"/>
      <c r="J341" s="288"/>
      <c r="K341" s="288"/>
      <c r="L341" s="288"/>
      <c r="M341" s="288"/>
      <c r="N341" s="288"/>
      <c r="O341" s="288"/>
      <c r="P341" s="288"/>
      <c r="Q341" s="288"/>
      <c r="R341" s="288"/>
      <c r="S341" s="288"/>
      <c r="T341" s="288"/>
      <c r="U341" s="288"/>
      <c r="V341" s="288"/>
      <c r="W341" s="288"/>
      <c r="X341" s="288"/>
      <c r="Y341" s="288"/>
      <c r="Z341" s="288"/>
      <c r="AA341" s="288"/>
      <c r="AB341" s="288"/>
      <c r="AC341" s="288"/>
    </row>
    <row r="342">
      <c r="A342" s="288"/>
      <c r="B342" s="288"/>
      <c r="C342" s="288"/>
      <c r="D342" s="288"/>
      <c r="E342" s="288"/>
      <c r="F342" s="288"/>
      <c r="G342" s="288"/>
      <c r="H342" s="288"/>
      <c r="I342" s="288"/>
      <c r="J342" s="288"/>
      <c r="K342" s="288"/>
      <c r="L342" s="288"/>
      <c r="M342" s="288"/>
      <c r="N342" s="288"/>
      <c r="O342" s="288"/>
      <c r="P342" s="288"/>
      <c r="Q342" s="288"/>
      <c r="R342" s="288"/>
      <c r="S342" s="288"/>
      <c r="T342" s="288"/>
      <c r="U342" s="288"/>
      <c r="V342" s="288"/>
      <c r="W342" s="288"/>
      <c r="X342" s="288"/>
      <c r="Y342" s="288"/>
      <c r="Z342" s="288"/>
      <c r="AA342" s="288"/>
      <c r="AB342" s="288"/>
      <c r="AC342" s="288"/>
    </row>
    <row r="343">
      <c r="A343" s="288"/>
      <c r="B343" s="288"/>
      <c r="C343" s="288"/>
      <c r="D343" s="288"/>
      <c r="E343" s="288"/>
      <c r="F343" s="288"/>
      <c r="G343" s="288"/>
      <c r="H343" s="288"/>
      <c r="I343" s="288"/>
      <c r="J343" s="288"/>
      <c r="K343" s="288"/>
      <c r="L343" s="288"/>
      <c r="M343" s="288"/>
      <c r="N343" s="288"/>
      <c r="O343" s="288"/>
      <c r="P343" s="288"/>
      <c r="Q343" s="288"/>
      <c r="R343" s="288"/>
      <c r="S343" s="288"/>
      <c r="T343" s="288"/>
      <c r="U343" s="288"/>
      <c r="V343" s="288"/>
      <c r="W343" s="288"/>
      <c r="X343" s="288"/>
      <c r="Y343" s="288"/>
      <c r="Z343" s="288"/>
      <c r="AA343" s="288"/>
      <c r="AB343" s="288"/>
      <c r="AC343" s="288"/>
    </row>
    <row r="344">
      <c r="A344" s="288"/>
      <c r="B344" s="288"/>
      <c r="C344" s="288"/>
      <c r="D344" s="288"/>
      <c r="E344" s="288"/>
      <c r="F344" s="288"/>
      <c r="G344" s="288"/>
      <c r="H344" s="288"/>
      <c r="I344" s="288"/>
      <c r="J344" s="288"/>
      <c r="K344" s="288"/>
      <c r="L344" s="288"/>
      <c r="M344" s="288"/>
      <c r="N344" s="288"/>
      <c r="O344" s="288"/>
      <c r="P344" s="288"/>
      <c r="Q344" s="288"/>
      <c r="R344" s="288"/>
      <c r="S344" s="288"/>
      <c r="T344" s="288"/>
      <c r="U344" s="288"/>
      <c r="V344" s="288"/>
      <c r="W344" s="288"/>
      <c r="X344" s="288"/>
      <c r="Y344" s="288"/>
      <c r="Z344" s="288"/>
      <c r="AA344" s="288"/>
      <c r="AB344" s="288"/>
      <c r="AC344" s="288"/>
    </row>
    <row r="345">
      <c r="A345" s="288"/>
      <c r="B345" s="288"/>
      <c r="C345" s="288"/>
      <c r="D345" s="288"/>
      <c r="E345" s="288"/>
      <c r="F345" s="288"/>
      <c r="G345" s="288"/>
      <c r="H345" s="288"/>
      <c r="I345" s="288"/>
      <c r="J345" s="288"/>
      <c r="K345" s="288"/>
      <c r="L345" s="288"/>
      <c r="M345" s="288"/>
      <c r="N345" s="288"/>
      <c r="O345" s="288"/>
      <c r="P345" s="288"/>
      <c r="Q345" s="288"/>
      <c r="R345" s="288"/>
      <c r="S345" s="288"/>
      <c r="T345" s="288"/>
      <c r="U345" s="288"/>
      <c r="V345" s="288"/>
      <c r="W345" s="288"/>
      <c r="X345" s="288"/>
      <c r="Y345" s="288"/>
      <c r="Z345" s="288"/>
      <c r="AA345" s="288"/>
      <c r="AB345" s="288"/>
      <c r="AC345" s="288"/>
    </row>
    <row r="346">
      <c r="A346" s="288"/>
      <c r="B346" s="288"/>
      <c r="C346" s="288"/>
      <c r="D346" s="288"/>
      <c r="E346" s="288"/>
      <c r="F346" s="288"/>
      <c r="G346" s="288"/>
      <c r="H346" s="288"/>
      <c r="I346" s="288"/>
      <c r="J346" s="288"/>
      <c r="K346" s="288"/>
      <c r="L346" s="288"/>
      <c r="M346" s="288"/>
      <c r="N346" s="288"/>
      <c r="O346" s="288"/>
      <c r="P346" s="288"/>
      <c r="Q346" s="288"/>
      <c r="R346" s="288"/>
      <c r="S346" s="288"/>
      <c r="T346" s="288"/>
      <c r="U346" s="288"/>
      <c r="V346" s="288"/>
      <c r="W346" s="288"/>
      <c r="X346" s="288"/>
      <c r="Y346" s="288"/>
      <c r="Z346" s="288"/>
      <c r="AA346" s="288"/>
      <c r="AB346" s="288"/>
      <c r="AC346" s="288"/>
    </row>
    <row r="347">
      <c r="A347" s="288"/>
      <c r="B347" s="288"/>
      <c r="C347" s="288"/>
      <c r="D347" s="288"/>
      <c r="E347" s="288"/>
      <c r="F347" s="288"/>
      <c r="G347" s="288"/>
      <c r="H347" s="288"/>
      <c r="I347" s="288"/>
      <c r="J347" s="288"/>
      <c r="K347" s="288"/>
      <c r="L347" s="288"/>
      <c r="M347" s="288"/>
      <c r="N347" s="288"/>
      <c r="O347" s="288"/>
      <c r="P347" s="288"/>
      <c r="Q347" s="288"/>
      <c r="R347" s="288"/>
      <c r="S347" s="288"/>
      <c r="T347" s="288"/>
      <c r="U347" s="288"/>
      <c r="V347" s="288"/>
      <c r="W347" s="288"/>
      <c r="X347" s="288"/>
      <c r="Y347" s="288"/>
      <c r="Z347" s="288"/>
      <c r="AA347" s="288"/>
      <c r="AB347" s="288"/>
      <c r="AC347" s="288"/>
    </row>
    <row r="348">
      <c r="A348" s="288"/>
      <c r="B348" s="288"/>
      <c r="C348" s="288"/>
      <c r="D348" s="288"/>
      <c r="E348" s="288"/>
      <c r="F348" s="288"/>
      <c r="G348" s="288"/>
      <c r="H348" s="288"/>
      <c r="I348" s="288"/>
      <c r="J348" s="288"/>
      <c r="K348" s="288"/>
      <c r="L348" s="288"/>
      <c r="M348" s="288"/>
      <c r="N348" s="288"/>
      <c r="O348" s="288"/>
      <c r="P348" s="288"/>
      <c r="Q348" s="288"/>
      <c r="R348" s="288"/>
      <c r="S348" s="288"/>
      <c r="T348" s="288"/>
      <c r="U348" s="288"/>
      <c r="V348" s="288"/>
      <c r="W348" s="288"/>
      <c r="X348" s="288"/>
      <c r="Y348" s="288"/>
      <c r="Z348" s="288"/>
      <c r="AA348" s="288"/>
      <c r="AB348" s="288"/>
      <c r="AC348" s="288"/>
    </row>
    <row r="349">
      <c r="A349" s="288"/>
      <c r="B349" s="288"/>
      <c r="C349" s="288"/>
      <c r="D349" s="288"/>
      <c r="E349" s="288"/>
      <c r="F349" s="288"/>
      <c r="G349" s="288"/>
      <c r="H349" s="288"/>
      <c r="I349" s="288"/>
      <c r="J349" s="288"/>
      <c r="K349" s="288"/>
      <c r="L349" s="288"/>
      <c r="M349" s="288"/>
      <c r="N349" s="288"/>
      <c r="O349" s="288"/>
      <c r="P349" s="288"/>
      <c r="Q349" s="288"/>
      <c r="R349" s="288"/>
      <c r="S349" s="288"/>
      <c r="T349" s="288"/>
      <c r="U349" s="288"/>
      <c r="V349" s="288"/>
      <c r="W349" s="288"/>
      <c r="X349" s="288"/>
      <c r="Y349" s="288"/>
      <c r="Z349" s="288"/>
      <c r="AA349" s="288"/>
      <c r="AB349" s="288"/>
      <c r="AC349" s="288"/>
    </row>
    <row r="350">
      <c r="A350" s="288"/>
      <c r="B350" s="288"/>
      <c r="C350" s="288"/>
      <c r="D350" s="288"/>
      <c r="E350" s="288"/>
      <c r="F350" s="288"/>
      <c r="G350" s="288"/>
      <c r="H350" s="288"/>
      <c r="I350" s="288"/>
      <c r="J350" s="288"/>
      <c r="K350" s="288"/>
      <c r="L350" s="288"/>
      <c r="M350" s="288"/>
      <c r="N350" s="288"/>
      <c r="O350" s="288"/>
      <c r="P350" s="288"/>
      <c r="Q350" s="288"/>
      <c r="R350" s="288"/>
      <c r="S350" s="288"/>
      <c r="T350" s="288"/>
      <c r="U350" s="288"/>
      <c r="V350" s="288"/>
      <c r="W350" s="288"/>
      <c r="X350" s="288"/>
      <c r="Y350" s="288"/>
      <c r="Z350" s="288"/>
      <c r="AA350" s="288"/>
      <c r="AB350" s="288"/>
      <c r="AC350" s="288"/>
    </row>
    <row r="351">
      <c r="A351" s="288"/>
      <c r="B351" s="288"/>
      <c r="C351" s="288"/>
      <c r="D351" s="288"/>
      <c r="E351" s="288"/>
      <c r="F351" s="288"/>
      <c r="G351" s="288"/>
      <c r="H351" s="288"/>
      <c r="I351" s="288"/>
      <c r="J351" s="288"/>
      <c r="K351" s="288"/>
      <c r="L351" s="288"/>
      <c r="M351" s="288"/>
      <c r="N351" s="288"/>
      <c r="O351" s="288"/>
      <c r="P351" s="288"/>
      <c r="Q351" s="288"/>
      <c r="R351" s="288"/>
      <c r="S351" s="288"/>
      <c r="T351" s="288"/>
      <c r="U351" s="288"/>
      <c r="V351" s="288"/>
      <c r="W351" s="288"/>
      <c r="X351" s="288"/>
      <c r="Y351" s="288"/>
      <c r="Z351" s="288"/>
      <c r="AA351" s="288"/>
      <c r="AB351" s="288"/>
      <c r="AC351" s="288"/>
    </row>
    <row r="352">
      <c r="A352" s="288"/>
      <c r="B352" s="288"/>
      <c r="C352" s="288"/>
      <c r="D352" s="288"/>
      <c r="E352" s="288"/>
      <c r="F352" s="288"/>
      <c r="G352" s="288"/>
      <c r="H352" s="288"/>
      <c r="I352" s="288"/>
      <c r="J352" s="288"/>
      <c r="K352" s="288"/>
      <c r="L352" s="288"/>
      <c r="M352" s="288"/>
      <c r="N352" s="288"/>
      <c r="O352" s="288"/>
      <c r="P352" s="288"/>
      <c r="Q352" s="288"/>
      <c r="R352" s="288"/>
      <c r="S352" s="288"/>
      <c r="T352" s="288"/>
      <c r="U352" s="288"/>
      <c r="V352" s="288"/>
      <c r="W352" s="288"/>
      <c r="X352" s="288"/>
      <c r="Y352" s="288"/>
      <c r="Z352" s="288"/>
      <c r="AA352" s="288"/>
      <c r="AB352" s="288"/>
      <c r="AC352" s="288"/>
    </row>
    <row r="353">
      <c r="A353" s="288"/>
      <c r="B353" s="288"/>
      <c r="C353" s="288"/>
      <c r="D353" s="288"/>
      <c r="E353" s="288"/>
      <c r="F353" s="288"/>
      <c r="G353" s="288"/>
      <c r="H353" s="288"/>
      <c r="I353" s="288"/>
      <c r="J353" s="288"/>
      <c r="K353" s="288"/>
      <c r="L353" s="288"/>
      <c r="M353" s="288"/>
      <c r="N353" s="288"/>
      <c r="O353" s="288"/>
      <c r="P353" s="288"/>
      <c r="Q353" s="288"/>
      <c r="R353" s="288"/>
      <c r="S353" s="288"/>
      <c r="T353" s="288"/>
      <c r="U353" s="288"/>
      <c r="V353" s="288"/>
      <c r="W353" s="288"/>
      <c r="X353" s="288"/>
      <c r="Y353" s="288"/>
      <c r="Z353" s="288"/>
      <c r="AA353" s="288"/>
      <c r="AB353" s="288"/>
      <c r="AC353" s="288"/>
    </row>
    <row r="354">
      <c r="A354" s="288"/>
      <c r="B354" s="288"/>
      <c r="C354" s="288"/>
      <c r="D354" s="288"/>
      <c r="E354" s="288"/>
      <c r="F354" s="288"/>
      <c r="G354" s="288"/>
      <c r="H354" s="288"/>
      <c r="I354" s="288"/>
      <c r="J354" s="288"/>
      <c r="K354" s="288"/>
      <c r="L354" s="288"/>
      <c r="M354" s="288"/>
      <c r="N354" s="288"/>
      <c r="O354" s="288"/>
      <c r="P354" s="288"/>
      <c r="Q354" s="288"/>
      <c r="R354" s="288"/>
      <c r="S354" s="288"/>
      <c r="T354" s="288"/>
      <c r="U354" s="288"/>
      <c r="V354" s="288"/>
      <c r="W354" s="288"/>
      <c r="X354" s="288"/>
      <c r="Y354" s="288"/>
      <c r="Z354" s="288"/>
      <c r="AA354" s="288"/>
      <c r="AB354" s="288"/>
      <c r="AC354" s="288"/>
    </row>
    <row r="355">
      <c r="A355" s="288"/>
      <c r="B355" s="288"/>
      <c r="C355" s="288"/>
      <c r="D355" s="288"/>
      <c r="E355" s="288"/>
      <c r="F355" s="288"/>
      <c r="G355" s="288"/>
      <c r="H355" s="288"/>
      <c r="I355" s="288"/>
      <c r="J355" s="288"/>
      <c r="K355" s="288"/>
      <c r="L355" s="288"/>
      <c r="M355" s="288"/>
      <c r="N355" s="288"/>
      <c r="O355" s="288"/>
      <c r="P355" s="288"/>
      <c r="Q355" s="288"/>
      <c r="R355" s="288"/>
      <c r="S355" s="288"/>
      <c r="T355" s="288"/>
      <c r="U355" s="288"/>
      <c r="V355" s="288"/>
      <c r="W355" s="288"/>
      <c r="X355" s="288"/>
      <c r="Y355" s="288"/>
      <c r="Z355" s="288"/>
      <c r="AA355" s="288"/>
      <c r="AB355" s="288"/>
      <c r="AC355" s="288"/>
    </row>
    <row r="356">
      <c r="A356" s="288"/>
      <c r="B356" s="288"/>
      <c r="C356" s="288"/>
      <c r="D356" s="288"/>
      <c r="E356" s="288"/>
      <c r="F356" s="288"/>
      <c r="G356" s="288"/>
      <c r="H356" s="288"/>
      <c r="I356" s="288"/>
      <c r="J356" s="288"/>
      <c r="K356" s="288"/>
      <c r="L356" s="288"/>
      <c r="M356" s="288"/>
      <c r="N356" s="288"/>
      <c r="O356" s="288"/>
      <c r="P356" s="288"/>
      <c r="Q356" s="288"/>
      <c r="R356" s="288"/>
      <c r="S356" s="288"/>
      <c r="T356" s="288"/>
      <c r="U356" s="288"/>
      <c r="V356" s="288"/>
      <c r="W356" s="288"/>
      <c r="X356" s="288"/>
      <c r="Y356" s="288"/>
      <c r="Z356" s="288"/>
      <c r="AA356" s="288"/>
      <c r="AB356" s="288"/>
      <c r="AC356" s="288"/>
    </row>
    <row r="357">
      <c r="A357" s="288"/>
      <c r="B357" s="288"/>
      <c r="C357" s="288"/>
      <c r="D357" s="288"/>
      <c r="E357" s="288"/>
      <c r="F357" s="288"/>
      <c r="G357" s="288"/>
      <c r="H357" s="288"/>
      <c r="I357" s="288"/>
      <c r="J357" s="288"/>
      <c r="K357" s="288"/>
      <c r="L357" s="288"/>
      <c r="M357" s="288"/>
      <c r="N357" s="288"/>
      <c r="O357" s="288"/>
      <c r="P357" s="288"/>
      <c r="Q357" s="288"/>
      <c r="R357" s="288"/>
      <c r="S357" s="288"/>
      <c r="T357" s="288"/>
      <c r="U357" s="288"/>
      <c r="V357" s="288"/>
      <c r="W357" s="288"/>
      <c r="X357" s="288"/>
      <c r="Y357" s="288"/>
      <c r="Z357" s="288"/>
      <c r="AA357" s="288"/>
      <c r="AB357" s="288"/>
      <c r="AC357" s="288"/>
    </row>
    <row r="358">
      <c r="A358" s="288"/>
      <c r="B358" s="288"/>
      <c r="C358" s="288"/>
      <c r="D358" s="288"/>
      <c r="E358" s="288"/>
      <c r="F358" s="288"/>
      <c r="G358" s="288"/>
      <c r="H358" s="288"/>
      <c r="I358" s="288"/>
      <c r="J358" s="288"/>
      <c r="K358" s="288"/>
      <c r="L358" s="288"/>
      <c r="M358" s="288"/>
      <c r="N358" s="288"/>
      <c r="O358" s="288"/>
      <c r="P358" s="288"/>
      <c r="Q358" s="288"/>
      <c r="R358" s="288"/>
      <c r="S358" s="288"/>
      <c r="T358" s="288"/>
      <c r="U358" s="288"/>
      <c r="V358" s="288"/>
      <c r="W358" s="288"/>
      <c r="X358" s="288"/>
      <c r="Y358" s="288"/>
      <c r="Z358" s="288"/>
      <c r="AA358" s="288"/>
      <c r="AB358" s="288"/>
      <c r="AC358" s="288"/>
    </row>
    <row r="359">
      <c r="A359" s="288"/>
      <c r="B359" s="288"/>
      <c r="C359" s="288"/>
      <c r="D359" s="288"/>
      <c r="E359" s="288"/>
      <c r="F359" s="288"/>
      <c r="G359" s="288"/>
      <c r="H359" s="288"/>
      <c r="I359" s="288"/>
      <c r="J359" s="288"/>
      <c r="K359" s="288"/>
      <c r="L359" s="288"/>
      <c r="M359" s="288"/>
      <c r="N359" s="288"/>
      <c r="O359" s="288"/>
      <c r="P359" s="288"/>
      <c r="Q359" s="288"/>
      <c r="R359" s="288"/>
      <c r="S359" s="288"/>
      <c r="T359" s="288"/>
      <c r="U359" s="288"/>
      <c r="V359" s="288"/>
      <c r="W359" s="288"/>
      <c r="X359" s="288"/>
      <c r="Y359" s="288"/>
      <c r="Z359" s="288"/>
      <c r="AA359" s="288"/>
      <c r="AB359" s="288"/>
      <c r="AC359" s="288"/>
    </row>
    <row r="360">
      <c r="A360" s="288"/>
      <c r="B360" s="288"/>
      <c r="C360" s="288"/>
      <c r="D360" s="288"/>
      <c r="E360" s="288"/>
      <c r="F360" s="288"/>
      <c r="G360" s="288"/>
      <c r="H360" s="288"/>
      <c r="I360" s="288"/>
      <c r="J360" s="288"/>
      <c r="K360" s="288"/>
      <c r="L360" s="288"/>
      <c r="M360" s="288"/>
      <c r="N360" s="288"/>
      <c r="O360" s="288"/>
      <c r="P360" s="288"/>
      <c r="Q360" s="288"/>
      <c r="R360" s="288"/>
      <c r="S360" s="288"/>
      <c r="T360" s="288"/>
      <c r="U360" s="288"/>
      <c r="V360" s="288"/>
      <c r="W360" s="288"/>
      <c r="X360" s="288"/>
      <c r="Y360" s="288"/>
      <c r="Z360" s="288"/>
      <c r="AA360" s="288"/>
      <c r="AB360" s="288"/>
      <c r="AC360" s="288"/>
    </row>
    <row r="361">
      <c r="A361" s="288"/>
      <c r="B361" s="288"/>
      <c r="C361" s="288"/>
      <c r="D361" s="288"/>
      <c r="E361" s="288"/>
      <c r="F361" s="288"/>
      <c r="G361" s="288"/>
      <c r="H361" s="288"/>
      <c r="I361" s="288"/>
      <c r="J361" s="288"/>
      <c r="K361" s="288"/>
      <c r="L361" s="288"/>
      <c r="M361" s="288"/>
      <c r="N361" s="288"/>
      <c r="O361" s="288"/>
      <c r="P361" s="288"/>
      <c r="Q361" s="288"/>
      <c r="R361" s="288"/>
      <c r="S361" s="288"/>
      <c r="T361" s="288"/>
      <c r="U361" s="288"/>
      <c r="V361" s="288"/>
      <c r="W361" s="288"/>
      <c r="X361" s="288"/>
      <c r="Y361" s="288"/>
      <c r="Z361" s="288"/>
      <c r="AA361" s="288"/>
      <c r="AB361" s="288"/>
      <c r="AC361" s="288"/>
    </row>
    <row r="362">
      <c r="A362" s="288"/>
      <c r="B362" s="288"/>
      <c r="C362" s="288"/>
      <c r="D362" s="288"/>
      <c r="E362" s="288"/>
      <c r="F362" s="288"/>
      <c r="G362" s="288"/>
      <c r="H362" s="288"/>
      <c r="I362" s="288"/>
      <c r="J362" s="288"/>
      <c r="K362" s="288"/>
      <c r="L362" s="288"/>
      <c r="M362" s="288"/>
      <c r="N362" s="288"/>
      <c r="O362" s="288"/>
      <c r="P362" s="288"/>
      <c r="Q362" s="288"/>
      <c r="R362" s="288"/>
      <c r="S362" s="288"/>
      <c r="T362" s="288"/>
      <c r="U362" s="288"/>
      <c r="V362" s="288"/>
      <c r="W362" s="288"/>
      <c r="X362" s="288"/>
      <c r="Y362" s="288"/>
      <c r="Z362" s="288"/>
      <c r="AA362" s="288"/>
      <c r="AB362" s="288"/>
      <c r="AC362" s="288"/>
    </row>
    <row r="363">
      <c r="A363" s="288"/>
      <c r="B363" s="288"/>
      <c r="C363" s="288"/>
      <c r="D363" s="288"/>
      <c r="E363" s="288"/>
      <c r="F363" s="288"/>
      <c r="G363" s="288"/>
      <c r="H363" s="288"/>
      <c r="I363" s="288"/>
      <c r="J363" s="288"/>
      <c r="K363" s="288"/>
      <c r="L363" s="288"/>
      <c r="M363" s="288"/>
      <c r="N363" s="288"/>
      <c r="O363" s="288"/>
      <c r="P363" s="288"/>
      <c r="Q363" s="288"/>
      <c r="R363" s="288"/>
      <c r="S363" s="288"/>
      <c r="T363" s="288"/>
      <c r="U363" s="288"/>
      <c r="V363" s="288"/>
      <c r="W363" s="288"/>
      <c r="X363" s="288"/>
      <c r="Y363" s="288"/>
      <c r="Z363" s="288"/>
      <c r="AA363" s="288"/>
      <c r="AB363" s="288"/>
      <c r="AC363" s="288"/>
    </row>
    <row r="364">
      <c r="A364" s="288"/>
      <c r="B364" s="288"/>
      <c r="C364" s="288"/>
      <c r="D364" s="288"/>
      <c r="E364" s="288"/>
      <c r="F364" s="288"/>
      <c r="G364" s="288"/>
      <c r="H364" s="288"/>
      <c r="I364" s="288"/>
      <c r="J364" s="288"/>
      <c r="K364" s="288"/>
      <c r="L364" s="288"/>
      <c r="M364" s="288"/>
      <c r="N364" s="288"/>
      <c r="O364" s="288"/>
      <c r="P364" s="288"/>
      <c r="Q364" s="288"/>
      <c r="R364" s="288"/>
      <c r="S364" s="288"/>
      <c r="T364" s="288"/>
      <c r="U364" s="288"/>
      <c r="V364" s="288"/>
      <c r="W364" s="288"/>
      <c r="X364" s="288"/>
      <c r="Y364" s="288"/>
      <c r="Z364" s="288"/>
      <c r="AA364" s="288"/>
      <c r="AB364" s="288"/>
      <c r="AC364" s="288"/>
    </row>
    <row r="365">
      <c r="A365" s="288"/>
      <c r="B365" s="288"/>
      <c r="C365" s="288"/>
      <c r="D365" s="288"/>
      <c r="E365" s="288"/>
      <c r="F365" s="288"/>
      <c r="G365" s="288"/>
      <c r="H365" s="288"/>
      <c r="I365" s="288"/>
      <c r="J365" s="288"/>
      <c r="K365" s="288"/>
      <c r="L365" s="288"/>
      <c r="M365" s="288"/>
      <c r="N365" s="288"/>
      <c r="O365" s="288"/>
      <c r="P365" s="288"/>
      <c r="Q365" s="288"/>
      <c r="R365" s="288"/>
      <c r="S365" s="288"/>
      <c r="T365" s="288"/>
      <c r="U365" s="288"/>
      <c r="V365" s="288"/>
      <c r="W365" s="288"/>
      <c r="X365" s="288"/>
      <c r="Y365" s="288"/>
      <c r="Z365" s="288"/>
      <c r="AA365" s="288"/>
      <c r="AB365" s="288"/>
      <c r="AC365" s="288"/>
    </row>
    <row r="366">
      <c r="A366" s="288"/>
      <c r="B366" s="288"/>
      <c r="C366" s="288"/>
      <c r="D366" s="288"/>
      <c r="E366" s="288"/>
      <c r="F366" s="288"/>
      <c r="G366" s="288"/>
      <c r="H366" s="288"/>
      <c r="I366" s="288"/>
      <c r="J366" s="288"/>
      <c r="K366" s="288"/>
      <c r="L366" s="288"/>
      <c r="M366" s="288"/>
      <c r="N366" s="288"/>
      <c r="O366" s="288"/>
      <c r="P366" s="288"/>
      <c r="Q366" s="288"/>
      <c r="R366" s="288"/>
      <c r="S366" s="288"/>
      <c r="T366" s="288"/>
      <c r="U366" s="288"/>
      <c r="V366" s="288"/>
      <c r="W366" s="288"/>
      <c r="X366" s="288"/>
      <c r="Y366" s="288"/>
      <c r="Z366" s="288"/>
      <c r="AA366" s="288"/>
      <c r="AB366" s="288"/>
      <c r="AC366" s="288"/>
    </row>
    <row r="367">
      <c r="A367" s="288"/>
      <c r="B367" s="288"/>
      <c r="C367" s="288"/>
      <c r="D367" s="288"/>
      <c r="E367" s="288"/>
      <c r="F367" s="288"/>
      <c r="G367" s="288"/>
      <c r="H367" s="288"/>
      <c r="I367" s="288"/>
      <c r="J367" s="288"/>
      <c r="K367" s="288"/>
      <c r="L367" s="288"/>
      <c r="M367" s="288"/>
      <c r="N367" s="288"/>
      <c r="O367" s="288"/>
      <c r="P367" s="288"/>
      <c r="Q367" s="288"/>
      <c r="R367" s="288"/>
      <c r="S367" s="288"/>
      <c r="T367" s="288"/>
      <c r="U367" s="288"/>
      <c r="V367" s="288"/>
      <c r="W367" s="288"/>
      <c r="X367" s="288"/>
      <c r="Y367" s="288"/>
      <c r="Z367" s="288"/>
      <c r="AA367" s="288"/>
      <c r="AB367" s="288"/>
      <c r="AC367" s="288"/>
    </row>
    <row r="368">
      <c r="A368" s="288"/>
      <c r="B368" s="288"/>
      <c r="C368" s="288"/>
      <c r="D368" s="288"/>
      <c r="E368" s="288"/>
      <c r="F368" s="288"/>
      <c r="G368" s="288"/>
      <c r="H368" s="288"/>
      <c r="I368" s="288"/>
      <c r="J368" s="288"/>
      <c r="K368" s="288"/>
      <c r="L368" s="288"/>
      <c r="M368" s="288"/>
      <c r="N368" s="288"/>
      <c r="O368" s="288"/>
      <c r="P368" s="288"/>
      <c r="Q368" s="288"/>
      <c r="R368" s="288"/>
      <c r="S368" s="288"/>
      <c r="T368" s="288"/>
      <c r="U368" s="288"/>
      <c r="V368" s="288"/>
      <c r="W368" s="288"/>
      <c r="X368" s="288"/>
      <c r="Y368" s="288"/>
      <c r="Z368" s="288"/>
      <c r="AA368" s="288"/>
      <c r="AB368" s="288"/>
      <c r="AC368" s="288"/>
    </row>
    <row r="369">
      <c r="A369" s="288"/>
      <c r="B369" s="288"/>
      <c r="C369" s="288"/>
      <c r="D369" s="288"/>
      <c r="E369" s="288"/>
      <c r="F369" s="288"/>
      <c r="G369" s="288"/>
      <c r="H369" s="288"/>
      <c r="I369" s="288"/>
      <c r="J369" s="288"/>
      <c r="K369" s="288"/>
      <c r="L369" s="288"/>
      <c r="M369" s="288"/>
      <c r="N369" s="288"/>
      <c r="O369" s="288"/>
      <c r="P369" s="288"/>
      <c r="Q369" s="288"/>
      <c r="R369" s="288"/>
      <c r="S369" s="288"/>
      <c r="T369" s="288"/>
      <c r="U369" s="288"/>
      <c r="V369" s="288"/>
      <c r="W369" s="288"/>
      <c r="X369" s="288"/>
      <c r="Y369" s="288"/>
      <c r="Z369" s="288"/>
      <c r="AA369" s="288"/>
      <c r="AB369" s="288"/>
      <c r="AC369" s="288"/>
    </row>
    <row r="370">
      <c r="A370" s="288"/>
      <c r="B370" s="288"/>
      <c r="C370" s="288"/>
      <c r="D370" s="288"/>
      <c r="E370" s="288"/>
      <c r="F370" s="288"/>
      <c r="G370" s="288"/>
      <c r="H370" s="288"/>
      <c r="I370" s="288"/>
      <c r="J370" s="288"/>
      <c r="K370" s="288"/>
      <c r="L370" s="288"/>
      <c r="M370" s="288"/>
      <c r="N370" s="288"/>
      <c r="O370" s="288"/>
      <c r="P370" s="288"/>
      <c r="Q370" s="288"/>
      <c r="R370" s="288"/>
      <c r="S370" s="288"/>
      <c r="T370" s="288"/>
      <c r="U370" s="288"/>
      <c r="V370" s="288"/>
      <c r="W370" s="288"/>
      <c r="X370" s="288"/>
      <c r="Y370" s="288"/>
      <c r="Z370" s="288"/>
      <c r="AA370" s="288"/>
      <c r="AB370" s="288"/>
      <c r="AC370" s="288"/>
    </row>
    <row r="371">
      <c r="A371" s="288"/>
      <c r="B371" s="288"/>
      <c r="C371" s="288"/>
      <c r="D371" s="288"/>
      <c r="E371" s="288"/>
      <c r="F371" s="288"/>
      <c r="G371" s="288"/>
      <c r="H371" s="288"/>
      <c r="I371" s="288"/>
      <c r="J371" s="288"/>
      <c r="K371" s="288"/>
      <c r="L371" s="288"/>
      <c r="M371" s="288"/>
      <c r="N371" s="288"/>
      <c r="O371" s="288"/>
      <c r="P371" s="288"/>
      <c r="Q371" s="288"/>
      <c r="R371" s="288"/>
      <c r="S371" s="288"/>
      <c r="T371" s="288"/>
      <c r="U371" s="288"/>
      <c r="V371" s="288"/>
      <c r="W371" s="288"/>
      <c r="X371" s="288"/>
      <c r="Y371" s="288"/>
      <c r="Z371" s="288"/>
      <c r="AA371" s="288"/>
      <c r="AB371" s="288"/>
      <c r="AC371" s="288"/>
    </row>
    <row r="372">
      <c r="A372" s="288"/>
      <c r="B372" s="288"/>
      <c r="C372" s="288"/>
      <c r="D372" s="288"/>
      <c r="E372" s="288"/>
      <c r="F372" s="288"/>
      <c r="G372" s="288"/>
      <c r="H372" s="288"/>
      <c r="I372" s="288"/>
      <c r="J372" s="288"/>
      <c r="K372" s="288"/>
      <c r="L372" s="288"/>
      <c r="M372" s="288"/>
      <c r="N372" s="288"/>
      <c r="O372" s="288"/>
      <c r="P372" s="288"/>
      <c r="Q372" s="288"/>
      <c r="R372" s="288"/>
      <c r="S372" s="288"/>
      <c r="T372" s="288"/>
      <c r="U372" s="288"/>
      <c r="V372" s="288"/>
      <c r="W372" s="288"/>
      <c r="X372" s="288"/>
      <c r="Y372" s="288"/>
      <c r="Z372" s="288"/>
      <c r="AA372" s="288"/>
      <c r="AB372" s="288"/>
      <c r="AC372" s="288"/>
    </row>
    <row r="373">
      <c r="A373" s="288"/>
      <c r="B373" s="288"/>
      <c r="C373" s="288"/>
      <c r="D373" s="288"/>
      <c r="E373" s="288"/>
      <c r="F373" s="288"/>
      <c r="G373" s="288"/>
      <c r="H373" s="288"/>
      <c r="I373" s="288"/>
      <c r="J373" s="288"/>
      <c r="K373" s="288"/>
      <c r="L373" s="288"/>
      <c r="M373" s="288"/>
      <c r="N373" s="288"/>
      <c r="O373" s="288"/>
      <c r="P373" s="288"/>
      <c r="Q373" s="288"/>
      <c r="R373" s="288"/>
      <c r="S373" s="288"/>
      <c r="T373" s="288"/>
      <c r="U373" s="288"/>
      <c r="V373" s="288"/>
      <c r="W373" s="288"/>
      <c r="X373" s="288"/>
      <c r="Y373" s="288"/>
      <c r="Z373" s="288"/>
      <c r="AA373" s="288"/>
      <c r="AB373" s="288"/>
      <c r="AC373" s="288"/>
    </row>
    <row r="374">
      <c r="A374" s="288"/>
      <c r="B374" s="288"/>
      <c r="C374" s="288"/>
      <c r="D374" s="288"/>
      <c r="E374" s="288"/>
      <c r="F374" s="288"/>
      <c r="G374" s="288"/>
      <c r="H374" s="288"/>
      <c r="I374" s="288"/>
      <c r="J374" s="288"/>
      <c r="K374" s="288"/>
      <c r="L374" s="288"/>
      <c r="M374" s="288"/>
      <c r="N374" s="288"/>
      <c r="O374" s="288"/>
      <c r="P374" s="288"/>
      <c r="Q374" s="288"/>
      <c r="R374" s="288"/>
      <c r="S374" s="288"/>
      <c r="T374" s="288"/>
      <c r="U374" s="288"/>
      <c r="V374" s="288"/>
      <c r="W374" s="288"/>
      <c r="X374" s="288"/>
      <c r="Y374" s="288"/>
      <c r="Z374" s="288"/>
      <c r="AA374" s="288"/>
      <c r="AB374" s="288"/>
      <c r="AC374" s="288"/>
    </row>
    <row r="375">
      <c r="A375" s="288"/>
      <c r="B375" s="288"/>
      <c r="C375" s="288"/>
      <c r="D375" s="288"/>
      <c r="E375" s="288"/>
      <c r="F375" s="288"/>
      <c r="G375" s="288"/>
      <c r="H375" s="288"/>
      <c r="I375" s="288"/>
      <c r="J375" s="288"/>
      <c r="K375" s="288"/>
      <c r="L375" s="288"/>
      <c r="M375" s="288"/>
      <c r="N375" s="288"/>
      <c r="O375" s="288"/>
      <c r="P375" s="288"/>
      <c r="Q375" s="288"/>
      <c r="R375" s="288"/>
      <c r="S375" s="288"/>
      <c r="T375" s="288"/>
      <c r="U375" s="288"/>
      <c r="V375" s="288"/>
      <c r="W375" s="288"/>
      <c r="X375" s="288"/>
      <c r="Y375" s="288"/>
      <c r="Z375" s="288"/>
      <c r="AA375" s="288"/>
      <c r="AB375" s="288"/>
      <c r="AC375" s="288"/>
    </row>
    <row r="376">
      <c r="A376" s="288"/>
      <c r="B376" s="288"/>
      <c r="C376" s="288"/>
      <c r="D376" s="288"/>
      <c r="E376" s="288"/>
      <c r="F376" s="288"/>
      <c r="G376" s="288"/>
      <c r="H376" s="288"/>
      <c r="I376" s="288"/>
      <c r="J376" s="288"/>
      <c r="K376" s="288"/>
      <c r="L376" s="288"/>
      <c r="M376" s="288"/>
      <c r="N376" s="288"/>
      <c r="O376" s="288"/>
      <c r="P376" s="288"/>
      <c r="Q376" s="288"/>
      <c r="R376" s="288"/>
      <c r="S376" s="288"/>
      <c r="T376" s="288"/>
      <c r="U376" s="288"/>
      <c r="V376" s="288"/>
      <c r="W376" s="288"/>
      <c r="X376" s="288"/>
      <c r="Y376" s="288"/>
      <c r="Z376" s="288"/>
      <c r="AA376" s="288"/>
      <c r="AB376" s="288"/>
      <c r="AC376" s="288"/>
    </row>
    <row r="377">
      <c r="A377" s="288"/>
      <c r="B377" s="288"/>
      <c r="C377" s="288"/>
      <c r="D377" s="288"/>
      <c r="E377" s="288"/>
      <c r="F377" s="288"/>
      <c r="G377" s="288"/>
      <c r="H377" s="288"/>
      <c r="I377" s="288"/>
      <c r="J377" s="288"/>
      <c r="K377" s="288"/>
      <c r="L377" s="288"/>
      <c r="M377" s="288"/>
      <c r="N377" s="288"/>
      <c r="O377" s="288"/>
      <c r="P377" s="288"/>
      <c r="Q377" s="288"/>
      <c r="R377" s="288"/>
      <c r="S377" s="288"/>
      <c r="T377" s="288"/>
      <c r="U377" s="288"/>
      <c r="V377" s="288"/>
      <c r="W377" s="288"/>
      <c r="X377" s="288"/>
      <c r="Y377" s="288"/>
      <c r="Z377" s="288"/>
      <c r="AA377" s="288"/>
      <c r="AB377" s="288"/>
      <c r="AC377" s="288"/>
    </row>
    <row r="378">
      <c r="A378" s="288"/>
      <c r="B378" s="288"/>
      <c r="C378" s="288"/>
      <c r="D378" s="288"/>
      <c r="E378" s="288"/>
      <c r="F378" s="288"/>
      <c r="G378" s="288"/>
      <c r="H378" s="288"/>
      <c r="I378" s="288"/>
      <c r="J378" s="288"/>
      <c r="K378" s="288"/>
      <c r="L378" s="288"/>
      <c r="M378" s="288"/>
      <c r="N378" s="288"/>
      <c r="O378" s="288"/>
      <c r="P378" s="288"/>
      <c r="Q378" s="288"/>
      <c r="R378" s="288"/>
      <c r="S378" s="288"/>
      <c r="T378" s="288"/>
      <c r="U378" s="288"/>
      <c r="V378" s="288"/>
      <c r="W378" s="288"/>
      <c r="X378" s="288"/>
      <c r="Y378" s="288"/>
      <c r="Z378" s="288"/>
      <c r="AA378" s="288"/>
      <c r="AB378" s="288"/>
      <c r="AC378" s="288"/>
    </row>
    <row r="379">
      <c r="A379" s="288"/>
      <c r="B379" s="288"/>
      <c r="C379" s="288"/>
      <c r="D379" s="288"/>
      <c r="E379" s="288"/>
      <c r="F379" s="288"/>
      <c r="G379" s="288"/>
      <c r="H379" s="288"/>
      <c r="I379" s="288"/>
      <c r="J379" s="288"/>
      <c r="K379" s="288"/>
      <c r="L379" s="288"/>
      <c r="M379" s="288"/>
      <c r="N379" s="288"/>
      <c r="O379" s="288"/>
      <c r="P379" s="288"/>
      <c r="Q379" s="288"/>
      <c r="R379" s="288"/>
      <c r="S379" s="288"/>
      <c r="T379" s="288"/>
      <c r="U379" s="288"/>
      <c r="V379" s="288"/>
      <c r="W379" s="288"/>
      <c r="X379" s="288"/>
      <c r="Y379" s="288"/>
      <c r="Z379" s="288"/>
      <c r="AA379" s="288"/>
      <c r="AB379" s="288"/>
      <c r="AC379" s="288"/>
    </row>
    <row r="380">
      <c r="A380" s="288"/>
      <c r="B380" s="288"/>
      <c r="C380" s="288"/>
      <c r="D380" s="288"/>
      <c r="E380" s="288"/>
      <c r="F380" s="288"/>
      <c r="G380" s="288"/>
      <c r="H380" s="288"/>
      <c r="I380" s="288"/>
      <c r="J380" s="288"/>
      <c r="K380" s="288"/>
      <c r="L380" s="288"/>
      <c r="M380" s="288"/>
      <c r="N380" s="288"/>
      <c r="O380" s="288"/>
      <c r="P380" s="288"/>
      <c r="Q380" s="288"/>
      <c r="R380" s="288"/>
      <c r="S380" s="288"/>
      <c r="T380" s="288"/>
      <c r="U380" s="288"/>
      <c r="V380" s="288"/>
      <c r="W380" s="288"/>
      <c r="X380" s="288"/>
      <c r="Y380" s="288"/>
      <c r="Z380" s="288"/>
      <c r="AA380" s="288"/>
      <c r="AB380" s="288"/>
      <c r="AC380" s="288"/>
    </row>
    <row r="381">
      <c r="A381" s="288"/>
      <c r="B381" s="288"/>
      <c r="C381" s="288"/>
      <c r="D381" s="288"/>
      <c r="E381" s="288"/>
      <c r="F381" s="288"/>
      <c r="G381" s="288"/>
      <c r="H381" s="288"/>
      <c r="I381" s="288"/>
      <c r="J381" s="288"/>
      <c r="K381" s="288"/>
      <c r="L381" s="288"/>
      <c r="M381" s="288"/>
      <c r="N381" s="288"/>
      <c r="O381" s="288"/>
      <c r="P381" s="288"/>
      <c r="Q381" s="288"/>
      <c r="R381" s="288"/>
      <c r="S381" s="288"/>
      <c r="T381" s="288"/>
      <c r="U381" s="288"/>
      <c r="V381" s="288"/>
      <c r="W381" s="288"/>
      <c r="X381" s="288"/>
      <c r="Y381" s="288"/>
      <c r="Z381" s="288"/>
      <c r="AA381" s="288"/>
      <c r="AB381" s="288"/>
      <c r="AC381" s="288"/>
    </row>
    <row r="382">
      <c r="A382" s="288"/>
      <c r="B382" s="288"/>
      <c r="C382" s="288"/>
      <c r="D382" s="288"/>
      <c r="E382" s="288"/>
      <c r="F382" s="288"/>
      <c r="G382" s="288"/>
      <c r="H382" s="288"/>
      <c r="I382" s="288"/>
      <c r="J382" s="288"/>
      <c r="K382" s="288"/>
      <c r="L382" s="288"/>
      <c r="M382" s="288"/>
      <c r="N382" s="288"/>
      <c r="O382" s="288"/>
      <c r="P382" s="288"/>
      <c r="Q382" s="288"/>
      <c r="R382" s="288"/>
      <c r="S382" s="288"/>
      <c r="T382" s="288"/>
      <c r="U382" s="288"/>
      <c r="V382" s="288"/>
      <c r="W382" s="288"/>
      <c r="X382" s="288"/>
      <c r="Y382" s="288"/>
      <c r="Z382" s="288"/>
      <c r="AA382" s="288"/>
      <c r="AB382" s="288"/>
      <c r="AC382" s="288"/>
    </row>
    <row r="383">
      <c r="A383" s="288"/>
      <c r="B383" s="288"/>
      <c r="C383" s="288"/>
      <c r="D383" s="288"/>
      <c r="E383" s="288"/>
      <c r="F383" s="288"/>
      <c r="G383" s="288"/>
      <c r="H383" s="288"/>
      <c r="I383" s="288"/>
      <c r="J383" s="288"/>
      <c r="K383" s="288"/>
      <c r="L383" s="288"/>
      <c r="M383" s="288"/>
      <c r="N383" s="288"/>
      <c r="O383" s="288"/>
      <c r="P383" s="288"/>
      <c r="Q383" s="288"/>
      <c r="R383" s="288"/>
      <c r="S383" s="288"/>
      <c r="T383" s="288"/>
      <c r="U383" s="288"/>
      <c r="V383" s="288"/>
      <c r="W383" s="288"/>
      <c r="X383" s="288"/>
      <c r="Y383" s="288"/>
      <c r="Z383" s="288"/>
      <c r="AA383" s="288"/>
      <c r="AB383" s="288"/>
      <c r="AC383" s="288"/>
    </row>
    <row r="384">
      <c r="A384" s="288"/>
      <c r="B384" s="288"/>
      <c r="C384" s="288"/>
      <c r="D384" s="288"/>
      <c r="E384" s="288"/>
      <c r="F384" s="288"/>
      <c r="G384" s="288"/>
      <c r="H384" s="288"/>
      <c r="I384" s="288"/>
      <c r="J384" s="288"/>
      <c r="K384" s="288"/>
      <c r="L384" s="288"/>
      <c r="M384" s="288"/>
      <c r="N384" s="288"/>
      <c r="O384" s="288"/>
      <c r="P384" s="288"/>
      <c r="Q384" s="288"/>
      <c r="R384" s="288"/>
      <c r="S384" s="288"/>
      <c r="T384" s="288"/>
      <c r="U384" s="288"/>
      <c r="V384" s="288"/>
      <c r="W384" s="288"/>
      <c r="X384" s="288"/>
      <c r="Y384" s="288"/>
      <c r="Z384" s="288"/>
      <c r="AA384" s="288"/>
      <c r="AB384" s="288"/>
      <c r="AC384" s="288"/>
    </row>
    <row r="385">
      <c r="A385" s="288"/>
      <c r="B385" s="288"/>
      <c r="C385" s="288"/>
      <c r="D385" s="288"/>
      <c r="E385" s="288"/>
      <c r="F385" s="288"/>
      <c r="G385" s="288"/>
      <c r="H385" s="288"/>
      <c r="I385" s="288"/>
      <c r="J385" s="288"/>
      <c r="K385" s="288"/>
      <c r="L385" s="288"/>
      <c r="M385" s="288"/>
      <c r="N385" s="288"/>
      <c r="O385" s="288"/>
      <c r="P385" s="288"/>
      <c r="Q385" s="288"/>
      <c r="R385" s="288"/>
      <c r="S385" s="288"/>
      <c r="T385" s="288"/>
      <c r="U385" s="288"/>
      <c r="V385" s="288"/>
      <c r="W385" s="288"/>
      <c r="X385" s="288"/>
      <c r="Y385" s="288"/>
      <c r="Z385" s="288"/>
      <c r="AA385" s="288"/>
      <c r="AB385" s="288"/>
      <c r="AC385" s="288"/>
    </row>
    <row r="386">
      <c r="A386" s="288"/>
      <c r="B386" s="288"/>
      <c r="C386" s="288"/>
      <c r="D386" s="288"/>
      <c r="E386" s="288"/>
      <c r="F386" s="288"/>
      <c r="G386" s="288"/>
      <c r="H386" s="288"/>
      <c r="I386" s="288"/>
      <c r="J386" s="288"/>
      <c r="K386" s="288"/>
      <c r="L386" s="288"/>
      <c r="M386" s="288"/>
      <c r="N386" s="288"/>
      <c r="O386" s="288"/>
      <c r="P386" s="288"/>
      <c r="Q386" s="288"/>
      <c r="R386" s="288"/>
      <c r="S386" s="288"/>
      <c r="T386" s="288"/>
      <c r="U386" s="288"/>
      <c r="V386" s="288"/>
      <c r="W386" s="288"/>
      <c r="X386" s="288"/>
      <c r="Y386" s="288"/>
      <c r="Z386" s="288"/>
      <c r="AA386" s="288"/>
      <c r="AB386" s="288"/>
      <c r="AC386" s="288"/>
    </row>
    <row r="387">
      <c r="A387" s="288"/>
      <c r="B387" s="288"/>
      <c r="C387" s="288"/>
      <c r="D387" s="288"/>
      <c r="E387" s="288"/>
      <c r="F387" s="288"/>
      <c r="G387" s="288"/>
      <c r="H387" s="288"/>
      <c r="I387" s="288"/>
      <c r="J387" s="288"/>
      <c r="K387" s="288"/>
      <c r="L387" s="288"/>
      <c r="M387" s="288"/>
      <c r="N387" s="288"/>
      <c r="O387" s="288"/>
      <c r="P387" s="288"/>
      <c r="Q387" s="288"/>
      <c r="R387" s="288"/>
      <c r="S387" s="288"/>
      <c r="T387" s="288"/>
      <c r="U387" s="288"/>
      <c r="V387" s="288"/>
      <c r="W387" s="288"/>
      <c r="X387" s="288"/>
      <c r="Y387" s="288"/>
      <c r="Z387" s="288"/>
      <c r="AA387" s="288"/>
      <c r="AB387" s="288"/>
      <c r="AC387" s="288"/>
    </row>
    <row r="388">
      <c r="A388" s="288"/>
      <c r="B388" s="288"/>
      <c r="C388" s="288"/>
      <c r="D388" s="288"/>
      <c r="E388" s="288"/>
      <c r="F388" s="288"/>
      <c r="G388" s="288"/>
      <c r="H388" s="288"/>
      <c r="I388" s="288"/>
      <c r="J388" s="288"/>
      <c r="K388" s="288"/>
      <c r="L388" s="288"/>
      <c r="M388" s="288"/>
      <c r="N388" s="288"/>
      <c r="O388" s="288"/>
      <c r="P388" s="288"/>
      <c r="Q388" s="288"/>
      <c r="R388" s="288"/>
      <c r="S388" s="288"/>
      <c r="T388" s="288"/>
      <c r="U388" s="288"/>
      <c r="V388" s="288"/>
      <c r="W388" s="288"/>
      <c r="X388" s="288"/>
      <c r="Y388" s="288"/>
      <c r="Z388" s="288"/>
      <c r="AA388" s="288"/>
      <c r="AB388" s="288"/>
      <c r="AC388" s="288"/>
    </row>
    <row r="389">
      <c r="A389" s="288"/>
      <c r="B389" s="288"/>
      <c r="C389" s="288"/>
      <c r="D389" s="288"/>
      <c r="E389" s="288"/>
      <c r="F389" s="288"/>
      <c r="G389" s="288"/>
      <c r="H389" s="288"/>
      <c r="I389" s="288"/>
      <c r="J389" s="288"/>
      <c r="K389" s="288"/>
      <c r="L389" s="288"/>
      <c r="M389" s="288"/>
      <c r="N389" s="288"/>
      <c r="O389" s="288"/>
      <c r="P389" s="288"/>
      <c r="Q389" s="288"/>
      <c r="R389" s="288"/>
      <c r="S389" s="288"/>
      <c r="T389" s="288"/>
      <c r="U389" s="288"/>
      <c r="V389" s="288"/>
      <c r="W389" s="288"/>
      <c r="X389" s="288"/>
      <c r="Y389" s="288"/>
      <c r="Z389" s="288"/>
      <c r="AA389" s="288"/>
      <c r="AB389" s="288"/>
      <c r="AC389" s="288"/>
    </row>
    <row r="390">
      <c r="A390" s="288"/>
      <c r="B390" s="288"/>
      <c r="C390" s="288"/>
      <c r="D390" s="288"/>
      <c r="E390" s="288"/>
      <c r="F390" s="288"/>
      <c r="G390" s="288"/>
      <c r="H390" s="288"/>
      <c r="I390" s="288"/>
      <c r="J390" s="288"/>
      <c r="K390" s="288"/>
      <c r="L390" s="288"/>
      <c r="M390" s="288"/>
      <c r="N390" s="288"/>
      <c r="O390" s="288"/>
      <c r="P390" s="288"/>
      <c r="Q390" s="288"/>
      <c r="R390" s="288"/>
      <c r="S390" s="288"/>
      <c r="T390" s="288"/>
      <c r="U390" s="288"/>
      <c r="V390" s="288"/>
      <c r="W390" s="288"/>
      <c r="X390" s="288"/>
      <c r="Y390" s="288"/>
      <c r="Z390" s="288"/>
      <c r="AA390" s="288"/>
      <c r="AB390" s="288"/>
      <c r="AC390" s="288"/>
    </row>
    <row r="391">
      <c r="A391" s="288"/>
      <c r="B391" s="288"/>
      <c r="C391" s="288"/>
      <c r="D391" s="288"/>
      <c r="E391" s="288"/>
      <c r="F391" s="288"/>
      <c r="G391" s="288"/>
      <c r="H391" s="288"/>
      <c r="I391" s="288"/>
      <c r="J391" s="288"/>
      <c r="K391" s="288"/>
      <c r="L391" s="288"/>
      <c r="M391" s="288"/>
      <c r="N391" s="288"/>
      <c r="O391" s="288"/>
      <c r="P391" s="288"/>
      <c r="Q391" s="288"/>
      <c r="R391" s="288"/>
      <c r="S391" s="288"/>
      <c r="T391" s="288"/>
      <c r="U391" s="288"/>
      <c r="V391" s="288"/>
      <c r="W391" s="288"/>
      <c r="X391" s="288"/>
      <c r="Y391" s="288"/>
      <c r="Z391" s="288"/>
      <c r="AA391" s="288"/>
      <c r="AB391" s="288"/>
      <c r="AC391" s="288"/>
    </row>
    <row r="392">
      <c r="A392" s="288"/>
      <c r="B392" s="288"/>
      <c r="C392" s="288"/>
      <c r="D392" s="288"/>
      <c r="E392" s="288"/>
      <c r="F392" s="288"/>
      <c r="G392" s="288"/>
      <c r="H392" s="288"/>
      <c r="I392" s="288"/>
      <c r="J392" s="288"/>
      <c r="K392" s="288"/>
      <c r="L392" s="288"/>
      <c r="M392" s="288"/>
      <c r="N392" s="288"/>
      <c r="O392" s="288"/>
      <c r="P392" s="288"/>
      <c r="Q392" s="288"/>
      <c r="R392" s="288"/>
      <c r="S392" s="288"/>
      <c r="T392" s="288"/>
      <c r="U392" s="288"/>
      <c r="V392" s="288"/>
      <c r="W392" s="288"/>
      <c r="X392" s="288"/>
      <c r="Y392" s="288"/>
      <c r="Z392" s="288"/>
      <c r="AA392" s="288"/>
      <c r="AB392" s="288"/>
      <c r="AC392" s="288"/>
    </row>
    <row r="393">
      <c r="A393" s="288"/>
      <c r="B393" s="288"/>
      <c r="C393" s="288"/>
      <c r="D393" s="288"/>
      <c r="E393" s="288"/>
      <c r="F393" s="288"/>
      <c r="G393" s="288"/>
      <c r="H393" s="288"/>
      <c r="I393" s="288"/>
      <c r="J393" s="288"/>
      <c r="K393" s="288"/>
      <c r="L393" s="288"/>
      <c r="M393" s="288"/>
      <c r="N393" s="288"/>
      <c r="O393" s="288"/>
      <c r="P393" s="288"/>
      <c r="Q393" s="288"/>
      <c r="R393" s="288"/>
      <c r="S393" s="288"/>
      <c r="T393" s="288"/>
      <c r="U393" s="288"/>
      <c r="V393" s="288"/>
      <c r="W393" s="288"/>
      <c r="X393" s="288"/>
      <c r="Y393" s="288"/>
      <c r="Z393" s="288"/>
      <c r="AA393" s="288"/>
      <c r="AB393" s="288"/>
      <c r="AC393" s="288"/>
    </row>
    <row r="394">
      <c r="A394" s="288"/>
      <c r="B394" s="288"/>
      <c r="C394" s="288"/>
      <c r="D394" s="288"/>
      <c r="E394" s="288"/>
      <c r="F394" s="288"/>
      <c r="G394" s="288"/>
      <c r="H394" s="288"/>
      <c r="I394" s="288"/>
      <c r="J394" s="288"/>
      <c r="K394" s="288"/>
      <c r="L394" s="288"/>
      <c r="M394" s="288"/>
      <c r="N394" s="288"/>
      <c r="O394" s="288"/>
      <c r="P394" s="288"/>
      <c r="Q394" s="288"/>
      <c r="R394" s="288"/>
      <c r="S394" s="288"/>
      <c r="T394" s="288"/>
      <c r="U394" s="288"/>
      <c r="V394" s="288"/>
      <c r="W394" s="288"/>
      <c r="X394" s="288"/>
      <c r="Y394" s="288"/>
      <c r="Z394" s="288"/>
      <c r="AA394" s="288"/>
      <c r="AB394" s="288"/>
      <c r="AC394" s="288"/>
    </row>
    <row r="395">
      <c r="A395" s="288"/>
      <c r="B395" s="288"/>
      <c r="C395" s="288"/>
      <c r="D395" s="288"/>
      <c r="E395" s="288"/>
      <c r="F395" s="288"/>
      <c r="G395" s="288"/>
      <c r="H395" s="288"/>
      <c r="I395" s="288"/>
      <c r="J395" s="288"/>
      <c r="K395" s="288"/>
      <c r="L395" s="288"/>
      <c r="M395" s="288"/>
      <c r="N395" s="288"/>
      <c r="O395" s="288"/>
      <c r="P395" s="288"/>
      <c r="Q395" s="288"/>
      <c r="R395" s="288"/>
      <c r="S395" s="288"/>
      <c r="T395" s="288"/>
      <c r="U395" s="288"/>
      <c r="V395" s="288"/>
      <c r="W395" s="288"/>
      <c r="X395" s="288"/>
      <c r="Y395" s="288"/>
      <c r="Z395" s="288"/>
      <c r="AA395" s="288"/>
      <c r="AB395" s="288"/>
      <c r="AC395" s="288"/>
    </row>
    <row r="396">
      <c r="A396" s="288"/>
      <c r="B396" s="288"/>
      <c r="C396" s="288"/>
      <c r="D396" s="288"/>
      <c r="E396" s="288"/>
      <c r="F396" s="288"/>
      <c r="G396" s="288"/>
      <c r="H396" s="288"/>
      <c r="I396" s="288"/>
      <c r="J396" s="288"/>
      <c r="K396" s="288"/>
      <c r="L396" s="288"/>
      <c r="M396" s="288"/>
      <c r="N396" s="288"/>
      <c r="O396" s="288"/>
      <c r="P396" s="288"/>
      <c r="Q396" s="288"/>
      <c r="R396" s="288"/>
      <c r="S396" s="288"/>
      <c r="T396" s="288"/>
      <c r="U396" s="288"/>
      <c r="V396" s="288"/>
      <c r="W396" s="288"/>
      <c r="X396" s="288"/>
      <c r="Y396" s="288"/>
      <c r="Z396" s="288"/>
      <c r="AA396" s="288"/>
      <c r="AB396" s="288"/>
      <c r="AC396" s="288"/>
    </row>
    <row r="397">
      <c r="A397" s="288"/>
      <c r="B397" s="288"/>
      <c r="C397" s="288"/>
      <c r="D397" s="288"/>
      <c r="E397" s="288"/>
      <c r="F397" s="288"/>
      <c r="G397" s="288"/>
      <c r="H397" s="288"/>
      <c r="I397" s="288"/>
      <c r="J397" s="288"/>
      <c r="K397" s="288"/>
      <c r="L397" s="288"/>
      <c r="M397" s="288"/>
      <c r="N397" s="288"/>
      <c r="O397" s="288"/>
      <c r="P397" s="288"/>
      <c r="Q397" s="288"/>
      <c r="R397" s="288"/>
      <c r="S397" s="288"/>
      <c r="T397" s="288"/>
      <c r="U397" s="288"/>
      <c r="V397" s="288"/>
      <c r="W397" s="288"/>
      <c r="X397" s="288"/>
      <c r="Y397" s="288"/>
      <c r="Z397" s="288"/>
      <c r="AA397" s="288"/>
      <c r="AB397" s="288"/>
      <c r="AC397" s="288"/>
    </row>
    <row r="398">
      <c r="A398" s="288"/>
      <c r="B398" s="288"/>
      <c r="C398" s="288"/>
      <c r="D398" s="288"/>
      <c r="E398" s="288"/>
      <c r="F398" s="288"/>
      <c r="G398" s="288"/>
      <c r="H398" s="288"/>
      <c r="I398" s="288"/>
      <c r="J398" s="288"/>
      <c r="K398" s="288"/>
      <c r="L398" s="288"/>
      <c r="M398" s="288"/>
      <c r="N398" s="288"/>
      <c r="O398" s="288"/>
      <c r="P398" s="288"/>
      <c r="Q398" s="288"/>
      <c r="R398" s="288"/>
      <c r="S398" s="288"/>
      <c r="T398" s="288"/>
      <c r="U398" s="288"/>
      <c r="V398" s="288"/>
      <c r="W398" s="288"/>
      <c r="X398" s="288"/>
      <c r="Y398" s="288"/>
      <c r="Z398" s="288"/>
      <c r="AA398" s="288"/>
      <c r="AB398" s="288"/>
      <c r="AC398" s="288"/>
    </row>
    <row r="399">
      <c r="A399" s="288"/>
      <c r="B399" s="288"/>
      <c r="C399" s="288"/>
      <c r="D399" s="288"/>
      <c r="E399" s="288"/>
      <c r="F399" s="288"/>
      <c r="G399" s="288"/>
      <c r="H399" s="288"/>
      <c r="I399" s="288"/>
      <c r="J399" s="288"/>
      <c r="K399" s="288"/>
      <c r="L399" s="288"/>
      <c r="M399" s="288"/>
      <c r="N399" s="288"/>
      <c r="O399" s="288"/>
      <c r="P399" s="288"/>
      <c r="Q399" s="288"/>
      <c r="R399" s="288"/>
      <c r="S399" s="288"/>
      <c r="T399" s="288"/>
      <c r="U399" s="288"/>
      <c r="V399" s="288"/>
      <c r="W399" s="288"/>
      <c r="X399" s="288"/>
      <c r="Y399" s="288"/>
      <c r="Z399" s="288"/>
      <c r="AA399" s="288"/>
      <c r="AB399" s="288"/>
      <c r="AC399" s="288"/>
    </row>
    <row r="400">
      <c r="A400" s="288"/>
      <c r="B400" s="288"/>
      <c r="C400" s="288"/>
      <c r="D400" s="288"/>
      <c r="E400" s="288"/>
      <c r="F400" s="288"/>
      <c r="G400" s="288"/>
      <c r="H400" s="288"/>
      <c r="I400" s="288"/>
      <c r="J400" s="288"/>
      <c r="K400" s="288"/>
      <c r="L400" s="288"/>
      <c r="M400" s="288"/>
      <c r="N400" s="288"/>
      <c r="O400" s="288"/>
      <c r="P400" s="288"/>
      <c r="Q400" s="288"/>
      <c r="R400" s="288"/>
      <c r="S400" s="288"/>
      <c r="T400" s="288"/>
      <c r="U400" s="288"/>
      <c r="V400" s="288"/>
      <c r="W400" s="288"/>
      <c r="X400" s="288"/>
      <c r="Y400" s="288"/>
      <c r="Z400" s="288"/>
      <c r="AA400" s="288"/>
      <c r="AB400" s="288"/>
      <c r="AC400" s="288"/>
    </row>
    <row r="401">
      <c r="A401" s="288"/>
      <c r="B401" s="288"/>
      <c r="C401" s="288"/>
      <c r="D401" s="288"/>
      <c r="E401" s="288"/>
      <c r="F401" s="288"/>
      <c r="G401" s="288"/>
      <c r="H401" s="288"/>
      <c r="I401" s="288"/>
      <c r="J401" s="288"/>
      <c r="K401" s="288"/>
      <c r="L401" s="288"/>
      <c r="M401" s="288"/>
      <c r="N401" s="288"/>
      <c r="O401" s="288"/>
      <c r="P401" s="288"/>
      <c r="Q401" s="288"/>
      <c r="R401" s="288"/>
      <c r="S401" s="288"/>
      <c r="T401" s="288"/>
      <c r="U401" s="288"/>
      <c r="V401" s="288"/>
      <c r="W401" s="288"/>
      <c r="X401" s="288"/>
      <c r="Y401" s="288"/>
      <c r="Z401" s="288"/>
      <c r="AA401" s="288"/>
      <c r="AB401" s="288"/>
      <c r="AC401" s="288"/>
    </row>
    <row r="402">
      <c r="A402" s="288"/>
      <c r="B402" s="288"/>
      <c r="C402" s="288"/>
      <c r="D402" s="288"/>
      <c r="E402" s="288"/>
      <c r="F402" s="288"/>
      <c r="G402" s="288"/>
      <c r="H402" s="288"/>
      <c r="I402" s="288"/>
      <c r="J402" s="288"/>
      <c r="K402" s="288"/>
      <c r="L402" s="288"/>
      <c r="M402" s="288"/>
      <c r="N402" s="288"/>
      <c r="O402" s="288"/>
      <c r="P402" s="288"/>
      <c r="Q402" s="288"/>
      <c r="R402" s="288"/>
      <c r="S402" s="288"/>
      <c r="T402" s="288"/>
      <c r="U402" s="288"/>
      <c r="V402" s="288"/>
      <c r="W402" s="288"/>
      <c r="X402" s="288"/>
      <c r="Y402" s="288"/>
      <c r="Z402" s="288"/>
      <c r="AA402" s="288"/>
      <c r="AB402" s="288"/>
      <c r="AC402" s="288"/>
    </row>
    <row r="403">
      <c r="A403" s="288"/>
      <c r="B403" s="288"/>
      <c r="C403" s="288"/>
      <c r="D403" s="288"/>
      <c r="E403" s="288"/>
      <c r="F403" s="288"/>
      <c r="G403" s="288"/>
      <c r="H403" s="288"/>
      <c r="I403" s="288"/>
      <c r="J403" s="288"/>
      <c r="K403" s="288"/>
      <c r="L403" s="288"/>
      <c r="M403" s="288"/>
      <c r="N403" s="288"/>
      <c r="O403" s="288"/>
      <c r="P403" s="288"/>
      <c r="Q403" s="288"/>
      <c r="R403" s="288"/>
      <c r="S403" s="288"/>
      <c r="T403" s="288"/>
      <c r="U403" s="288"/>
      <c r="V403" s="288"/>
      <c r="W403" s="288"/>
      <c r="X403" s="288"/>
      <c r="Y403" s="288"/>
      <c r="Z403" s="288"/>
      <c r="AA403" s="288"/>
      <c r="AB403" s="288"/>
      <c r="AC403" s="288"/>
    </row>
    <row r="404">
      <c r="A404" s="288"/>
      <c r="B404" s="288"/>
      <c r="C404" s="288"/>
      <c r="D404" s="288"/>
      <c r="E404" s="288"/>
      <c r="F404" s="288"/>
      <c r="G404" s="288"/>
      <c r="H404" s="288"/>
      <c r="I404" s="288"/>
      <c r="J404" s="288"/>
      <c r="K404" s="288"/>
      <c r="L404" s="288"/>
      <c r="M404" s="288"/>
      <c r="N404" s="288"/>
      <c r="O404" s="288"/>
      <c r="P404" s="288"/>
      <c r="Q404" s="288"/>
      <c r="R404" s="288"/>
      <c r="S404" s="288"/>
      <c r="T404" s="288"/>
      <c r="U404" s="288"/>
      <c r="V404" s="288"/>
      <c r="W404" s="288"/>
      <c r="X404" s="288"/>
      <c r="Y404" s="288"/>
      <c r="Z404" s="288"/>
      <c r="AA404" s="288"/>
      <c r="AB404" s="288"/>
      <c r="AC404" s="288"/>
    </row>
    <row r="405">
      <c r="A405" s="288"/>
      <c r="B405" s="288"/>
      <c r="C405" s="288"/>
      <c r="D405" s="288"/>
      <c r="E405" s="288"/>
      <c r="F405" s="288"/>
      <c r="G405" s="288"/>
      <c r="H405" s="288"/>
      <c r="I405" s="288"/>
      <c r="J405" s="288"/>
      <c r="K405" s="288"/>
      <c r="L405" s="288"/>
      <c r="M405" s="288"/>
      <c r="N405" s="288"/>
      <c r="O405" s="288"/>
      <c r="P405" s="288"/>
      <c r="Q405" s="288"/>
      <c r="R405" s="288"/>
      <c r="S405" s="288"/>
      <c r="T405" s="288"/>
      <c r="U405" s="288"/>
      <c r="V405" s="288"/>
      <c r="W405" s="288"/>
      <c r="X405" s="288"/>
      <c r="Y405" s="288"/>
      <c r="Z405" s="288"/>
      <c r="AA405" s="288"/>
      <c r="AB405" s="288"/>
      <c r="AC405" s="288"/>
    </row>
    <row r="406">
      <c r="A406" s="288"/>
      <c r="B406" s="288"/>
      <c r="C406" s="288"/>
      <c r="D406" s="288"/>
      <c r="E406" s="288"/>
      <c r="F406" s="288"/>
      <c r="G406" s="288"/>
      <c r="H406" s="288"/>
      <c r="I406" s="288"/>
      <c r="J406" s="288"/>
      <c r="K406" s="288"/>
      <c r="L406" s="288"/>
      <c r="M406" s="288"/>
      <c r="N406" s="288"/>
      <c r="O406" s="288"/>
      <c r="P406" s="288"/>
      <c r="Q406" s="288"/>
      <c r="R406" s="288"/>
      <c r="S406" s="288"/>
      <c r="T406" s="288"/>
      <c r="U406" s="288"/>
      <c r="V406" s="288"/>
      <c r="W406" s="288"/>
      <c r="X406" s="288"/>
      <c r="Y406" s="288"/>
      <c r="Z406" s="288"/>
      <c r="AA406" s="288"/>
      <c r="AB406" s="288"/>
      <c r="AC406" s="288"/>
    </row>
    <row r="407">
      <c r="A407" s="288"/>
      <c r="B407" s="288"/>
      <c r="C407" s="288"/>
      <c r="D407" s="288"/>
      <c r="E407" s="288"/>
      <c r="F407" s="288"/>
      <c r="G407" s="288"/>
      <c r="H407" s="288"/>
      <c r="I407" s="288"/>
      <c r="J407" s="288"/>
      <c r="K407" s="288"/>
      <c r="L407" s="288"/>
      <c r="M407" s="288"/>
      <c r="N407" s="288"/>
      <c r="O407" s="288"/>
      <c r="P407" s="288"/>
      <c r="Q407" s="288"/>
      <c r="R407" s="288"/>
      <c r="S407" s="288"/>
      <c r="T407" s="288"/>
      <c r="U407" s="288"/>
      <c r="V407" s="288"/>
      <c r="W407" s="288"/>
      <c r="X407" s="288"/>
      <c r="Y407" s="288"/>
      <c r="Z407" s="288"/>
      <c r="AA407" s="288"/>
      <c r="AB407" s="288"/>
      <c r="AC407" s="288"/>
    </row>
    <row r="408">
      <c r="A408" s="288"/>
      <c r="B408" s="288"/>
      <c r="C408" s="288"/>
      <c r="D408" s="288"/>
      <c r="E408" s="288"/>
      <c r="F408" s="288"/>
      <c r="G408" s="288"/>
      <c r="H408" s="288"/>
      <c r="I408" s="288"/>
      <c r="J408" s="288"/>
      <c r="K408" s="288"/>
      <c r="L408" s="288"/>
      <c r="M408" s="288"/>
      <c r="N408" s="288"/>
      <c r="O408" s="288"/>
      <c r="P408" s="288"/>
      <c r="Q408" s="288"/>
      <c r="R408" s="288"/>
      <c r="S408" s="288"/>
      <c r="T408" s="288"/>
      <c r="U408" s="288"/>
      <c r="V408" s="288"/>
      <c r="W408" s="288"/>
      <c r="X408" s="288"/>
      <c r="Y408" s="288"/>
      <c r="Z408" s="288"/>
      <c r="AA408" s="288"/>
      <c r="AB408" s="288"/>
      <c r="AC408" s="288"/>
    </row>
    <row r="409">
      <c r="A409" s="288"/>
      <c r="B409" s="288"/>
      <c r="C409" s="288"/>
      <c r="D409" s="288"/>
      <c r="E409" s="288"/>
      <c r="F409" s="288"/>
      <c r="G409" s="288"/>
      <c r="H409" s="288"/>
      <c r="I409" s="288"/>
      <c r="J409" s="288"/>
      <c r="K409" s="288"/>
      <c r="L409" s="288"/>
      <c r="M409" s="288"/>
      <c r="N409" s="288"/>
      <c r="O409" s="288"/>
      <c r="P409" s="288"/>
      <c r="Q409" s="288"/>
      <c r="R409" s="288"/>
      <c r="S409" s="288"/>
      <c r="T409" s="288"/>
      <c r="U409" s="288"/>
      <c r="V409" s="288"/>
      <c r="W409" s="288"/>
      <c r="X409" s="288"/>
      <c r="Y409" s="288"/>
      <c r="Z409" s="288"/>
      <c r="AA409" s="288"/>
      <c r="AB409" s="288"/>
      <c r="AC409" s="288"/>
    </row>
    <row r="410">
      <c r="A410" s="288"/>
      <c r="B410" s="288"/>
      <c r="C410" s="288"/>
      <c r="D410" s="288"/>
      <c r="E410" s="288"/>
      <c r="F410" s="288"/>
      <c r="G410" s="288"/>
      <c r="H410" s="288"/>
      <c r="I410" s="288"/>
      <c r="J410" s="288"/>
      <c r="K410" s="288"/>
      <c r="L410" s="288"/>
      <c r="M410" s="288"/>
      <c r="N410" s="288"/>
      <c r="O410" s="288"/>
      <c r="P410" s="288"/>
      <c r="Q410" s="288"/>
      <c r="R410" s="288"/>
      <c r="S410" s="288"/>
      <c r="T410" s="288"/>
      <c r="U410" s="288"/>
      <c r="V410" s="288"/>
      <c r="W410" s="288"/>
      <c r="X410" s="288"/>
      <c r="Y410" s="288"/>
      <c r="Z410" s="288"/>
      <c r="AA410" s="288"/>
      <c r="AB410" s="288"/>
      <c r="AC410" s="288"/>
    </row>
    <row r="411">
      <c r="A411" s="288"/>
      <c r="B411" s="288"/>
      <c r="C411" s="288"/>
      <c r="D411" s="288"/>
      <c r="E411" s="288"/>
      <c r="F411" s="288"/>
      <c r="G411" s="288"/>
      <c r="H411" s="288"/>
      <c r="I411" s="288"/>
      <c r="J411" s="288"/>
      <c r="K411" s="288"/>
      <c r="L411" s="288"/>
      <c r="M411" s="288"/>
      <c r="N411" s="288"/>
      <c r="O411" s="288"/>
      <c r="P411" s="288"/>
      <c r="Q411" s="288"/>
      <c r="R411" s="288"/>
      <c r="S411" s="288"/>
      <c r="T411" s="288"/>
      <c r="U411" s="288"/>
      <c r="V411" s="288"/>
      <c r="W411" s="288"/>
      <c r="X411" s="288"/>
      <c r="Y411" s="288"/>
      <c r="Z411" s="288"/>
      <c r="AA411" s="288"/>
      <c r="AB411" s="288"/>
      <c r="AC411" s="288"/>
    </row>
    <row r="412">
      <c r="A412" s="288"/>
      <c r="B412" s="288"/>
      <c r="C412" s="288"/>
      <c r="D412" s="288"/>
      <c r="E412" s="288"/>
      <c r="F412" s="288"/>
      <c r="G412" s="288"/>
      <c r="H412" s="288"/>
      <c r="I412" s="288"/>
      <c r="J412" s="288"/>
      <c r="K412" s="288"/>
      <c r="L412" s="288"/>
      <c r="M412" s="288"/>
      <c r="N412" s="288"/>
      <c r="O412" s="288"/>
      <c r="P412" s="288"/>
      <c r="Q412" s="288"/>
      <c r="R412" s="288"/>
      <c r="S412" s="288"/>
      <c r="T412" s="288"/>
      <c r="U412" s="288"/>
      <c r="V412" s="288"/>
      <c r="W412" s="288"/>
      <c r="X412" s="288"/>
      <c r="Y412" s="288"/>
      <c r="Z412" s="288"/>
      <c r="AA412" s="288"/>
      <c r="AB412" s="288"/>
      <c r="AC412" s="288"/>
    </row>
    <row r="413">
      <c r="A413" s="288"/>
      <c r="B413" s="288"/>
      <c r="C413" s="288"/>
      <c r="D413" s="288"/>
      <c r="E413" s="288"/>
      <c r="F413" s="288"/>
      <c r="G413" s="288"/>
      <c r="H413" s="288"/>
      <c r="I413" s="288"/>
      <c r="J413" s="288"/>
      <c r="K413" s="288"/>
      <c r="L413" s="288"/>
      <c r="M413" s="288"/>
      <c r="N413" s="288"/>
      <c r="O413" s="288"/>
      <c r="P413" s="288"/>
      <c r="Q413" s="288"/>
      <c r="R413" s="288"/>
      <c r="S413" s="288"/>
      <c r="T413" s="288"/>
      <c r="U413" s="288"/>
      <c r="V413" s="288"/>
      <c r="W413" s="288"/>
      <c r="X413" s="288"/>
      <c r="Y413" s="288"/>
      <c r="Z413" s="288"/>
      <c r="AA413" s="288"/>
      <c r="AB413" s="288"/>
      <c r="AC413" s="288"/>
    </row>
    <row r="414">
      <c r="A414" s="288"/>
      <c r="B414" s="288"/>
      <c r="C414" s="288"/>
      <c r="D414" s="288"/>
      <c r="E414" s="288"/>
      <c r="F414" s="288"/>
      <c r="G414" s="288"/>
      <c r="H414" s="288"/>
      <c r="I414" s="288"/>
      <c r="J414" s="288"/>
      <c r="K414" s="288"/>
      <c r="L414" s="288"/>
      <c r="M414" s="288"/>
      <c r="N414" s="288"/>
      <c r="O414" s="288"/>
      <c r="P414" s="288"/>
      <c r="Q414" s="288"/>
      <c r="R414" s="288"/>
      <c r="S414" s="288"/>
      <c r="T414" s="288"/>
      <c r="U414" s="288"/>
      <c r="V414" s="288"/>
      <c r="W414" s="288"/>
      <c r="X414" s="288"/>
      <c r="Y414" s="288"/>
      <c r="Z414" s="288"/>
      <c r="AA414" s="288"/>
      <c r="AB414" s="288"/>
      <c r="AC414" s="288"/>
    </row>
    <row r="415">
      <c r="A415" s="288"/>
      <c r="B415" s="288"/>
      <c r="C415" s="288"/>
      <c r="D415" s="288"/>
      <c r="E415" s="288"/>
      <c r="F415" s="288"/>
      <c r="G415" s="288"/>
      <c r="H415" s="288"/>
      <c r="I415" s="288"/>
      <c r="J415" s="288"/>
      <c r="K415" s="288"/>
      <c r="L415" s="288"/>
      <c r="M415" s="288"/>
      <c r="N415" s="288"/>
      <c r="O415" s="288"/>
      <c r="P415" s="288"/>
      <c r="Q415" s="288"/>
      <c r="R415" s="288"/>
      <c r="S415" s="288"/>
      <c r="T415" s="288"/>
      <c r="U415" s="288"/>
      <c r="V415" s="288"/>
      <c r="W415" s="288"/>
      <c r="X415" s="288"/>
      <c r="Y415" s="288"/>
      <c r="Z415" s="288"/>
      <c r="AA415" s="288"/>
      <c r="AB415" s="288"/>
      <c r="AC415" s="288"/>
    </row>
    <row r="416">
      <c r="A416" s="288"/>
      <c r="B416" s="288"/>
      <c r="C416" s="288"/>
      <c r="D416" s="288"/>
      <c r="E416" s="288"/>
      <c r="F416" s="288"/>
      <c r="G416" s="288"/>
      <c r="H416" s="288"/>
      <c r="I416" s="288"/>
      <c r="J416" s="288"/>
      <c r="K416" s="288"/>
      <c r="L416" s="288"/>
      <c r="M416" s="288"/>
      <c r="N416" s="288"/>
      <c r="O416" s="288"/>
      <c r="P416" s="288"/>
      <c r="Q416" s="288"/>
      <c r="R416" s="288"/>
      <c r="S416" s="288"/>
      <c r="T416" s="288"/>
      <c r="U416" s="288"/>
      <c r="V416" s="288"/>
      <c r="W416" s="288"/>
      <c r="X416" s="288"/>
      <c r="Y416" s="288"/>
      <c r="Z416" s="288"/>
      <c r="AA416" s="288"/>
      <c r="AB416" s="288"/>
      <c r="AC416" s="288"/>
    </row>
    <row r="417">
      <c r="A417" s="288"/>
      <c r="B417" s="288"/>
      <c r="C417" s="288"/>
      <c r="D417" s="288"/>
      <c r="E417" s="288"/>
      <c r="F417" s="288"/>
      <c r="G417" s="288"/>
      <c r="H417" s="288"/>
      <c r="I417" s="288"/>
      <c r="J417" s="288"/>
      <c r="K417" s="288"/>
      <c r="L417" s="288"/>
      <c r="M417" s="288"/>
      <c r="N417" s="288"/>
      <c r="O417" s="288"/>
      <c r="P417" s="288"/>
      <c r="Q417" s="288"/>
      <c r="R417" s="288"/>
      <c r="S417" s="288"/>
      <c r="T417" s="288"/>
      <c r="U417" s="288"/>
      <c r="V417" s="288"/>
      <c r="W417" s="288"/>
      <c r="X417" s="288"/>
      <c r="Y417" s="288"/>
      <c r="Z417" s="288"/>
      <c r="AA417" s="288"/>
      <c r="AB417" s="288"/>
      <c r="AC417" s="288"/>
    </row>
    <row r="418">
      <c r="A418" s="288"/>
      <c r="B418" s="288"/>
      <c r="C418" s="288"/>
      <c r="D418" s="288"/>
      <c r="E418" s="288"/>
      <c r="F418" s="288"/>
      <c r="G418" s="288"/>
      <c r="H418" s="288"/>
      <c r="I418" s="288"/>
      <c r="J418" s="288"/>
      <c r="K418" s="288"/>
      <c r="L418" s="288"/>
      <c r="M418" s="288"/>
      <c r="N418" s="288"/>
      <c r="O418" s="288"/>
      <c r="P418" s="288"/>
      <c r="Q418" s="288"/>
      <c r="R418" s="288"/>
      <c r="S418" s="288"/>
      <c r="T418" s="288"/>
      <c r="U418" s="288"/>
      <c r="V418" s="288"/>
      <c r="W418" s="288"/>
      <c r="X418" s="288"/>
      <c r="Y418" s="288"/>
      <c r="Z418" s="288"/>
      <c r="AA418" s="288"/>
      <c r="AB418" s="288"/>
      <c r="AC418" s="288"/>
    </row>
    <row r="419">
      <c r="A419" s="288"/>
      <c r="B419" s="288"/>
      <c r="C419" s="288"/>
      <c r="D419" s="288"/>
      <c r="E419" s="288"/>
      <c r="F419" s="288"/>
      <c r="G419" s="288"/>
      <c r="H419" s="288"/>
      <c r="I419" s="288"/>
      <c r="J419" s="288"/>
      <c r="K419" s="288"/>
      <c r="L419" s="288"/>
      <c r="M419" s="288"/>
      <c r="N419" s="288"/>
      <c r="O419" s="288"/>
      <c r="P419" s="288"/>
      <c r="Q419" s="288"/>
      <c r="R419" s="288"/>
      <c r="S419" s="288"/>
      <c r="T419" s="288"/>
      <c r="U419" s="288"/>
      <c r="V419" s="288"/>
      <c r="W419" s="288"/>
      <c r="X419" s="288"/>
      <c r="Y419" s="288"/>
      <c r="Z419" s="288"/>
      <c r="AA419" s="288"/>
      <c r="AB419" s="288"/>
      <c r="AC419" s="288"/>
    </row>
    <row r="420">
      <c r="A420" s="288"/>
      <c r="B420" s="288"/>
      <c r="C420" s="288"/>
      <c r="D420" s="288"/>
      <c r="E420" s="288"/>
      <c r="F420" s="288"/>
      <c r="G420" s="288"/>
      <c r="H420" s="288"/>
      <c r="I420" s="288"/>
      <c r="J420" s="288"/>
      <c r="K420" s="288"/>
      <c r="L420" s="288"/>
      <c r="M420" s="288"/>
      <c r="N420" s="288"/>
      <c r="O420" s="288"/>
      <c r="P420" s="288"/>
      <c r="Q420" s="288"/>
      <c r="R420" s="288"/>
      <c r="S420" s="288"/>
      <c r="T420" s="288"/>
      <c r="U420" s="288"/>
      <c r="V420" s="288"/>
      <c r="W420" s="288"/>
      <c r="X420" s="288"/>
      <c r="Y420" s="288"/>
      <c r="Z420" s="288"/>
      <c r="AA420" s="288"/>
      <c r="AB420" s="288"/>
      <c r="AC420" s="288"/>
    </row>
    <row r="421">
      <c r="A421" s="288"/>
      <c r="B421" s="288"/>
      <c r="C421" s="288"/>
      <c r="D421" s="288"/>
      <c r="E421" s="288"/>
      <c r="F421" s="288"/>
      <c r="G421" s="288"/>
      <c r="H421" s="288"/>
      <c r="I421" s="288"/>
      <c r="J421" s="288"/>
      <c r="K421" s="288"/>
      <c r="L421" s="288"/>
      <c r="M421" s="288"/>
      <c r="N421" s="288"/>
      <c r="O421" s="288"/>
      <c r="P421" s="288"/>
      <c r="Q421" s="288"/>
      <c r="R421" s="288"/>
      <c r="S421" s="288"/>
      <c r="T421" s="288"/>
      <c r="U421" s="288"/>
      <c r="V421" s="288"/>
      <c r="W421" s="288"/>
      <c r="X421" s="288"/>
      <c r="Y421" s="288"/>
      <c r="Z421" s="288"/>
      <c r="AA421" s="288"/>
      <c r="AB421" s="288"/>
      <c r="AC421" s="288"/>
    </row>
    <row r="422">
      <c r="A422" s="288"/>
      <c r="B422" s="288"/>
      <c r="C422" s="288"/>
      <c r="D422" s="288"/>
      <c r="E422" s="288"/>
      <c r="F422" s="288"/>
      <c r="G422" s="288"/>
      <c r="H422" s="288"/>
      <c r="I422" s="288"/>
      <c r="J422" s="288"/>
      <c r="K422" s="288"/>
      <c r="L422" s="288"/>
      <c r="M422" s="288"/>
      <c r="N422" s="288"/>
      <c r="O422" s="288"/>
      <c r="P422" s="288"/>
      <c r="Q422" s="288"/>
      <c r="R422" s="288"/>
      <c r="S422" s="288"/>
      <c r="T422" s="288"/>
      <c r="U422" s="288"/>
      <c r="V422" s="288"/>
      <c r="W422" s="288"/>
      <c r="X422" s="288"/>
      <c r="Y422" s="288"/>
      <c r="Z422" s="288"/>
      <c r="AA422" s="288"/>
      <c r="AB422" s="288"/>
      <c r="AC422" s="288"/>
    </row>
    <row r="423">
      <c r="A423" s="288"/>
      <c r="B423" s="288"/>
      <c r="C423" s="288"/>
      <c r="D423" s="288"/>
      <c r="E423" s="288"/>
      <c r="F423" s="288"/>
      <c r="G423" s="288"/>
      <c r="H423" s="288"/>
      <c r="I423" s="288"/>
      <c r="J423" s="288"/>
      <c r="K423" s="288"/>
      <c r="L423" s="288"/>
      <c r="M423" s="288"/>
      <c r="N423" s="288"/>
      <c r="O423" s="288"/>
      <c r="P423" s="288"/>
      <c r="Q423" s="288"/>
      <c r="R423" s="288"/>
      <c r="S423" s="288"/>
      <c r="T423" s="288"/>
      <c r="U423" s="288"/>
      <c r="V423" s="288"/>
      <c r="W423" s="288"/>
      <c r="X423" s="288"/>
      <c r="Y423" s="288"/>
      <c r="Z423" s="288"/>
      <c r="AA423" s="288"/>
      <c r="AB423" s="288"/>
      <c r="AC423" s="288"/>
    </row>
    <row r="424">
      <c r="A424" s="288"/>
      <c r="B424" s="288"/>
      <c r="C424" s="288"/>
      <c r="D424" s="288"/>
      <c r="E424" s="288"/>
      <c r="F424" s="288"/>
      <c r="G424" s="288"/>
      <c r="H424" s="288"/>
      <c r="I424" s="288"/>
      <c r="J424" s="288"/>
      <c r="K424" s="288"/>
      <c r="L424" s="288"/>
      <c r="M424" s="288"/>
      <c r="N424" s="288"/>
      <c r="O424" s="288"/>
      <c r="P424" s="288"/>
      <c r="Q424" s="288"/>
      <c r="R424" s="288"/>
      <c r="S424" s="288"/>
      <c r="T424" s="288"/>
      <c r="U424" s="288"/>
      <c r="V424" s="288"/>
      <c r="W424" s="288"/>
      <c r="X424" s="288"/>
      <c r="Y424" s="288"/>
      <c r="Z424" s="288"/>
      <c r="AA424" s="288"/>
      <c r="AB424" s="288"/>
      <c r="AC424" s="288"/>
    </row>
    <row r="425">
      <c r="A425" s="288"/>
      <c r="B425" s="288"/>
      <c r="C425" s="288"/>
      <c r="D425" s="288"/>
      <c r="E425" s="288"/>
      <c r="F425" s="288"/>
      <c r="G425" s="288"/>
      <c r="H425" s="288"/>
      <c r="I425" s="288"/>
      <c r="J425" s="288"/>
      <c r="K425" s="288"/>
      <c r="L425" s="288"/>
      <c r="M425" s="288"/>
      <c r="N425" s="288"/>
      <c r="O425" s="288"/>
      <c r="P425" s="288"/>
      <c r="Q425" s="288"/>
      <c r="R425" s="288"/>
      <c r="S425" s="288"/>
      <c r="T425" s="288"/>
      <c r="U425" s="288"/>
      <c r="V425" s="288"/>
      <c r="W425" s="288"/>
      <c r="X425" s="288"/>
      <c r="Y425" s="288"/>
      <c r="Z425" s="288"/>
      <c r="AA425" s="288"/>
      <c r="AB425" s="288"/>
      <c r="AC425" s="288"/>
    </row>
    <row r="426">
      <c r="A426" s="288"/>
      <c r="B426" s="288"/>
      <c r="C426" s="288"/>
      <c r="D426" s="288"/>
      <c r="E426" s="288"/>
      <c r="F426" s="288"/>
      <c r="G426" s="288"/>
      <c r="H426" s="288"/>
      <c r="I426" s="288"/>
      <c r="J426" s="288"/>
      <c r="K426" s="288"/>
      <c r="L426" s="288"/>
      <c r="M426" s="288"/>
      <c r="N426" s="288"/>
      <c r="O426" s="288"/>
      <c r="P426" s="288"/>
      <c r="Q426" s="288"/>
      <c r="R426" s="288"/>
      <c r="S426" s="288"/>
      <c r="T426" s="288"/>
      <c r="U426" s="288"/>
      <c r="V426" s="288"/>
      <c r="W426" s="288"/>
      <c r="X426" s="288"/>
      <c r="Y426" s="288"/>
      <c r="Z426" s="288"/>
      <c r="AA426" s="288"/>
      <c r="AB426" s="288"/>
      <c r="AC426" s="288"/>
    </row>
    <row r="427">
      <c r="A427" s="288"/>
      <c r="B427" s="288"/>
      <c r="C427" s="288"/>
      <c r="D427" s="288"/>
      <c r="E427" s="288"/>
      <c r="F427" s="288"/>
      <c r="G427" s="288"/>
      <c r="H427" s="288"/>
      <c r="I427" s="288"/>
      <c r="J427" s="288"/>
      <c r="K427" s="288"/>
      <c r="L427" s="288"/>
      <c r="M427" s="288"/>
      <c r="N427" s="288"/>
      <c r="O427" s="288"/>
      <c r="P427" s="288"/>
      <c r="Q427" s="288"/>
      <c r="R427" s="288"/>
      <c r="S427" s="288"/>
      <c r="T427" s="288"/>
      <c r="U427" s="288"/>
      <c r="V427" s="288"/>
      <c r="W427" s="288"/>
      <c r="X427" s="288"/>
      <c r="Y427" s="288"/>
      <c r="Z427" s="288"/>
      <c r="AA427" s="288"/>
      <c r="AB427" s="288"/>
      <c r="AC427" s="288"/>
    </row>
    <row r="428">
      <c r="A428" s="288"/>
      <c r="B428" s="288"/>
      <c r="C428" s="288"/>
      <c r="D428" s="288"/>
      <c r="E428" s="288"/>
      <c r="F428" s="288"/>
      <c r="G428" s="288"/>
      <c r="H428" s="288"/>
      <c r="I428" s="288"/>
      <c r="J428" s="288"/>
      <c r="K428" s="288"/>
      <c r="L428" s="288"/>
      <c r="M428" s="288"/>
      <c r="N428" s="288"/>
      <c r="O428" s="288"/>
      <c r="P428" s="288"/>
      <c r="Q428" s="288"/>
      <c r="R428" s="288"/>
      <c r="S428" s="288"/>
      <c r="T428" s="288"/>
      <c r="U428" s="288"/>
      <c r="V428" s="288"/>
      <c r="W428" s="288"/>
      <c r="X428" s="288"/>
      <c r="Y428" s="288"/>
      <c r="Z428" s="288"/>
      <c r="AA428" s="288"/>
      <c r="AB428" s="288"/>
      <c r="AC428" s="288"/>
    </row>
    <row r="429">
      <c r="A429" s="288"/>
      <c r="B429" s="288"/>
      <c r="C429" s="288"/>
      <c r="D429" s="288"/>
      <c r="E429" s="288"/>
      <c r="F429" s="288"/>
      <c r="G429" s="288"/>
      <c r="H429" s="288"/>
      <c r="I429" s="288"/>
      <c r="J429" s="288"/>
      <c r="K429" s="288"/>
      <c r="L429" s="288"/>
      <c r="M429" s="288"/>
      <c r="N429" s="288"/>
      <c r="O429" s="288"/>
      <c r="P429" s="288"/>
      <c r="Q429" s="288"/>
      <c r="R429" s="288"/>
      <c r="S429" s="288"/>
      <c r="T429" s="288"/>
      <c r="U429" s="288"/>
      <c r="V429" s="288"/>
      <c r="W429" s="288"/>
      <c r="X429" s="288"/>
      <c r="Y429" s="288"/>
      <c r="Z429" s="288"/>
      <c r="AA429" s="288"/>
      <c r="AB429" s="288"/>
      <c r="AC429" s="288"/>
    </row>
    <row r="430">
      <c r="A430" s="288"/>
      <c r="B430" s="288"/>
      <c r="C430" s="288"/>
      <c r="D430" s="288"/>
      <c r="E430" s="288"/>
      <c r="F430" s="288"/>
      <c r="G430" s="288"/>
      <c r="H430" s="288"/>
      <c r="I430" s="288"/>
      <c r="J430" s="288"/>
      <c r="K430" s="288"/>
      <c r="L430" s="288"/>
      <c r="M430" s="288"/>
      <c r="N430" s="288"/>
      <c r="O430" s="288"/>
      <c r="P430" s="288"/>
      <c r="Q430" s="288"/>
      <c r="R430" s="288"/>
      <c r="S430" s="288"/>
      <c r="T430" s="288"/>
      <c r="U430" s="288"/>
      <c r="V430" s="288"/>
      <c r="W430" s="288"/>
      <c r="X430" s="288"/>
      <c r="Y430" s="288"/>
      <c r="Z430" s="288"/>
      <c r="AA430" s="288"/>
      <c r="AB430" s="288"/>
      <c r="AC430" s="288"/>
    </row>
    <row r="431">
      <c r="A431" s="288"/>
      <c r="B431" s="288"/>
      <c r="C431" s="288"/>
      <c r="D431" s="288"/>
      <c r="E431" s="288"/>
      <c r="F431" s="288"/>
      <c r="G431" s="288"/>
      <c r="H431" s="288"/>
      <c r="I431" s="288"/>
      <c r="J431" s="288"/>
      <c r="K431" s="288"/>
      <c r="L431" s="288"/>
      <c r="M431" s="288"/>
      <c r="N431" s="288"/>
      <c r="O431" s="288"/>
      <c r="P431" s="288"/>
      <c r="Q431" s="288"/>
      <c r="R431" s="288"/>
      <c r="S431" s="288"/>
      <c r="T431" s="288"/>
      <c r="U431" s="288"/>
      <c r="V431" s="288"/>
      <c r="W431" s="288"/>
      <c r="X431" s="288"/>
      <c r="Y431" s="288"/>
      <c r="Z431" s="288"/>
      <c r="AA431" s="288"/>
      <c r="AB431" s="288"/>
      <c r="AC431" s="288"/>
    </row>
    <row r="432">
      <c r="A432" s="288"/>
      <c r="B432" s="288"/>
      <c r="C432" s="288"/>
      <c r="D432" s="288"/>
      <c r="E432" s="288"/>
      <c r="F432" s="288"/>
      <c r="G432" s="288"/>
      <c r="H432" s="288"/>
      <c r="I432" s="288"/>
      <c r="J432" s="288"/>
      <c r="K432" s="288"/>
      <c r="L432" s="288"/>
      <c r="M432" s="288"/>
      <c r="N432" s="288"/>
      <c r="O432" s="288"/>
      <c r="P432" s="288"/>
      <c r="Q432" s="288"/>
      <c r="R432" s="288"/>
      <c r="S432" s="288"/>
      <c r="T432" s="288"/>
      <c r="U432" s="288"/>
      <c r="V432" s="288"/>
      <c r="W432" s="288"/>
      <c r="X432" s="288"/>
      <c r="Y432" s="288"/>
      <c r="Z432" s="288"/>
      <c r="AA432" s="288"/>
      <c r="AB432" s="288"/>
      <c r="AC432" s="288"/>
    </row>
    <row r="433">
      <c r="A433" s="288"/>
      <c r="B433" s="288"/>
      <c r="C433" s="288"/>
      <c r="D433" s="288"/>
      <c r="E433" s="288"/>
      <c r="F433" s="288"/>
      <c r="G433" s="288"/>
      <c r="H433" s="288"/>
      <c r="I433" s="288"/>
      <c r="J433" s="288"/>
      <c r="K433" s="288"/>
      <c r="L433" s="288"/>
      <c r="M433" s="288"/>
      <c r="N433" s="288"/>
      <c r="O433" s="288"/>
      <c r="P433" s="288"/>
      <c r="Q433" s="288"/>
      <c r="R433" s="288"/>
      <c r="S433" s="288"/>
      <c r="T433" s="288"/>
      <c r="U433" s="288"/>
      <c r="V433" s="288"/>
      <c r="W433" s="288"/>
      <c r="X433" s="288"/>
      <c r="Y433" s="288"/>
      <c r="Z433" s="288"/>
      <c r="AA433" s="288"/>
      <c r="AB433" s="288"/>
      <c r="AC433" s="288"/>
    </row>
    <row r="434">
      <c r="A434" s="288"/>
      <c r="B434" s="288"/>
      <c r="C434" s="288"/>
      <c r="D434" s="288"/>
      <c r="E434" s="288"/>
      <c r="F434" s="288"/>
      <c r="G434" s="288"/>
      <c r="H434" s="288"/>
      <c r="I434" s="288"/>
      <c r="J434" s="288"/>
      <c r="K434" s="288"/>
      <c r="L434" s="288"/>
      <c r="M434" s="288"/>
      <c r="N434" s="288"/>
      <c r="O434" s="288"/>
      <c r="P434" s="288"/>
      <c r="Q434" s="288"/>
      <c r="R434" s="288"/>
      <c r="S434" s="288"/>
      <c r="T434" s="288"/>
      <c r="U434" s="288"/>
      <c r="V434" s="288"/>
      <c r="W434" s="288"/>
      <c r="X434" s="288"/>
      <c r="Y434" s="288"/>
      <c r="Z434" s="288"/>
      <c r="AA434" s="288"/>
      <c r="AB434" s="288"/>
      <c r="AC434" s="288"/>
    </row>
    <row r="435">
      <c r="A435" s="288"/>
      <c r="B435" s="288"/>
      <c r="C435" s="288"/>
      <c r="D435" s="288"/>
      <c r="E435" s="288"/>
      <c r="F435" s="288"/>
      <c r="G435" s="288"/>
      <c r="H435" s="288"/>
      <c r="I435" s="288"/>
      <c r="J435" s="288"/>
      <c r="K435" s="288"/>
      <c r="L435" s="288"/>
      <c r="M435" s="288"/>
      <c r="N435" s="288"/>
      <c r="O435" s="288"/>
      <c r="P435" s="288"/>
      <c r="Q435" s="288"/>
      <c r="R435" s="288"/>
      <c r="S435" s="288"/>
      <c r="T435" s="288"/>
      <c r="U435" s="288"/>
      <c r="V435" s="288"/>
      <c r="W435" s="288"/>
      <c r="X435" s="288"/>
      <c r="Y435" s="288"/>
      <c r="Z435" s="288"/>
      <c r="AA435" s="288"/>
      <c r="AB435" s="288"/>
      <c r="AC435" s="288"/>
    </row>
    <row r="436">
      <c r="A436" s="288"/>
      <c r="B436" s="288"/>
      <c r="C436" s="288"/>
      <c r="D436" s="288"/>
      <c r="E436" s="288"/>
      <c r="F436" s="288"/>
      <c r="G436" s="288"/>
      <c r="H436" s="288"/>
      <c r="I436" s="288"/>
      <c r="J436" s="288"/>
      <c r="K436" s="288"/>
      <c r="L436" s="288"/>
      <c r="M436" s="288"/>
      <c r="N436" s="288"/>
      <c r="O436" s="288"/>
      <c r="P436" s="288"/>
      <c r="Q436" s="288"/>
      <c r="R436" s="288"/>
      <c r="S436" s="288"/>
      <c r="T436" s="288"/>
      <c r="U436" s="288"/>
      <c r="V436" s="288"/>
      <c r="W436" s="288"/>
      <c r="X436" s="288"/>
      <c r="Y436" s="288"/>
      <c r="Z436" s="288"/>
      <c r="AA436" s="288"/>
      <c r="AB436" s="288"/>
      <c r="AC436" s="288"/>
    </row>
    <row r="437">
      <c r="A437" s="288"/>
      <c r="B437" s="288"/>
      <c r="C437" s="288"/>
      <c r="D437" s="288"/>
      <c r="E437" s="288"/>
      <c r="F437" s="288"/>
      <c r="G437" s="288"/>
      <c r="H437" s="288"/>
      <c r="I437" s="288"/>
      <c r="J437" s="288"/>
      <c r="K437" s="288"/>
      <c r="L437" s="288"/>
      <c r="M437" s="288"/>
      <c r="N437" s="288"/>
      <c r="O437" s="288"/>
      <c r="P437" s="288"/>
      <c r="Q437" s="288"/>
      <c r="R437" s="288"/>
      <c r="S437" s="288"/>
      <c r="T437" s="288"/>
      <c r="U437" s="288"/>
      <c r="V437" s="288"/>
      <c r="W437" s="288"/>
      <c r="X437" s="288"/>
      <c r="Y437" s="288"/>
      <c r="Z437" s="288"/>
      <c r="AA437" s="288"/>
      <c r="AB437" s="288"/>
      <c r="AC437" s="288"/>
    </row>
    <row r="438">
      <c r="A438" s="288"/>
      <c r="B438" s="288"/>
      <c r="C438" s="288"/>
      <c r="D438" s="288"/>
      <c r="E438" s="288"/>
      <c r="F438" s="288"/>
      <c r="G438" s="288"/>
      <c r="H438" s="288"/>
      <c r="I438" s="288"/>
      <c r="J438" s="288"/>
      <c r="K438" s="288"/>
      <c r="L438" s="288"/>
      <c r="M438" s="288"/>
      <c r="N438" s="288"/>
      <c r="O438" s="288"/>
      <c r="P438" s="288"/>
      <c r="Q438" s="288"/>
      <c r="R438" s="288"/>
      <c r="S438" s="288"/>
      <c r="T438" s="288"/>
      <c r="U438" s="288"/>
      <c r="V438" s="288"/>
      <c r="W438" s="288"/>
      <c r="X438" s="288"/>
      <c r="Y438" s="288"/>
      <c r="Z438" s="288"/>
      <c r="AA438" s="288"/>
      <c r="AB438" s="288"/>
      <c r="AC438" s="288"/>
    </row>
    <row r="439">
      <c r="A439" s="288"/>
      <c r="B439" s="288"/>
      <c r="C439" s="288"/>
      <c r="D439" s="288"/>
      <c r="E439" s="288"/>
      <c r="F439" s="288"/>
      <c r="G439" s="288"/>
      <c r="H439" s="288"/>
      <c r="I439" s="288"/>
      <c r="J439" s="288"/>
      <c r="K439" s="288"/>
      <c r="L439" s="288"/>
      <c r="M439" s="288"/>
      <c r="N439" s="288"/>
      <c r="O439" s="288"/>
      <c r="P439" s="288"/>
      <c r="Q439" s="288"/>
      <c r="R439" s="288"/>
      <c r="S439" s="288"/>
      <c r="T439" s="288"/>
      <c r="U439" s="288"/>
      <c r="V439" s="288"/>
      <c r="W439" s="288"/>
      <c r="X439" s="288"/>
      <c r="Y439" s="288"/>
      <c r="Z439" s="288"/>
      <c r="AA439" s="288"/>
      <c r="AB439" s="288"/>
      <c r="AC439" s="288"/>
    </row>
    <row r="440">
      <c r="A440" s="288"/>
      <c r="B440" s="288"/>
      <c r="C440" s="288"/>
      <c r="D440" s="288"/>
      <c r="E440" s="288"/>
      <c r="F440" s="288"/>
      <c r="G440" s="288"/>
      <c r="H440" s="288"/>
      <c r="I440" s="288"/>
      <c r="J440" s="288"/>
      <c r="K440" s="288"/>
      <c r="L440" s="288"/>
      <c r="M440" s="288"/>
      <c r="N440" s="288"/>
      <c r="O440" s="288"/>
      <c r="P440" s="288"/>
      <c r="Q440" s="288"/>
      <c r="R440" s="288"/>
      <c r="S440" s="288"/>
      <c r="T440" s="288"/>
      <c r="U440" s="288"/>
      <c r="V440" s="288"/>
      <c r="W440" s="288"/>
      <c r="X440" s="288"/>
      <c r="Y440" s="288"/>
      <c r="Z440" s="288"/>
      <c r="AA440" s="288"/>
      <c r="AB440" s="288"/>
      <c r="AC440" s="288"/>
    </row>
    <row r="441">
      <c r="A441" s="288"/>
      <c r="B441" s="288"/>
      <c r="C441" s="288"/>
      <c r="D441" s="288"/>
      <c r="E441" s="288"/>
      <c r="F441" s="288"/>
      <c r="G441" s="288"/>
      <c r="H441" s="288"/>
      <c r="I441" s="288"/>
      <c r="J441" s="288"/>
      <c r="K441" s="288"/>
      <c r="L441" s="288"/>
      <c r="M441" s="288"/>
      <c r="N441" s="288"/>
      <c r="O441" s="288"/>
      <c r="P441" s="288"/>
      <c r="Q441" s="288"/>
      <c r="R441" s="288"/>
      <c r="S441" s="288"/>
      <c r="T441" s="288"/>
      <c r="U441" s="288"/>
      <c r="V441" s="288"/>
      <c r="W441" s="288"/>
      <c r="X441" s="288"/>
      <c r="Y441" s="288"/>
      <c r="Z441" s="288"/>
      <c r="AA441" s="288"/>
      <c r="AB441" s="288"/>
      <c r="AC441" s="288"/>
    </row>
    <row r="442">
      <c r="A442" s="288"/>
      <c r="B442" s="288"/>
      <c r="C442" s="288"/>
      <c r="D442" s="288"/>
      <c r="E442" s="288"/>
      <c r="F442" s="288"/>
      <c r="G442" s="288"/>
      <c r="H442" s="288"/>
      <c r="I442" s="288"/>
      <c r="J442" s="288"/>
      <c r="K442" s="288"/>
      <c r="L442" s="288"/>
      <c r="M442" s="288"/>
      <c r="N442" s="288"/>
      <c r="O442" s="288"/>
      <c r="P442" s="288"/>
      <c r="Q442" s="288"/>
      <c r="R442" s="288"/>
      <c r="S442" s="288"/>
      <c r="T442" s="288"/>
      <c r="U442" s="288"/>
      <c r="V442" s="288"/>
      <c r="W442" s="288"/>
      <c r="X442" s="288"/>
      <c r="Y442" s="288"/>
      <c r="Z442" s="288"/>
      <c r="AA442" s="288"/>
      <c r="AB442" s="288"/>
      <c r="AC442" s="288"/>
    </row>
    <row r="443">
      <c r="A443" s="288"/>
      <c r="B443" s="288"/>
      <c r="C443" s="288"/>
      <c r="D443" s="288"/>
      <c r="E443" s="288"/>
      <c r="F443" s="288"/>
      <c r="G443" s="288"/>
      <c r="H443" s="288"/>
      <c r="I443" s="288"/>
      <c r="J443" s="288"/>
      <c r="K443" s="288"/>
      <c r="L443" s="288"/>
      <c r="M443" s="288"/>
      <c r="N443" s="288"/>
      <c r="O443" s="288"/>
      <c r="P443" s="288"/>
      <c r="Q443" s="288"/>
      <c r="R443" s="288"/>
      <c r="S443" s="288"/>
      <c r="T443" s="288"/>
      <c r="U443" s="288"/>
      <c r="V443" s="288"/>
      <c r="W443" s="288"/>
      <c r="X443" s="288"/>
      <c r="Y443" s="288"/>
      <c r="Z443" s="288"/>
      <c r="AA443" s="288"/>
      <c r="AB443" s="288"/>
      <c r="AC443" s="288"/>
    </row>
    <row r="444">
      <c r="A444" s="288"/>
      <c r="B444" s="288"/>
      <c r="C444" s="288"/>
      <c r="D444" s="288"/>
      <c r="E444" s="288"/>
      <c r="F444" s="288"/>
      <c r="G444" s="288"/>
      <c r="H444" s="288"/>
      <c r="I444" s="288"/>
      <c r="J444" s="288"/>
      <c r="K444" s="288"/>
      <c r="L444" s="288"/>
      <c r="M444" s="288"/>
      <c r="N444" s="288"/>
      <c r="O444" s="288"/>
      <c r="P444" s="288"/>
      <c r="Q444" s="288"/>
      <c r="R444" s="288"/>
      <c r="S444" s="288"/>
      <c r="T444" s="288"/>
      <c r="U444" s="288"/>
      <c r="V444" s="288"/>
      <c r="W444" s="288"/>
      <c r="X444" s="288"/>
      <c r="Y444" s="288"/>
      <c r="Z444" s="288"/>
      <c r="AA444" s="288"/>
      <c r="AB444" s="288"/>
      <c r="AC444" s="288"/>
    </row>
    <row r="445">
      <c r="A445" s="288"/>
      <c r="B445" s="288"/>
      <c r="C445" s="288"/>
      <c r="D445" s="288"/>
      <c r="E445" s="288"/>
      <c r="F445" s="288"/>
      <c r="G445" s="288"/>
      <c r="H445" s="288"/>
      <c r="I445" s="288"/>
      <c r="J445" s="288"/>
      <c r="K445" s="288"/>
      <c r="L445" s="288"/>
      <c r="M445" s="288"/>
      <c r="N445" s="288"/>
      <c r="O445" s="288"/>
      <c r="P445" s="288"/>
      <c r="Q445" s="288"/>
      <c r="R445" s="288"/>
      <c r="S445" s="288"/>
      <c r="T445" s="288"/>
      <c r="U445" s="288"/>
      <c r="V445" s="288"/>
      <c r="W445" s="288"/>
      <c r="X445" s="288"/>
      <c r="Y445" s="288"/>
      <c r="Z445" s="288"/>
      <c r="AA445" s="288"/>
      <c r="AB445" s="288"/>
      <c r="AC445" s="288"/>
    </row>
    <row r="446">
      <c r="A446" s="288"/>
      <c r="B446" s="288"/>
      <c r="C446" s="288"/>
      <c r="D446" s="288"/>
      <c r="E446" s="288"/>
      <c r="F446" s="288"/>
      <c r="G446" s="288"/>
      <c r="H446" s="288"/>
      <c r="I446" s="288"/>
      <c r="J446" s="288"/>
      <c r="K446" s="288"/>
      <c r="L446" s="288"/>
      <c r="M446" s="288"/>
      <c r="N446" s="288"/>
      <c r="O446" s="288"/>
      <c r="P446" s="288"/>
      <c r="Q446" s="288"/>
      <c r="R446" s="288"/>
      <c r="S446" s="288"/>
      <c r="T446" s="288"/>
      <c r="U446" s="288"/>
      <c r="V446" s="288"/>
      <c r="W446" s="288"/>
      <c r="X446" s="288"/>
      <c r="Y446" s="288"/>
      <c r="Z446" s="288"/>
      <c r="AA446" s="288"/>
      <c r="AB446" s="288"/>
      <c r="AC446" s="288"/>
    </row>
    <row r="447">
      <c r="A447" s="288"/>
      <c r="B447" s="288"/>
      <c r="C447" s="288"/>
      <c r="D447" s="288"/>
      <c r="E447" s="288"/>
      <c r="F447" s="288"/>
      <c r="G447" s="288"/>
      <c r="H447" s="288"/>
      <c r="I447" s="288"/>
      <c r="J447" s="288"/>
      <c r="K447" s="288"/>
      <c r="L447" s="288"/>
      <c r="M447" s="288"/>
      <c r="N447" s="288"/>
      <c r="O447" s="288"/>
      <c r="P447" s="288"/>
      <c r="Q447" s="288"/>
      <c r="R447" s="288"/>
      <c r="S447" s="288"/>
      <c r="T447" s="288"/>
      <c r="U447" s="288"/>
      <c r="V447" s="288"/>
      <c r="W447" s="288"/>
      <c r="X447" s="288"/>
      <c r="Y447" s="288"/>
      <c r="Z447" s="288"/>
      <c r="AA447" s="288"/>
      <c r="AB447" s="288"/>
      <c r="AC447" s="288"/>
    </row>
    <row r="448">
      <c r="A448" s="288"/>
      <c r="B448" s="288"/>
      <c r="C448" s="288"/>
      <c r="D448" s="288"/>
      <c r="E448" s="288"/>
      <c r="F448" s="288"/>
      <c r="G448" s="288"/>
      <c r="H448" s="288"/>
      <c r="I448" s="288"/>
      <c r="J448" s="288"/>
      <c r="K448" s="288"/>
      <c r="L448" s="288"/>
      <c r="M448" s="288"/>
      <c r="N448" s="288"/>
      <c r="O448" s="288"/>
      <c r="P448" s="288"/>
      <c r="Q448" s="288"/>
      <c r="R448" s="288"/>
      <c r="S448" s="288"/>
      <c r="T448" s="288"/>
      <c r="U448" s="288"/>
      <c r="V448" s="288"/>
      <c r="W448" s="288"/>
      <c r="X448" s="288"/>
      <c r="Y448" s="288"/>
      <c r="Z448" s="288"/>
      <c r="AA448" s="288"/>
      <c r="AB448" s="288"/>
      <c r="AC448" s="288"/>
    </row>
    <row r="449">
      <c r="A449" s="288"/>
      <c r="B449" s="288"/>
      <c r="C449" s="288"/>
      <c r="D449" s="288"/>
      <c r="E449" s="288"/>
      <c r="F449" s="288"/>
      <c r="G449" s="288"/>
      <c r="H449" s="288"/>
      <c r="I449" s="288"/>
      <c r="J449" s="288"/>
      <c r="K449" s="288"/>
      <c r="L449" s="288"/>
      <c r="M449" s="288"/>
      <c r="N449" s="288"/>
      <c r="O449" s="288"/>
      <c r="P449" s="288"/>
      <c r="Q449" s="288"/>
      <c r="R449" s="288"/>
      <c r="S449" s="288"/>
      <c r="T449" s="288"/>
      <c r="U449" s="288"/>
      <c r="V449" s="288"/>
      <c r="W449" s="288"/>
      <c r="X449" s="288"/>
      <c r="Y449" s="288"/>
      <c r="Z449" s="288"/>
      <c r="AA449" s="288"/>
      <c r="AB449" s="288"/>
      <c r="AC449" s="288"/>
    </row>
    <row r="450">
      <c r="A450" s="288"/>
      <c r="B450" s="288"/>
      <c r="C450" s="288"/>
      <c r="D450" s="288"/>
      <c r="E450" s="288"/>
      <c r="F450" s="288"/>
      <c r="G450" s="288"/>
      <c r="H450" s="288"/>
      <c r="I450" s="288"/>
      <c r="J450" s="288"/>
      <c r="K450" s="288"/>
      <c r="L450" s="288"/>
      <c r="M450" s="288"/>
      <c r="N450" s="288"/>
      <c r="O450" s="288"/>
      <c r="P450" s="288"/>
      <c r="Q450" s="288"/>
      <c r="R450" s="288"/>
      <c r="S450" s="288"/>
      <c r="T450" s="288"/>
      <c r="U450" s="288"/>
      <c r="V450" s="288"/>
      <c r="W450" s="288"/>
      <c r="X450" s="288"/>
      <c r="Y450" s="288"/>
      <c r="Z450" s="288"/>
      <c r="AA450" s="288"/>
      <c r="AB450" s="288"/>
      <c r="AC450" s="288"/>
    </row>
    <row r="451">
      <c r="A451" s="288"/>
      <c r="B451" s="288"/>
      <c r="C451" s="288"/>
      <c r="D451" s="288"/>
      <c r="E451" s="288"/>
      <c r="F451" s="288"/>
      <c r="G451" s="288"/>
      <c r="H451" s="288"/>
      <c r="I451" s="288"/>
      <c r="J451" s="288"/>
      <c r="K451" s="288"/>
      <c r="L451" s="288"/>
      <c r="M451" s="288"/>
      <c r="N451" s="288"/>
      <c r="O451" s="288"/>
      <c r="P451" s="288"/>
      <c r="Q451" s="288"/>
      <c r="R451" s="288"/>
      <c r="S451" s="288"/>
      <c r="T451" s="288"/>
      <c r="U451" s="288"/>
      <c r="V451" s="288"/>
      <c r="W451" s="288"/>
      <c r="X451" s="288"/>
      <c r="Y451" s="288"/>
      <c r="Z451" s="288"/>
      <c r="AA451" s="288"/>
      <c r="AB451" s="288"/>
      <c r="AC451" s="288"/>
    </row>
    <row r="452">
      <c r="A452" s="288"/>
      <c r="B452" s="288"/>
      <c r="C452" s="288"/>
      <c r="D452" s="288"/>
      <c r="E452" s="288"/>
      <c r="F452" s="288"/>
      <c r="G452" s="288"/>
      <c r="H452" s="288"/>
      <c r="I452" s="288"/>
      <c r="J452" s="288"/>
      <c r="K452" s="288"/>
      <c r="L452" s="288"/>
      <c r="M452" s="288"/>
      <c r="N452" s="288"/>
      <c r="O452" s="288"/>
      <c r="P452" s="288"/>
      <c r="Q452" s="288"/>
      <c r="R452" s="288"/>
      <c r="S452" s="288"/>
      <c r="T452" s="288"/>
      <c r="U452" s="288"/>
      <c r="V452" s="288"/>
      <c r="W452" s="288"/>
      <c r="X452" s="288"/>
      <c r="Y452" s="288"/>
      <c r="Z452" s="288"/>
      <c r="AA452" s="288"/>
      <c r="AB452" s="288"/>
      <c r="AC452" s="288"/>
    </row>
    <row r="453">
      <c r="A453" s="288"/>
      <c r="B453" s="288"/>
      <c r="C453" s="288"/>
      <c r="D453" s="288"/>
      <c r="E453" s="288"/>
      <c r="F453" s="288"/>
      <c r="G453" s="288"/>
      <c r="H453" s="288"/>
      <c r="I453" s="288"/>
      <c r="J453" s="288"/>
      <c r="K453" s="288"/>
      <c r="L453" s="288"/>
      <c r="M453" s="288"/>
      <c r="N453" s="288"/>
      <c r="O453" s="288"/>
      <c r="P453" s="288"/>
      <c r="Q453" s="288"/>
      <c r="R453" s="288"/>
      <c r="S453" s="288"/>
      <c r="T453" s="288"/>
      <c r="U453" s="288"/>
      <c r="V453" s="288"/>
      <c r="W453" s="288"/>
      <c r="X453" s="288"/>
      <c r="Y453" s="288"/>
      <c r="Z453" s="288"/>
      <c r="AA453" s="288"/>
      <c r="AB453" s="288"/>
      <c r="AC453" s="288"/>
    </row>
    <row r="454">
      <c r="A454" s="288"/>
      <c r="B454" s="288"/>
      <c r="C454" s="288"/>
      <c r="D454" s="288"/>
      <c r="E454" s="288"/>
      <c r="F454" s="288"/>
      <c r="G454" s="288"/>
      <c r="H454" s="288"/>
      <c r="I454" s="288"/>
      <c r="J454" s="288"/>
      <c r="K454" s="288"/>
      <c r="L454" s="288"/>
      <c r="M454" s="288"/>
      <c r="N454" s="288"/>
      <c r="O454" s="288"/>
      <c r="P454" s="288"/>
      <c r="Q454" s="288"/>
      <c r="R454" s="288"/>
      <c r="S454" s="288"/>
      <c r="T454" s="288"/>
      <c r="U454" s="288"/>
      <c r="V454" s="288"/>
      <c r="W454" s="288"/>
      <c r="X454" s="288"/>
      <c r="Y454" s="288"/>
      <c r="Z454" s="288"/>
      <c r="AA454" s="288"/>
      <c r="AB454" s="288"/>
      <c r="AC454" s="288"/>
    </row>
    <row r="455">
      <c r="A455" s="288"/>
      <c r="B455" s="288"/>
      <c r="C455" s="288"/>
      <c r="D455" s="288"/>
      <c r="E455" s="288"/>
      <c r="F455" s="288"/>
      <c r="G455" s="288"/>
      <c r="H455" s="288"/>
      <c r="I455" s="288"/>
      <c r="J455" s="288"/>
      <c r="K455" s="288"/>
      <c r="L455" s="288"/>
      <c r="M455" s="288"/>
      <c r="N455" s="288"/>
      <c r="O455" s="288"/>
      <c r="P455" s="288"/>
      <c r="Q455" s="288"/>
      <c r="R455" s="288"/>
      <c r="S455" s="288"/>
      <c r="T455" s="288"/>
      <c r="U455" s="288"/>
      <c r="V455" s="288"/>
      <c r="W455" s="288"/>
      <c r="X455" s="288"/>
      <c r="Y455" s="288"/>
      <c r="Z455" s="288"/>
      <c r="AA455" s="288"/>
      <c r="AB455" s="288"/>
      <c r="AC455" s="288"/>
    </row>
    <row r="456">
      <c r="A456" s="288"/>
      <c r="B456" s="288"/>
      <c r="C456" s="288"/>
      <c r="D456" s="288"/>
      <c r="E456" s="288"/>
      <c r="F456" s="288"/>
      <c r="G456" s="288"/>
      <c r="H456" s="288"/>
      <c r="I456" s="288"/>
      <c r="J456" s="288"/>
      <c r="K456" s="288"/>
      <c r="L456" s="288"/>
      <c r="M456" s="288"/>
      <c r="N456" s="288"/>
      <c r="O456" s="288"/>
      <c r="P456" s="288"/>
      <c r="Q456" s="288"/>
      <c r="R456" s="288"/>
      <c r="S456" s="288"/>
      <c r="T456" s="288"/>
      <c r="U456" s="288"/>
      <c r="V456" s="288"/>
      <c r="W456" s="288"/>
      <c r="X456" s="288"/>
      <c r="Y456" s="288"/>
      <c r="Z456" s="288"/>
      <c r="AA456" s="288"/>
      <c r="AB456" s="288"/>
      <c r="AC456" s="288"/>
    </row>
    <row r="457">
      <c r="A457" s="288"/>
      <c r="B457" s="288"/>
      <c r="C457" s="288"/>
      <c r="D457" s="288"/>
      <c r="E457" s="288"/>
      <c r="F457" s="288"/>
      <c r="G457" s="288"/>
      <c r="H457" s="288"/>
      <c r="I457" s="288"/>
      <c r="J457" s="288"/>
      <c r="K457" s="288"/>
      <c r="L457" s="288"/>
      <c r="M457" s="288"/>
      <c r="N457" s="288"/>
      <c r="O457" s="288"/>
      <c r="P457" s="288"/>
      <c r="Q457" s="288"/>
      <c r="R457" s="288"/>
      <c r="S457" s="288"/>
      <c r="T457" s="288"/>
      <c r="U457" s="288"/>
      <c r="V457" s="288"/>
      <c r="W457" s="288"/>
      <c r="X457" s="288"/>
      <c r="Y457" s="288"/>
      <c r="Z457" s="288"/>
      <c r="AA457" s="288"/>
      <c r="AB457" s="288"/>
      <c r="AC457" s="288"/>
    </row>
    <row r="458">
      <c r="A458" s="288"/>
      <c r="B458" s="288"/>
      <c r="C458" s="288"/>
      <c r="D458" s="288"/>
      <c r="E458" s="288"/>
      <c r="F458" s="288"/>
      <c r="G458" s="288"/>
      <c r="H458" s="288"/>
      <c r="I458" s="288"/>
      <c r="J458" s="288"/>
      <c r="K458" s="288"/>
      <c r="L458" s="288"/>
      <c r="M458" s="288"/>
      <c r="N458" s="288"/>
      <c r="O458" s="288"/>
      <c r="P458" s="288"/>
      <c r="Q458" s="288"/>
      <c r="R458" s="288"/>
      <c r="S458" s="288"/>
      <c r="T458" s="288"/>
      <c r="U458" s="288"/>
      <c r="V458" s="288"/>
      <c r="W458" s="288"/>
      <c r="X458" s="288"/>
      <c r="Y458" s="288"/>
      <c r="Z458" s="288"/>
      <c r="AA458" s="288"/>
      <c r="AB458" s="288"/>
      <c r="AC458" s="288"/>
    </row>
    <row r="459">
      <c r="A459" s="288"/>
      <c r="B459" s="288"/>
      <c r="C459" s="288"/>
      <c r="D459" s="288"/>
      <c r="E459" s="288"/>
      <c r="F459" s="288"/>
      <c r="G459" s="288"/>
      <c r="H459" s="288"/>
      <c r="I459" s="288"/>
      <c r="J459" s="288"/>
      <c r="K459" s="288"/>
      <c r="L459" s="288"/>
      <c r="M459" s="288"/>
      <c r="N459" s="288"/>
      <c r="O459" s="288"/>
      <c r="P459" s="288"/>
      <c r="Q459" s="288"/>
      <c r="R459" s="288"/>
      <c r="S459" s="288"/>
      <c r="T459" s="288"/>
      <c r="U459" s="288"/>
      <c r="V459" s="288"/>
      <c r="W459" s="288"/>
      <c r="X459" s="288"/>
      <c r="Y459" s="288"/>
      <c r="Z459" s="288"/>
      <c r="AA459" s="288"/>
      <c r="AB459" s="288"/>
      <c r="AC459" s="288"/>
    </row>
    <row r="460">
      <c r="A460" s="288"/>
      <c r="B460" s="288"/>
      <c r="C460" s="288"/>
      <c r="D460" s="288"/>
      <c r="E460" s="288"/>
      <c r="F460" s="288"/>
      <c r="G460" s="288"/>
      <c r="H460" s="288"/>
      <c r="I460" s="288"/>
      <c r="J460" s="288"/>
      <c r="K460" s="288"/>
      <c r="L460" s="288"/>
      <c r="M460" s="288"/>
      <c r="N460" s="288"/>
      <c r="O460" s="288"/>
      <c r="P460" s="288"/>
      <c r="Q460" s="288"/>
      <c r="R460" s="288"/>
      <c r="S460" s="288"/>
      <c r="T460" s="288"/>
      <c r="U460" s="288"/>
      <c r="V460" s="288"/>
      <c r="W460" s="288"/>
      <c r="X460" s="288"/>
      <c r="Y460" s="288"/>
      <c r="Z460" s="288"/>
      <c r="AA460" s="288"/>
      <c r="AB460" s="288"/>
      <c r="AC460" s="288"/>
    </row>
    <row r="461">
      <c r="A461" s="288"/>
      <c r="B461" s="288"/>
      <c r="C461" s="288"/>
      <c r="D461" s="288"/>
      <c r="E461" s="288"/>
      <c r="F461" s="288"/>
      <c r="G461" s="288"/>
      <c r="H461" s="288"/>
      <c r="I461" s="288"/>
      <c r="J461" s="288"/>
      <c r="K461" s="288"/>
      <c r="L461" s="288"/>
      <c r="M461" s="288"/>
      <c r="N461" s="288"/>
      <c r="O461" s="288"/>
      <c r="P461" s="288"/>
      <c r="Q461" s="288"/>
      <c r="R461" s="288"/>
      <c r="S461" s="288"/>
      <c r="T461" s="288"/>
      <c r="U461" s="288"/>
      <c r="V461" s="288"/>
      <c r="W461" s="288"/>
      <c r="X461" s="288"/>
      <c r="Y461" s="288"/>
      <c r="Z461" s="288"/>
      <c r="AA461" s="288"/>
      <c r="AB461" s="288"/>
      <c r="AC461" s="288"/>
    </row>
    <row r="462">
      <c r="A462" s="288"/>
      <c r="B462" s="288"/>
      <c r="C462" s="288"/>
      <c r="D462" s="288"/>
      <c r="E462" s="288"/>
      <c r="F462" s="288"/>
      <c r="G462" s="288"/>
      <c r="H462" s="288"/>
      <c r="I462" s="288"/>
      <c r="J462" s="288"/>
      <c r="K462" s="288"/>
      <c r="L462" s="288"/>
      <c r="M462" s="288"/>
      <c r="N462" s="288"/>
      <c r="O462" s="288"/>
      <c r="P462" s="288"/>
      <c r="Q462" s="288"/>
      <c r="R462" s="288"/>
      <c r="S462" s="288"/>
      <c r="T462" s="288"/>
      <c r="U462" s="288"/>
      <c r="V462" s="288"/>
      <c r="W462" s="288"/>
      <c r="X462" s="288"/>
      <c r="Y462" s="288"/>
      <c r="Z462" s="288"/>
      <c r="AA462" s="288"/>
      <c r="AB462" s="288"/>
      <c r="AC462" s="288"/>
    </row>
    <row r="463">
      <c r="A463" s="288"/>
      <c r="B463" s="288"/>
      <c r="C463" s="288"/>
      <c r="D463" s="288"/>
      <c r="E463" s="288"/>
      <c r="F463" s="288"/>
      <c r="G463" s="288"/>
      <c r="H463" s="288"/>
      <c r="I463" s="288"/>
      <c r="J463" s="288"/>
      <c r="K463" s="288"/>
      <c r="L463" s="288"/>
      <c r="M463" s="288"/>
      <c r="N463" s="288"/>
      <c r="O463" s="288"/>
      <c r="P463" s="288"/>
      <c r="Q463" s="288"/>
      <c r="R463" s="288"/>
      <c r="S463" s="288"/>
      <c r="T463" s="288"/>
      <c r="U463" s="288"/>
      <c r="V463" s="288"/>
      <c r="W463" s="288"/>
      <c r="X463" s="288"/>
      <c r="Y463" s="288"/>
      <c r="Z463" s="288"/>
      <c r="AA463" s="288"/>
      <c r="AB463" s="288"/>
      <c r="AC463" s="288"/>
    </row>
    <row r="464">
      <c r="A464" s="288"/>
      <c r="B464" s="288"/>
      <c r="C464" s="288"/>
      <c r="D464" s="288"/>
      <c r="E464" s="288"/>
      <c r="F464" s="288"/>
      <c r="G464" s="288"/>
      <c r="H464" s="288"/>
      <c r="I464" s="288"/>
      <c r="J464" s="288"/>
      <c r="K464" s="288"/>
      <c r="L464" s="288"/>
      <c r="M464" s="288"/>
      <c r="N464" s="288"/>
      <c r="O464" s="288"/>
      <c r="P464" s="288"/>
      <c r="Q464" s="288"/>
      <c r="R464" s="288"/>
      <c r="S464" s="288"/>
      <c r="T464" s="288"/>
      <c r="U464" s="288"/>
      <c r="V464" s="288"/>
      <c r="W464" s="288"/>
      <c r="X464" s="288"/>
      <c r="Y464" s="288"/>
      <c r="Z464" s="288"/>
      <c r="AA464" s="288"/>
      <c r="AB464" s="288"/>
      <c r="AC464" s="288"/>
    </row>
    <row r="465">
      <c r="A465" s="288"/>
      <c r="B465" s="288"/>
      <c r="C465" s="288"/>
      <c r="D465" s="288"/>
      <c r="E465" s="288"/>
      <c r="F465" s="288"/>
      <c r="G465" s="288"/>
      <c r="H465" s="288"/>
      <c r="I465" s="288"/>
      <c r="J465" s="288"/>
      <c r="K465" s="288"/>
      <c r="L465" s="288"/>
      <c r="M465" s="288"/>
      <c r="N465" s="288"/>
      <c r="O465" s="288"/>
      <c r="P465" s="288"/>
      <c r="Q465" s="288"/>
      <c r="R465" s="288"/>
      <c r="S465" s="288"/>
      <c r="T465" s="288"/>
      <c r="U465" s="288"/>
      <c r="V465" s="288"/>
      <c r="W465" s="288"/>
      <c r="X465" s="288"/>
      <c r="Y465" s="288"/>
      <c r="Z465" s="288"/>
      <c r="AA465" s="288"/>
      <c r="AB465" s="288"/>
      <c r="AC465" s="288"/>
    </row>
    <row r="466">
      <c r="A466" s="288"/>
      <c r="B466" s="288"/>
      <c r="C466" s="288"/>
      <c r="D466" s="288"/>
      <c r="E466" s="288"/>
      <c r="F466" s="288"/>
      <c r="G466" s="288"/>
      <c r="H466" s="288"/>
      <c r="I466" s="288"/>
      <c r="J466" s="288"/>
      <c r="K466" s="288"/>
      <c r="L466" s="288"/>
      <c r="M466" s="288"/>
      <c r="N466" s="288"/>
      <c r="O466" s="288"/>
      <c r="P466" s="288"/>
      <c r="Q466" s="288"/>
      <c r="R466" s="288"/>
      <c r="S466" s="288"/>
      <c r="T466" s="288"/>
      <c r="U466" s="288"/>
      <c r="V466" s="288"/>
      <c r="W466" s="288"/>
      <c r="X466" s="288"/>
      <c r="Y466" s="288"/>
      <c r="Z466" s="288"/>
      <c r="AA466" s="288"/>
      <c r="AB466" s="288"/>
      <c r="AC466" s="288"/>
    </row>
    <row r="467">
      <c r="A467" s="288"/>
      <c r="B467" s="288"/>
      <c r="C467" s="288"/>
      <c r="D467" s="288"/>
      <c r="E467" s="288"/>
      <c r="F467" s="288"/>
      <c r="G467" s="288"/>
      <c r="H467" s="288"/>
      <c r="I467" s="288"/>
      <c r="J467" s="288"/>
      <c r="K467" s="288"/>
      <c r="L467" s="288"/>
      <c r="M467" s="288"/>
      <c r="N467" s="288"/>
      <c r="O467" s="288"/>
      <c r="P467" s="288"/>
      <c r="Q467" s="288"/>
      <c r="R467" s="288"/>
      <c r="S467" s="288"/>
      <c r="T467" s="288"/>
      <c r="U467" s="288"/>
      <c r="V467" s="288"/>
      <c r="W467" s="288"/>
      <c r="X467" s="288"/>
      <c r="Y467" s="288"/>
      <c r="Z467" s="288"/>
      <c r="AA467" s="288"/>
      <c r="AB467" s="288"/>
      <c r="AC467" s="288"/>
    </row>
    <row r="468">
      <c r="A468" s="288"/>
      <c r="B468" s="288"/>
      <c r="C468" s="288"/>
      <c r="D468" s="288"/>
      <c r="E468" s="288"/>
      <c r="F468" s="288"/>
      <c r="G468" s="288"/>
      <c r="H468" s="288"/>
      <c r="I468" s="288"/>
      <c r="J468" s="288"/>
      <c r="K468" s="288"/>
      <c r="L468" s="288"/>
      <c r="M468" s="288"/>
      <c r="N468" s="288"/>
      <c r="O468" s="288"/>
      <c r="P468" s="288"/>
      <c r="Q468" s="288"/>
      <c r="R468" s="288"/>
      <c r="S468" s="288"/>
      <c r="T468" s="288"/>
      <c r="U468" s="288"/>
      <c r="V468" s="288"/>
      <c r="W468" s="288"/>
      <c r="X468" s="288"/>
      <c r="Y468" s="288"/>
      <c r="Z468" s="288"/>
      <c r="AA468" s="288"/>
      <c r="AB468" s="288"/>
      <c r="AC468" s="288"/>
    </row>
    <row r="469">
      <c r="A469" s="288"/>
      <c r="B469" s="288"/>
      <c r="C469" s="288"/>
      <c r="D469" s="288"/>
      <c r="E469" s="288"/>
      <c r="F469" s="288"/>
      <c r="G469" s="288"/>
      <c r="H469" s="288"/>
      <c r="I469" s="288"/>
      <c r="J469" s="288"/>
      <c r="K469" s="288"/>
      <c r="L469" s="288"/>
      <c r="M469" s="288"/>
      <c r="N469" s="288"/>
      <c r="O469" s="288"/>
      <c r="P469" s="288"/>
      <c r="Q469" s="288"/>
      <c r="R469" s="288"/>
      <c r="S469" s="288"/>
      <c r="T469" s="288"/>
      <c r="U469" s="288"/>
      <c r="V469" s="288"/>
      <c r="W469" s="288"/>
      <c r="X469" s="288"/>
      <c r="Y469" s="288"/>
      <c r="Z469" s="288"/>
      <c r="AA469" s="288"/>
      <c r="AB469" s="288"/>
      <c r="AC469" s="288"/>
    </row>
    <row r="470">
      <c r="A470" s="288"/>
      <c r="B470" s="288"/>
      <c r="C470" s="288"/>
      <c r="D470" s="288"/>
      <c r="E470" s="288"/>
      <c r="F470" s="288"/>
      <c r="G470" s="288"/>
      <c r="H470" s="288"/>
      <c r="I470" s="288"/>
      <c r="J470" s="288"/>
      <c r="K470" s="288"/>
      <c r="L470" s="288"/>
      <c r="M470" s="288"/>
      <c r="N470" s="288"/>
      <c r="O470" s="288"/>
      <c r="P470" s="288"/>
      <c r="Q470" s="288"/>
      <c r="R470" s="288"/>
      <c r="S470" s="288"/>
      <c r="T470" s="288"/>
      <c r="U470" s="288"/>
      <c r="V470" s="288"/>
      <c r="W470" s="288"/>
      <c r="X470" s="288"/>
      <c r="Y470" s="288"/>
      <c r="Z470" s="288"/>
      <c r="AA470" s="288"/>
      <c r="AB470" s="288"/>
      <c r="AC470" s="288"/>
    </row>
    <row r="471">
      <c r="A471" s="288"/>
      <c r="B471" s="288"/>
      <c r="C471" s="288"/>
      <c r="D471" s="288"/>
      <c r="E471" s="288"/>
      <c r="F471" s="288"/>
      <c r="G471" s="288"/>
      <c r="H471" s="288"/>
      <c r="I471" s="288"/>
      <c r="J471" s="288"/>
      <c r="K471" s="288"/>
      <c r="L471" s="288"/>
      <c r="M471" s="288"/>
      <c r="N471" s="288"/>
      <c r="O471" s="288"/>
      <c r="P471" s="288"/>
      <c r="Q471" s="288"/>
      <c r="R471" s="288"/>
      <c r="S471" s="288"/>
      <c r="T471" s="288"/>
      <c r="U471" s="288"/>
      <c r="V471" s="288"/>
      <c r="W471" s="288"/>
      <c r="X471" s="288"/>
      <c r="Y471" s="288"/>
      <c r="Z471" s="288"/>
      <c r="AA471" s="288"/>
      <c r="AB471" s="288"/>
      <c r="AC471" s="288"/>
    </row>
    <row r="472">
      <c r="A472" s="288"/>
      <c r="B472" s="288"/>
      <c r="C472" s="288"/>
      <c r="D472" s="288"/>
      <c r="E472" s="288"/>
      <c r="F472" s="288"/>
      <c r="G472" s="288"/>
      <c r="H472" s="288"/>
      <c r="I472" s="288"/>
      <c r="J472" s="288"/>
      <c r="K472" s="288"/>
      <c r="L472" s="288"/>
      <c r="M472" s="288"/>
      <c r="N472" s="288"/>
      <c r="O472" s="288"/>
      <c r="P472" s="288"/>
      <c r="Q472" s="288"/>
      <c r="R472" s="288"/>
      <c r="S472" s="288"/>
      <c r="T472" s="288"/>
      <c r="U472" s="288"/>
      <c r="V472" s="288"/>
      <c r="W472" s="288"/>
      <c r="X472" s="288"/>
      <c r="Y472" s="288"/>
      <c r="Z472" s="288"/>
      <c r="AA472" s="288"/>
      <c r="AB472" s="288"/>
      <c r="AC472" s="288"/>
    </row>
    <row r="473">
      <c r="A473" s="288"/>
      <c r="B473" s="288"/>
      <c r="C473" s="288"/>
      <c r="D473" s="288"/>
      <c r="E473" s="288"/>
      <c r="F473" s="288"/>
      <c r="G473" s="288"/>
      <c r="H473" s="288"/>
      <c r="I473" s="288"/>
      <c r="J473" s="288"/>
      <c r="K473" s="288"/>
      <c r="L473" s="288"/>
      <c r="M473" s="288"/>
      <c r="N473" s="288"/>
      <c r="O473" s="288"/>
      <c r="P473" s="288"/>
      <c r="Q473" s="288"/>
      <c r="R473" s="288"/>
      <c r="S473" s="288"/>
      <c r="T473" s="288"/>
      <c r="U473" s="288"/>
      <c r="V473" s="288"/>
      <c r="W473" s="288"/>
      <c r="X473" s="288"/>
      <c r="Y473" s="288"/>
      <c r="Z473" s="288"/>
      <c r="AA473" s="288"/>
      <c r="AB473" s="288"/>
      <c r="AC473" s="288"/>
    </row>
    <row r="474">
      <c r="A474" s="288"/>
      <c r="B474" s="288"/>
      <c r="C474" s="288"/>
      <c r="D474" s="288"/>
      <c r="E474" s="288"/>
      <c r="F474" s="288"/>
      <c r="G474" s="288"/>
      <c r="H474" s="288"/>
      <c r="I474" s="288"/>
      <c r="J474" s="288"/>
      <c r="K474" s="288"/>
      <c r="L474" s="288"/>
      <c r="M474" s="288"/>
      <c r="N474" s="288"/>
      <c r="O474" s="288"/>
      <c r="P474" s="288"/>
      <c r="Q474" s="288"/>
      <c r="R474" s="288"/>
      <c r="S474" s="288"/>
      <c r="T474" s="288"/>
      <c r="U474" s="288"/>
      <c r="V474" s="288"/>
      <c r="W474" s="288"/>
      <c r="X474" s="288"/>
      <c r="Y474" s="288"/>
      <c r="Z474" s="288"/>
      <c r="AA474" s="288"/>
      <c r="AB474" s="288"/>
      <c r="AC474" s="288"/>
    </row>
    <row r="475">
      <c r="A475" s="288"/>
      <c r="B475" s="288"/>
      <c r="C475" s="288"/>
      <c r="D475" s="288"/>
      <c r="E475" s="288"/>
      <c r="F475" s="288"/>
      <c r="G475" s="288"/>
      <c r="H475" s="288"/>
      <c r="I475" s="288"/>
      <c r="J475" s="288"/>
      <c r="K475" s="288"/>
      <c r="L475" s="288"/>
      <c r="M475" s="288"/>
      <c r="N475" s="288"/>
      <c r="O475" s="288"/>
      <c r="P475" s="288"/>
      <c r="Q475" s="288"/>
      <c r="R475" s="288"/>
      <c r="S475" s="288"/>
      <c r="T475" s="288"/>
      <c r="U475" s="288"/>
      <c r="V475" s="288"/>
      <c r="W475" s="288"/>
      <c r="X475" s="288"/>
      <c r="Y475" s="288"/>
      <c r="Z475" s="288"/>
      <c r="AA475" s="288"/>
      <c r="AB475" s="288"/>
      <c r="AC475" s="288"/>
    </row>
    <row r="476">
      <c r="A476" s="288"/>
      <c r="B476" s="288"/>
      <c r="C476" s="288"/>
      <c r="D476" s="288"/>
      <c r="E476" s="288"/>
      <c r="F476" s="288"/>
      <c r="G476" s="288"/>
      <c r="H476" s="288"/>
      <c r="I476" s="288"/>
      <c r="J476" s="288"/>
      <c r="K476" s="288"/>
      <c r="L476" s="288"/>
      <c r="M476" s="288"/>
      <c r="N476" s="288"/>
      <c r="O476" s="288"/>
      <c r="P476" s="288"/>
      <c r="Q476" s="288"/>
      <c r="R476" s="288"/>
      <c r="S476" s="288"/>
      <c r="T476" s="288"/>
      <c r="U476" s="288"/>
      <c r="V476" s="288"/>
      <c r="W476" s="288"/>
      <c r="X476" s="288"/>
      <c r="Y476" s="288"/>
      <c r="Z476" s="288"/>
      <c r="AA476" s="288"/>
      <c r="AB476" s="288"/>
      <c r="AC476" s="288"/>
    </row>
    <row r="477">
      <c r="A477" s="288"/>
      <c r="B477" s="288"/>
      <c r="C477" s="288"/>
      <c r="D477" s="288"/>
      <c r="E477" s="288"/>
      <c r="F477" s="288"/>
      <c r="G477" s="288"/>
      <c r="H477" s="288"/>
      <c r="I477" s="288"/>
      <c r="J477" s="288"/>
      <c r="K477" s="288"/>
      <c r="L477" s="288"/>
      <c r="M477" s="288"/>
      <c r="N477" s="288"/>
      <c r="O477" s="288"/>
      <c r="P477" s="288"/>
      <c r="Q477" s="288"/>
      <c r="R477" s="288"/>
      <c r="S477" s="288"/>
      <c r="T477" s="288"/>
      <c r="U477" s="288"/>
      <c r="V477" s="288"/>
      <c r="W477" s="288"/>
      <c r="X477" s="288"/>
      <c r="Y477" s="288"/>
      <c r="Z477" s="288"/>
      <c r="AA477" s="288"/>
      <c r="AB477" s="288"/>
      <c r="AC477" s="288"/>
    </row>
    <row r="478">
      <c r="A478" s="288"/>
      <c r="B478" s="288"/>
      <c r="C478" s="288"/>
      <c r="D478" s="288"/>
      <c r="E478" s="288"/>
      <c r="F478" s="288"/>
      <c r="G478" s="288"/>
      <c r="H478" s="288"/>
      <c r="I478" s="288"/>
      <c r="J478" s="288"/>
      <c r="K478" s="288"/>
      <c r="L478" s="288"/>
      <c r="M478" s="288"/>
      <c r="N478" s="288"/>
      <c r="O478" s="288"/>
      <c r="P478" s="288"/>
      <c r="Q478" s="288"/>
      <c r="R478" s="288"/>
      <c r="S478" s="288"/>
      <c r="T478" s="288"/>
      <c r="U478" s="288"/>
      <c r="V478" s="288"/>
      <c r="W478" s="288"/>
      <c r="X478" s="288"/>
      <c r="Y478" s="288"/>
      <c r="Z478" s="288"/>
      <c r="AA478" s="288"/>
      <c r="AB478" s="288"/>
      <c r="AC478" s="288"/>
    </row>
    <row r="479">
      <c r="A479" s="288"/>
      <c r="B479" s="288"/>
      <c r="C479" s="288"/>
      <c r="D479" s="288"/>
      <c r="E479" s="288"/>
      <c r="F479" s="288"/>
      <c r="G479" s="288"/>
      <c r="H479" s="288"/>
      <c r="I479" s="288"/>
      <c r="J479" s="288"/>
      <c r="K479" s="288"/>
      <c r="L479" s="288"/>
      <c r="M479" s="288"/>
      <c r="N479" s="288"/>
      <c r="O479" s="288"/>
      <c r="P479" s="288"/>
      <c r="Q479" s="288"/>
      <c r="R479" s="288"/>
      <c r="S479" s="288"/>
      <c r="T479" s="288"/>
      <c r="U479" s="288"/>
      <c r="V479" s="288"/>
      <c r="W479" s="288"/>
      <c r="X479" s="288"/>
      <c r="Y479" s="288"/>
      <c r="Z479" s="288"/>
      <c r="AA479" s="288"/>
      <c r="AB479" s="288"/>
      <c r="AC479" s="288"/>
    </row>
    <row r="480">
      <c r="A480" s="288"/>
      <c r="B480" s="288"/>
      <c r="C480" s="288"/>
      <c r="D480" s="288"/>
      <c r="E480" s="288"/>
      <c r="F480" s="288"/>
      <c r="G480" s="288"/>
      <c r="H480" s="288"/>
      <c r="I480" s="288"/>
      <c r="J480" s="288"/>
      <c r="K480" s="288"/>
      <c r="L480" s="288"/>
      <c r="M480" s="288"/>
      <c r="N480" s="288"/>
      <c r="O480" s="288"/>
      <c r="P480" s="288"/>
      <c r="Q480" s="288"/>
      <c r="R480" s="288"/>
      <c r="S480" s="288"/>
      <c r="T480" s="288"/>
      <c r="U480" s="288"/>
      <c r="V480" s="288"/>
      <c r="W480" s="288"/>
      <c r="X480" s="288"/>
      <c r="Y480" s="288"/>
      <c r="Z480" s="288"/>
      <c r="AA480" s="288"/>
      <c r="AB480" s="288"/>
      <c r="AC480" s="288"/>
    </row>
    <row r="481">
      <c r="A481" s="288"/>
      <c r="B481" s="288"/>
      <c r="C481" s="288"/>
      <c r="D481" s="288"/>
      <c r="E481" s="288"/>
      <c r="F481" s="288"/>
      <c r="G481" s="288"/>
      <c r="H481" s="288"/>
      <c r="I481" s="288"/>
      <c r="J481" s="288"/>
      <c r="K481" s="288"/>
      <c r="L481" s="288"/>
      <c r="M481" s="288"/>
      <c r="N481" s="288"/>
      <c r="O481" s="288"/>
      <c r="P481" s="288"/>
      <c r="Q481" s="288"/>
      <c r="R481" s="288"/>
      <c r="S481" s="288"/>
      <c r="T481" s="288"/>
      <c r="U481" s="288"/>
      <c r="V481" s="288"/>
      <c r="W481" s="288"/>
      <c r="X481" s="288"/>
      <c r="Y481" s="288"/>
      <c r="Z481" s="288"/>
      <c r="AA481" s="288"/>
      <c r="AB481" s="288"/>
      <c r="AC481" s="288"/>
    </row>
    <row r="482">
      <c r="A482" s="288"/>
      <c r="B482" s="288"/>
      <c r="C482" s="288"/>
      <c r="D482" s="288"/>
      <c r="E482" s="288"/>
      <c r="F482" s="288"/>
      <c r="G482" s="288"/>
      <c r="H482" s="288"/>
      <c r="I482" s="288"/>
      <c r="J482" s="288"/>
      <c r="K482" s="288"/>
      <c r="L482" s="288"/>
      <c r="M482" s="288"/>
      <c r="N482" s="288"/>
      <c r="O482" s="288"/>
      <c r="P482" s="288"/>
      <c r="Q482" s="288"/>
      <c r="R482" s="288"/>
      <c r="S482" s="288"/>
      <c r="T482" s="288"/>
      <c r="U482" s="288"/>
      <c r="V482" s="288"/>
      <c r="W482" s="288"/>
      <c r="X482" s="288"/>
      <c r="Y482" s="288"/>
      <c r="Z482" s="288"/>
      <c r="AA482" s="288"/>
      <c r="AB482" s="288"/>
      <c r="AC482" s="288"/>
    </row>
    <row r="483">
      <c r="A483" s="288"/>
      <c r="B483" s="288"/>
      <c r="C483" s="288"/>
      <c r="D483" s="288"/>
      <c r="E483" s="288"/>
      <c r="F483" s="288"/>
      <c r="G483" s="288"/>
      <c r="H483" s="288"/>
      <c r="I483" s="288"/>
      <c r="J483" s="288"/>
      <c r="K483" s="288"/>
      <c r="L483" s="288"/>
      <c r="M483" s="288"/>
      <c r="N483" s="288"/>
      <c r="O483" s="288"/>
      <c r="P483" s="288"/>
      <c r="Q483" s="288"/>
      <c r="R483" s="288"/>
      <c r="S483" s="288"/>
      <c r="T483" s="288"/>
      <c r="U483" s="288"/>
      <c r="V483" s="288"/>
      <c r="W483" s="288"/>
      <c r="X483" s="288"/>
      <c r="Y483" s="288"/>
      <c r="Z483" s="288"/>
      <c r="AA483" s="288"/>
      <c r="AB483" s="288"/>
      <c r="AC483" s="288"/>
    </row>
    <row r="484">
      <c r="A484" s="288"/>
      <c r="B484" s="288"/>
      <c r="C484" s="288"/>
      <c r="D484" s="288"/>
      <c r="E484" s="288"/>
      <c r="F484" s="288"/>
      <c r="G484" s="288"/>
      <c r="H484" s="288"/>
      <c r="I484" s="288"/>
      <c r="J484" s="288"/>
      <c r="K484" s="288"/>
      <c r="L484" s="288"/>
      <c r="M484" s="288"/>
      <c r="N484" s="288"/>
      <c r="O484" s="288"/>
      <c r="P484" s="288"/>
      <c r="Q484" s="288"/>
      <c r="R484" s="288"/>
      <c r="S484" s="288"/>
      <c r="T484" s="288"/>
      <c r="U484" s="288"/>
      <c r="V484" s="288"/>
      <c r="W484" s="288"/>
      <c r="X484" s="288"/>
      <c r="Y484" s="288"/>
      <c r="Z484" s="288"/>
      <c r="AA484" s="288"/>
      <c r="AB484" s="288"/>
      <c r="AC484" s="288"/>
    </row>
    <row r="485">
      <c r="A485" s="288"/>
      <c r="B485" s="288"/>
      <c r="C485" s="288"/>
      <c r="D485" s="288"/>
      <c r="E485" s="288"/>
      <c r="F485" s="288"/>
      <c r="G485" s="288"/>
      <c r="H485" s="288"/>
      <c r="I485" s="288"/>
      <c r="J485" s="288"/>
      <c r="K485" s="288"/>
      <c r="L485" s="288"/>
      <c r="M485" s="288"/>
      <c r="N485" s="288"/>
      <c r="O485" s="288"/>
      <c r="P485" s="288"/>
      <c r="Q485" s="288"/>
      <c r="R485" s="288"/>
      <c r="S485" s="288"/>
      <c r="T485" s="288"/>
      <c r="U485" s="288"/>
      <c r="V485" s="288"/>
      <c r="W485" s="288"/>
      <c r="X485" s="288"/>
      <c r="Y485" s="288"/>
      <c r="Z485" s="288"/>
      <c r="AA485" s="288"/>
      <c r="AB485" s="288"/>
      <c r="AC485" s="288"/>
    </row>
    <row r="486">
      <c r="A486" s="288"/>
      <c r="B486" s="288"/>
      <c r="C486" s="288"/>
      <c r="D486" s="288"/>
      <c r="E486" s="288"/>
      <c r="F486" s="288"/>
      <c r="G486" s="288"/>
      <c r="H486" s="288"/>
      <c r="I486" s="288"/>
      <c r="J486" s="288"/>
      <c r="K486" s="288"/>
      <c r="L486" s="288"/>
      <c r="M486" s="288"/>
      <c r="N486" s="288"/>
      <c r="O486" s="288"/>
      <c r="P486" s="288"/>
      <c r="Q486" s="288"/>
      <c r="R486" s="288"/>
      <c r="S486" s="288"/>
      <c r="T486" s="288"/>
      <c r="U486" s="288"/>
      <c r="V486" s="288"/>
      <c r="W486" s="288"/>
      <c r="X486" s="288"/>
      <c r="Y486" s="288"/>
      <c r="Z486" s="288"/>
      <c r="AA486" s="288"/>
      <c r="AB486" s="288"/>
      <c r="AC486" s="288"/>
    </row>
    <row r="487">
      <c r="A487" s="288"/>
      <c r="B487" s="288"/>
      <c r="C487" s="288"/>
      <c r="D487" s="288"/>
      <c r="E487" s="288"/>
      <c r="F487" s="288"/>
      <c r="G487" s="288"/>
      <c r="H487" s="288"/>
      <c r="I487" s="288"/>
      <c r="J487" s="288"/>
      <c r="K487" s="288"/>
      <c r="L487" s="288"/>
      <c r="M487" s="288"/>
      <c r="N487" s="288"/>
      <c r="O487" s="288"/>
      <c r="P487" s="288"/>
      <c r="Q487" s="288"/>
      <c r="R487" s="288"/>
      <c r="S487" s="288"/>
      <c r="T487" s="288"/>
      <c r="U487" s="288"/>
      <c r="V487" s="288"/>
      <c r="W487" s="288"/>
      <c r="X487" s="288"/>
      <c r="Y487" s="288"/>
      <c r="Z487" s="288"/>
      <c r="AA487" s="288"/>
      <c r="AB487" s="288"/>
      <c r="AC487" s="288"/>
    </row>
    <row r="488">
      <c r="A488" s="288"/>
      <c r="B488" s="288"/>
      <c r="C488" s="288"/>
      <c r="D488" s="288"/>
      <c r="E488" s="288"/>
      <c r="F488" s="288"/>
      <c r="G488" s="288"/>
      <c r="H488" s="288"/>
      <c r="I488" s="288"/>
      <c r="J488" s="288"/>
      <c r="K488" s="288"/>
      <c r="L488" s="288"/>
      <c r="M488" s="288"/>
      <c r="N488" s="288"/>
      <c r="O488" s="288"/>
      <c r="P488" s="288"/>
      <c r="Q488" s="288"/>
      <c r="R488" s="288"/>
      <c r="S488" s="288"/>
      <c r="T488" s="288"/>
      <c r="U488" s="288"/>
      <c r="V488" s="288"/>
      <c r="W488" s="288"/>
      <c r="X488" s="288"/>
      <c r="Y488" s="288"/>
      <c r="Z488" s="288"/>
      <c r="AA488" s="288"/>
      <c r="AB488" s="288"/>
      <c r="AC488" s="288"/>
    </row>
    <row r="489">
      <c r="A489" s="288"/>
      <c r="B489" s="288"/>
      <c r="C489" s="288"/>
      <c r="D489" s="288"/>
      <c r="E489" s="288"/>
      <c r="F489" s="288"/>
      <c r="G489" s="288"/>
      <c r="H489" s="288"/>
      <c r="I489" s="288"/>
      <c r="J489" s="288"/>
      <c r="K489" s="288"/>
      <c r="L489" s="288"/>
      <c r="M489" s="288"/>
      <c r="N489" s="288"/>
      <c r="O489" s="288"/>
      <c r="P489" s="288"/>
      <c r="Q489" s="288"/>
      <c r="R489" s="288"/>
      <c r="S489" s="288"/>
      <c r="T489" s="288"/>
      <c r="U489" s="288"/>
      <c r="V489" s="288"/>
      <c r="W489" s="288"/>
      <c r="X489" s="288"/>
      <c r="Y489" s="288"/>
      <c r="Z489" s="288"/>
      <c r="AA489" s="288"/>
      <c r="AB489" s="288"/>
      <c r="AC489" s="288"/>
    </row>
    <row r="490">
      <c r="A490" s="288"/>
      <c r="B490" s="288"/>
      <c r="C490" s="288"/>
      <c r="D490" s="288"/>
      <c r="E490" s="288"/>
      <c r="F490" s="288"/>
      <c r="G490" s="288"/>
      <c r="H490" s="288"/>
      <c r="I490" s="288"/>
      <c r="J490" s="288"/>
      <c r="K490" s="288"/>
      <c r="L490" s="288"/>
      <c r="M490" s="288"/>
      <c r="N490" s="288"/>
      <c r="O490" s="288"/>
      <c r="P490" s="288"/>
      <c r="Q490" s="288"/>
      <c r="R490" s="288"/>
      <c r="S490" s="288"/>
      <c r="T490" s="288"/>
      <c r="U490" s="288"/>
      <c r="V490" s="288"/>
      <c r="W490" s="288"/>
      <c r="X490" s="288"/>
      <c r="Y490" s="288"/>
      <c r="Z490" s="288"/>
      <c r="AA490" s="288"/>
      <c r="AB490" s="288"/>
      <c r="AC490" s="288"/>
    </row>
    <row r="491">
      <c r="A491" s="288"/>
      <c r="B491" s="288"/>
      <c r="C491" s="288"/>
      <c r="D491" s="288"/>
      <c r="E491" s="288"/>
      <c r="F491" s="288"/>
      <c r="G491" s="288"/>
      <c r="H491" s="288"/>
      <c r="I491" s="288"/>
      <c r="J491" s="288"/>
      <c r="K491" s="288"/>
      <c r="L491" s="288"/>
      <c r="M491" s="288"/>
      <c r="N491" s="288"/>
      <c r="O491" s="288"/>
      <c r="P491" s="288"/>
      <c r="Q491" s="288"/>
      <c r="R491" s="288"/>
      <c r="S491" s="288"/>
      <c r="T491" s="288"/>
      <c r="U491" s="288"/>
      <c r="V491" s="288"/>
      <c r="W491" s="288"/>
      <c r="X491" s="288"/>
      <c r="Y491" s="288"/>
      <c r="Z491" s="288"/>
      <c r="AA491" s="288"/>
      <c r="AB491" s="288"/>
      <c r="AC491" s="288"/>
    </row>
    <row r="492">
      <c r="A492" s="288"/>
      <c r="B492" s="288"/>
      <c r="C492" s="288"/>
      <c r="D492" s="288"/>
      <c r="E492" s="288"/>
      <c r="F492" s="288"/>
      <c r="G492" s="288"/>
      <c r="H492" s="288"/>
      <c r="I492" s="288"/>
      <c r="J492" s="288"/>
      <c r="K492" s="288"/>
      <c r="L492" s="288"/>
      <c r="M492" s="288"/>
      <c r="N492" s="288"/>
      <c r="O492" s="288"/>
      <c r="P492" s="288"/>
      <c r="Q492" s="288"/>
      <c r="R492" s="288"/>
      <c r="S492" s="288"/>
      <c r="T492" s="288"/>
      <c r="U492" s="288"/>
      <c r="V492" s="288"/>
      <c r="W492" s="288"/>
      <c r="X492" s="288"/>
      <c r="Y492" s="288"/>
      <c r="Z492" s="288"/>
      <c r="AA492" s="288"/>
      <c r="AB492" s="288"/>
      <c r="AC492" s="288"/>
    </row>
    <row r="493">
      <c r="A493" s="288"/>
      <c r="B493" s="288"/>
      <c r="C493" s="288"/>
      <c r="D493" s="288"/>
      <c r="E493" s="288"/>
      <c r="F493" s="288"/>
      <c r="G493" s="288"/>
      <c r="H493" s="288"/>
      <c r="I493" s="288"/>
      <c r="J493" s="288"/>
      <c r="K493" s="288"/>
      <c r="L493" s="288"/>
      <c r="M493" s="288"/>
      <c r="N493" s="288"/>
      <c r="O493" s="288"/>
      <c r="P493" s="288"/>
      <c r="Q493" s="288"/>
      <c r="R493" s="288"/>
      <c r="S493" s="288"/>
      <c r="T493" s="288"/>
      <c r="U493" s="288"/>
      <c r="V493" s="288"/>
      <c r="W493" s="288"/>
      <c r="X493" s="288"/>
      <c r="Y493" s="288"/>
      <c r="Z493" s="288"/>
      <c r="AA493" s="288"/>
      <c r="AB493" s="288"/>
      <c r="AC493" s="288"/>
    </row>
    <row r="494">
      <c r="A494" s="288"/>
      <c r="B494" s="288"/>
      <c r="C494" s="288"/>
      <c r="D494" s="288"/>
      <c r="E494" s="288"/>
      <c r="F494" s="288"/>
      <c r="G494" s="288"/>
      <c r="H494" s="288"/>
      <c r="I494" s="288"/>
      <c r="J494" s="288"/>
      <c r="K494" s="288"/>
      <c r="L494" s="288"/>
      <c r="M494" s="288"/>
      <c r="N494" s="288"/>
      <c r="O494" s="288"/>
      <c r="P494" s="288"/>
      <c r="Q494" s="288"/>
      <c r="R494" s="288"/>
      <c r="S494" s="288"/>
      <c r="T494" s="288"/>
      <c r="U494" s="288"/>
      <c r="V494" s="288"/>
      <c r="W494" s="288"/>
      <c r="X494" s="288"/>
      <c r="Y494" s="288"/>
      <c r="Z494" s="288"/>
      <c r="AA494" s="288"/>
      <c r="AB494" s="288"/>
      <c r="AC494" s="288"/>
    </row>
    <row r="495">
      <c r="A495" s="288"/>
      <c r="B495" s="288"/>
      <c r="C495" s="288"/>
      <c r="D495" s="288"/>
      <c r="E495" s="288"/>
      <c r="F495" s="288"/>
      <c r="G495" s="288"/>
      <c r="H495" s="288"/>
      <c r="I495" s="288"/>
      <c r="J495" s="288"/>
      <c r="K495" s="288"/>
      <c r="L495" s="288"/>
      <c r="M495" s="288"/>
      <c r="N495" s="288"/>
      <c r="O495" s="288"/>
      <c r="P495" s="288"/>
      <c r="Q495" s="288"/>
      <c r="R495" s="288"/>
      <c r="S495" s="288"/>
      <c r="T495" s="288"/>
      <c r="U495" s="288"/>
      <c r="V495" s="288"/>
      <c r="W495" s="288"/>
      <c r="X495" s="288"/>
      <c r="Y495" s="288"/>
      <c r="Z495" s="288"/>
      <c r="AA495" s="288"/>
      <c r="AB495" s="288"/>
      <c r="AC495" s="288"/>
    </row>
    <row r="496">
      <c r="A496" s="288"/>
      <c r="B496" s="288"/>
      <c r="C496" s="288"/>
      <c r="D496" s="288"/>
      <c r="E496" s="288"/>
      <c r="F496" s="288"/>
      <c r="G496" s="288"/>
      <c r="H496" s="288"/>
      <c r="I496" s="288"/>
      <c r="J496" s="288"/>
      <c r="K496" s="288"/>
      <c r="L496" s="288"/>
      <c r="M496" s="288"/>
      <c r="N496" s="288"/>
      <c r="O496" s="288"/>
      <c r="P496" s="288"/>
      <c r="Q496" s="288"/>
      <c r="R496" s="288"/>
      <c r="S496" s="288"/>
      <c r="T496" s="288"/>
      <c r="U496" s="288"/>
      <c r="V496" s="288"/>
      <c r="W496" s="288"/>
      <c r="X496" s="288"/>
      <c r="Y496" s="288"/>
      <c r="Z496" s="288"/>
      <c r="AA496" s="288"/>
      <c r="AB496" s="288"/>
      <c r="AC496" s="288"/>
    </row>
    <row r="497">
      <c r="A497" s="288"/>
      <c r="B497" s="288"/>
      <c r="C497" s="288"/>
      <c r="D497" s="288"/>
      <c r="E497" s="288"/>
      <c r="F497" s="288"/>
      <c r="G497" s="288"/>
      <c r="H497" s="288"/>
      <c r="I497" s="288"/>
      <c r="J497" s="288"/>
      <c r="K497" s="288"/>
      <c r="L497" s="288"/>
      <c r="M497" s="288"/>
      <c r="N497" s="288"/>
      <c r="O497" s="288"/>
      <c r="P497" s="288"/>
      <c r="Q497" s="288"/>
      <c r="R497" s="288"/>
      <c r="S497" s="288"/>
      <c r="T497" s="288"/>
      <c r="U497" s="288"/>
      <c r="V497" s="288"/>
      <c r="W497" s="288"/>
      <c r="X497" s="288"/>
      <c r="Y497" s="288"/>
      <c r="Z497" s="288"/>
      <c r="AA497" s="288"/>
      <c r="AB497" s="288"/>
      <c r="AC497" s="288"/>
    </row>
    <row r="498">
      <c r="A498" s="288"/>
      <c r="B498" s="288"/>
      <c r="C498" s="288"/>
      <c r="D498" s="288"/>
      <c r="E498" s="288"/>
      <c r="F498" s="288"/>
      <c r="G498" s="288"/>
      <c r="H498" s="288"/>
      <c r="I498" s="288"/>
      <c r="J498" s="288"/>
      <c r="K498" s="288"/>
      <c r="L498" s="288"/>
      <c r="M498" s="288"/>
      <c r="N498" s="288"/>
      <c r="O498" s="288"/>
      <c r="P498" s="288"/>
      <c r="Q498" s="288"/>
      <c r="R498" s="288"/>
      <c r="S498" s="288"/>
      <c r="T498" s="288"/>
      <c r="U498" s="288"/>
      <c r="V498" s="288"/>
      <c r="W498" s="288"/>
      <c r="X498" s="288"/>
      <c r="Y498" s="288"/>
      <c r="Z498" s="288"/>
      <c r="AA498" s="288"/>
      <c r="AB498" s="288"/>
      <c r="AC498" s="288"/>
    </row>
    <row r="499">
      <c r="A499" s="288"/>
      <c r="B499" s="288"/>
      <c r="C499" s="288"/>
      <c r="D499" s="288"/>
      <c r="E499" s="288"/>
      <c r="F499" s="288"/>
      <c r="G499" s="288"/>
      <c r="H499" s="288"/>
      <c r="I499" s="288"/>
      <c r="J499" s="288"/>
      <c r="K499" s="288"/>
      <c r="L499" s="288"/>
      <c r="M499" s="288"/>
      <c r="N499" s="288"/>
      <c r="O499" s="288"/>
      <c r="P499" s="288"/>
      <c r="Q499" s="288"/>
      <c r="R499" s="288"/>
      <c r="S499" s="288"/>
      <c r="T499" s="288"/>
      <c r="U499" s="288"/>
      <c r="V499" s="288"/>
      <c r="W499" s="288"/>
      <c r="X499" s="288"/>
      <c r="Y499" s="288"/>
      <c r="Z499" s="288"/>
      <c r="AA499" s="288"/>
      <c r="AB499" s="288"/>
      <c r="AC499" s="288"/>
    </row>
    <row r="500">
      <c r="A500" s="288"/>
      <c r="B500" s="288"/>
      <c r="C500" s="288"/>
      <c r="D500" s="288"/>
      <c r="E500" s="288"/>
      <c r="F500" s="288"/>
      <c r="G500" s="288"/>
      <c r="H500" s="288"/>
      <c r="I500" s="288"/>
      <c r="J500" s="288"/>
      <c r="K500" s="288"/>
      <c r="L500" s="288"/>
      <c r="M500" s="288"/>
      <c r="N500" s="288"/>
      <c r="O500" s="288"/>
      <c r="P500" s="288"/>
      <c r="Q500" s="288"/>
      <c r="R500" s="288"/>
      <c r="S500" s="288"/>
      <c r="T500" s="288"/>
      <c r="U500" s="288"/>
      <c r="V500" s="288"/>
      <c r="W500" s="288"/>
      <c r="X500" s="288"/>
      <c r="Y500" s="288"/>
      <c r="Z500" s="288"/>
      <c r="AA500" s="288"/>
      <c r="AB500" s="288"/>
      <c r="AC500" s="288"/>
    </row>
    <row r="501">
      <c r="A501" s="288"/>
      <c r="B501" s="288"/>
      <c r="C501" s="288"/>
      <c r="D501" s="288"/>
      <c r="E501" s="288"/>
      <c r="F501" s="288"/>
      <c r="G501" s="288"/>
      <c r="H501" s="288"/>
      <c r="I501" s="288"/>
      <c r="J501" s="288"/>
      <c r="K501" s="288"/>
      <c r="L501" s="288"/>
      <c r="M501" s="288"/>
      <c r="N501" s="288"/>
      <c r="O501" s="288"/>
      <c r="P501" s="288"/>
      <c r="Q501" s="288"/>
      <c r="R501" s="288"/>
      <c r="S501" s="288"/>
      <c r="T501" s="288"/>
      <c r="U501" s="288"/>
      <c r="V501" s="288"/>
      <c r="W501" s="288"/>
      <c r="X501" s="288"/>
      <c r="Y501" s="288"/>
      <c r="Z501" s="288"/>
      <c r="AA501" s="288"/>
      <c r="AB501" s="288"/>
      <c r="AC501" s="288"/>
    </row>
    <row r="502">
      <c r="A502" s="288"/>
      <c r="B502" s="288"/>
      <c r="C502" s="288"/>
      <c r="D502" s="288"/>
      <c r="E502" s="288"/>
      <c r="F502" s="288"/>
      <c r="G502" s="288"/>
      <c r="H502" s="288"/>
      <c r="I502" s="288"/>
      <c r="J502" s="288"/>
      <c r="K502" s="288"/>
      <c r="L502" s="288"/>
      <c r="M502" s="288"/>
      <c r="N502" s="288"/>
      <c r="O502" s="288"/>
      <c r="P502" s="288"/>
      <c r="Q502" s="288"/>
      <c r="R502" s="288"/>
      <c r="S502" s="288"/>
      <c r="T502" s="288"/>
      <c r="U502" s="288"/>
      <c r="V502" s="288"/>
      <c r="W502" s="288"/>
      <c r="X502" s="288"/>
      <c r="Y502" s="288"/>
      <c r="Z502" s="288"/>
      <c r="AA502" s="288"/>
      <c r="AB502" s="288"/>
      <c r="AC502" s="288"/>
    </row>
    <row r="503">
      <c r="A503" s="288"/>
      <c r="B503" s="288"/>
      <c r="C503" s="288"/>
      <c r="D503" s="288"/>
      <c r="E503" s="288"/>
      <c r="F503" s="288"/>
      <c r="G503" s="288"/>
      <c r="H503" s="288"/>
      <c r="I503" s="288"/>
      <c r="J503" s="288"/>
      <c r="K503" s="288"/>
      <c r="L503" s="288"/>
      <c r="M503" s="288"/>
      <c r="N503" s="288"/>
      <c r="O503" s="288"/>
      <c r="P503" s="288"/>
      <c r="Q503" s="288"/>
      <c r="R503" s="288"/>
      <c r="S503" s="288"/>
      <c r="T503" s="288"/>
      <c r="U503" s="288"/>
      <c r="V503" s="288"/>
      <c r="W503" s="288"/>
      <c r="X503" s="288"/>
      <c r="Y503" s="288"/>
      <c r="Z503" s="288"/>
      <c r="AA503" s="288"/>
      <c r="AB503" s="288"/>
      <c r="AC503" s="288"/>
    </row>
    <row r="504">
      <c r="A504" s="288"/>
      <c r="B504" s="288"/>
      <c r="C504" s="288"/>
      <c r="D504" s="288"/>
      <c r="E504" s="288"/>
      <c r="F504" s="288"/>
      <c r="G504" s="288"/>
      <c r="H504" s="288"/>
      <c r="I504" s="288"/>
      <c r="J504" s="288"/>
      <c r="K504" s="288"/>
      <c r="L504" s="288"/>
      <c r="M504" s="288"/>
      <c r="N504" s="288"/>
      <c r="O504" s="288"/>
      <c r="P504" s="288"/>
      <c r="Q504" s="288"/>
      <c r="R504" s="288"/>
      <c r="S504" s="288"/>
      <c r="T504" s="288"/>
      <c r="U504" s="288"/>
      <c r="V504" s="288"/>
      <c r="W504" s="288"/>
      <c r="X504" s="288"/>
      <c r="Y504" s="288"/>
      <c r="Z504" s="288"/>
      <c r="AA504" s="288"/>
      <c r="AB504" s="288"/>
      <c r="AC504" s="288"/>
    </row>
    <row r="505">
      <c r="A505" s="288"/>
      <c r="B505" s="288"/>
      <c r="C505" s="288"/>
      <c r="D505" s="288"/>
      <c r="E505" s="288"/>
      <c r="F505" s="288"/>
      <c r="G505" s="288"/>
      <c r="H505" s="288"/>
      <c r="I505" s="288"/>
      <c r="J505" s="288"/>
      <c r="K505" s="288"/>
      <c r="L505" s="288"/>
      <c r="M505" s="288"/>
      <c r="N505" s="288"/>
      <c r="O505" s="288"/>
      <c r="P505" s="288"/>
      <c r="Q505" s="288"/>
      <c r="R505" s="288"/>
      <c r="S505" s="288"/>
      <c r="T505" s="288"/>
      <c r="U505" s="288"/>
      <c r="V505" s="288"/>
      <c r="W505" s="288"/>
      <c r="X505" s="288"/>
      <c r="Y505" s="288"/>
      <c r="Z505" s="288"/>
      <c r="AA505" s="288"/>
      <c r="AB505" s="288"/>
      <c r="AC505" s="288"/>
    </row>
    <row r="506">
      <c r="A506" s="288"/>
      <c r="B506" s="288"/>
      <c r="C506" s="288"/>
      <c r="D506" s="288"/>
      <c r="E506" s="288"/>
      <c r="F506" s="288"/>
      <c r="G506" s="288"/>
      <c r="H506" s="288"/>
      <c r="I506" s="288"/>
      <c r="J506" s="288"/>
      <c r="K506" s="288"/>
      <c r="L506" s="288"/>
      <c r="M506" s="288"/>
      <c r="N506" s="288"/>
      <c r="O506" s="288"/>
      <c r="P506" s="288"/>
      <c r="Q506" s="288"/>
      <c r="R506" s="288"/>
      <c r="S506" s="288"/>
      <c r="T506" s="288"/>
      <c r="U506" s="288"/>
      <c r="V506" s="288"/>
      <c r="W506" s="288"/>
      <c r="X506" s="288"/>
      <c r="Y506" s="288"/>
      <c r="Z506" s="288"/>
      <c r="AA506" s="288"/>
      <c r="AB506" s="288"/>
      <c r="AC506" s="288"/>
    </row>
    <row r="507">
      <c r="A507" s="288"/>
      <c r="B507" s="288"/>
      <c r="C507" s="288"/>
      <c r="D507" s="288"/>
      <c r="E507" s="288"/>
      <c r="F507" s="288"/>
      <c r="G507" s="288"/>
      <c r="H507" s="288"/>
      <c r="I507" s="288"/>
      <c r="J507" s="288"/>
      <c r="K507" s="288"/>
      <c r="L507" s="288"/>
      <c r="M507" s="288"/>
      <c r="N507" s="288"/>
      <c r="O507" s="288"/>
      <c r="P507" s="288"/>
      <c r="Q507" s="288"/>
      <c r="R507" s="288"/>
      <c r="S507" s="288"/>
      <c r="T507" s="288"/>
      <c r="U507" s="288"/>
      <c r="V507" s="288"/>
      <c r="W507" s="288"/>
      <c r="X507" s="288"/>
      <c r="Y507" s="288"/>
      <c r="Z507" s="288"/>
      <c r="AA507" s="288"/>
      <c r="AB507" s="288"/>
      <c r="AC507" s="288"/>
    </row>
    <row r="508">
      <c r="A508" s="288"/>
      <c r="B508" s="288"/>
      <c r="C508" s="288"/>
      <c r="D508" s="288"/>
      <c r="E508" s="288"/>
      <c r="F508" s="288"/>
      <c r="G508" s="288"/>
      <c r="H508" s="288"/>
      <c r="I508" s="288"/>
      <c r="J508" s="288"/>
      <c r="K508" s="288"/>
      <c r="L508" s="288"/>
      <c r="M508" s="288"/>
      <c r="N508" s="288"/>
      <c r="O508" s="288"/>
      <c r="P508" s="288"/>
      <c r="Q508" s="288"/>
      <c r="R508" s="288"/>
      <c r="S508" s="288"/>
      <c r="T508" s="288"/>
      <c r="U508" s="288"/>
      <c r="V508" s="288"/>
      <c r="W508" s="288"/>
      <c r="X508" s="288"/>
      <c r="Y508" s="288"/>
      <c r="Z508" s="288"/>
      <c r="AA508" s="288"/>
      <c r="AB508" s="288"/>
      <c r="AC508" s="288"/>
    </row>
    <row r="509">
      <c r="A509" s="288"/>
      <c r="B509" s="288"/>
      <c r="C509" s="288"/>
      <c r="D509" s="288"/>
      <c r="E509" s="288"/>
      <c r="F509" s="288"/>
      <c r="G509" s="288"/>
      <c r="H509" s="288"/>
      <c r="I509" s="288"/>
      <c r="J509" s="288"/>
      <c r="K509" s="288"/>
      <c r="L509" s="288"/>
      <c r="M509" s="288"/>
      <c r="N509" s="288"/>
      <c r="O509" s="288"/>
      <c r="P509" s="288"/>
      <c r="Q509" s="288"/>
      <c r="R509" s="288"/>
      <c r="S509" s="288"/>
      <c r="T509" s="288"/>
      <c r="U509" s="288"/>
      <c r="V509" s="288"/>
      <c r="W509" s="288"/>
      <c r="X509" s="288"/>
      <c r="Y509" s="288"/>
      <c r="Z509" s="288"/>
      <c r="AA509" s="288"/>
      <c r="AB509" s="288"/>
      <c r="AC509" s="288"/>
    </row>
    <row r="510">
      <c r="A510" s="288"/>
      <c r="B510" s="288"/>
      <c r="C510" s="288"/>
      <c r="D510" s="288"/>
      <c r="E510" s="288"/>
      <c r="F510" s="288"/>
      <c r="G510" s="288"/>
      <c r="H510" s="288"/>
      <c r="I510" s="288"/>
      <c r="J510" s="288"/>
      <c r="K510" s="288"/>
      <c r="L510" s="288"/>
      <c r="M510" s="288"/>
      <c r="N510" s="288"/>
      <c r="O510" s="288"/>
      <c r="P510" s="288"/>
      <c r="Q510" s="288"/>
      <c r="R510" s="288"/>
      <c r="S510" s="288"/>
      <c r="T510" s="288"/>
      <c r="U510" s="288"/>
      <c r="V510" s="288"/>
      <c r="W510" s="288"/>
      <c r="X510" s="288"/>
      <c r="Y510" s="288"/>
      <c r="Z510" s="288"/>
      <c r="AA510" s="288"/>
      <c r="AB510" s="288"/>
      <c r="AC510" s="288"/>
    </row>
    <row r="511">
      <c r="A511" s="288"/>
      <c r="B511" s="288"/>
      <c r="C511" s="288"/>
      <c r="D511" s="288"/>
      <c r="E511" s="288"/>
      <c r="F511" s="288"/>
      <c r="G511" s="288"/>
      <c r="H511" s="288"/>
      <c r="I511" s="288"/>
      <c r="J511" s="288"/>
      <c r="K511" s="288"/>
      <c r="L511" s="288"/>
      <c r="M511" s="288"/>
      <c r="N511" s="288"/>
      <c r="O511" s="288"/>
      <c r="P511" s="288"/>
      <c r="Q511" s="288"/>
      <c r="R511" s="288"/>
      <c r="S511" s="288"/>
      <c r="T511" s="288"/>
      <c r="U511" s="288"/>
      <c r="V511" s="288"/>
      <c r="W511" s="288"/>
      <c r="X511" s="288"/>
      <c r="Y511" s="288"/>
      <c r="Z511" s="288"/>
      <c r="AA511" s="288"/>
      <c r="AB511" s="288"/>
      <c r="AC511" s="288"/>
    </row>
    <row r="512">
      <c r="A512" s="288"/>
      <c r="B512" s="288"/>
      <c r="C512" s="288"/>
      <c r="D512" s="288"/>
      <c r="E512" s="288"/>
      <c r="F512" s="288"/>
      <c r="G512" s="288"/>
      <c r="H512" s="288"/>
      <c r="I512" s="288"/>
      <c r="J512" s="288"/>
      <c r="K512" s="288"/>
      <c r="L512" s="288"/>
      <c r="M512" s="288"/>
      <c r="N512" s="288"/>
      <c r="O512" s="288"/>
      <c r="P512" s="288"/>
      <c r="Q512" s="288"/>
      <c r="R512" s="288"/>
      <c r="S512" s="288"/>
      <c r="T512" s="288"/>
      <c r="U512" s="288"/>
      <c r="V512" s="288"/>
      <c r="W512" s="288"/>
      <c r="X512" s="288"/>
      <c r="Y512" s="288"/>
      <c r="Z512" s="288"/>
      <c r="AA512" s="288"/>
      <c r="AB512" s="288"/>
      <c r="AC512" s="288"/>
    </row>
    <row r="513">
      <c r="A513" s="288"/>
      <c r="B513" s="288"/>
      <c r="C513" s="288"/>
      <c r="D513" s="288"/>
      <c r="E513" s="288"/>
      <c r="F513" s="288"/>
      <c r="G513" s="288"/>
      <c r="H513" s="288"/>
      <c r="I513" s="288"/>
      <c r="J513" s="288"/>
      <c r="K513" s="288"/>
      <c r="L513" s="288"/>
      <c r="M513" s="288"/>
      <c r="N513" s="288"/>
      <c r="O513" s="288"/>
      <c r="P513" s="288"/>
      <c r="Q513" s="288"/>
      <c r="R513" s="288"/>
      <c r="S513" s="288"/>
      <c r="T513" s="288"/>
      <c r="U513" s="288"/>
      <c r="V513" s="288"/>
      <c r="W513" s="288"/>
      <c r="X513" s="288"/>
      <c r="Y513" s="288"/>
      <c r="Z513" s="288"/>
      <c r="AA513" s="288"/>
      <c r="AB513" s="288"/>
      <c r="AC513" s="288"/>
    </row>
    <row r="514">
      <c r="A514" s="288"/>
      <c r="B514" s="288"/>
      <c r="C514" s="288"/>
      <c r="D514" s="288"/>
      <c r="E514" s="288"/>
      <c r="F514" s="288"/>
      <c r="G514" s="288"/>
      <c r="H514" s="288"/>
      <c r="I514" s="288"/>
      <c r="J514" s="288"/>
      <c r="K514" s="288"/>
      <c r="L514" s="288"/>
      <c r="M514" s="288"/>
      <c r="N514" s="288"/>
      <c r="O514" s="288"/>
      <c r="P514" s="288"/>
      <c r="Q514" s="288"/>
      <c r="R514" s="288"/>
      <c r="S514" s="288"/>
      <c r="T514" s="288"/>
      <c r="U514" s="288"/>
      <c r="V514" s="288"/>
      <c r="W514" s="288"/>
      <c r="X514" s="288"/>
      <c r="Y514" s="288"/>
      <c r="Z514" s="288"/>
      <c r="AA514" s="288"/>
      <c r="AB514" s="288"/>
      <c r="AC514" s="288"/>
    </row>
    <row r="515">
      <c r="A515" s="288"/>
      <c r="B515" s="288"/>
      <c r="C515" s="288"/>
      <c r="D515" s="288"/>
      <c r="E515" s="288"/>
      <c r="F515" s="288"/>
      <c r="G515" s="288"/>
      <c r="H515" s="288"/>
      <c r="I515" s="288"/>
      <c r="J515" s="288"/>
      <c r="K515" s="288"/>
      <c r="L515" s="288"/>
      <c r="M515" s="288"/>
      <c r="N515" s="288"/>
      <c r="O515" s="288"/>
      <c r="P515" s="288"/>
      <c r="Q515" s="288"/>
      <c r="R515" s="288"/>
      <c r="S515" s="288"/>
      <c r="T515" s="288"/>
      <c r="U515" s="288"/>
      <c r="V515" s="288"/>
      <c r="W515" s="288"/>
      <c r="X515" s="288"/>
      <c r="Y515" s="288"/>
      <c r="Z515" s="288"/>
      <c r="AA515" s="288"/>
      <c r="AB515" s="288"/>
      <c r="AC515" s="288"/>
    </row>
    <row r="516">
      <c r="A516" s="288"/>
      <c r="B516" s="288"/>
      <c r="C516" s="288"/>
      <c r="D516" s="288"/>
      <c r="E516" s="288"/>
      <c r="F516" s="288"/>
      <c r="G516" s="288"/>
      <c r="H516" s="288"/>
      <c r="I516" s="288"/>
      <c r="J516" s="288"/>
      <c r="K516" s="288"/>
      <c r="L516" s="288"/>
      <c r="M516" s="288"/>
      <c r="N516" s="288"/>
      <c r="O516" s="288"/>
      <c r="P516" s="288"/>
      <c r="Q516" s="288"/>
      <c r="R516" s="288"/>
      <c r="S516" s="288"/>
      <c r="T516" s="288"/>
      <c r="U516" s="288"/>
      <c r="V516" s="288"/>
      <c r="W516" s="288"/>
      <c r="X516" s="288"/>
      <c r="Y516" s="288"/>
      <c r="Z516" s="288"/>
      <c r="AA516" s="288"/>
      <c r="AB516" s="288"/>
      <c r="AC516" s="288"/>
    </row>
    <row r="517">
      <c r="A517" s="288"/>
      <c r="B517" s="288"/>
      <c r="C517" s="288"/>
      <c r="D517" s="288"/>
      <c r="E517" s="288"/>
      <c r="F517" s="288"/>
      <c r="G517" s="288"/>
      <c r="H517" s="288"/>
      <c r="I517" s="288"/>
      <c r="J517" s="288"/>
      <c r="K517" s="288"/>
      <c r="L517" s="288"/>
      <c r="M517" s="288"/>
      <c r="N517" s="288"/>
      <c r="O517" s="288"/>
      <c r="P517" s="288"/>
      <c r="Q517" s="288"/>
      <c r="R517" s="288"/>
      <c r="S517" s="288"/>
      <c r="T517" s="288"/>
      <c r="U517" s="288"/>
      <c r="V517" s="288"/>
      <c r="W517" s="288"/>
      <c r="X517" s="288"/>
      <c r="Y517" s="288"/>
      <c r="Z517" s="288"/>
      <c r="AA517" s="288"/>
      <c r="AB517" s="288"/>
      <c r="AC517" s="288"/>
    </row>
    <row r="518">
      <c r="A518" s="288"/>
      <c r="B518" s="288"/>
      <c r="C518" s="288"/>
      <c r="D518" s="288"/>
      <c r="E518" s="288"/>
      <c r="F518" s="288"/>
      <c r="G518" s="288"/>
      <c r="H518" s="288"/>
      <c r="I518" s="288"/>
      <c r="J518" s="288"/>
      <c r="K518" s="288"/>
      <c r="L518" s="288"/>
      <c r="M518" s="288"/>
      <c r="N518" s="288"/>
      <c r="O518" s="288"/>
      <c r="P518" s="288"/>
      <c r="Q518" s="288"/>
      <c r="R518" s="288"/>
      <c r="S518" s="288"/>
      <c r="T518" s="288"/>
      <c r="U518" s="288"/>
      <c r="V518" s="288"/>
      <c r="W518" s="288"/>
      <c r="X518" s="288"/>
      <c r="Y518" s="288"/>
      <c r="Z518" s="288"/>
      <c r="AA518" s="288"/>
      <c r="AB518" s="288"/>
      <c r="AC518" s="288"/>
    </row>
    <row r="519">
      <c r="A519" s="288"/>
      <c r="B519" s="288"/>
      <c r="C519" s="288"/>
      <c r="D519" s="288"/>
      <c r="E519" s="288"/>
      <c r="F519" s="288"/>
      <c r="G519" s="288"/>
      <c r="H519" s="288"/>
      <c r="I519" s="288"/>
      <c r="J519" s="288"/>
      <c r="K519" s="288"/>
      <c r="L519" s="288"/>
      <c r="M519" s="288"/>
      <c r="N519" s="288"/>
      <c r="O519" s="288"/>
      <c r="P519" s="288"/>
      <c r="Q519" s="288"/>
      <c r="R519" s="288"/>
      <c r="S519" s="288"/>
      <c r="T519" s="288"/>
      <c r="U519" s="288"/>
      <c r="V519" s="288"/>
      <c r="W519" s="288"/>
      <c r="X519" s="288"/>
      <c r="Y519" s="288"/>
      <c r="Z519" s="288"/>
      <c r="AA519" s="288"/>
      <c r="AB519" s="288"/>
      <c r="AC519" s="288"/>
    </row>
    <row r="520">
      <c r="A520" s="288"/>
      <c r="B520" s="288"/>
      <c r="C520" s="288"/>
      <c r="D520" s="288"/>
      <c r="E520" s="288"/>
      <c r="F520" s="288"/>
      <c r="G520" s="288"/>
      <c r="H520" s="288"/>
      <c r="I520" s="288"/>
      <c r="J520" s="288"/>
      <c r="K520" s="288"/>
      <c r="L520" s="288"/>
      <c r="M520" s="288"/>
      <c r="N520" s="288"/>
      <c r="O520" s="288"/>
      <c r="P520" s="288"/>
      <c r="Q520" s="288"/>
      <c r="R520" s="288"/>
      <c r="S520" s="288"/>
      <c r="T520" s="288"/>
      <c r="U520" s="288"/>
      <c r="V520" s="288"/>
      <c r="W520" s="288"/>
      <c r="X520" s="288"/>
      <c r="Y520" s="288"/>
      <c r="Z520" s="288"/>
      <c r="AA520" s="288"/>
      <c r="AB520" s="288"/>
      <c r="AC520" s="288"/>
    </row>
    <row r="521">
      <c r="A521" s="288"/>
      <c r="B521" s="288"/>
      <c r="C521" s="288"/>
      <c r="D521" s="288"/>
      <c r="E521" s="288"/>
      <c r="F521" s="288"/>
      <c r="G521" s="288"/>
      <c r="H521" s="288"/>
      <c r="I521" s="288"/>
      <c r="J521" s="288"/>
      <c r="K521" s="288"/>
      <c r="L521" s="288"/>
      <c r="M521" s="288"/>
      <c r="N521" s="288"/>
      <c r="O521" s="288"/>
      <c r="P521" s="288"/>
      <c r="Q521" s="288"/>
      <c r="R521" s="288"/>
      <c r="S521" s="288"/>
      <c r="T521" s="288"/>
      <c r="U521" s="288"/>
      <c r="V521" s="288"/>
      <c r="W521" s="288"/>
      <c r="X521" s="288"/>
      <c r="Y521" s="288"/>
      <c r="Z521" s="288"/>
      <c r="AA521" s="288"/>
      <c r="AB521" s="288"/>
      <c r="AC521" s="288"/>
    </row>
    <row r="522">
      <c r="A522" s="288"/>
      <c r="B522" s="288"/>
      <c r="C522" s="288"/>
      <c r="D522" s="288"/>
      <c r="E522" s="288"/>
      <c r="F522" s="288"/>
      <c r="G522" s="288"/>
      <c r="H522" s="288"/>
      <c r="I522" s="288"/>
      <c r="J522" s="288"/>
      <c r="K522" s="288"/>
      <c r="L522" s="288"/>
      <c r="M522" s="288"/>
      <c r="N522" s="288"/>
      <c r="O522" s="288"/>
      <c r="P522" s="288"/>
      <c r="Q522" s="288"/>
      <c r="R522" s="288"/>
      <c r="S522" s="288"/>
      <c r="T522" s="288"/>
      <c r="U522" s="288"/>
      <c r="V522" s="288"/>
      <c r="W522" s="288"/>
      <c r="X522" s="288"/>
      <c r="Y522" s="288"/>
      <c r="Z522" s="288"/>
      <c r="AA522" s="288"/>
      <c r="AB522" s="288"/>
      <c r="AC522" s="288"/>
    </row>
    <row r="523">
      <c r="A523" s="288"/>
      <c r="B523" s="288"/>
      <c r="C523" s="288"/>
      <c r="D523" s="288"/>
      <c r="E523" s="288"/>
      <c r="F523" s="288"/>
      <c r="G523" s="288"/>
      <c r="H523" s="288"/>
      <c r="I523" s="288"/>
      <c r="J523" s="288"/>
      <c r="K523" s="288"/>
      <c r="L523" s="288"/>
      <c r="M523" s="288"/>
      <c r="N523" s="288"/>
      <c r="O523" s="288"/>
      <c r="P523" s="288"/>
      <c r="Q523" s="288"/>
      <c r="R523" s="288"/>
      <c r="S523" s="288"/>
      <c r="T523" s="288"/>
      <c r="U523" s="288"/>
      <c r="V523" s="288"/>
      <c r="W523" s="288"/>
      <c r="X523" s="288"/>
      <c r="Y523" s="288"/>
      <c r="Z523" s="288"/>
      <c r="AA523" s="288"/>
      <c r="AB523" s="288"/>
      <c r="AC523" s="288"/>
    </row>
    <row r="524">
      <c r="A524" s="288"/>
      <c r="B524" s="288"/>
      <c r="C524" s="288"/>
      <c r="D524" s="288"/>
      <c r="E524" s="288"/>
      <c r="F524" s="288"/>
      <c r="G524" s="288"/>
      <c r="H524" s="288"/>
      <c r="I524" s="288"/>
      <c r="J524" s="288"/>
      <c r="K524" s="288"/>
      <c r="L524" s="288"/>
      <c r="M524" s="288"/>
      <c r="N524" s="288"/>
      <c r="O524" s="288"/>
      <c r="P524" s="288"/>
      <c r="Q524" s="288"/>
      <c r="R524" s="288"/>
      <c r="S524" s="288"/>
      <c r="T524" s="288"/>
      <c r="U524" s="288"/>
      <c r="V524" s="288"/>
      <c r="W524" s="288"/>
      <c r="X524" s="288"/>
      <c r="Y524" s="288"/>
      <c r="Z524" s="288"/>
      <c r="AA524" s="288"/>
      <c r="AB524" s="288"/>
      <c r="AC524" s="288"/>
    </row>
    <row r="525">
      <c r="A525" s="288"/>
      <c r="B525" s="288"/>
      <c r="C525" s="288"/>
      <c r="D525" s="288"/>
      <c r="E525" s="288"/>
      <c r="F525" s="288"/>
      <c r="G525" s="288"/>
      <c r="H525" s="288"/>
      <c r="I525" s="288"/>
      <c r="J525" s="288"/>
      <c r="K525" s="288"/>
      <c r="L525" s="288"/>
      <c r="M525" s="288"/>
      <c r="N525" s="288"/>
      <c r="O525" s="288"/>
      <c r="P525" s="288"/>
      <c r="Q525" s="288"/>
      <c r="R525" s="288"/>
      <c r="S525" s="288"/>
      <c r="T525" s="288"/>
      <c r="U525" s="288"/>
      <c r="V525" s="288"/>
      <c r="W525" s="288"/>
      <c r="X525" s="288"/>
      <c r="Y525" s="288"/>
      <c r="Z525" s="288"/>
      <c r="AA525" s="288"/>
      <c r="AB525" s="288"/>
      <c r="AC525" s="288"/>
    </row>
    <row r="526">
      <c r="A526" s="288"/>
      <c r="B526" s="288"/>
      <c r="C526" s="288"/>
      <c r="D526" s="288"/>
      <c r="E526" s="288"/>
      <c r="F526" s="288"/>
      <c r="G526" s="288"/>
      <c r="H526" s="288"/>
      <c r="I526" s="288"/>
      <c r="J526" s="288"/>
      <c r="K526" s="288"/>
      <c r="L526" s="288"/>
      <c r="M526" s="288"/>
      <c r="N526" s="288"/>
      <c r="O526" s="288"/>
      <c r="P526" s="288"/>
      <c r="Q526" s="288"/>
      <c r="R526" s="288"/>
      <c r="S526" s="288"/>
      <c r="T526" s="288"/>
      <c r="U526" s="288"/>
      <c r="V526" s="288"/>
      <c r="W526" s="288"/>
      <c r="X526" s="288"/>
      <c r="Y526" s="288"/>
      <c r="Z526" s="288"/>
      <c r="AA526" s="288"/>
      <c r="AB526" s="288"/>
      <c r="AC526" s="288"/>
    </row>
    <row r="527">
      <c r="A527" s="288"/>
      <c r="B527" s="288"/>
      <c r="C527" s="288"/>
      <c r="D527" s="288"/>
      <c r="E527" s="288"/>
      <c r="F527" s="288"/>
      <c r="G527" s="288"/>
      <c r="H527" s="288"/>
      <c r="I527" s="288"/>
      <c r="J527" s="288"/>
      <c r="K527" s="288"/>
      <c r="L527" s="288"/>
      <c r="M527" s="288"/>
      <c r="N527" s="288"/>
      <c r="O527" s="288"/>
      <c r="P527" s="288"/>
      <c r="Q527" s="288"/>
      <c r="R527" s="288"/>
      <c r="S527" s="288"/>
      <c r="T527" s="288"/>
      <c r="U527" s="288"/>
      <c r="V527" s="288"/>
      <c r="W527" s="288"/>
      <c r="X527" s="288"/>
      <c r="Y527" s="288"/>
      <c r="Z527" s="288"/>
      <c r="AA527" s="288"/>
      <c r="AB527" s="288"/>
      <c r="AC527" s="288"/>
    </row>
    <row r="528">
      <c r="A528" s="288"/>
      <c r="B528" s="288"/>
      <c r="C528" s="288"/>
      <c r="D528" s="288"/>
      <c r="E528" s="288"/>
      <c r="F528" s="288"/>
      <c r="G528" s="288"/>
      <c r="H528" s="288"/>
      <c r="I528" s="288"/>
      <c r="J528" s="288"/>
      <c r="K528" s="288"/>
      <c r="L528" s="288"/>
      <c r="M528" s="288"/>
      <c r="N528" s="288"/>
      <c r="O528" s="288"/>
      <c r="P528" s="288"/>
      <c r="Q528" s="288"/>
      <c r="R528" s="288"/>
      <c r="S528" s="288"/>
      <c r="T528" s="288"/>
      <c r="U528" s="288"/>
      <c r="V528" s="288"/>
      <c r="W528" s="288"/>
      <c r="X528" s="288"/>
      <c r="Y528" s="288"/>
      <c r="Z528" s="288"/>
      <c r="AA528" s="288"/>
      <c r="AB528" s="288"/>
      <c r="AC528" s="288"/>
    </row>
    <row r="529">
      <c r="A529" s="288"/>
      <c r="B529" s="288"/>
      <c r="C529" s="288"/>
      <c r="D529" s="288"/>
      <c r="E529" s="288"/>
      <c r="F529" s="288"/>
      <c r="G529" s="288"/>
      <c r="H529" s="288"/>
      <c r="I529" s="288"/>
      <c r="J529" s="288"/>
      <c r="K529" s="288"/>
      <c r="L529" s="288"/>
      <c r="M529" s="288"/>
      <c r="N529" s="288"/>
      <c r="O529" s="288"/>
      <c r="P529" s="288"/>
      <c r="Q529" s="288"/>
      <c r="R529" s="288"/>
      <c r="S529" s="288"/>
      <c r="T529" s="288"/>
      <c r="U529" s="288"/>
      <c r="V529" s="288"/>
      <c r="W529" s="288"/>
      <c r="X529" s="288"/>
      <c r="Y529" s="288"/>
      <c r="Z529" s="288"/>
      <c r="AA529" s="288"/>
      <c r="AB529" s="288"/>
      <c r="AC529" s="288"/>
    </row>
    <row r="530">
      <c r="A530" s="288"/>
      <c r="B530" s="288"/>
      <c r="C530" s="288"/>
      <c r="D530" s="288"/>
      <c r="E530" s="288"/>
      <c r="F530" s="288"/>
      <c r="G530" s="288"/>
      <c r="H530" s="288"/>
      <c r="I530" s="288"/>
      <c r="J530" s="288"/>
      <c r="K530" s="288"/>
      <c r="L530" s="288"/>
      <c r="M530" s="288"/>
      <c r="N530" s="288"/>
      <c r="O530" s="288"/>
      <c r="P530" s="288"/>
      <c r="Q530" s="288"/>
      <c r="R530" s="288"/>
      <c r="S530" s="288"/>
      <c r="T530" s="288"/>
      <c r="U530" s="288"/>
      <c r="V530" s="288"/>
      <c r="W530" s="288"/>
      <c r="X530" s="288"/>
      <c r="Y530" s="288"/>
      <c r="Z530" s="288"/>
      <c r="AA530" s="288"/>
      <c r="AB530" s="288"/>
      <c r="AC530" s="288"/>
    </row>
    <row r="531">
      <c r="A531" s="288"/>
      <c r="B531" s="288"/>
      <c r="C531" s="288"/>
      <c r="D531" s="288"/>
      <c r="E531" s="288"/>
      <c r="F531" s="288"/>
      <c r="G531" s="288"/>
      <c r="H531" s="288"/>
      <c r="I531" s="288"/>
      <c r="J531" s="288"/>
      <c r="K531" s="288"/>
      <c r="L531" s="288"/>
      <c r="M531" s="288"/>
      <c r="N531" s="288"/>
      <c r="O531" s="288"/>
      <c r="P531" s="288"/>
      <c r="Q531" s="288"/>
      <c r="R531" s="288"/>
      <c r="S531" s="288"/>
      <c r="T531" s="288"/>
      <c r="U531" s="288"/>
      <c r="V531" s="288"/>
      <c r="W531" s="288"/>
      <c r="X531" s="288"/>
      <c r="Y531" s="288"/>
      <c r="Z531" s="288"/>
      <c r="AA531" s="288"/>
      <c r="AB531" s="288"/>
      <c r="AC531" s="288"/>
    </row>
    <row r="532">
      <c r="A532" s="288"/>
      <c r="B532" s="288"/>
      <c r="C532" s="288"/>
      <c r="D532" s="288"/>
      <c r="E532" s="288"/>
      <c r="F532" s="288"/>
      <c r="G532" s="288"/>
      <c r="H532" s="288"/>
      <c r="I532" s="288"/>
      <c r="J532" s="288"/>
      <c r="K532" s="288"/>
      <c r="L532" s="288"/>
      <c r="M532" s="288"/>
      <c r="N532" s="288"/>
      <c r="O532" s="288"/>
      <c r="P532" s="288"/>
      <c r="Q532" s="288"/>
      <c r="R532" s="288"/>
      <c r="S532" s="288"/>
      <c r="T532" s="288"/>
      <c r="U532" s="288"/>
      <c r="V532" s="288"/>
      <c r="W532" s="288"/>
      <c r="X532" s="288"/>
      <c r="Y532" s="288"/>
      <c r="Z532" s="288"/>
      <c r="AA532" s="288"/>
      <c r="AB532" s="288"/>
      <c r="AC532" s="288"/>
    </row>
    <row r="533">
      <c r="A533" s="288"/>
      <c r="B533" s="288"/>
      <c r="C533" s="288"/>
      <c r="D533" s="288"/>
      <c r="E533" s="288"/>
      <c r="F533" s="288"/>
      <c r="G533" s="288"/>
      <c r="H533" s="288"/>
      <c r="I533" s="288"/>
      <c r="J533" s="288"/>
      <c r="K533" s="288"/>
      <c r="L533" s="288"/>
      <c r="M533" s="288"/>
      <c r="N533" s="288"/>
      <c r="O533" s="288"/>
      <c r="P533" s="288"/>
      <c r="Q533" s="288"/>
      <c r="R533" s="288"/>
      <c r="S533" s="288"/>
      <c r="T533" s="288"/>
      <c r="U533" s="288"/>
      <c r="V533" s="288"/>
      <c r="W533" s="288"/>
      <c r="X533" s="288"/>
      <c r="Y533" s="288"/>
      <c r="Z533" s="288"/>
      <c r="AA533" s="288"/>
      <c r="AB533" s="288"/>
      <c r="AC533" s="288"/>
    </row>
    <row r="534">
      <c r="A534" s="288"/>
      <c r="B534" s="288"/>
      <c r="C534" s="288"/>
      <c r="D534" s="288"/>
      <c r="E534" s="288"/>
      <c r="F534" s="288"/>
      <c r="G534" s="288"/>
      <c r="H534" s="288"/>
      <c r="I534" s="288"/>
      <c r="J534" s="288"/>
      <c r="K534" s="288"/>
      <c r="L534" s="288"/>
      <c r="M534" s="288"/>
      <c r="N534" s="288"/>
      <c r="O534" s="288"/>
      <c r="P534" s="288"/>
      <c r="Q534" s="288"/>
      <c r="R534" s="288"/>
      <c r="S534" s="288"/>
      <c r="T534" s="288"/>
      <c r="U534" s="288"/>
      <c r="V534" s="288"/>
      <c r="W534" s="288"/>
      <c r="X534" s="288"/>
      <c r="Y534" s="288"/>
      <c r="Z534" s="288"/>
      <c r="AA534" s="288"/>
      <c r="AB534" s="288"/>
      <c r="AC534" s="288"/>
    </row>
    <row r="535">
      <c r="A535" s="288"/>
      <c r="B535" s="288"/>
      <c r="C535" s="288"/>
      <c r="D535" s="288"/>
      <c r="E535" s="288"/>
      <c r="F535" s="288"/>
      <c r="G535" s="288"/>
      <c r="H535" s="288"/>
      <c r="I535" s="288"/>
      <c r="J535" s="288"/>
      <c r="K535" s="288"/>
      <c r="L535" s="288"/>
      <c r="M535" s="288"/>
      <c r="N535" s="288"/>
      <c r="O535" s="288"/>
      <c r="P535" s="288"/>
      <c r="Q535" s="288"/>
      <c r="R535" s="288"/>
      <c r="S535" s="288"/>
      <c r="T535" s="288"/>
      <c r="U535" s="288"/>
      <c r="V535" s="288"/>
      <c r="W535" s="288"/>
      <c r="X535" s="288"/>
      <c r="Y535" s="288"/>
      <c r="Z535" s="288"/>
      <c r="AA535" s="288"/>
      <c r="AB535" s="288"/>
      <c r="AC535" s="288"/>
    </row>
    <row r="536">
      <c r="A536" s="288"/>
      <c r="B536" s="288"/>
      <c r="C536" s="288"/>
      <c r="D536" s="288"/>
      <c r="E536" s="288"/>
      <c r="F536" s="288"/>
      <c r="G536" s="288"/>
      <c r="H536" s="288"/>
      <c r="I536" s="288"/>
      <c r="J536" s="288"/>
      <c r="K536" s="288"/>
      <c r="L536" s="288"/>
      <c r="M536" s="288"/>
      <c r="N536" s="288"/>
      <c r="O536" s="288"/>
      <c r="P536" s="288"/>
      <c r="Q536" s="288"/>
      <c r="R536" s="288"/>
      <c r="S536" s="288"/>
      <c r="T536" s="288"/>
      <c r="U536" s="288"/>
      <c r="V536" s="288"/>
      <c r="W536" s="288"/>
      <c r="X536" s="288"/>
      <c r="Y536" s="288"/>
      <c r="Z536" s="288"/>
      <c r="AA536" s="288"/>
      <c r="AB536" s="288"/>
      <c r="AC536" s="288"/>
    </row>
    <row r="537">
      <c r="A537" s="288"/>
      <c r="B537" s="288"/>
      <c r="C537" s="288"/>
      <c r="D537" s="288"/>
      <c r="E537" s="288"/>
      <c r="F537" s="288"/>
      <c r="G537" s="288"/>
      <c r="H537" s="288"/>
      <c r="I537" s="288"/>
      <c r="J537" s="288"/>
      <c r="K537" s="288"/>
      <c r="L537" s="288"/>
      <c r="M537" s="288"/>
      <c r="N537" s="288"/>
      <c r="O537" s="288"/>
      <c r="P537" s="288"/>
      <c r="Q537" s="288"/>
      <c r="R537" s="288"/>
      <c r="S537" s="288"/>
      <c r="T537" s="288"/>
      <c r="U537" s="288"/>
      <c r="V537" s="288"/>
      <c r="W537" s="288"/>
      <c r="X537" s="288"/>
      <c r="Y537" s="288"/>
      <c r="Z537" s="288"/>
      <c r="AA537" s="288"/>
      <c r="AB537" s="288"/>
      <c r="AC537" s="288"/>
    </row>
    <row r="538">
      <c r="A538" s="288"/>
      <c r="B538" s="288"/>
      <c r="C538" s="288"/>
      <c r="D538" s="288"/>
      <c r="E538" s="288"/>
      <c r="F538" s="288"/>
      <c r="G538" s="288"/>
      <c r="H538" s="288"/>
      <c r="I538" s="288"/>
      <c r="J538" s="288"/>
      <c r="K538" s="288"/>
      <c r="L538" s="288"/>
      <c r="M538" s="288"/>
      <c r="N538" s="288"/>
      <c r="O538" s="288"/>
      <c r="P538" s="288"/>
      <c r="Q538" s="288"/>
      <c r="R538" s="288"/>
      <c r="S538" s="288"/>
      <c r="T538" s="288"/>
      <c r="U538" s="288"/>
      <c r="V538" s="288"/>
      <c r="W538" s="288"/>
      <c r="X538" s="288"/>
      <c r="Y538" s="288"/>
      <c r="Z538" s="288"/>
      <c r="AA538" s="288"/>
      <c r="AB538" s="288"/>
      <c r="AC538" s="288"/>
    </row>
    <row r="539">
      <c r="A539" s="288"/>
      <c r="B539" s="288"/>
      <c r="C539" s="288"/>
      <c r="D539" s="288"/>
      <c r="E539" s="288"/>
      <c r="F539" s="288"/>
      <c r="G539" s="288"/>
      <c r="H539" s="288"/>
      <c r="I539" s="288"/>
      <c r="J539" s="288"/>
      <c r="K539" s="288"/>
      <c r="L539" s="288"/>
      <c r="M539" s="288"/>
      <c r="N539" s="288"/>
      <c r="O539" s="288"/>
      <c r="P539" s="288"/>
      <c r="Q539" s="288"/>
      <c r="R539" s="288"/>
      <c r="S539" s="288"/>
      <c r="T539" s="288"/>
      <c r="U539" s="288"/>
      <c r="V539" s="288"/>
      <c r="W539" s="288"/>
      <c r="X539" s="288"/>
      <c r="Y539" s="288"/>
      <c r="Z539" s="288"/>
      <c r="AA539" s="288"/>
      <c r="AB539" s="288"/>
      <c r="AC539" s="288"/>
    </row>
    <row r="540">
      <c r="A540" s="288"/>
      <c r="B540" s="288"/>
      <c r="C540" s="288"/>
      <c r="D540" s="288"/>
      <c r="E540" s="288"/>
      <c r="F540" s="288"/>
      <c r="G540" s="288"/>
      <c r="H540" s="288"/>
      <c r="I540" s="288"/>
      <c r="J540" s="288"/>
      <c r="K540" s="288"/>
      <c r="L540" s="288"/>
      <c r="M540" s="288"/>
      <c r="N540" s="288"/>
      <c r="O540" s="288"/>
      <c r="P540" s="288"/>
      <c r="Q540" s="288"/>
      <c r="R540" s="288"/>
      <c r="S540" s="288"/>
      <c r="T540" s="288"/>
      <c r="U540" s="288"/>
      <c r="V540" s="288"/>
      <c r="W540" s="288"/>
      <c r="X540" s="288"/>
      <c r="Y540" s="288"/>
      <c r="Z540" s="288"/>
      <c r="AA540" s="288"/>
      <c r="AB540" s="288"/>
      <c r="AC540" s="288"/>
    </row>
    <row r="541">
      <c r="A541" s="288"/>
      <c r="B541" s="288"/>
      <c r="C541" s="288"/>
      <c r="D541" s="288"/>
      <c r="E541" s="288"/>
      <c r="F541" s="288"/>
      <c r="G541" s="288"/>
      <c r="H541" s="288"/>
      <c r="I541" s="288"/>
      <c r="J541" s="288"/>
      <c r="K541" s="288"/>
      <c r="L541" s="288"/>
      <c r="M541" s="288"/>
      <c r="N541" s="288"/>
      <c r="O541" s="288"/>
      <c r="P541" s="288"/>
      <c r="Q541" s="288"/>
      <c r="R541" s="288"/>
      <c r="S541" s="288"/>
      <c r="T541" s="288"/>
      <c r="U541" s="288"/>
      <c r="V541" s="288"/>
      <c r="W541" s="288"/>
      <c r="X541" s="288"/>
      <c r="Y541" s="288"/>
      <c r="Z541" s="288"/>
      <c r="AA541" s="288"/>
      <c r="AB541" s="288"/>
      <c r="AC541" s="288"/>
    </row>
    <row r="542">
      <c r="A542" s="288"/>
      <c r="B542" s="288"/>
      <c r="C542" s="288"/>
      <c r="D542" s="288"/>
      <c r="E542" s="288"/>
      <c r="F542" s="288"/>
      <c r="G542" s="288"/>
      <c r="H542" s="288"/>
      <c r="I542" s="288"/>
      <c r="J542" s="288"/>
      <c r="K542" s="288"/>
      <c r="L542" s="288"/>
      <c r="M542" s="288"/>
      <c r="N542" s="288"/>
      <c r="O542" s="288"/>
      <c r="P542" s="288"/>
      <c r="Q542" s="288"/>
      <c r="R542" s="288"/>
      <c r="S542" s="288"/>
      <c r="T542" s="288"/>
      <c r="U542" s="288"/>
      <c r="V542" s="288"/>
      <c r="W542" s="288"/>
      <c r="X542" s="288"/>
      <c r="Y542" s="288"/>
      <c r="Z542" s="288"/>
      <c r="AA542" s="288"/>
      <c r="AB542" s="288"/>
      <c r="AC542" s="288"/>
    </row>
    <row r="543">
      <c r="A543" s="288"/>
      <c r="B543" s="288"/>
      <c r="C543" s="288"/>
      <c r="D543" s="288"/>
      <c r="E543" s="288"/>
      <c r="F543" s="288"/>
      <c r="G543" s="288"/>
      <c r="H543" s="288"/>
      <c r="I543" s="288"/>
      <c r="J543" s="288"/>
      <c r="K543" s="288"/>
      <c r="L543" s="288"/>
      <c r="M543" s="288"/>
      <c r="N543" s="288"/>
      <c r="O543" s="288"/>
      <c r="P543" s="288"/>
      <c r="Q543" s="288"/>
      <c r="R543" s="288"/>
      <c r="S543" s="288"/>
      <c r="T543" s="288"/>
      <c r="U543" s="288"/>
      <c r="V543" s="288"/>
      <c r="W543" s="288"/>
      <c r="X543" s="288"/>
      <c r="Y543" s="288"/>
      <c r="Z543" s="288"/>
      <c r="AA543" s="288"/>
      <c r="AB543" s="288"/>
      <c r="AC543" s="288"/>
    </row>
    <row r="544">
      <c r="A544" s="288"/>
      <c r="B544" s="288"/>
      <c r="C544" s="288"/>
      <c r="D544" s="288"/>
      <c r="E544" s="288"/>
      <c r="F544" s="288"/>
      <c r="G544" s="288"/>
      <c r="H544" s="288"/>
      <c r="I544" s="288"/>
      <c r="J544" s="288"/>
      <c r="K544" s="288"/>
      <c r="L544" s="288"/>
      <c r="M544" s="288"/>
      <c r="N544" s="288"/>
      <c r="O544" s="288"/>
      <c r="P544" s="288"/>
      <c r="Q544" s="288"/>
      <c r="R544" s="288"/>
      <c r="S544" s="288"/>
      <c r="T544" s="288"/>
      <c r="U544" s="288"/>
      <c r="V544" s="288"/>
      <c r="W544" s="288"/>
      <c r="X544" s="288"/>
      <c r="Y544" s="288"/>
      <c r="Z544" s="288"/>
      <c r="AA544" s="288"/>
      <c r="AB544" s="288"/>
      <c r="AC544" s="288"/>
    </row>
    <row r="545">
      <c r="A545" s="288"/>
      <c r="B545" s="288"/>
      <c r="C545" s="288"/>
      <c r="D545" s="288"/>
      <c r="E545" s="288"/>
      <c r="F545" s="288"/>
      <c r="G545" s="288"/>
      <c r="H545" s="288"/>
      <c r="I545" s="288"/>
      <c r="J545" s="288"/>
      <c r="K545" s="288"/>
      <c r="L545" s="288"/>
      <c r="M545" s="288"/>
      <c r="N545" s="288"/>
      <c r="O545" s="288"/>
      <c r="P545" s="288"/>
      <c r="Q545" s="288"/>
      <c r="R545" s="288"/>
      <c r="S545" s="288"/>
      <c r="T545" s="288"/>
      <c r="U545" s="288"/>
      <c r="V545" s="288"/>
      <c r="W545" s="288"/>
      <c r="X545" s="288"/>
      <c r="Y545" s="288"/>
      <c r="Z545" s="288"/>
      <c r="AA545" s="288"/>
      <c r="AB545" s="288"/>
      <c r="AC545" s="288"/>
    </row>
    <row r="546">
      <c r="A546" s="288"/>
      <c r="B546" s="288"/>
      <c r="C546" s="288"/>
      <c r="D546" s="288"/>
      <c r="E546" s="288"/>
      <c r="F546" s="288"/>
      <c r="G546" s="288"/>
      <c r="H546" s="288"/>
      <c r="I546" s="288"/>
      <c r="J546" s="288"/>
      <c r="K546" s="288"/>
      <c r="L546" s="288"/>
      <c r="M546" s="288"/>
      <c r="N546" s="288"/>
      <c r="O546" s="288"/>
      <c r="P546" s="288"/>
      <c r="Q546" s="288"/>
      <c r="R546" s="288"/>
      <c r="S546" s="288"/>
      <c r="T546" s="288"/>
      <c r="U546" s="288"/>
      <c r="V546" s="288"/>
      <c r="W546" s="288"/>
      <c r="X546" s="288"/>
      <c r="Y546" s="288"/>
      <c r="Z546" s="288"/>
      <c r="AA546" s="288"/>
      <c r="AB546" s="288"/>
      <c r="AC546" s="288"/>
    </row>
    <row r="547">
      <c r="A547" s="288"/>
      <c r="B547" s="288"/>
      <c r="C547" s="288"/>
      <c r="D547" s="288"/>
      <c r="E547" s="288"/>
      <c r="F547" s="288"/>
      <c r="G547" s="288"/>
      <c r="H547" s="288"/>
      <c r="I547" s="288"/>
      <c r="J547" s="288"/>
      <c r="K547" s="288"/>
      <c r="L547" s="288"/>
      <c r="M547" s="288"/>
      <c r="N547" s="288"/>
      <c r="O547" s="288"/>
      <c r="P547" s="288"/>
      <c r="Q547" s="288"/>
      <c r="R547" s="288"/>
      <c r="S547" s="288"/>
      <c r="T547" s="288"/>
      <c r="U547" s="288"/>
      <c r="V547" s="288"/>
      <c r="W547" s="288"/>
      <c r="X547" s="288"/>
      <c r="Y547" s="288"/>
      <c r="Z547" s="288"/>
      <c r="AA547" s="288"/>
      <c r="AB547" s="288"/>
      <c r="AC547" s="288"/>
    </row>
    <row r="548">
      <c r="A548" s="288"/>
      <c r="B548" s="288"/>
      <c r="C548" s="288"/>
      <c r="D548" s="288"/>
      <c r="E548" s="288"/>
      <c r="F548" s="288"/>
      <c r="G548" s="288"/>
      <c r="H548" s="288"/>
      <c r="I548" s="288"/>
      <c r="J548" s="288"/>
      <c r="K548" s="288"/>
      <c r="L548" s="288"/>
      <c r="M548" s="288"/>
      <c r="N548" s="288"/>
      <c r="O548" s="288"/>
      <c r="P548" s="288"/>
      <c r="Q548" s="288"/>
      <c r="R548" s="288"/>
      <c r="S548" s="288"/>
      <c r="T548" s="288"/>
      <c r="U548" s="288"/>
      <c r="V548" s="288"/>
      <c r="W548" s="288"/>
      <c r="X548" s="288"/>
      <c r="Y548" s="288"/>
      <c r="Z548" s="288"/>
      <c r="AA548" s="288"/>
      <c r="AB548" s="288"/>
      <c r="AC548" s="288"/>
    </row>
    <row r="549">
      <c r="A549" s="288"/>
      <c r="B549" s="288"/>
      <c r="C549" s="288"/>
      <c r="D549" s="288"/>
      <c r="E549" s="288"/>
      <c r="F549" s="288"/>
      <c r="G549" s="288"/>
      <c r="H549" s="288"/>
      <c r="I549" s="288"/>
      <c r="J549" s="288"/>
      <c r="K549" s="288"/>
      <c r="L549" s="288"/>
      <c r="M549" s="288"/>
      <c r="N549" s="288"/>
      <c r="O549" s="288"/>
      <c r="P549" s="288"/>
      <c r="Q549" s="288"/>
      <c r="R549" s="288"/>
      <c r="S549" s="288"/>
      <c r="T549" s="288"/>
      <c r="U549" s="288"/>
      <c r="V549" s="288"/>
      <c r="W549" s="288"/>
      <c r="X549" s="288"/>
      <c r="Y549" s="288"/>
      <c r="Z549" s="288"/>
      <c r="AA549" s="288"/>
      <c r="AB549" s="288"/>
      <c r="AC549" s="288"/>
    </row>
    <row r="550">
      <c r="A550" s="288"/>
      <c r="B550" s="288"/>
      <c r="C550" s="288"/>
      <c r="D550" s="288"/>
      <c r="E550" s="288"/>
      <c r="F550" s="288"/>
      <c r="G550" s="288"/>
      <c r="H550" s="288"/>
      <c r="I550" s="288"/>
      <c r="J550" s="288"/>
      <c r="K550" s="288"/>
      <c r="L550" s="288"/>
      <c r="M550" s="288"/>
      <c r="N550" s="288"/>
      <c r="O550" s="288"/>
      <c r="P550" s="288"/>
      <c r="Q550" s="288"/>
      <c r="R550" s="288"/>
      <c r="S550" s="288"/>
      <c r="T550" s="288"/>
      <c r="U550" s="288"/>
      <c r="V550" s="288"/>
      <c r="W550" s="288"/>
      <c r="X550" s="288"/>
      <c r="Y550" s="288"/>
      <c r="Z550" s="288"/>
      <c r="AA550" s="288"/>
      <c r="AB550" s="288"/>
      <c r="AC550" s="288"/>
    </row>
    <row r="551">
      <c r="A551" s="288"/>
      <c r="B551" s="288"/>
      <c r="C551" s="288"/>
      <c r="D551" s="288"/>
      <c r="E551" s="288"/>
      <c r="F551" s="288"/>
      <c r="G551" s="288"/>
      <c r="H551" s="288"/>
      <c r="I551" s="288"/>
      <c r="J551" s="288"/>
      <c r="K551" s="288"/>
      <c r="L551" s="288"/>
      <c r="M551" s="288"/>
      <c r="N551" s="288"/>
      <c r="O551" s="288"/>
      <c r="P551" s="288"/>
      <c r="Q551" s="288"/>
      <c r="R551" s="288"/>
      <c r="S551" s="288"/>
      <c r="T551" s="288"/>
      <c r="U551" s="288"/>
      <c r="V551" s="288"/>
      <c r="W551" s="288"/>
      <c r="X551" s="288"/>
      <c r="Y551" s="288"/>
      <c r="Z551" s="288"/>
      <c r="AA551" s="288"/>
      <c r="AB551" s="288"/>
      <c r="AC551" s="288"/>
    </row>
    <row r="552">
      <c r="A552" s="288"/>
      <c r="B552" s="288"/>
      <c r="C552" s="288"/>
      <c r="D552" s="288"/>
      <c r="E552" s="288"/>
      <c r="F552" s="288"/>
      <c r="G552" s="288"/>
      <c r="H552" s="288"/>
      <c r="I552" s="288"/>
      <c r="J552" s="288"/>
      <c r="K552" s="288"/>
      <c r="L552" s="288"/>
      <c r="M552" s="288"/>
      <c r="N552" s="288"/>
      <c r="O552" s="288"/>
      <c r="P552" s="288"/>
      <c r="Q552" s="288"/>
      <c r="R552" s="288"/>
      <c r="S552" s="288"/>
      <c r="T552" s="288"/>
      <c r="U552" s="288"/>
      <c r="V552" s="288"/>
      <c r="W552" s="288"/>
      <c r="X552" s="288"/>
      <c r="Y552" s="288"/>
      <c r="Z552" s="288"/>
      <c r="AA552" s="288"/>
      <c r="AB552" s="288"/>
      <c r="AC552" s="288"/>
    </row>
    <row r="553">
      <c r="A553" s="288"/>
      <c r="B553" s="288"/>
      <c r="C553" s="288"/>
      <c r="D553" s="288"/>
      <c r="E553" s="288"/>
      <c r="F553" s="288"/>
      <c r="G553" s="288"/>
      <c r="H553" s="288"/>
      <c r="I553" s="288"/>
      <c r="J553" s="288"/>
      <c r="K553" s="288"/>
      <c r="L553" s="288"/>
      <c r="M553" s="288"/>
      <c r="N553" s="288"/>
      <c r="O553" s="288"/>
      <c r="P553" s="288"/>
      <c r="Q553" s="288"/>
      <c r="R553" s="288"/>
      <c r="S553" s="288"/>
      <c r="T553" s="288"/>
      <c r="U553" s="288"/>
      <c r="V553" s="288"/>
      <c r="W553" s="288"/>
      <c r="X553" s="288"/>
      <c r="Y553" s="288"/>
      <c r="Z553" s="288"/>
      <c r="AA553" s="288"/>
      <c r="AB553" s="288"/>
      <c r="AC553" s="288"/>
    </row>
    <row r="554">
      <c r="A554" s="288"/>
      <c r="B554" s="288"/>
      <c r="C554" s="288"/>
      <c r="D554" s="288"/>
      <c r="E554" s="288"/>
      <c r="F554" s="288"/>
      <c r="G554" s="288"/>
      <c r="H554" s="288"/>
      <c r="I554" s="288"/>
      <c r="J554" s="288"/>
      <c r="K554" s="288"/>
      <c r="L554" s="288"/>
      <c r="M554" s="288"/>
      <c r="N554" s="288"/>
      <c r="O554" s="288"/>
      <c r="P554" s="288"/>
      <c r="Q554" s="288"/>
      <c r="R554" s="288"/>
      <c r="S554" s="288"/>
      <c r="T554" s="288"/>
      <c r="U554" s="288"/>
      <c r="V554" s="288"/>
      <c r="W554" s="288"/>
      <c r="X554" s="288"/>
      <c r="Y554" s="288"/>
      <c r="Z554" s="288"/>
      <c r="AA554" s="288"/>
      <c r="AB554" s="288"/>
      <c r="AC554" s="288"/>
    </row>
    <row r="555">
      <c r="A555" s="288"/>
      <c r="B555" s="288"/>
      <c r="C555" s="288"/>
      <c r="D555" s="288"/>
      <c r="E555" s="288"/>
      <c r="F555" s="288"/>
      <c r="G555" s="288"/>
      <c r="H555" s="288"/>
      <c r="I555" s="288"/>
      <c r="J555" s="288"/>
      <c r="K555" s="288"/>
      <c r="L555" s="288"/>
      <c r="M555" s="288"/>
      <c r="N555" s="288"/>
      <c r="O555" s="288"/>
      <c r="P555" s="288"/>
      <c r="Q555" s="288"/>
      <c r="R555" s="288"/>
      <c r="S555" s="288"/>
      <c r="T555" s="288"/>
      <c r="U555" s="288"/>
      <c r="V555" s="288"/>
      <c r="W555" s="288"/>
      <c r="X555" s="288"/>
      <c r="Y555" s="288"/>
      <c r="Z555" s="288"/>
      <c r="AA555" s="288"/>
      <c r="AB555" s="288"/>
      <c r="AC555" s="288"/>
    </row>
    <row r="556">
      <c r="A556" s="288"/>
      <c r="B556" s="288"/>
      <c r="C556" s="288"/>
      <c r="D556" s="288"/>
      <c r="E556" s="288"/>
      <c r="F556" s="288"/>
      <c r="G556" s="288"/>
      <c r="H556" s="288"/>
      <c r="I556" s="288"/>
      <c r="J556" s="288"/>
      <c r="K556" s="288"/>
      <c r="L556" s="288"/>
      <c r="M556" s="288"/>
      <c r="N556" s="288"/>
      <c r="O556" s="288"/>
      <c r="P556" s="288"/>
      <c r="Q556" s="288"/>
      <c r="R556" s="288"/>
      <c r="S556" s="288"/>
      <c r="T556" s="288"/>
      <c r="U556" s="288"/>
      <c r="V556" s="288"/>
      <c r="W556" s="288"/>
      <c r="X556" s="288"/>
      <c r="Y556" s="288"/>
      <c r="Z556" s="288"/>
      <c r="AA556" s="288"/>
      <c r="AB556" s="288"/>
      <c r="AC556" s="288"/>
    </row>
    <row r="557">
      <c r="A557" s="288"/>
      <c r="B557" s="288"/>
      <c r="C557" s="288"/>
      <c r="D557" s="288"/>
      <c r="E557" s="288"/>
      <c r="F557" s="288"/>
      <c r="G557" s="288"/>
      <c r="H557" s="288"/>
      <c r="I557" s="288"/>
      <c r="J557" s="288"/>
      <c r="K557" s="288"/>
      <c r="L557" s="288"/>
      <c r="M557" s="288"/>
      <c r="N557" s="288"/>
      <c r="O557" s="288"/>
      <c r="P557" s="288"/>
      <c r="Q557" s="288"/>
      <c r="R557" s="288"/>
      <c r="S557" s="288"/>
      <c r="T557" s="288"/>
      <c r="U557" s="288"/>
      <c r="V557" s="288"/>
      <c r="W557" s="288"/>
      <c r="X557" s="288"/>
      <c r="Y557" s="288"/>
      <c r="Z557" s="288"/>
      <c r="AA557" s="288"/>
      <c r="AB557" s="288"/>
      <c r="AC557" s="288"/>
    </row>
    <row r="558">
      <c r="A558" s="288"/>
      <c r="B558" s="288"/>
      <c r="C558" s="288"/>
      <c r="D558" s="288"/>
      <c r="E558" s="288"/>
      <c r="F558" s="288"/>
      <c r="G558" s="288"/>
      <c r="H558" s="288"/>
      <c r="I558" s="288"/>
      <c r="J558" s="288"/>
      <c r="K558" s="288"/>
      <c r="L558" s="288"/>
      <c r="M558" s="288"/>
      <c r="N558" s="288"/>
      <c r="O558" s="288"/>
      <c r="P558" s="288"/>
      <c r="Q558" s="288"/>
      <c r="R558" s="288"/>
      <c r="S558" s="288"/>
      <c r="T558" s="288"/>
      <c r="U558" s="288"/>
      <c r="V558" s="288"/>
      <c r="W558" s="288"/>
      <c r="X558" s="288"/>
      <c r="Y558" s="288"/>
      <c r="Z558" s="288"/>
      <c r="AA558" s="288"/>
      <c r="AB558" s="288"/>
      <c r="AC558" s="288"/>
    </row>
    <row r="559">
      <c r="A559" s="288"/>
      <c r="B559" s="288"/>
      <c r="C559" s="288"/>
      <c r="D559" s="288"/>
      <c r="E559" s="288"/>
      <c r="F559" s="288"/>
      <c r="G559" s="288"/>
      <c r="H559" s="288"/>
      <c r="I559" s="288"/>
      <c r="J559" s="288"/>
      <c r="K559" s="288"/>
      <c r="L559" s="288"/>
      <c r="M559" s="288"/>
      <c r="N559" s="288"/>
      <c r="O559" s="288"/>
      <c r="P559" s="288"/>
      <c r="Q559" s="288"/>
      <c r="R559" s="288"/>
      <c r="S559" s="288"/>
      <c r="T559" s="288"/>
      <c r="U559" s="288"/>
      <c r="V559" s="288"/>
      <c r="W559" s="288"/>
      <c r="X559" s="288"/>
      <c r="Y559" s="288"/>
      <c r="Z559" s="288"/>
      <c r="AA559" s="288"/>
      <c r="AB559" s="288"/>
      <c r="AC559" s="288"/>
    </row>
    <row r="560">
      <c r="A560" s="288"/>
      <c r="B560" s="288"/>
      <c r="C560" s="288"/>
      <c r="D560" s="288"/>
      <c r="E560" s="288"/>
      <c r="F560" s="288"/>
      <c r="G560" s="288"/>
      <c r="H560" s="288"/>
      <c r="I560" s="288"/>
      <c r="J560" s="288"/>
      <c r="K560" s="288"/>
      <c r="L560" s="288"/>
      <c r="M560" s="288"/>
      <c r="N560" s="288"/>
      <c r="O560" s="288"/>
      <c r="P560" s="288"/>
      <c r="Q560" s="288"/>
      <c r="R560" s="288"/>
      <c r="S560" s="288"/>
      <c r="T560" s="288"/>
      <c r="U560" s="288"/>
      <c r="V560" s="288"/>
      <c r="W560" s="288"/>
      <c r="X560" s="288"/>
      <c r="Y560" s="288"/>
      <c r="Z560" s="288"/>
      <c r="AA560" s="288"/>
      <c r="AB560" s="288"/>
      <c r="AC560" s="288"/>
    </row>
    <row r="561">
      <c r="A561" s="288"/>
      <c r="B561" s="288"/>
      <c r="C561" s="288"/>
      <c r="D561" s="288"/>
      <c r="E561" s="288"/>
      <c r="F561" s="288"/>
      <c r="G561" s="288"/>
      <c r="H561" s="288"/>
      <c r="I561" s="288"/>
      <c r="J561" s="288"/>
      <c r="K561" s="288"/>
      <c r="L561" s="288"/>
      <c r="M561" s="288"/>
      <c r="N561" s="288"/>
      <c r="O561" s="288"/>
      <c r="P561" s="288"/>
      <c r="Q561" s="288"/>
      <c r="R561" s="288"/>
      <c r="S561" s="288"/>
      <c r="T561" s="288"/>
      <c r="U561" s="288"/>
      <c r="V561" s="288"/>
      <c r="W561" s="288"/>
      <c r="X561" s="288"/>
      <c r="Y561" s="288"/>
      <c r="Z561" s="288"/>
      <c r="AA561" s="288"/>
      <c r="AB561" s="288"/>
      <c r="AC561" s="288"/>
    </row>
    <row r="562">
      <c r="A562" s="288"/>
      <c r="B562" s="288"/>
      <c r="C562" s="288"/>
      <c r="D562" s="288"/>
      <c r="E562" s="288"/>
      <c r="F562" s="288"/>
      <c r="G562" s="288"/>
      <c r="H562" s="288"/>
      <c r="I562" s="288"/>
      <c r="J562" s="288"/>
      <c r="K562" s="288"/>
      <c r="L562" s="288"/>
      <c r="M562" s="288"/>
      <c r="N562" s="288"/>
      <c r="O562" s="288"/>
      <c r="P562" s="288"/>
      <c r="Q562" s="288"/>
      <c r="R562" s="288"/>
      <c r="S562" s="288"/>
      <c r="T562" s="288"/>
      <c r="U562" s="288"/>
      <c r="V562" s="288"/>
      <c r="W562" s="288"/>
      <c r="X562" s="288"/>
      <c r="Y562" s="288"/>
      <c r="Z562" s="288"/>
      <c r="AA562" s="288"/>
      <c r="AB562" s="288"/>
      <c r="AC562" s="288"/>
    </row>
    <row r="563">
      <c r="A563" s="288"/>
      <c r="B563" s="288"/>
      <c r="C563" s="288"/>
      <c r="D563" s="288"/>
      <c r="E563" s="288"/>
      <c r="F563" s="288"/>
      <c r="G563" s="288"/>
      <c r="H563" s="288"/>
      <c r="I563" s="288"/>
      <c r="J563" s="288"/>
      <c r="K563" s="288"/>
      <c r="L563" s="288"/>
      <c r="M563" s="288"/>
      <c r="N563" s="288"/>
      <c r="O563" s="288"/>
      <c r="P563" s="288"/>
      <c r="Q563" s="288"/>
      <c r="R563" s="288"/>
      <c r="S563" s="288"/>
      <c r="T563" s="288"/>
      <c r="U563" s="288"/>
      <c r="V563" s="288"/>
      <c r="W563" s="288"/>
      <c r="X563" s="288"/>
      <c r="Y563" s="288"/>
      <c r="Z563" s="288"/>
      <c r="AA563" s="288"/>
      <c r="AB563" s="288"/>
      <c r="AC563" s="288"/>
    </row>
    <row r="564">
      <c r="A564" s="288"/>
      <c r="B564" s="288"/>
      <c r="C564" s="288"/>
      <c r="D564" s="288"/>
      <c r="E564" s="288"/>
      <c r="F564" s="288"/>
      <c r="G564" s="288"/>
      <c r="H564" s="288"/>
      <c r="I564" s="288"/>
      <c r="J564" s="288"/>
      <c r="K564" s="288"/>
      <c r="L564" s="288"/>
      <c r="M564" s="288"/>
      <c r="N564" s="288"/>
      <c r="O564" s="288"/>
      <c r="P564" s="288"/>
      <c r="Q564" s="288"/>
      <c r="R564" s="288"/>
      <c r="S564" s="288"/>
      <c r="T564" s="288"/>
      <c r="U564" s="288"/>
      <c r="V564" s="288"/>
      <c r="W564" s="288"/>
      <c r="X564" s="288"/>
      <c r="Y564" s="288"/>
      <c r="Z564" s="288"/>
      <c r="AA564" s="288"/>
      <c r="AB564" s="288"/>
      <c r="AC564" s="288"/>
    </row>
    <row r="565">
      <c r="A565" s="288"/>
      <c r="B565" s="288"/>
      <c r="C565" s="288"/>
      <c r="D565" s="288"/>
      <c r="E565" s="288"/>
      <c r="F565" s="288"/>
      <c r="G565" s="288"/>
      <c r="H565" s="288"/>
      <c r="I565" s="288"/>
      <c r="J565" s="288"/>
      <c r="K565" s="288"/>
      <c r="L565" s="288"/>
      <c r="M565" s="288"/>
      <c r="N565" s="288"/>
      <c r="O565" s="288"/>
      <c r="P565" s="288"/>
      <c r="Q565" s="288"/>
      <c r="R565" s="288"/>
      <c r="S565" s="288"/>
      <c r="T565" s="288"/>
      <c r="U565" s="288"/>
      <c r="V565" s="288"/>
      <c r="W565" s="288"/>
      <c r="X565" s="288"/>
      <c r="Y565" s="288"/>
      <c r="Z565" s="288"/>
      <c r="AA565" s="288"/>
      <c r="AB565" s="288"/>
      <c r="AC565" s="288"/>
    </row>
    <row r="566">
      <c r="A566" s="288"/>
      <c r="B566" s="288"/>
      <c r="C566" s="288"/>
      <c r="D566" s="288"/>
      <c r="E566" s="288"/>
      <c r="F566" s="288"/>
      <c r="G566" s="288"/>
      <c r="H566" s="288"/>
      <c r="I566" s="288"/>
      <c r="J566" s="288"/>
      <c r="K566" s="288"/>
      <c r="L566" s="288"/>
      <c r="M566" s="288"/>
      <c r="N566" s="288"/>
      <c r="O566" s="288"/>
      <c r="P566" s="288"/>
      <c r="Q566" s="288"/>
      <c r="R566" s="288"/>
      <c r="S566" s="288"/>
      <c r="T566" s="288"/>
      <c r="U566" s="288"/>
      <c r="V566" s="288"/>
      <c r="W566" s="288"/>
      <c r="X566" s="288"/>
      <c r="Y566" s="288"/>
      <c r="Z566" s="288"/>
      <c r="AA566" s="288"/>
      <c r="AB566" s="288"/>
      <c r="AC566" s="288"/>
    </row>
    <row r="567">
      <c r="A567" s="288"/>
      <c r="B567" s="288"/>
      <c r="C567" s="288"/>
      <c r="D567" s="288"/>
      <c r="E567" s="288"/>
      <c r="F567" s="288"/>
      <c r="G567" s="288"/>
      <c r="H567" s="288"/>
      <c r="I567" s="288"/>
      <c r="J567" s="288"/>
      <c r="K567" s="288"/>
      <c r="L567" s="288"/>
      <c r="M567" s="288"/>
      <c r="N567" s="288"/>
      <c r="O567" s="288"/>
      <c r="P567" s="288"/>
      <c r="Q567" s="288"/>
      <c r="R567" s="288"/>
      <c r="S567" s="288"/>
      <c r="T567" s="288"/>
      <c r="U567" s="288"/>
      <c r="V567" s="288"/>
      <c r="W567" s="288"/>
      <c r="X567" s="288"/>
      <c r="Y567" s="288"/>
      <c r="Z567" s="288"/>
      <c r="AA567" s="288"/>
      <c r="AB567" s="288"/>
      <c r="AC567" s="288"/>
    </row>
    <row r="568">
      <c r="A568" s="288"/>
      <c r="B568" s="288"/>
      <c r="C568" s="288"/>
      <c r="D568" s="288"/>
      <c r="E568" s="288"/>
      <c r="F568" s="288"/>
      <c r="G568" s="288"/>
      <c r="H568" s="288"/>
      <c r="I568" s="288"/>
      <c r="J568" s="288"/>
      <c r="K568" s="288"/>
      <c r="L568" s="288"/>
      <c r="M568" s="288"/>
      <c r="N568" s="288"/>
      <c r="O568" s="288"/>
      <c r="P568" s="288"/>
      <c r="Q568" s="288"/>
      <c r="R568" s="288"/>
      <c r="S568" s="288"/>
      <c r="T568" s="288"/>
      <c r="U568" s="288"/>
      <c r="V568" s="288"/>
      <c r="W568" s="288"/>
      <c r="X568" s="288"/>
      <c r="Y568" s="288"/>
      <c r="Z568" s="288"/>
      <c r="AA568" s="288"/>
      <c r="AB568" s="288"/>
      <c r="AC568" s="288"/>
    </row>
    <row r="569">
      <c r="A569" s="288"/>
      <c r="B569" s="288"/>
      <c r="C569" s="288"/>
      <c r="D569" s="288"/>
      <c r="E569" s="288"/>
      <c r="F569" s="288"/>
      <c r="G569" s="288"/>
      <c r="H569" s="288"/>
      <c r="I569" s="288"/>
      <c r="J569" s="288"/>
      <c r="K569" s="288"/>
      <c r="L569" s="288"/>
      <c r="M569" s="288"/>
      <c r="N569" s="288"/>
      <c r="O569" s="288"/>
      <c r="P569" s="288"/>
      <c r="Q569" s="288"/>
      <c r="R569" s="288"/>
      <c r="S569" s="288"/>
      <c r="T569" s="288"/>
      <c r="U569" s="288"/>
      <c r="V569" s="288"/>
      <c r="W569" s="288"/>
      <c r="X569" s="288"/>
      <c r="Y569" s="288"/>
      <c r="Z569" s="288"/>
      <c r="AA569" s="288"/>
      <c r="AB569" s="288"/>
      <c r="AC569" s="288"/>
    </row>
    <row r="570">
      <c r="A570" s="288"/>
      <c r="B570" s="288"/>
      <c r="C570" s="288"/>
      <c r="D570" s="288"/>
      <c r="E570" s="288"/>
      <c r="F570" s="288"/>
      <c r="G570" s="288"/>
      <c r="H570" s="288"/>
      <c r="I570" s="288"/>
      <c r="J570" s="288"/>
      <c r="K570" s="288"/>
      <c r="L570" s="288"/>
      <c r="M570" s="288"/>
      <c r="N570" s="288"/>
      <c r="O570" s="288"/>
      <c r="P570" s="288"/>
      <c r="Q570" s="288"/>
      <c r="R570" s="288"/>
      <c r="S570" s="288"/>
      <c r="T570" s="288"/>
      <c r="U570" s="288"/>
      <c r="V570" s="288"/>
      <c r="W570" s="288"/>
      <c r="X570" s="288"/>
      <c r="Y570" s="288"/>
      <c r="Z570" s="288"/>
      <c r="AA570" s="288"/>
      <c r="AB570" s="288"/>
      <c r="AC570" s="288"/>
    </row>
    <row r="571">
      <c r="A571" s="288"/>
      <c r="B571" s="288"/>
      <c r="C571" s="288"/>
      <c r="D571" s="288"/>
      <c r="E571" s="288"/>
      <c r="F571" s="288"/>
      <c r="G571" s="288"/>
      <c r="H571" s="288"/>
      <c r="I571" s="288"/>
      <c r="J571" s="288"/>
      <c r="K571" s="288"/>
      <c r="L571" s="288"/>
      <c r="M571" s="288"/>
      <c r="N571" s="288"/>
      <c r="O571" s="288"/>
      <c r="P571" s="288"/>
      <c r="Q571" s="288"/>
      <c r="R571" s="288"/>
      <c r="S571" s="288"/>
      <c r="T571" s="288"/>
      <c r="U571" s="288"/>
      <c r="V571" s="288"/>
      <c r="W571" s="288"/>
      <c r="X571" s="288"/>
      <c r="Y571" s="288"/>
      <c r="Z571" s="288"/>
      <c r="AA571" s="288"/>
      <c r="AB571" s="288"/>
      <c r="AC571" s="288"/>
    </row>
    <row r="572">
      <c r="A572" s="288"/>
      <c r="B572" s="288"/>
      <c r="C572" s="288"/>
      <c r="D572" s="288"/>
      <c r="E572" s="288"/>
      <c r="F572" s="288"/>
      <c r="G572" s="288"/>
      <c r="H572" s="288"/>
      <c r="I572" s="288"/>
      <c r="J572" s="288"/>
      <c r="K572" s="288"/>
      <c r="L572" s="288"/>
      <c r="M572" s="288"/>
      <c r="N572" s="288"/>
      <c r="O572" s="288"/>
      <c r="P572" s="288"/>
      <c r="Q572" s="288"/>
      <c r="R572" s="288"/>
      <c r="S572" s="288"/>
      <c r="T572" s="288"/>
      <c r="U572" s="288"/>
      <c r="V572" s="288"/>
      <c r="W572" s="288"/>
      <c r="X572" s="288"/>
      <c r="Y572" s="288"/>
      <c r="Z572" s="288"/>
      <c r="AA572" s="288"/>
      <c r="AB572" s="288"/>
      <c r="AC572" s="288"/>
    </row>
    <row r="573">
      <c r="A573" s="288"/>
      <c r="B573" s="288"/>
      <c r="C573" s="288"/>
      <c r="D573" s="288"/>
      <c r="E573" s="288"/>
      <c r="F573" s="288"/>
      <c r="G573" s="288"/>
      <c r="H573" s="288"/>
      <c r="I573" s="288"/>
      <c r="J573" s="288"/>
      <c r="K573" s="288"/>
      <c r="L573" s="288"/>
      <c r="M573" s="288"/>
      <c r="N573" s="288"/>
      <c r="O573" s="288"/>
      <c r="P573" s="288"/>
      <c r="Q573" s="288"/>
      <c r="R573" s="288"/>
      <c r="S573" s="288"/>
      <c r="T573" s="288"/>
      <c r="U573" s="288"/>
      <c r="V573" s="288"/>
      <c r="W573" s="288"/>
      <c r="X573" s="288"/>
      <c r="Y573" s="288"/>
      <c r="Z573" s="288"/>
      <c r="AA573" s="288"/>
      <c r="AB573" s="288"/>
      <c r="AC573" s="288"/>
    </row>
    <row r="574">
      <c r="A574" s="288"/>
      <c r="B574" s="288"/>
      <c r="C574" s="288"/>
      <c r="D574" s="288"/>
      <c r="E574" s="288"/>
      <c r="F574" s="288"/>
      <c r="G574" s="288"/>
      <c r="H574" s="288"/>
      <c r="I574" s="288"/>
      <c r="J574" s="288"/>
      <c r="K574" s="288"/>
      <c r="L574" s="288"/>
      <c r="M574" s="288"/>
      <c r="N574" s="288"/>
      <c r="O574" s="288"/>
      <c r="P574" s="288"/>
      <c r="Q574" s="288"/>
      <c r="R574" s="288"/>
      <c r="S574" s="288"/>
      <c r="T574" s="288"/>
      <c r="U574" s="288"/>
      <c r="V574" s="288"/>
      <c r="W574" s="288"/>
      <c r="X574" s="288"/>
      <c r="Y574" s="288"/>
      <c r="Z574" s="288"/>
      <c r="AA574" s="288"/>
      <c r="AB574" s="288"/>
      <c r="AC574" s="288"/>
    </row>
    <row r="575">
      <c r="A575" s="288"/>
      <c r="B575" s="288"/>
      <c r="C575" s="288"/>
      <c r="D575" s="288"/>
      <c r="E575" s="288"/>
      <c r="F575" s="288"/>
      <c r="G575" s="288"/>
      <c r="H575" s="288"/>
      <c r="I575" s="288"/>
      <c r="J575" s="288"/>
      <c r="K575" s="288"/>
      <c r="L575" s="288"/>
      <c r="M575" s="288"/>
      <c r="N575" s="288"/>
      <c r="O575" s="288"/>
      <c r="P575" s="288"/>
      <c r="Q575" s="288"/>
      <c r="R575" s="288"/>
      <c r="S575" s="288"/>
      <c r="T575" s="288"/>
      <c r="U575" s="288"/>
      <c r="V575" s="288"/>
      <c r="W575" s="288"/>
      <c r="X575" s="288"/>
      <c r="Y575" s="288"/>
      <c r="Z575" s="288"/>
      <c r="AA575" s="288"/>
      <c r="AB575" s="288"/>
      <c r="AC575" s="288"/>
    </row>
    <row r="576">
      <c r="A576" s="288"/>
      <c r="B576" s="288"/>
      <c r="C576" s="288"/>
      <c r="D576" s="288"/>
      <c r="E576" s="288"/>
      <c r="F576" s="288"/>
      <c r="G576" s="288"/>
      <c r="H576" s="288"/>
      <c r="I576" s="288"/>
      <c r="J576" s="288"/>
      <c r="K576" s="288"/>
      <c r="L576" s="288"/>
      <c r="M576" s="288"/>
      <c r="N576" s="288"/>
      <c r="O576" s="288"/>
      <c r="P576" s="288"/>
      <c r="Q576" s="288"/>
      <c r="R576" s="288"/>
      <c r="S576" s="288"/>
      <c r="T576" s="288"/>
      <c r="U576" s="288"/>
      <c r="V576" s="288"/>
      <c r="W576" s="288"/>
      <c r="X576" s="288"/>
      <c r="Y576" s="288"/>
      <c r="Z576" s="288"/>
      <c r="AA576" s="288"/>
      <c r="AB576" s="288"/>
      <c r="AC576" s="288"/>
    </row>
    <row r="577">
      <c r="A577" s="288"/>
      <c r="B577" s="288"/>
      <c r="C577" s="288"/>
      <c r="D577" s="288"/>
      <c r="E577" s="288"/>
      <c r="F577" s="288"/>
      <c r="G577" s="288"/>
      <c r="H577" s="288"/>
      <c r="I577" s="288"/>
      <c r="J577" s="288"/>
      <c r="K577" s="288"/>
      <c r="L577" s="288"/>
      <c r="M577" s="288"/>
      <c r="N577" s="288"/>
      <c r="O577" s="288"/>
      <c r="P577" s="288"/>
      <c r="Q577" s="288"/>
      <c r="R577" s="288"/>
      <c r="S577" s="288"/>
      <c r="T577" s="288"/>
      <c r="U577" s="288"/>
      <c r="V577" s="288"/>
      <c r="W577" s="288"/>
      <c r="X577" s="288"/>
      <c r="Y577" s="288"/>
      <c r="Z577" s="288"/>
      <c r="AA577" s="288"/>
      <c r="AB577" s="288"/>
      <c r="AC577" s="288"/>
    </row>
    <row r="578">
      <c r="A578" s="288"/>
      <c r="B578" s="288"/>
      <c r="C578" s="288"/>
      <c r="D578" s="288"/>
      <c r="E578" s="288"/>
      <c r="F578" s="288"/>
      <c r="G578" s="288"/>
      <c r="H578" s="288"/>
      <c r="I578" s="288"/>
      <c r="J578" s="288"/>
      <c r="K578" s="288"/>
      <c r="L578" s="288"/>
      <c r="M578" s="288"/>
      <c r="N578" s="288"/>
      <c r="O578" s="288"/>
      <c r="P578" s="288"/>
      <c r="Q578" s="288"/>
      <c r="R578" s="288"/>
      <c r="S578" s="288"/>
      <c r="T578" s="288"/>
      <c r="U578" s="288"/>
      <c r="V578" s="288"/>
      <c r="W578" s="288"/>
      <c r="X578" s="288"/>
      <c r="Y578" s="288"/>
      <c r="Z578" s="288"/>
      <c r="AA578" s="288"/>
      <c r="AB578" s="288"/>
      <c r="AC578" s="288"/>
    </row>
    <row r="579">
      <c r="A579" s="288"/>
      <c r="B579" s="288"/>
      <c r="C579" s="288"/>
      <c r="D579" s="288"/>
      <c r="E579" s="288"/>
      <c r="F579" s="288"/>
      <c r="G579" s="288"/>
      <c r="H579" s="288"/>
      <c r="I579" s="288"/>
      <c r="J579" s="288"/>
      <c r="K579" s="288"/>
      <c r="L579" s="288"/>
      <c r="M579" s="288"/>
      <c r="N579" s="288"/>
      <c r="O579" s="288"/>
      <c r="P579" s="288"/>
      <c r="Q579" s="288"/>
      <c r="R579" s="288"/>
      <c r="S579" s="288"/>
      <c r="T579" s="288"/>
      <c r="U579" s="288"/>
      <c r="V579" s="288"/>
      <c r="W579" s="288"/>
      <c r="X579" s="288"/>
      <c r="Y579" s="288"/>
      <c r="Z579" s="288"/>
      <c r="AA579" s="288"/>
      <c r="AB579" s="288"/>
      <c r="AC579" s="288"/>
    </row>
    <row r="580">
      <c r="A580" s="288"/>
      <c r="B580" s="288"/>
      <c r="C580" s="288"/>
      <c r="D580" s="288"/>
      <c r="E580" s="288"/>
      <c r="F580" s="288"/>
      <c r="G580" s="288"/>
      <c r="H580" s="288"/>
      <c r="I580" s="288"/>
      <c r="J580" s="288"/>
      <c r="K580" s="288"/>
      <c r="L580" s="288"/>
      <c r="M580" s="288"/>
      <c r="N580" s="288"/>
      <c r="O580" s="288"/>
      <c r="P580" s="288"/>
      <c r="Q580" s="288"/>
      <c r="R580" s="288"/>
      <c r="S580" s="288"/>
      <c r="T580" s="288"/>
      <c r="U580" s="288"/>
      <c r="V580" s="288"/>
      <c r="W580" s="288"/>
      <c r="X580" s="288"/>
      <c r="Y580" s="288"/>
      <c r="Z580" s="288"/>
      <c r="AA580" s="288"/>
      <c r="AB580" s="288"/>
      <c r="AC580" s="288"/>
    </row>
    <row r="581">
      <c r="A581" s="288"/>
      <c r="B581" s="288"/>
      <c r="C581" s="288"/>
      <c r="D581" s="288"/>
      <c r="E581" s="288"/>
      <c r="F581" s="288"/>
      <c r="G581" s="288"/>
      <c r="H581" s="288"/>
      <c r="I581" s="288"/>
      <c r="J581" s="288"/>
      <c r="K581" s="288"/>
      <c r="L581" s="288"/>
      <c r="M581" s="288"/>
      <c r="N581" s="288"/>
      <c r="O581" s="288"/>
      <c r="P581" s="288"/>
      <c r="Q581" s="288"/>
      <c r="R581" s="288"/>
      <c r="S581" s="288"/>
      <c r="T581" s="288"/>
      <c r="U581" s="288"/>
      <c r="V581" s="288"/>
      <c r="W581" s="288"/>
      <c r="X581" s="288"/>
      <c r="Y581" s="288"/>
      <c r="Z581" s="288"/>
      <c r="AA581" s="288"/>
      <c r="AB581" s="288"/>
      <c r="AC581" s="288"/>
    </row>
    <row r="582">
      <c r="A582" s="288"/>
      <c r="B582" s="288"/>
      <c r="C582" s="288"/>
      <c r="D582" s="288"/>
      <c r="E582" s="288"/>
      <c r="F582" s="288"/>
      <c r="G582" s="288"/>
      <c r="H582" s="288"/>
      <c r="I582" s="288"/>
      <c r="J582" s="288"/>
      <c r="K582" s="288"/>
      <c r="L582" s="288"/>
      <c r="M582" s="288"/>
      <c r="N582" s="288"/>
      <c r="O582" s="288"/>
      <c r="P582" s="288"/>
      <c r="Q582" s="288"/>
      <c r="R582" s="288"/>
      <c r="S582" s="288"/>
      <c r="T582" s="288"/>
      <c r="U582" s="288"/>
      <c r="V582" s="288"/>
      <c r="W582" s="288"/>
      <c r="X582" s="288"/>
      <c r="Y582" s="288"/>
      <c r="Z582" s="288"/>
      <c r="AA582" s="288"/>
      <c r="AB582" s="288"/>
      <c r="AC582" s="288"/>
    </row>
    <row r="583">
      <c r="A583" s="288"/>
      <c r="B583" s="288"/>
      <c r="C583" s="288"/>
      <c r="D583" s="288"/>
      <c r="E583" s="288"/>
      <c r="F583" s="288"/>
      <c r="G583" s="288"/>
      <c r="H583" s="288"/>
      <c r="I583" s="288"/>
      <c r="J583" s="288"/>
      <c r="K583" s="288"/>
      <c r="L583" s="288"/>
      <c r="M583" s="288"/>
      <c r="N583" s="288"/>
      <c r="O583" s="288"/>
      <c r="P583" s="288"/>
      <c r="Q583" s="288"/>
      <c r="R583" s="288"/>
      <c r="S583" s="288"/>
      <c r="T583" s="288"/>
      <c r="U583" s="288"/>
      <c r="V583" s="288"/>
      <c r="W583" s="288"/>
      <c r="X583" s="288"/>
      <c r="Y583" s="288"/>
      <c r="Z583" s="288"/>
      <c r="AA583" s="288"/>
      <c r="AB583" s="288"/>
      <c r="AC583" s="288"/>
    </row>
    <row r="584">
      <c r="A584" s="288"/>
      <c r="B584" s="288"/>
      <c r="C584" s="288"/>
      <c r="D584" s="288"/>
      <c r="E584" s="288"/>
      <c r="F584" s="288"/>
      <c r="G584" s="288"/>
      <c r="H584" s="288"/>
      <c r="I584" s="288"/>
      <c r="J584" s="288"/>
      <c r="K584" s="288"/>
      <c r="L584" s="288"/>
      <c r="M584" s="288"/>
      <c r="N584" s="288"/>
      <c r="O584" s="288"/>
      <c r="P584" s="288"/>
      <c r="Q584" s="288"/>
      <c r="R584" s="288"/>
      <c r="S584" s="288"/>
      <c r="T584" s="288"/>
      <c r="U584" s="288"/>
      <c r="V584" s="288"/>
      <c r="W584" s="288"/>
      <c r="X584" s="288"/>
      <c r="Y584" s="288"/>
      <c r="Z584" s="288"/>
      <c r="AA584" s="288"/>
      <c r="AB584" s="288"/>
      <c r="AC584" s="288"/>
    </row>
    <row r="585">
      <c r="A585" s="288"/>
      <c r="B585" s="288"/>
      <c r="C585" s="288"/>
      <c r="D585" s="288"/>
      <c r="E585" s="288"/>
      <c r="F585" s="288"/>
      <c r="G585" s="288"/>
      <c r="H585" s="288"/>
      <c r="I585" s="288"/>
      <c r="J585" s="288"/>
      <c r="K585" s="288"/>
      <c r="L585" s="288"/>
      <c r="M585" s="288"/>
      <c r="N585" s="288"/>
      <c r="O585" s="288"/>
      <c r="P585" s="288"/>
      <c r="Q585" s="288"/>
      <c r="R585" s="288"/>
      <c r="S585" s="288"/>
      <c r="T585" s="288"/>
      <c r="U585" s="288"/>
      <c r="V585" s="288"/>
      <c r="W585" s="288"/>
      <c r="X585" s="288"/>
      <c r="Y585" s="288"/>
      <c r="Z585" s="288"/>
      <c r="AA585" s="288"/>
      <c r="AB585" s="288"/>
      <c r="AC585" s="288"/>
    </row>
    <row r="586">
      <c r="A586" s="288"/>
      <c r="B586" s="288"/>
      <c r="C586" s="288"/>
      <c r="D586" s="288"/>
      <c r="E586" s="288"/>
      <c r="F586" s="288"/>
      <c r="G586" s="288"/>
      <c r="H586" s="288"/>
      <c r="I586" s="288"/>
      <c r="J586" s="288"/>
      <c r="K586" s="288"/>
      <c r="L586" s="288"/>
      <c r="M586" s="288"/>
      <c r="N586" s="288"/>
      <c r="O586" s="288"/>
      <c r="P586" s="288"/>
      <c r="Q586" s="288"/>
      <c r="R586" s="288"/>
      <c r="S586" s="288"/>
      <c r="T586" s="288"/>
      <c r="U586" s="288"/>
      <c r="V586" s="288"/>
      <c r="W586" s="288"/>
      <c r="X586" s="288"/>
      <c r="Y586" s="288"/>
      <c r="Z586" s="288"/>
      <c r="AA586" s="288"/>
      <c r="AB586" s="288"/>
      <c r="AC586" s="288"/>
    </row>
    <row r="587">
      <c r="A587" s="288"/>
      <c r="B587" s="288"/>
      <c r="C587" s="288"/>
      <c r="D587" s="288"/>
      <c r="E587" s="288"/>
      <c r="F587" s="288"/>
      <c r="G587" s="288"/>
      <c r="H587" s="288"/>
      <c r="I587" s="288"/>
      <c r="J587" s="288"/>
      <c r="K587" s="288"/>
      <c r="L587" s="288"/>
      <c r="M587" s="288"/>
      <c r="N587" s="288"/>
      <c r="O587" s="288"/>
      <c r="P587" s="288"/>
      <c r="Q587" s="288"/>
      <c r="R587" s="288"/>
      <c r="S587" s="288"/>
      <c r="T587" s="288"/>
      <c r="U587" s="288"/>
      <c r="V587" s="288"/>
      <c r="W587" s="288"/>
      <c r="X587" s="288"/>
      <c r="Y587" s="288"/>
      <c r="Z587" s="288"/>
      <c r="AA587" s="288"/>
      <c r="AB587" s="288"/>
      <c r="AC587" s="288"/>
    </row>
    <row r="588">
      <c r="A588" s="288"/>
      <c r="B588" s="288"/>
      <c r="C588" s="288"/>
      <c r="D588" s="288"/>
      <c r="E588" s="288"/>
      <c r="F588" s="288"/>
      <c r="G588" s="288"/>
      <c r="H588" s="288"/>
      <c r="I588" s="288"/>
      <c r="J588" s="288"/>
      <c r="K588" s="288"/>
      <c r="L588" s="288"/>
      <c r="M588" s="288"/>
      <c r="N588" s="288"/>
      <c r="O588" s="288"/>
      <c r="P588" s="288"/>
      <c r="Q588" s="288"/>
      <c r="R588" s="288"/>
      <c r="S588" s="288"/>
      <c r="T588" s="288"/>
      <c r="U588" s="288"/>
      <c r="V588" s="288"/>
      <c r="W588" s="288"/>
      <c r="X588" s="288"/>
      <c r="Y588" s="288"/>
      <c r="Z588" s="288"/>
      <c r="AA588" s="288"/>
      <c r="AB588" s="288"/>
      <c r="AC588" s="288"/>
    </row>
    <row r="589">
      <c r="A589" s="288"/>
      <c r="B589" s="288"/>
      <c r="C589" s="288"/>
      <c r="D589" s="288"/>
      <c r="E589" s="288"/>
      <c r="F589" s="288"/>
      <c r="G589" s="288"/>
      <c r="H589" s="288"/>
      <c r="I589" s="288"/>
      <c r="J589" s="288"/>
      <c r="K589" s="288"/>
      <c r="L589" s="288"/>
      <c r="M589" s="288"/>
      <c r="N589" s="288"/>
      <c r="O589" s="288"/>
      <c r="P589" s="288"/>
      <c r="Q589" s="288"/>
      <c r="R589" s="288"/>
      <c r="S589" s="288"/>
      <c r="T589" s="288"/>
      <c r="U589" s="288"/>
      <c r="V589" s="288"/>
      <c r="W589" s="288"/>
      <c r="X589" s="288"/>
      <c r="Y589" s="288"/>
      <c r="Z589" s="288"/>
      <c r="AA589" s="288"/>
      <c r="AB589" s="288"/>
      <c r="AC589" s="288"/>
    </row>
    <row r="590">
      <c r="A590" s="288"/>
      <c r="B590" s="288"/>
      <c r="C590" s="288"/>
      <c r="D590" s="288"/>
      <c r="E590" s="288"/>
      <c r="F590" s="288"/>
      <c r="G590" s="288"/>
      <c r="H590" s="288"/>
      <c r="I590" s="288"/>
      <c r="J590" s="288"/>
      <c r="K590" s="288"/>
      <c r="L590" s="288"/>
      <c r="M590" s="288"/>
      <c r="N590" s="288"/>
      <c r="O590" s="288"/>
      <c r="P590" s="288"/>
      <c r="Q590" s="288"/>
      <c r="R590" s="288"/>
      <c r="S590" s="288"/>
      <c r="T590" s="288"/>
      <c r="U590" s="288"/>
      <c r="V590" s="288"/>
      <c r="W590" s="288"/>
      <c r="X590" s="288"/>
      <c r="Y590" s="288"/>
      <c r="Z590" s="288"/>
      <c r="AA590" s="288"/>
      <c r="AB590" s="288"/>
      <c r="AC590" s="288"/>
    </row>
    <row r="591">
      <c r="A591" s="288"/>
      <c r="B591" s="288"/>
      <c r="C591" s="288"/>
      <c r="D591" s="288"/>
      <c r="E591" s="288"/>
      <c r="F591" s="288"/>
      <c r="G591" s="288"/>
      <c r="H591" s="288"/>
      <c r="I591" s="288"/>
      <c r="J591" s="288"/>
      <c r="K591" s="288"/>
      <c r="L591" s="288"/>
      <c r="M591" s="288"/>
      <c r="N591" s="288"/>
      <c r="O591" s="288"/>
      <c r="P591" s="288"/>
      <c r="Q591" s="288"/>
      <c r="R591" s="288"/>
      <c r="S591" s="288"/>
      <c r="T591" s="288"/>
      <c r="U591" s="288"/>
      <c r="V591" s="288"/>
      <c r="W591" s="288"/>
      <c r="X591" s="288"/>
      <c r="Y591" s="288"/>
      <c r="Z591" s="288"/>
      <c r="AA591" s="288"/>
      <c r="AB591" s="288"/>
      <c r="AC591" s="288"/>
    </row>
    <row r="592">
      <c r="A592" s="288"/>
      <c r="B592" s="288"/>
      <c r="C592" s="288"/>
      <c r="D592" s="288"/>
      <c r="E592" s="288"/>
      <c r="F592" s="288"/>
      <c r="G592" s="288"/>
      <c r="H592" s="288"/>
      <c r="I592" s="288"/>
      <c r="J592" s="288"/>
      <c r="K592" s="288"/>
      <c r="L592" s="288"/>
      <c r="M592" s="288"/>
      <c r="N592" s="288"/>
      <c r="O592" s="288"/>
      <c r="P592" s="288"/>
      <c r="Q592" s="288"/>
      <c r="R592" s="288"/>
      <c r="S592" s="288"/>
      <c r="T592" s="288"/>
      <c r="U592" s="288"/>
      <c r="V592" s="288"/>
      <c r="W592" s="288"/>
      <c r="X592" s="288"/>
      <c r="Y592" s="288"/>
      <c r="Z592" s="288"/>
      <c r="AA592" s="288"/>
      <c r="AB592" s="288"/>
      <c r="AC592" s="288"/>
    </row>
    <row r="593">
      <c r="A593" s="288"/>
      <c r="B593" s="288"/>
      <c r="C593" s="288"/>
      <c r="D593" s="288"/>
      <c r="E593" s="288"/>
      <c r="F593" s="288"/>
      <c r="G593" s="288"/>
      <c r="H593" s="288"/>
      <c r="I593" s="288"/>
      <c r="J593" s="288"/>
      <c r="K593" s="288"/>
      <c r="L593" s="288"/>
      <c r="M593" s="288"/>
      <c r="N593" s="288"/>
      <c r="O593" s="288"/>
      <c r="P593" s="288"/>
      <c r="Q593" s="288"/>
      <c r="R593" s="288"/>
      <c r="S593" s="288"/>
      <c r="T593" s="288"/>
      <c r="U593" s="288"/>
      <c r="V593" s="288"/>
      <c r="W593" s="288"/>
      <c r="X593" s="288"/>
      <c r="Y593" s="288"/>
      <c r="Z593" s="288"/>
      <c r="AA593" s="288"/>
      <c r="AB593" s="288"/>
      <c r="AC593" s="288"/>
    </row>
    <row r="594">
      <c r="A594" s="288"/>
      <c r="B594" s="288"/>
      <c r="C594" s="288"/>
      <c r="D594" s="288"/>
      <c r="E594" s="288"/>
      <c r="F594" s="288"/>
      <c r="G594" s="288"/>
      <c r="H594" s="288"/>
      <c r="I594" s="288"/>
      <c r="J594" s="288"/>
      <c r="K594" s="288"/>
      <c r="L594" s="288"/>
      <c r="M594" s="288"/>
      <c r="N594" s="288"/>
      <c r="O594" s="288"/>
      <c r="P594" s="288"/>
      <c r="Q594" s="288"/>
      <c r="R594" s="288"/>
      <c r="S594" s="288"/>
      <c r="T594" s="288"/>
      <c r="U594" s="288"/>
      <c r="V594" s="288"/>
      <c r="W594" s="288"/>
      <c r="X594" s="288"/>
      <c r="Y594" s="288"/>
      <c r="Z594" s="288"/>
      <c r="AA594" s="288"/>
      <c r="AB594" s="288"/>
      <c r="AC594" s="288"/>
    </row>
    <row r="595">
      <c r="A595" s="288"/>
      <c r="B595" s="288"/>
      <c r="C595" s="288"/>
      <c r="D595" s="288"/>
      <c r="E595" s="288"/>
      <c r="F595" s="288"/>
      <c r="G595" s="288"/>
      <c r="H595" s="288"/>
      <c r="I595" s="288"/>
      <c r="J595" s="288"/>
      <c r="K595" s="288"/>
      <c r="L595" s="288"/>
      <c r="M595" s="288"/>
      <c r="N595" s="288"/>
      <c r="O595" s="288"/>
      <c r="P595" s="288"/>
      <c r="Q595" s="288"/>
      <c r="R595" s="288"/>
      <c r="S595" s="288"/>
      <c r="T595" s="288"/>
      <c r="U595" s="288"/>
      <c r="V595" s="288"/>
      <c r="W595" s="288"/>
      <c r="X595" s="288"/>
      <c r="Y595" s="288"/>
      <c r="Z595" s="288"/>
      <c r="AA595" s="288"/>
      <c r="AB595" s="288"/>
      <c r="AC595" s="288"/>
    </row>
    <row r="596">
      <c r="A596" s="288"/>
      <c r="B596" s="288"/>
      <c r="C596" s="288"/>
      <c r="D596" s="288"/>
      <c r="E596" s="288"/>
      <c r="F596" s="288"/>
      <c r="G596" s="288"/>
      <c r="H596" s="288"/>
      <c r="I596" s="288"/>
      <c r="J596" s="288"/>
      <c r="K596" s="288"/>
      <c r="L596" s="288"/>
      <c r="M596" s="288"/>
      <c r="N596" s="288"/>
      <c r="O596" s="288"/>
      <c r="P596" s="288"/>
      <c r="Q596" s="288"/>
      <c r="R596" s="288"/>
      <c r="S596" s="288"/>
      <c r="T596" s="288"/>
      <c r="U596" s="288"/>
      <c r="V596" s="288"/>
      <c r="W596" s="288"/>
      <c r="X596" s="288"/>
      <c r="Y596" s="288"/>
      <c r="Z596" s="288"/>
      <c r="AA596" s="288"/>
      <c r="AB596" s="288"/>
      <c r="AC596" s="288"/>
    </row>
    <row r="597">
      <c r="A597" s="288"/>
      <c r="B597" s="288"/>
      <c r="C597" s="288"/>
      <c r="D597" s="288"/>
      <c r="E597" s="288"/>
      <c r="F597" s="288"/>
      <c r="G597" s="288"/>
      <c r="H597" s="288"/>
      <c r="I597" s="288"/>
      <c r="J597" s="288"/>
      <c r="K597" s="288"/>
      <c r="L597" s="288"/>
      <c r="M597" s="288"/>
      <c r="N597" s="288"/>
      <c r="O597" s="288"/>
      <c r="P597" s="288"/>
      <c r="Q597" s="288"/>
      <c r="R597" s="288"/>
      <c r="S597" s="288"/>
      <c r="T597" s="288"/>
      <c r="U597" s="288"/>
      <c r="V597" s="288"/>
      <c r="W597" s="288"/>
      <c r="X597" s="288"/>
      <c r="Y597" s="288"/>
      <c r="Z597" s="288"/>
      <c r="AA597" s="288"/>
      <c r="AB597" s="288"/>
      <c r="AC597" s="288"/>
    </row>
    <row r="598">
      <c r="A598" s="288"/>
      <c r="B598" s="288"/>
      <c r="C598" s="288"/>
      <c r="D598" s="288"/>
      <c r="E598" s="288"/>
      <c r="F598" s="288"/>
      <c r="G598" s="288"/>
      <c r="H598" s="288"/>
      <c r="I598" s="288"/>
      <c r="J598" s="288"/>
      <c r="K598" s="288"/>
      <c r="L598" s="288"/>
      <c r="M598" s="288"/>
      <c r="N598" s="288"/>
      <c r="O598" s="288"/>
      <c r="P598" s="288"/>
      <c r="Q598" s="288"/>
      <c r="R598" s="288"/>
      <c r="S598" s="288"/>
      <c r="T598" s="288"/>
      <c r="U598" s="288"/>
      <c r="V598" s="288"/>
      <c r="W598" s="288"/>
      <c r="X598" s="288"/>
      <c r="Y598" s="288"/>
      <c r="Z598" s="288"/>
      <c r="AA598" s="288"/>
      <c r="AB598" s="288"/>
      <c r="AC598" s="288"/>
    </row>
    <row r="599">
      <c r="A599" s="288"/>
      <c r="B599" s="288"/>
      <c r="C599" s="288"/>
      <c r="D599" s="288"/>
      <c r="E599" s="288"/>
      <c r="F599" s="288"/>
      <c r="G599" s="288"/>
      <c r="H599" s="288"/>
      <c r="I599" s="288"/>
      <c r="J599" s="288"/>
      <c r="K599" s="288"/>
      <c r="L599" s="288"/>
      <c r="M599" s="288"/>
      <c r="N599" s="288"/>
      <c r="O599" s="288"/>
      <c r="P599" s="288"/>
      <c r="Q599" s="288"/>
      <c r="R599" s="288"/>
      <c r="S599" s="288"/>
      <c r="T599" s="288"/>
      <c r="U599" s="288"/>
      <c r="V599" s="288"/>
      <c r="W599" s="288"/>
      <c r="X599" s="288"/>
      <c r="Y599" s="288"/>
      <c r="Z599" s="288"/>
      <c r="AA599" s="288"/>
      <c r="AB599" s="288"/>
      <c r="AC599" s="288"/>
    </row>
    <row r="600">
      <c r="A600" s="288"/>
      <c r="B600" s="288"/>
      <c r="C600" s="288"/>
      <c r="D600" s="288"/>
      <c r="E600" s="288"/>
      <c r="F600" s="288"/>
      <c r="G600" s="288"/>
      <c r="H600" s="288"/>
      <c r="I600" s="288"/>
      <c r="J600" s="288"/>
      <c r="K600" s="288"/>
      <c r="L600" s="288"/>
      <c r="M600" s="288"/>
      <c r="N600" s="288"/>
      <c r="O600" s="288"/>
      <c r="P600" s="288"/>
      <c r="Q600" s="288"/>
      <c r="R600" s="288"/>
      <c r="S600" s="288"/>
      <c r="T600" s="288"/>
      <c r="U600" s="288"/>
      <c r="V600" s="288"/>
      <c r="W600" s="288"/>
      <c r="X600" s="288"/>
      <c r="Y600" s="288"/>
      <c r="Z600" s="288"/>
      <c r="AA600" s="288"/>
      <c r="AB600" s="288"/>
      <c r="AC600" s="288"/>
    </row>
    <row r="601">
      <c r="A601" s="288"/>
      <c r="B601" s="288"/>
      <c r="C601" s="288"/>
      <c r="D601" s="288"/>
      <c r="E601" s="288"/>
      <c r="F601" s="288"/>
      <c r="G601" s="288"/>
      <c r="H601" s="288"/>
      <c r="I601" s="288"/>
      <c r="J601" s="288"/>
      <c r="K601" s="288"/>
      <c r="L601" s="288"/>
      <c r="M601" s="288"/>
      <c r="N601" s="288"/>
      <c r="O601" s="288"/>
      <c r="P601" s="288"/>
      <c r="Q601" s="288"/>
      <c r="R601" s="288"/>
      <c r="S601" s="288"/>
      <c r="T601" s="288"/>
      <c r="U601" s="288"/>
      <c r="V601" s="288"/>
      <c r="W601" s="288"/>
      <c r="X601" s="288"/>
      <c r="Y601" s="288"/>
      <c r="Z601" s="288"/>
      <c r="AA601" s="288"/>
      <c r="AB601" s="288"/>
      <c r="AC601" s="288"/>
    </row>
    <row r="602">
      <c r="A602" s="288"/>
      <c r="B602" s="288"/>
      <c r="C602" s="288"/>
      <c r="D602" s="288"/>
      <c r="E602" s="288"/>
      <c r="F602" s="288"/>
      <c r="G602" s="288"/>
      <c r="H602" s="288"/>
      <c r="I602" s="288"/>
      <c r="J602" s="288"/>
      <c r="K602" s="288"/>
      <c r="L602" s="288"/>
      <c r="M602" s="288"/>
      <c r="N602" s="288"/>
      <c r="O602" s="288"/>
      <c r="P602" s="288"/>
      <c r="Q602" s="288"/>
      <c r="R602" s="288"/>
      <c r="S602" s="288"/>
      <c r="T602" s="288"/>
      <c r="U602" s="288"/>
      <c r="V602" s="288"/>
      <c r="W602" s="288"/>
      <c r="X602" s="288"/>
      <c r="Y602" s="288"/>
      <c r="Z602" s="288"/>
      <c r="AA602" s="288"/>
      <c r="AB602" s="288"/>
      <c r="AC602" s="288"/>
    </row>
    <row r="603">
      <c r="A603" s="288"/>
      <c r="B603" s="288"/>
      <c r="C603" s="288"/>
      <c r="D603" s="288"/>
      <c r="E603" s="288"/>
      <c r="F603" s="288"/>
      <c r="G603" s="288"/>
      <c r="H603" s="288"/>
      <c r="I603" s="288"/>
      <c r="J603" s="288"/>
      <c r="K603" s="288"/>
      <c r="L603" s="288"/>
      <c r="M603" s="288"/>
      <c r="N603" s="288"/>
      <c r="O603" s="288"/>
      <c r="P603" s="288"/>
      <c r="Q603" s="288"/>
      <c r="R603" s="288"/>
      <c r="S603" s="288"/>
      <c r="T603" s="288"/>
      <c r="U603" s="288"/>
      <c r="V603" s="288"/>
      <c r="W603" s="288"/>
      <c r="X603" s="288"/>
      <c r="Y603" s="288"/>
      <c r="Z603" s="288"/>
      <c r="AA603" s="288"/>
      <c r="AB603" s="288"/>
      <c r="AC603" s="288"/>
    </row>
    <row r="604">
      <c r="A604" s="288"/>
      <c r="B604" s="288"/>
      <c r="C604" s="288"/>
      <c r="D604" s="288"/>
      <c r="E604" s="288"/>
      <c r="F604" s="288"/>
      <c r="G604" s="288"/>
      <c r="H604" s="288"/>
      <c r="I604" s="288"/>
      <c r="J604" s="288"/>
      <c r="K604" s="288"/>
      <c r="L604" s="288"/>
      <c r="M604" s="288"/>
      <c r="N604" s="288"/>
      <c r="O604" s="288"/>
      <c r="P604" s="288"/>
      <c r="Q604" s="288"/>
      <c r="R604" s="288"/>
      <c r="S604" s="288"/>
      <c r="T604" s="288"/>
      <c r="U604" s="288"/>
      <c r="V604" s="288"/>
      <c r="W604" s="288"/>
      <c r="X604" s="288"/>
      <c r="Y604" s="288"/>
      <c r="Z604" s="288"/>
      <c r="AA604" s="288"/>
      <c r="AB604" s="288"/>
      <c r="AC604" s="288"/>
    </row>
    <row r="605">
      <c r="A605" s="288"/>
      <c r="B605" s="288"/>
      <c r="C605" s="288"/>
      <c r="D605" s="288"/>
      <c r="E605" s="288"/>
      <c r="F605" s="288"/>
      <c r="G605" s="288"/>
      <c r="H605" s="288"/>
      <c r="I605" s="288"/>
      <c r="J605" s="288"/>
      <c r="K605" s="288"/>
      <c r="L605" s="288"/>
      <c r="M605" s="288"/>
      <c r="N605" s="288"/>
      <c r="O605" s="288"/>
      <c r="P605" s="288"/>
      <c r="Q605" s="288"/>
      <c r="R605" s="288"/>
      <c r="S605" s="288"/>
      <c r="T605" s="288"/>
      <c r="U605" s="288"/>
      <c r="V605" s="288"/>
      <c r="W605" s="288"/>
      <c r="X605" s="288"/>
      <c r="Y605" s="288"/>
      <c r="Z605" s="288"/>
      <c r="AA605" s="288"/>
      <c r="AB605" s="288"/>
      <c r="AC605" s="288"/>
    </row>
    <row r="606">
      <c r="A606" s="288"/>
      <c r="B606" s="288"/>
      <c r="C606" s="288"/>
      <c r="D606" s="288"/>
      <c r="E606" s="288"/>
      <c r="F606" s="288"/>
      <c r="G606" s="288"/>
      <c r="H606" s="288"/>
      <c r="I606" s="288"/>
      <c r="J606" s="288"/>
      <c r="K606" s="288"/>
      <c r="L606" s="288"/>
      <c r="M606" s="288"/>
      <c r="N606" s="288"/>
      <c r="O606" s="288"/>
      <c r="P606" s="288"/>
      <c r="Q606" s="288"/>
      <c r="R606" s="288"/>
      <c r="S606" s="288"/>
      <c r="T606" s="288"/>
      <c r="U606" s="288"/>
      <c r="V606" s="288"/>
      <c r="W606" s="288"/>
      <c r="X606" s="288"/>
      <c r="Y606" s="288"/>
      <c r="Z606" s="288"/>
      <c r="AA606" s="288"/>
      <c r="AB606" s="288"/>
      <c r="AC606" s="288"/>
    </row>
    <row r="607">
      <c r="A607" s="288"/>
      <c r="B607" s="288"/>
      <c r="C607" s="288"/>
      <c r="D607" s="288"/>
      <c r="E607" s="288"/>
      <c r="F607" s="288"/>
      <c r="G607" s="288"/>
      <c r="H607" s="288"/>
      <c r="I607" s="288"/>
      <c r="J607" s="288"/>
      <c r="K607" s="288"/>
      <c r="L607" s="288"/>
      <c r="M607" s="288"/>
      <c r="N607" s="288"/>
      <c r="O607" s="288"/>
      <c r="P607" s="288"/>
      <c r="Q607" s="288"/>
      <c r="R607" s="288"/>
      <c r="S607" s="288"/>
      <c r="T607" s="288"/>
      <c r="U607" s="288"/>
      <c r="V607" s="288"/>
      <c r="W607" s="288"/>
      <c r="X607" s="288"/>
      <c r="Y607" s="288"/>
      <c r="Z607" s="288"/>
      <c r="AA607" s="288"/>
      <c r="AB607" s="288"/>
      <c r="AC607" s="288"/>
    </row>
    <row r="608">
      <c r="A608" s="288"/>
      <c r="B608" s="288"/>
      <c r="C608" s="288"/>
      <c r="D608" s="288"/>
      <c r="E608" s="288"/>
      <c r="F608" s="288"/>
      <c r="G608" s="288"/>
      <c r="H608" s="288"/>
      <c r="I608" s="288"/>
      <c r="J608" s="288"/>
      <c r="K608" s="288"/>
      <c r="L608" s="288"/>
      <c r="M608" s="288"/>
      <c r="N608" s="288"/>
      <c r="O608" s="288"/>
      <c r="P608" s="288"/>
      <c r="Q608" s="288"/>
      <c r="R608" s="288"/>
      <c r="S608" s="288"/>
      <c r="T608" s="288"/>
      <c r="U608" s="288"/>
      <c r="V608" s="288"/>
      <c r="W608" s="288"/>
      <c r="X608" s="288"/>
      <c r="Y608" s="288"/>
      <c r="Z608" s="288"/>
      <c r="AA608" s="288"/>
      <c r="AB608" s="288"/>
      <c r="AC608" s="288"/>
    </row>
    <row r="609">
      <c r="A609" s="288"/>
      <c r="B609" s="288"/>
      <c r="C609" s="288"/>
      <c r="D609" s="288"/>
      <c r="E609" s="288"/>
      <c r="F609" s="288"/>
      <c r="G609" s="288"/>
      <c r="H609" s="288"/>
      <c r="I609" s="288"/>
      <c r="J609" s="288"/>
      <c r="K609" s="288"/>
      <c r="L609" s="288"/>
      <c r="M609" s="288"/>
      <c r="N609" s="288"/>
      <c r="O609" s="288"/>
      <c r="P609" s="288"/>
      <c r="Q609" s="288"/>
      <c r="R609" s="288"/>
      <c r="S609" s="288"/>
      <c r="T609" s="288"/>
      <c r="U609" s="288"/>
      <c r="V609" s="288"/>
      <c r="W609" s="288"/>
      <c r="X609" s="288"/>
      <c r="Y609" s="288"/>
      <c r="Z609" s="288"/>
      <c r="AA609" s="288"/>
      <c r="AB609" s="288"/>
      <c r="AC609" s="288"/>
    </row>
    <row r="610">
      <c r="A610" s="288"/>
      <c r="B610" s="288"/>
      <c r="C610" s="288"/>
      <c r="D610" s="288"/>
      <c r="E610" s="288"/>
      <c r="F610" s="288"/>
      <c r="G610" s="288"/>
      <c r="H610" s="288"/>
      <c r="I610" s="288"/>
      <c r="J610" s="288"/>
      <c r="K610" s="288"/>
      <c r="L610" s="288"/>
      <c r="M610" s="288"/>
      <c r="N610" s="288"/>
      <c r="O610" s="288"/>
      <c r="P610" s="288"/>
      <c r="Q610" s="288"/>
      <c r="R610" s="288"/>
      <c r="S610" s="288"/>
      <c r="T610" s="288"/>
      <c r="U610" s="288"/>
      <c r="V610" s="288"/>
      <c r="W610" s="288"/>
      <c r="X610" s="288"/>
      <c r="Y610" s="288"/>
      <c r="Z610" s="288"/>
      <c r="AA610" s="288"/>
      <c r="AB610" s="288"/>
      <c r="AC610" s="288"/>
    </row>
    <row r="611">
      <c r="A611" s="288"/>
      <c r="B611" s="288"/>
      <c r="C611" s="288"/>
      <c r="D611" s="288"/>
      <c r="E611" s="288"/>
      <c r="F611" s="288"/>
      <c r="G611" s="288"/>
      <c r="H611" s="288"/>
      <c r="I611" s="288"/>
      <c r="J611" s="288"/>
      <c r="K611" s="288"/>
      <c r="L611" s="288"/>
      <c r="M611" s="288"/>
      <c r="N611" s="288"/>
      <c r="O611" s="288"/>
      <c r="P611" s="288"/>
      <c r="Q611" s="288"/>
      <c r="R611" s="288"/>
      <c r="S611" s="288"/>
      <c r="T611" s="288"/>
      <c r="U611" s="288"/>
      <c r="V611" s="288"/>
      <c r="W611" s="288"/>
      <c r="X611" s="288"/>
      <c r="Y611" s="288"/>
      <c r="Z611" s="288"/>
      <c r="AA611" s="288"/>
      <c r="AB611" s="288"/>
      <c r="AC611" s="288"/>
    </row>
    <row r="612">
      <c r="A612" s="288"/>
      <c r="B612" s="288"/>
      <c r="C612" s="288"/>
      <c r="D612" s="288"/>
      <c r="E612" s="288"/>
      <c r="F612" s="288"/>
      <c r="G612" s="288"/>
      <c r="H612" s="288"/>
      <c r="I612" s="288"/>
      <c r="J612" s="288"/>
      <c r="K612" s="288"/>
      <c r="L612" s="288"/>
      <c r="M612" s="288"/>
      <c r="N612" s="288"/>
      <c r="O612" s="288"/>
      <c r="P612" s="288"/>
      <c r="Q612" s="288"/>
      <c r="R612" s="288"/>
      <c r="S612" s="288"/>
      <c r="T612" s="288"/>
      <c r="U612" s="288"/>
      <c r="V612" s="288"/>
      <c r="W612" s="288"/>
      <c r="X612" s="288"/>
      <c r="Y612" s="288"/>
      <c r="Z612" s="288"/>
      <c r="AA612" s="288"/>
      <c r="AB612" s="288"/>
      <c r="AC612" s="288"/>
    </row>
    <row r="613">
      <c r="A613" s="288"/>
      <c r="B613" s="288"/>
      <c r="C613" s="288"/>
      <c r="D613" s="288"/>
      <c r="E613" s="288"/>
      <c r="F613" s="288"/>
      <c r="G613" s="288"/>
      <c r="H613" s="288"/>
      <c r="I613" s="288"/>
      <c r="J613" s="288"/>
      <c r="K613" s="288"/>
      <c r="L613" s="288"/>
      <c r="M613" s="288"/>
      <c r="N613" s="288"/>
      <c r="O613" s="288"/>
      <c r="P613" s="288"/>
      <c r="Q613" s="288"/>
      <c r="R613" s="288"/>
      <c r="S613" s="288"/>
      <c r="T613" s="288"/>
      <c r="U613" s="288"/>
      <c r="V613" s="288"/>
      <c r="W613" s="288"/>
      <c r="X613" s="288"/>
      <c r="Y613" s="288"/>
      <c r="Z613" s="288"/>
      <c r="AA613" s="288"/>
      <c r="AB613" s="288"/>
      <c r="AC613" s="288"/>
    </row>
    <row r="614">
      <c r="A614" s="288"/>
      <c r="B614" s="288"/>
      <c r="C614" s="288"/>
      <c r="D614" s="288"/>
      <c r="E614" s="288"/>
      <c r="F614" s="288"/>
      <c r="G614" s="288"/>
      <c r="H614" s="288"/>
      <c r="I614" s="288"/>
      <c r="J614" s="288"/>
      <c r="K614" s="288"/>
      <c r="L614" s="288"/>
      <c r="M614" s="288"/>
      <c r="N614" s="288"/>
      <c r="O614" s="288"/>
      <c r="P614" s="288"/>
      <c r="Q614" s="288"/>
      <c r="R614" s="288"/>
      <c r="S614" s="288"/>
      <c r="T614" s="288"/>
      <c r="U614" s="288"/>
      <c r="V614" s="288"/>
      <c r="W614" s="288"/>
      <c r="X614" s="288"/>
      <c r="Y614" s="288"/>
      <c r="Z614" s="288"/>
      <c r="AA614" s="288"/>
      <c r="AB614" s="288"/>
      <c r="AC614" s="288"/>
    </row>
    <row r="615">
      <c r="A615" s="288"/>
      <c r="B615" s="288"/>
      <c r="C615" s="288"/>
      <c r="D615" s="288"/>
      <c r="E615" s="288"/>
      <c r="F615" s="288"/>
      <c r="G615" s="288"/>
      <c r="H615" s="288"/>
      <c r="I615" s="288"/>
      <c r="J615" s="288"/>
      <c r="K615" s="288"/>
      <c r="L615" s="288"/>
      <c r="M615" s="288"/>
      <c r="N615" s="288"/>
      <c r="O615" s="288"/>
      <c r="P615" s="288"/>
      <c r="Q615" s="288"/>
      <c r="R615" s="288"/>
      <c r="S615" s="288"/>
      <c r="T615" s="288"/>
      <c r="U615" s="288"/>
      <c r="V615" s="288"/>
      <c r="W615" s="288"/>
      <c r="X615" s="288"/>
      <c r="Y615" s="288"/>
      <c r="Z615" s="288"/>
      <c r="AA615" s="288"/>
      <c r="AB615" s="288"/>
      <c r="AC615" s="288"/>
    </row>
    <row r="616">
      <c r="A616" s="288"/>
      <c r="B616" s="288"/>
      <c r="C616" s="288"/>
      <c r="D616" s="288"/>
      <c r="E616" s="288"/>
      <c r="F616" s="288"/>
      <c r="G616" s="288"/>
      <c r="H616" s="288"/>
      <c r="I616" s="288"/>
      <c r="J616" s="288"/>
      <c r="K616" s="288"/>
      <c r="L616" s="288"/>
      <c r="M616" s="288"/>
      <c r="N616" s="288"/>
      <c r="O616" s="288"/>
      <c r="P616" s="288"/>
      <c r="Q616" s="288"/>
      <c r="R616" s="288"/>
      <c r="S616" s="288"/>
      <c r="T616" s="288"/>
      <c r="U616" s="288"/>
      <c r="V616" s="288"/>
      <c r="W616" s="288"/>
      <c r="X616" s="288"/>
      <c r="Y616" s="288"/>
      <c r="Z616" s="288"/>
      <c r="AA616" s="288"/>
      <c r="AB616" s="288"/>
      <c r="AC616" s="288"/>
    </row>
    <row r="617">
      <c r="A617" s="288"/>
      <c r="B617" s="288"/>
      <c r="C617" s="288"/>
      <c r="D617" s="288"/>
      <c r="E617" s="288"/>
      <c r="F617" s="288"/>
      <c r="G617" s="288"/>
      <c r="H617" s="288"/>
      <c r="I617" s="288"/>
      <c r="J617" s="288"/>
      <c r="K617" s="288"/>
      <c r="L617" s="288"/>
      <c r="M617" s="288"/>
      <c r="N617" s="288"/>
      <c r="O617" s="288"/>
      <c r="P617" s="288"/>
      <c r="Q617" s="288"/>
      <c r="R617" s="288"/>
      <c r="S617" s="288"/>
      <c r="T617" s="288"/>
      <c r="U617" s="288"/>
      <c r="V617" s="288"/>
      <c r="W617" s="288"/>
      <c r="X617" s="288"/>
      <c r="Y617" s="288"/>
      <c r="Z617" s="288"/>
      <c r="AA617" s="288"/>
      <c r="AB617" s="288"/>
      <c r="AC617" s="288"/>
    </row>
    <row r="618">
      <c r="A618" s="288"/>
      <c r="B618" s="288"/>
      <c r="C618" s="288"/>
      <c r="D618" s="288"/>
      <c r="E618" s="288"/>
      <c r="F618" s="288"/>
      <c r="G618" s="288"/>
      <c r="H618" s="288"/>
      <c r="I618" s="288"/>
      <c r="J618" s="288"/>
      <c r="K618" s="288"/>
      <c r="L618" s="288"/>
      <c r="M618" s="288"/>
      <c r="N618" s="288"/>
      <c r="O618" s="288"/>
      <c r="P618" s="288"/>
      <c r="Q618" s="288"/>
      <c r="R618" s="288"/>
      <c r="S618" s="288"/>
      <c r="T618" s="288"/>
      <c r="U618" s="288"/>
      <c r="V618" s="288"/>
      <c r="W618" s="288"/>
      <c r="X618" s="288"/>
      <c r="Y618" s="288"/>
      <c r="Z618" s="288"/>
      <c r="AA618" s="288"/>
      <c r="AB618" s="288"/>
      <c r="AC618" s="288"/>
    </row>
    <row r="619">
      <c r="A619" s="288"/>
      <c r="B619" s="288"/>
      <c r="C619" s="288"/>
      <c r="D619" s="288"/>
      <c r="E619" s="288"/>
      <c r="F619" s="288"/>
      <c r="G619" s="288"/>
      <c r="H619" s="288"/>
      <c r="I619" s="288"/>
      <c r="J619" s="288"/>
      <c r="K619" s="288"/>
      <c r="L619" s="288"/>
      <c r="M619" s="288"/>
      <c r="N619" s="288"/>
      <c r="O619" s="288"/>
      <c r="P619" s="288"/>
      <c r="Q619" s="288"/>
      <c r="R619" s="288"/>
      <c r="S619" s="288"/>
      <c r="T619" s="288"/>
      <c r="U619" s="288"/>
      <c r="V619" s="288"/>
      <c r="W619" s="288"/>
      <c r="X619" s="288"/>
      <c r="Y619" s="288"/>
      <c r="Z619" s="288"/>
      <c r="AA619" s="288"/>
      <c r="AB619" s="288"/>
      <c r="AC619" s="288"/>
    </row>
    <row r="620">
      <c r="A620" s="288"/>
      <c r="B620" s="288"/>
      <c r="C620" s="288"/>
      <c r="D620" s="288"/>
      <c r="E620" s="288"/>
      <c r="F620" s="288"/>
      <c r="G620" s="288"/>
      <c r="H620" s="288"/>
      <c r="I620" s="288"/>
      <c r="J620" s="288"/>
      <c r="K620" s="288"/>
      <c r="L620" s="288"/>
      <c r="M620" s="288"/>
      <c r="N620" s="288"/>
      <c r="O620" s="288"/>
      <c r="P620" s="288"/>
      <c r="Q620" s="288"/>
      <c r="R620" s="288"/>
      <c r="S620" s="288"/>
      <c r="T620" s="288"/>
      <c r="U620" s="288"/>
      <c r="V620" s="288"/>
      <c r="W620" s="288"/>
      <c r="X620" s="288"/>
      <c r="Y620" s="288"/>
      <c r="Z620" s="288"/>
      <c r="AA620" s="288"/>
      <c r="AB620" s="288"/>
      <c r="AC620" s="288"/>
    </row>
    <row r="621">
      <c r="A621" s="288"/>
      <c r="B621" s="288"/>
      <c r="C621" s="288"/>
      <c r="D621" s="288"/>
      <c r="E621" s="288"/>
      <c r="F621" s="288"/>
      <c r="G621" s="288"/>
      <c r="H621" s="288"/>
      <c r="I621" s="288"/>
      <c r="J621" s="288"/>
      <c r="K621" s="288"/>
      <c r="L621" s="288"/>
      <c r="M621" s="288"/>
      <c r="N621" s="288"/>
      <c r="O621" s="288"/>
      <c r="P621" s="288"/>
      <c r="Q621" s="288"/>
      <c r="R621" s="288"/>
      <c r="S621" s="288"/>
      <c r="T621" s="288"/>
      <c r="U621" s="288"/>
      <c r="V621" s="288"/>
      <c r="W621" s="288"/>
      <c r="X621" s="288"/>
      <c r="Y621" s="288"/>
      <c r="Z621" s="288"/>
      <c r="AA621" s="288"/>
      <c r="AB621" s="288"/>
      <c r="AC621" s="288"/>
    </row>
    <row r="622">
      <c r="A622" s="288"/>
      <c r="B622" s="288"/>
      <c r="C622" s="288"/>
      <c r="D622" s="288"/>
      <c r="E622" s="288"/>
      <c r="F622" s="288"/>
      <c r="G622" s="288"/>
      <c r="H622" s="288"/>
      <c r="I622" s="288"/>
      <c r="J622" s="288"/>
      <c r="K622" s="288"/>
      <c r="L622" s="288"/>
      <c r="M622" s="288"/>
      <c r="N622" s="288"/>
      <c r="O622" s="288"/>
      <c r="P622" s="288"/>
      <c r="Q622" s="288"/>
      <c r="R622" s="288"/>
      <c r="S622" s="288"/>
      <c r="T622" s="288"/>
      <c r="U622" s="288"/>
      <c r="V622" s="288"/>
      <c r="W622" s="288"/>
      <c r="X622" s="288"/>
      <c r="Y622" s="288"/>
      <c r="Z622" s="288"/>
      <c r="AA622" s="288"/>
      <c r="AB622" s="288"/>
      <c r="AC622" s="288"/>
    </row>
    <row r="623">
      <c r="A623" s="288"/>
      <c r="B623" s="288"/>
      <c r="C623" s="288"/>
      <c r="D623" s="288"/>
      <c r="E623" s="288"/>
      <c r="F623" s="288"/>
      <c r="G623" s="288"/>
      <c r="H623" s="288"/>
      <c r="I623" s="288"/>
      <c r="J623" s="288"/>
      <c r="K623" s="288"/>
      <c r="L623" s="288"/>
      <c r="M623" s="288"/>
      <c r="N623" s="288"/>
      <c r="O623" s="288"/>
      <c r="P623" s="288"/>
      <c r="Q623" s="288"/>
      <c r="R623" s="288"/>
      <c r="S623" s="288"/>
      <c r="T623" s="288"/>
      <c r="U623" s="288"/>
      <c r="V623" s="288"/>
      <c r="W623" s="288"/>
      <c r="X623" s="288"/>
      <c r="Y623" s="288"/>
      <c r="Z623" s="288"/>
      <c r="AA623" s="288"/>
      <c r="AB623" s="288"/>
      <c r="AC623" s="288"/>
    </row>
    <row r="624">
      <c r="A624" s="288"/>
      <c r="B624" s="288"/>
      <c r="C624" s="288"/>
      <c r="D624" s="288"/>
      <c r="E624" s="288"/>
      <c r="F624" s="288"/>
      <c r="G624" s="288"/>
      <c r="H624" s="288"/>
      <c r="I624" s="288"/>
      <c r="J624" s="288"/>
      <c r="K624" s="288"/>
      <c r="L624" s="288"/>
      <c r="M624" s="288"/>
      <c r="N624" s="288"/>
      <c r="O624" s="288"/>
      <c r="P624" s="288"/>
      <c r="Q624" s="288"/>
      <c r="R624" s="288"/>
      <c r="S624" s="288"/>
      <c r="T624" s="288"/>
      <c r="U624" s="288"/>
      <c r="V624" s="288"/>
      <c r="W624" s="288"/>
      <c r="X624" s="288"/>
      <c r="Y624" s="288"/>
      <c r="Z624" s="288"/>
      <c r="AA624" s="288"/>
      <c r="AB624" s="288"/>
      <c r="AC624" s="288"/>
    </row>
    <row r="625">
      <c r="A625" s="288"/>
      <c r="B625" s="288"/>
      <c r="C625" s="288"/>
      <c r="D625" s="288"/>
      <c r="E625" s="288"/>
      <c r="F625" s="288"/>
      <c r="G625" s="288"/>
      <c r="H625" s="288"/>
      <c r="I625" s="288"/>
      <c r="J625" s="288"/>
      <c r="K625" s="288"/>
      <c r="L625" s="288"/>
      <c r="M625" s="288"/>
      <c r="N625" s="288"/>
      <c r="O625" s="288"/>
      <c r="P625" s="288"/>
      <c r="Q625" s="288"/>
      <c r="R625" s="288"/>
      <c r="S625" s="288"/>
      <c r="T625" s="288"/>
      <c r="U625" s="288"/>
      <c r="V625" s="288"/>
      <c r="W625" s="288"/>
      <c r="X625" s="288"/>
      <c r="Y625" s="288"/>
      <c r="Z625" s="288"/>
      <c r="AA625" s="288"/>
      <c r="AB625" s="288"/>
      <c r="AC625" s="288"/>
    </row>
    <row r="626">
      <c r="A626" s="288"/>
      <c r="B626" s="288"/>
      <c r="C626" s="288"/>
      <c r="D626" s="288"/>
      <c r="E626" s="288"/>
      <c r="F626" s="288"/>
      <c r="G626" s="288"/>
      <c r="H626" s="288"/>
      <c r="I626" s="288"/>
      <c r="J626" s="288"/>
      <c r="K626" s="288"/>
      <c r="L626" s="288"/>
      <c r="M626" s="288"/>
      <c r="N626" s="288"/>
      <c r="O626" s="288"/>
      <c r="P626" s="288"/>
      <c r="Q626" s="288"/>
      <c r="R626" s="288"/>
      <c r="S626" s="288"/>
      <c r="T626" s="288"/>
      <c r="U626" s="288"/>
      <c r="V626" s="288"/>
      <c r="W626" s="288"/>
      <c r="X626" s="288"/>
      <c r="Y626" s="288"/>
      <c r="Z626" s="288"/>
      <c r="AA626" s="288"/>
      <c r="AB626" s="288"/>
      <c r="AC626" s="288"/>
    </row>
    <row r="627">
      <c r="A627" s="288"/>
      <c r="B627" s="288"/>
      <c r="C627" s="288"/>
      <c r="D627" s="288"/>
      <c r="E627" s="288"/>
      <c r="F627" s="288"/>
      <c r="G627" s="288"/>
      <c r="H627" s="288"/>
      <c r="I627" s="288"/>
      <c r="J627" s="288"/>
      <c r="K627" s="288"/>
      <c r="L627" s="288"/>
      <c r="M627" s="288"/>
      <c r="N627" s="288"/>
      <c r="O627" s="288"/>
      <c r="P627" s="288"/>
      <c r="Q627" s="288"/>
      <c r="R627" s="288"/>
      <c r="S627" s="288"/>
      <c r="T627" s="288"/>
      <c r="U627" s="288"/>
      <c r="V627" s="288"/>
      <c r="W627" s="288"/>
      <c r="X627" s="288"/>
      <c r="Y627" s="288"/>
      <c r="Z627" s="288"/>
      <c r="AA627" s="288"/>
      <c r="AB627" s="288"/>
      <c r="AC627" s="288"/>
    </row>
    <row r="628">
      <c r="A628" s="288"/>
      <c r="B628" s="288"/>
      <c r="C628" s="288"/>
      <c r="D628" s="288"/>
      <c r="E628" s="288"/>
      <c r="F628" s="288"/>
      <c r="G628" s="288"/>
      <c r="H628" s="288"/>
      <c r="I628" s="288"/>
      <c r="J628" s="288"/>
      <c r="K628" s="288"/>
      <c r="L628" s="288"/>
      <c r="M628" s="288"/>
      <c r="N628" s="288"/>
      <c r="O628" s="288"/>
      <c r="P628" s="288"/>
      <c r="Q628" s="288"/>
      <c r="R628" s="288"/>
      <c r="S628" s="288"/>
      <c r="T628" s="288"/>
      <c r="U628" s="288"/>
      <c r="V628" s="288"/>
      <c r="W628" s="288"/>
      <c r="X628" s="288"/>
      <c r="Y628" s="288"/>
      <c r="Z628" s="288"/>
      <c r="AA628" s="288"/>
      <c r="AB628" s="288"/>
      <c r="AC628" s="288"/>
    </row>
    <row r="629">
      <c r="A629" s="288"/>
      <c r="B629" s="288"/>
      <c r="C629" s="288"/>
      <c r="D629" s="288"/>
      <c r="E629" s="288"/>
      <c r="F629" s="288"/>
      <c r="G629" s="288"/>
      <c r="H629" s="288"/>
      <c r="I629" s="288"/>
      <c r="J629" s="288"/>
      <c r="K629" s="288"/>
      <c r="L629" s="288"/>
      <c r="M629" s="288"/>
      <c r="N629" s="288"/>
      <c r="O629" s="288"/>
      <c r="P629" s="288"/>
      <c r="Q629" s="288"/>
      <c r="R629" s="288"/>
      <c r="S629" s="288"/>
      <c r="T629" s="288"/>
      <c r="U629" s="288"/>
      <c r="V629" s="288"/>
      <c r="W629" s="288"/>
      <c r="X629" s="288"/>
      <c r="Y629" s="288"/>
      <c r="Z629" s="288"/>
      <c r="AA629" s="288"/>
      <c r="AB629" s="288"/>
      <c r="AC629" s="288"/>
    </row>
    <row r="630">
      <c r="A630" s="288"/>
      <c r="B630" s="288"/>
      <c r="C630" s="288"/>
      <c r="D630" s="288"/>
      <c r="E630" s="288"/>
      <c r="F630" s="288"/>
      <c r="G630" s="288"/>
      <c r="H630" s="288"/>
      <c r="I630" s="288"/>
      <c r="J630" s="288"/>
      <c r="K630" s="288"/>
      <c r="L630" s="288"/>
      <c r="M630" s="288"/>
      <c r="N630" s="288"/>
      <c r="O630" s="288"/>
      <c r="P630" s="288"/>
      <c r="Q630" s="288"/>
      <c r="R630" s="288"/>
      <c r="S630" s="288"/>
      <c r="T630" s="288"/>
      <c r="U630" s="288"/>
      <c r="V630" s="288"/>
      <c r="W630" s="288"/>
      <c r="X630" s="288"/>
      <c r="Y630" s="288"/>
      <c r="Z630" s="288"/>
      <c r="AA630" s="288"/>
      <c r="AB630" s="288"/>
      <c r="AC630" s="288"/>
    </row>
    <row r="631">
      <c r="A631" s="288"/>
      <c r="B631" s="288"/>
      <c r="C631" s="288"/>
      <c r="D631" s="288"/>
      <c r="E631" s="288"/>
      <c r="F631" s="288"/>
      <c r="G631" s="288"/>
      <c r="H631" s="288"/>
      <c r="I631" s="288"/>
      <c r="J631" s="288"/>
      <c r="K631" s="288"/>
      <c r="L631" s="288"/>
      <c r="M631" s="288"/>
      <c r="N631" s="288"/>
      <c r="O631" s="288"/>
      <c r="P631" s="288"/>
      <c r="Q631" s="288"/>
      <c r="R631" s="288"/>
      <c r="S631" s="288"/>
      <c r="T631" s="288"/>
      <c r="U631" s="288"/>
      <c r="V631" s="288"/>
      <c r="W631" s="288"/>
      <c r="X631" s="288"/>
      <c r="Y631" s="288"/>
      <c r="Z631" s="288"/>
      <c r="AA631" s="288"/>
      <c r="AB631" s="288"/>
      <c r="AC631" s="288"/>
    </row>
    <row r="632">
      <c r="A632" s="288"/>
      <c r="B632" s="288"/>
      <c r="C632" s="288"/>
      <c r="D632" s="288"/>
      <c r="E632" s="288"/>
      <c r="F632" s="288"/>
      <c r="G632" s="288"/>
      <c r="H632" s="288"/>
      <c r="I632" s="288"/>
      <c r="J632" s="288"/>
      <c r="K632" s="288"/>
      <c r="L632" s="288"/>
      <c r="M632" s="288"/>
      <c r="N632" s="288"/>
      <c r="O632" s="288"/>
      <c r="P632" s="288"/>
      <c r="Q632" s="288"/>
      <c r="R632" s="288"/>
      <c r="S632" s="288"/>
      <c r="T632" s="288"/>
      <c r="U632" s="288"/>
      <c r="V632" s="288"/>
      <c r="W632" s="288"/>
      <c r="X632" s="288"/>
      <c r="Y632" s="288"/>
      <c r="Z632" s="288"/>
      <c r="AA632" s="288"/>
      <c r="AB632" s="288"/>
      <c r="AC632" s="288"/>
    </row>
    <row r="633">
      <c r="A633" s="288"/>
      <c r="B633" s="288"/>
      <c r="C633" s="288"/>
      <c r="D633" s="288"/>
      <c r="E633" s="288"/>
      <c r="F633" s="288"/>
      <c r="G633" s="288"/>
      <c r="H633" s="288"/>
      <c r="I633" s="288"/>
      <c r="J633" s="288"/>
      <c r="K633" s="288"/>
      <c r="L633" s="288"/>
      <c r="M633" s="288"/>
      <c r="N633" s="288"/>
      <c r="O633" s="288"/>
      <c r="P633" s="288"/>
      <c r="Q633" s="288"/>
      <c r="R633" s="288"/>
      <c r="S633" s="288"/>
      <c r="T633" s="288"/>
      <c r="U633" s="288"/>
      <c r="V633" s="288"/>
      <c r="W633" s="288"/>
      <c r="X633" s="288"/>
      <c r="Y633" s="288"/>
      <c r="Z633" s="288"/>
      <c r="AA633" s="288"/>
      <c r="AB633" s="288"/>
      <c r="AC633" s="288"/>
    </row>
    <row r="634">
      <c r="A634" s="288"/>
      <c r="B634" s="288"/>
      <c r="C634" s="288"/>
      <c r="D634" s="288"/>
      <c r="E634" s="288"/>
      <c r="F634" s="288"/>
      <c r="G634" s="288"/>
      <c r="H634" s="288"/>
      <c r="I634" s="288"/>
      <c r="J634" s="288"/>
      <c r="K634" s="288"/>
      <c r="L634" s="288"/>
      <c r="M634" s="288"/>
      <c r="N634" s="288"/>
      <c r="O634" s="288"/>
      <c r="P634" s="288"/>
      <c r="Q634" s="288"/>
      <c r="R634" s="288"/>
      <c r="S634" s="288"/>
      <c r="T634" s="288"/>
      <c r="U634" s="288"/>
      <c r="V634" s="288"/>
      <c r="W634" s="288"/>
      <c r="X634" s="288"/>
      <c r="Y634" s="288"/>
      <c r="Z634" s="288"/>
      <c r="AA634" s="288"/>
      <c r="AB634" s="288"/>
      <c r="AC634" s="288"/>
    </row>
    <row r="635">
      <c r="A635" s="288"/>
      <c r="B635" s="288"/>
      <c r="C635" s="288"/>
      <c r="D635" s="288"/>
      <c r="E635" s="288"/>
      <c r="F635" s="288"/>
      <c r="G635" s="288"/>
      <c r="H635" s="288"/>
      <c r="I635" s="288"/>
      <c r="J635" s="288"/>
      <c r="K635" s="288"/>
      <c r="L635" s="288"/>
      <c r="M635" s="288"/>
      <c r="N635" s="288"/>
      <c r="O635" s="288"/>
      <c r="P635" s="288"/>
      <c r="Q635" s="288"/>
      <c r="R635" s="288"/>
      <c r="S635" s="288"/>
      <c r="T635" s="288"/>
      <c r="U635" s="288"/>
      <c r="V635" s="288"/>
      <c r="W635" s="288"/>
      <c r="X635" s="288"/>
      <c r="Y635" s="288"/>
      <c r="Z635" s="288"/>
      <c r="AA635" s="288"/>
      <c r="AB635" s="288"/>
      <c r="AC635" s="288"/>
    </row>
    <row r="636">
      <c r="A636" s="288"/>
      <c r="B636" s="288"/>
      <c r="C636" s="288"/>
      <c r="D636" s="288"/>
      <c r="E636" s="288"/>
      <c r="F636" s="288"/>
      <c r="G636" s="288"/>
      <c r="H636" s="288"/>
      <c r="I636" s="288"/>
      <c r="J636" s="288"/>
      <c r="K636" s="288"/>
      <c r="L636" s="288"/>
      <c r="M636" s="288"/>
      <c r="N636" s="288"/>
      <c r="O636" s="288"/>
      <c r="P636" s="288"/>
      <c r="Q636" s="288"/>
      <c r="R636" s="288"/>
      <c r="S636" s="288"/>
      <c r="T636" s="288"/>
      <c r="U636" s="288"/>
      <c r="V636" s="288"/>
      <c r="W636" s="288"/>
      <c r="X636" s="288"/>
      <c r="Y636" s="288"/>
      <c r="Z636" s="288"/>
      <c r="AA636" s="288"/>
      <c r="AB636" s="288"/>
      <c r="AC636" s="288"/>
    </row>
    <row r="637">
      <c r="A637" s="288"/>
      <c r="B637" s="288"/>
      <c r="C637" s="288"/>
      <c r="D637" s="288"/>
      <c r="E637" s="288"/>
      <c r="F637" s="288"/>
      <c r="G637" s="288"/>
      <c r="H637" s="288"/>
      <c r="I637" s="288"/>
      <c r="J637" s="288"/>
      <c r="K637" s="288"/>
      <c r="L637" s="288"/>
      <c r="M637" s="288"/>
      <c r="N637" s="288"/>
      <c r="O637" s="288"/>
      <c r="P637" s="288"/>
      <c r="Q637" s="288"/>
      <c r="R637" s="288"/>
      <c r="S637" s="288"/>
      <c r="T637" s="288"/>
      <c r="U637" s="288"/>
      <c r="V637" s="288"/>
      <c r="W637" s="288"/>
      <c r="X637" s="288"/>
      <c r="Y637" s="288"/>
      <c r="Z637" s="288"/>
      <c r="AA637" s="288"/>
      <c r="AB637" s="288"/>
      <c r="AC637" s="288"/>
    </row>
    <row r="638">
      <c r="A638" s="288"/>
      <c r="B638" s="288"/>
      <c r="C638" s="288"/>
      <c r="D638" s="288"/>
      <c r="E638" s="288"/>
      <c r="F638" s="288"/>
      <c r="G638" s="288"/>
      <c r="H638" s="288"/>
      <c r="I638" s="288"/>
      <c r="J638" s="288"/>
      <c r="K638" s="288"/>
      <c r="L638" s="288"/>
      <c r="M638" s="288"/>
      <c r="N638" s="288"/>
      <c r="O638" s="288"/>
      <c r="P638" s="288"/>
      <c r="Q638" s="288"/>
      <c r="R638" s="288"/>
      <c r="S638" s="288"/>
      <c r="T638" s="288"/>
      <c r="U638" s="288"/>
      <c r="V638" s="288"/>
      <c r="W638" s="288"/>
      <c r="X638" s="288"/>
      <c r="Y638" s="288"/>
      <c r="Z638" s="288"/>
      <c r="AA638" s="288"/>
      <c r="AB638" s="288"/>
      <c r="AC638" s="288"/>
    </row>
    <row r="639">
      <c r="A639" s="288"/>
      <c r="B639" s="288"/>
      <c r="C639" s="288"/>
      <c r="D639" s="288"/>
      <c r="E639" s="288"/>
      <c r="F639" s="288"/>
      <c r="G639" s="288"/>
      <c r="H639" s="288"/>
      <c r="I639" s="288"/>
      <c r="J639" s="288"/>
      <c r="K639" s="288"/>
      <c r="L639" s="288"/>
      <c r="M639" s="288"/>
      <c r="N639" s="288"/>
      <c r="O639" s="288"/>
      <c r="P639" s="288"/>
      <c r="Q639" s="288"/>
      <c r="R639" s="288"/>
      <c r="S639" s="288"/>
      <c r="T639" s="288"/>
      <c r="U639" s="288"/>
      <c r="V639" s="288"/>
      <c r="W639" s="288"/>
      <c r="X639" s="288"/>
      <c r="Y639" s="288"/>
      <c r="Z639" s="288"/>
      <c r="AA639" s="288"/>
      <c r="AB639" s="288"/>
      <c r="AC639" s="288"/>
    </row>
    <row r="640">
      <c r="A640" s="288"/>
      <c r="B640" s="288"/>
      <c r="C640" s="288"/>
      <c r="D640" s="288"/>
      <c r="E640" s="288"/>
      <c r="F640" s="288"/>
      <c r="G640" s="288"/>
      <c r="H640" s="288"/>
      <c r="I640" s="288"/>
      <c r="J640" s="288"/>
      <c r="K640" s="288"/>
      <c r="L640" s="288"/>
      <c r="M640" s="288"/>
      <c r="N640" s="288"/>
      <c r="O640" s="288"/>
      <c r="P640" s="288"/>
      <c r="Q640" s="288"/>
      <c r="R640" s="288"/>
      <c r="S640" s="288"/>
      <c r="T640" s="288"/>
      <c r="U640" s="288"/>
      <c r="V640" s="288"/>
      <c r="W640" s="288"/>
      <c r="X640" s="288"/>
      <c r="Y640" s="288"/>
      <c r="Z640" s="288"/>
      <c r="AA640" s="288"/>
      <c r="AB640" s="288"/>
      <c r="AC640" s="288"/>
    </row>
    <row r="641">
      <c r="A641" s="288"/>
      <c r="B641" s="288"/>
      <c r="C641" s="288"/>
      <c r="D641" s="288"/>
      <c r="E641" s="288"/>
      <c r="F641" s="288"/>
      <c r="G641" s="288"/>
      <c r="H641" s="288"/>
      <c r="I641" s="288"/>
      <c r="J641" s="288"/>
      <c r="K641" s="288"/>
      <c r="L641" s="288"/>
      <c r="M641" s="288"/>
      <c r="N641" s="288"/>
      <c r="O641" s="288"/>
      <c r="P641" s="288"/>
      <c r="Q641" s="288"/>
      <c r="R641" s="288"/>
      <c r="S641" s="288"/>
      <c r="T641" s="288"/>
      <c r="U641" s="288"/>
      <c r="V641" s="288"/>
      <c r="W641" s="288"/>
      <c r="X641" s="288"/>
      <c r="Y641" s="288"/>
      <c r="Z641" s="288"/>
      <c r="AA641" s="288"/>
      <c r="AB641" s="288"/>
      <c r="AC641" s="288"/>
    </row>
    <row r="642">
      <c r="A642" s="288"/>
      <c r="B642" s="288"/>
      <c r="C642" s="288"/>
      <c r="D642" s="288"/>
      <c r="E642" s="288"/>
      <c r="F642" s="288"/>
      <c r="G642" s="288"/>
      <c r="H642" s="288"/>
      <c r="I642" s="288"/>
      <c r="J642" s="288"/>
      <c r="K642" s="288"/>
      <c r="L642" s="288"/>
      <c r="M642" s="288"/>
      <c r="N642" s="288"/>
      <c r="O642" s="288"/>
      <c r="P642" s="288"/>
      <c r="Q642" s="288"/>
      <c r="R642" s="288"/>
      <c r="S642" s="288"/>
      <c r="T642" s="288"/>
      <c r="U642" s="288"/>
      <c r="V642" s="288"/>
      <c r="W642" s="288"/>
      <c r="X642" s="288"/>
      <c r="Y642" s="288"/>
      <c r="Z642" s="288"/>
      <c r="AA642" s="288"/>
      <c r="AB642" s="288"/>
      <c r="AC642" s="288"/>
    </row>
    <row r="643">
      <c r="A643" s="288"/>
      <c r="B643" s="288"/>
      <c r="C643" s="288"/>
      <c r="D643" s="288"/>
      <c r="E643" s="288"/>
      <c r="F643" s="288"/>
      <c r="G643" s="288"/>
      <c r="H643" s="288"/>
      <c r="I643" s="288"/>
      <c r="J643" s="288"/>
      <c r="K643" s="288"/>
      <c r="L643" s="288"/>
      <c r="M643" s="288"/>
      <c r="N643" s="288"/>
      <c r="O643" s="288"/>
      <c r="P643" s="288"/>
      <c r="Q643" s="288"/>
      <c r="R643" s="288"/>
      <c r="S643" s="288"/>
      <c r="T643" s="288"/>
      <c r="U643" s="288"/>
      <c r="V643" s="288"/>
      <c r="W643" s="288"/>
      <c r="X643" s="288"/>
      <c r="Y643" s="288"/>
      <c r="Z643" s="288"/>
      <c r="AA643" s="288"/>
      <c r="AB643" s="288"/>
      <c r="AC643" s="288"/>
    </row>
    <row r="644">
      <c r="A644" s="288"/>
      <c r="B644" s="288"/>
      <c r="C644" s="288"/>
      <c r="D644" s="288"/>
      <c r="E644" s="288"/>
      <c r="F644" s="288"/>
      <c r="G644" s="288"/>
      <c r="H644" s="288"/>
      <c r="I644" s="288"/>
      <c r="J644" s="288"/>
      <c r="K644" s="288"/>
      <c r="L644" s="288"/>
      <c r="M644" s="288"/>
      <c r="N644" s="288"/>
      <c r="O644" s="288"/>
      <c r="P644" s="288"/>
      <c r="Q644" s="288"/>
      <c r="R644" s="288"/>
      <c r="S644" s="288"/>
      <c r="T644" s="288"/>
      <c r="U644" s="288"/>
      <c r="V644" s="288"/>
      <c r="W644" s="288"/>
      <c r="X644" s="288"/>
      <c r="Y644" s="288"/>
      <c r="Z644" s="288"/>
      <c r="AA644" s="288"/>
      <c r="AB644" s="288"/>
      <c r="AC644" s="288"/>
    </row>
    <row r="645">
      <c r="A645" s="288"/>
      <c r="B645" s="288"/>
      <c r="C645" s="288"/>
      <c r="D645" s="288"/>
      <c r="E645" s="288"/>
      <c r="F645" s="288"/>
      <c r="G645" s="288"/>
      <c r="H645" s="288"/>
      <c r="I645" s="288"/>
      <c r="J645" s="288"/>
      <c r="K645" s="288"/>
      <c r="L645" s="288"/>
      <c r="M645" s="288"/>
      <c r="N645" s="288"/>
      <c r="O645" s="288"/>
      <c r="P645" s="288"/>
      <c r="Q645" s="288"/>
      <c r="R645" s="288"/>
      <c r="S645" s="288"/>
      <c r="T645" s="288"/>
      <c r="U645" s="288"/>
      <c r="V645" s="288"/>
      <c r="W645" s="288"/>
      <c r="X645" s="288"/>
      <c r="Y645" s="288"/>
      <c r="Z645" s="288"/>
      <c r="AA645" s="288"/>
      <c r="AB645" s="288"/>
      <c r="AC645" s="288"/>
    </row>
    <row r="646">
      <c r="A646" s="288"/>
      <c r="B646" s="288"/>
      <c r="C646" s="288"/>
      <c r="D646" s="288"/>
      <c r="E646" s="288"/>
      <c r="F646" s="288"/>
      <c r="G646" s="288"/>
      <c r="H646" s="288"/>
      <c r="I646" s="288"/>
      <c r="J646" s="288"/>
      <c r="K646" s="288"/>
      <c r="L646" s="288"/>
      <c r="M646" s="288"/>
      <c r="N646" s="288"/>
      <c r="O646" s="288"/>
      <c r="P646" s="288"/>
      <c r="Q646" s="288"/>
      <c r="R646" s="288"/>
      <c r="S646" s="288"/>
      <c r="T646" s="288"/>
      <c r="U646" s="288"/>
      <c r="V646" s="288"/>
      <c r="W646" s="288"/>
      <c r="X646" s="288"/>
      <c r="Y646" s="288"/>
      <c r="Z646" s="288"/>
      <c r="AA646" s="288"/>
      <c r="AB646" s="288"/>
      <c r="AC646" s="288"/>
    </row>
    <row r="647">
      <c r="A647" s="288"/>
      <c r="B647" s="288"/>
      <c r="C647" s="288"/>
      <c r="D647" s="288"/>
      <c r="E647" s="288"/>
      <c r="F647" s="288"/>
      <c r="G647" s="288"/>
      <c r="H647" s="288"/>
      <c r="I647" s="288"/>
      <c r="J647" s="288"/>
      <c r="K647" s="288"/>
      <c r="L647" s="288"/>
      <c r="M647" s="288"/>
      <c r="N647" s="288"/>
      <c r="O647" s="288"/>
      <c r="P647" s="288"/>
      <c r="Q647" s="288"/>
      <c r="R647" s="288"/>
      <c r="S647" s="288"/>
      <c r="T647" s="288"/>
      <c r="U647" s="288"/>
      <c r="V647" s="288"/>
      <c r="W647" s="288"/>
      <c r="X647" s="288"/>
      <c r="Y647" s="288"/>
      <c r="Z647" s="288"/>
      <c r="AA647" s="288"/>
      <c r="AB647" s="288"/>
      <c r="AC647" s="288"/>
    </row>
    <row r="648">
      <c r="A648" s="288"/>
      <c r="B648" s="288"/>
      <c r="C648" s="288"/>
      <c r="D648" s="288"/>
      <c r="E648" s="288"/>
      <c r="F648" s="288"/>
      <c r="G648" s="288"/>
      <c r="H648" s="288"/>
      <c r="I648" s="288"/>
      <c r="J648" s="288"/>
      <c r="K648" s="288"/>
      <c r="L648" s="288"/>
      <c r="M648" s="288"/>
      <c r="N648" s="288"/>
      <c r="O648" s="288"/>
      <c r="P648" s="288"/>
      <c r="Q648" s="288"/>
      <c r="R648" s="288"/>
      <c r="S648" s="288"/>
      <c r="T648" s="288"/>
      <c r="U648" s="288"/>
      <c r="V648" s="288"/>
      <c r="W648" s="288"/>
      <c r="X648" s="288"/>
      <c r="Y648" s="288"/>
      <c r="Z648" s="288"/>
      <c r="AA648" s="288"/>
      <c r="AB648" s="288"/>
      <c r="AC648" s="288"/>
    </row>
    <row r="649">
      <c r="A649" s="288"/>
      <c r="B649" s="288"/>
      <c r="C649" s="288"/>
      <c r="D649" s="288"/>
      <c r="E649" s="288"/>
      <c r="F649" s="288"/>
      <c r="G649" s="288"/>
      <c r="H649" s="288"/>
      <c r="I649" s="288"/>
      <c r="J649" s="288"/>
      <c r="K649" s="288"/>
      <c r="L649" s="288"/>
      <c r="M649" s="288"/>
      <c r="N649" s="288"/>
      <c r="O649" s="288"/>
      <c r="P649" s="288"/>
      <c r="Q649" s="288"/>
      <c r="R649" s="288"/>
      <c r="S649" s="288"/>
      <c r="T649" s="288"/>
      <c r="U649" s="288"/>
      <c r="V649" s="288"/>
      <c r="W649" s="288"/>
      <c r="X649" s="288"/>
      <c r="Y649" s="288"/>
      <c r="Z649" s="288"/>
      <c r="AA649" s="288"/>
      <c r="AB649" s="288"/>
      <c r="AC649" s="288"/>
    </row>
    <row r="650">
      <c r="A650" s="288"/>
      <c r="B650" s="288"/>
      <c r="C650" s="288"/>
      <c r="D650" s="288"/>
      <c r="E650" s="288"/>
      <c r="F650" s="288"/>
      <c r="G650" s="288"/>
      <c r="H650" s="288"/>
      <c r="I650" s="288"/>
      <c r="J650" s="288"/>
      <c r="K650" s="288"/>
      <c r="L650" s="288"/>
      <c r="M650" s="288"/>
      <c r="N650" s="288"/>
      <c r="O650" s="288"/>
      <c r="P650" s="288"/>
      <c r="Q650" s="288"/>
      <c r="R650" s="288"/>
      <c r="S650" s="288"/>
      <c r="T650" s="288"/>
      <c r="U650" s="288"/>
      <c r="V650" s="288"/>
      <c r="W650" s="288"/>
      <c r="X650" s="288"/>
      <c r="Y650" s="288"/>
      <c r="Z650" s="288"/>
      <c r="AA650" s="288"/>
      <c r="AB650" s="288"/>
      <c r="AC650" s="288"/>
    </row>
    <row r="651">
      <c r="A651" s="288"/>
      <c r="B651" s="288"/>
      <c r="C651" s="288"/>
      <c r="D651" s="288"/>
      <c r="E651" s="288"/>
      <c r="F651" s="288"/>
      <c r="G651" s="288"/>
      <c r="H651" s="288"/>
      <c r="I651" s="288"/>
      <c r="J651" s="288"/>
      <c r="K651" s="288"/>
      <c r="L651" s="288"/>
      <c r="M651" s="288"/>
      <c r="N651" s="288"/>
      <c r="O651" s="288"/>
      <c r="P651" s="288"/>
      <c r="Q651" s="288"/>
      <c r="R651" s="288"/>
      <c r="S651" s="288"/>
      <c r="T651" s="288"/>
      <c r="U651" s="288"/>
      <c r="V651" s="288"/>
      <c r="W651" s="288"/>
      <c r="X651" s="288"/>
      <c r="Y651" s="288"/>
      <c r="Z651" s="288"/>
      <c r="AA651" s="288"/>
      <c r="AB651" s="288"/>
      <c r="AC651" s="288"/>
    </row>
    <row r="652">
      <c r="A652" s="288"/>
      <c r="B652" s="288"/>
      <c r="C652" s="288"/>
      <c r="D652" s="288"/>
      <c r="E652" s="288"/>
      <c r="F652" s="288"/>
      <c r="G652" s="288"/>
      <c r="H652" s="288"/>
      <c r="I652" s="288"/>
      <c r="J652" s="288"/>
      <c r="K652" s="288"/>
      <c r="L652" s="288"/>
      <c r="M652" s="288"/>
      <c r="N652" s="288"/>
      <c r="O652" s="288"/>
      <c r="P652" s="288"/>
      <c r="Q652" s="288"/>
      <c r="R652" s="288"/>
      <c r="S652" s="288"/>
      <c r="T652" s="288"/>
      <c r="U652" s="288"/>
      <c r="V652" s="288"/>
      <c r="W652" s="288"/>
      <c r="X652" s="288"/>
      <c r="Y652" s="288"/>
      <c r="Z652" s="288"/>
      <c r="AA652" s="288"/>
      <c r="AB652" s="288"/>
      <c r="AC652" s="288"/>
    </row>
    <row r="653">
      <c r="A653" s="288"/>
      <c r="B653" s="288"/>
      <c r="C653" s="288"/>
      <c r="D653" s="288"/>
      <c r="E653" s="288"/>
      <c r="F653" s="288"/>
      <c r="G653" s="288"/>
      <c r="H653" s="288"/>
      <c r="I653" s="288"/>
      <c r="J653" s="288"/>
      <c r="K653" s="288"/>
      <c r="L653" s="288"/>
      <c r="M653" s="288"/>
      <c r="N653" s="288"/>
      <c r="O653" s="288"/>
      <c r="P653" s="288"/>
      <c r="Q653" s="288"/>
      <c r="R653" s="288"/>
      <c r="S653" s="288"/>
      <c r="T653" s="288"/>
      <c r="U653" s="288"/>
      <c r="V653" s="288"/>
      <c r="W653" s="288"/>
      <c r="X653" s="288"/>
      <c r="Y653" s="288"/>
      <c r="Z653" s="288"/>
      <c r="AA653" s="288"/>
      <c r="AB653" s="288"/>
      <c r="AC653" s="288"/>
    </row>
    <row r="654">
      <c r="A654" s="288"/>
      <c r="B654" s="288"/>
      <c r="C654" s="288"/>
      <c r="D654" s="288"/>
      <c r="E654" s="288"/>
      <c r="F654" s="288"/>
      <c r="G654" s="288"/>
      <c r="H654" s="288"/>
      <c r="I654" s="288"/>
      <c r="J654" s="288"/>
      <c r="K654" s="288"/>
      <c r="L654" s="288"/>
      <c r="M654" s="288"/>
      <c r="N654" s="288"/>
      <c r="O654" s="288"/>
      <c r="P654" s="288"/>
      <c r="Q654" s="288"/>
      <c r="R654" s="288"/>
      <c r="S654" s="288"/>
      <c r="T654" s="288"/>
      <c r="U654" s="288"/>
      <c r="V654" s="288"/>
      <c r="W654" s="288"/>
      <c r="X654" s="288"/>
      <c r="Y654" s="288"/>
      <c r="Z654" s="288"/>
      <c r="AA654" s="288"/>
      <c r="AB654" s="288"/>
      <c r="AC654" s="288"/>
    </row>
    <row r="655">
      <c r="A655" s="288"/>
      <c r="B655" s="288"/>
      <c r="C655" s="288"/>
      <c r="D655" s="288"/>
      <c r="E655" s="288"/>
      <c r="F655" s="288"/>
      <c r="G655" s="288"/>
      <c r="H655" s="288"/>
      <c r="I655" s="288"/>
      <c r="J655" s="288"/>
      <c r="K655" s="288"/>
      <c r="L655" s="288"/>
      <c r="M655" s="288"/>
      <c r="N655" s="288"/>
      <c r="O655" s="288"/>
      <c r="P655" s="288"/>
      <c r="Q655" s="288"/>
      <c r="R655" s="288"/>
      <c r="S655" s="288"/>
      <c r="T655" s="288"/>
      <c r="U655" s="288"/>
      <c r="V655" s="288"/>
      <c r="W655" s="288"/>
      <c r="X655" s="288"/>
      <c r="Y655" s="288"/>
      <c r="Z655" s="288"/>
      <c r="AA655" s="288"/>
      <c r="AB655" s="288"/>
      <c r="AC655" s="288"/>
    </row>
    <row r="656">
      <c r="A656" s="288"/>
      <c r="B656" s="288"/>
      <c r="C656" s="288"/>
      <c r="D656" s="288"/>
      <c r="E656" s="288"/>
      <c r="F656" s="288"/>
      <c r="G656" s="288"/>
      <c r="H656" s="288"/>
      <c r="I656" s="288"/>
      <c r="J656" s="288"/>
      <c r="K656" s="288"/>
      <c r="L656" s="288"/>
      <c r="M656" s="288"/>
      <c r="N656" s="288"/>
      <c r="O656" s="288"/>
      <c r="P656" s="288"/>
      <c r="Q656" s="288"/>
      <c r="R656" s="288"/>
      <c r="S656" s="288"/>
      <c r="T656" s="288"/>
      <c r="U656" s="288"/>
      <c r="V656" s="288"/>
      <c r="W656" s="288"/>
      <c r="X656" s="288"/>
      <c r="Y656" s="288"/>
      <c r="Z656" s="288"/>
      <c r="AA656" s="288"/>
      <c r="AB656" s="288"/>
      <c r="AC656" s="288"/>
    </row>
    <row r="657">
      <c r="A657" s="288"/>
      <c r="B657" s="288"/>
      <c r="C657" s="288"/>
      <c r="D657" s="288"/>
      <c r="E657" s="288"/>
      <c r="F657" s="288"/>
      <c r="G657" s="288"/>
      <c r="H657" s="288"/>
      <c r="I657" s="288"/>
      <c r="J657" s="288"/>
      <c r="K657" s="288"/>
      <c r="L657" s="288"/>
      <c r="M657" s="288"/>
      <c r="N657" s="288"/>
      <c r="O657" s="288"/>
      <c r="P657" s="288"/>
      <c r="Q657" s="288"/>
      <c r="R657" s="288"/>
      <c r="S657" s="288"/>
      <c r="T657" s="288"/>
      <c r="U657" s="288"/>
      <c r="V657" s="288"/>
      <c r="W657" s="288"/>
      <c r="X657" s="288"/>
      <c r="Y657" s="288"/>
      <c r="Z657" s="288"/>
      <c r="AA657" s="288"/>
      <c r="AB657" s="288"/>
      <c r="AC657" s="288"/>
    </row>
    <row r="658">
      <c r="A658" s="288"/>
      <c r="B658" s="288"/>
      <c r="C658" s="288"/>
      <c r="D658" s="288"/>
      <c r="E658" s="288"/>
      <c r="F658" s="288"/>
      <c r="G658" s="288"/>
      <c r="H658" s="288"/>
      <c r="I658" s="288"/>
      <c r="J658" s="288"/>
      <c r="K658" s="288"/>
      <c r="L658" s="288"/>
      <c r="M658" s="288"/>
      <c r="N658" s="288"/>
      <c r="O658" s="288"/>
      <c r="P658" s="288"/>
      <c r="Q658" s="288"/>
      <c r="R658" s="288"/>
      <c r="S658" s="288"/>
      <c r="T658" s="288"/>
      <c r="U658" s="288"/>
      <c r="V658" s="288"/>
      <c r="W658" s="288"/>
      <c r="X658" s="288"/>
      <c r="Y658" s="288"/>
      <c r="Z658" s="288"/>
      <c r="AA658" s="288"/>
      <c r="AB658" s="288"/>
      <c r="AC658" s="288"/>
    </row>
    <row r="659">
      <c r="A659" s="288"/>
      <c r="B659" s="288"/>
      <c r="C659" s="288"/>
      <c r="D659" s="288"/>
      <c r="E659" s="288"/>
      <c r="F659" s="288"/>
      <c r="G659" s="288"/>
      <c r="H659" s="288"/>
      <c r="I659" s="288"/>
      <c r="J659" s="288"/>
      <c r="K659" s="288"/>
      <c r="L659" s="288"/>
      <c r="M659" s="288"/>
      <c r="N659" s="288"/>
      <c r="O659" s="288"/>
      <c r="P659" s="288"/>
      <c r="Q659" s="288"/>
      <c r="R659" s="288"/>
      <c r="S659" s="288"/>
      <c r="T659" s="288"/>
      <c r="U659" s="288"/>
      <c r="V659" s="288"/>
      <c r="W659" s="288"/>
      <c r="X659" s="288"/>
      <c r="Y659" s="288"/>
      <c r="Z659" s="288"/>
      <c r="AA659" s="288"/>
      <c r="AB659" s="288"/>
      <c r="AC659" s="288"/>
    </row>
    <row r="660">
      <c r="A660" s="288"/>
      <c r="B660" s="288"/>
      <c r="C660" s="288"/>
      <c r="D660" s="288"/>
      <c r="E660" s="288"/>
      <c r="F660" s="288"/>
      <c r="G660" s="288"/>
      <c r="H660" s="288"/>
      <c r="I660" s="288"/>
      <c r="J660" s="288"/>
      <c r="K660" s="288"/>
      <c r="L660" s="288"/>
      <c r="M660" s="288"/>
      <c r="N660" s="288"/>
      <c r="O660" s="288"/>
      <c r="P660" s="288"/>
      <c r="Q660" s="288"/>
      <c r="R660" s="288"/>
      <c r="S660" s="288"/>
      <c r="T660" s="288"/>
      <c r="U660" s="288"/>
      <c r="V660" s="288"/>
      <c r="W660" s="288"/>
      <c r="X660" s="288"/>
      <c r="Y660" s="288"/>
      <c r="Z660" s="288"/>
      <c r="AA660" s="288"/>
      <c r="AB660" s="288"/>
      <c r="AC660" s="288"/>
    </row>
    <row r="661">
      <c r="A661" s="288"/>
      <c r="B661" s="288"/>
      <c r="C661" s="288"/>
      <c r="D661" s="288"/>
      <c r="E661" s="288"/>
      <c r="F661" s="288"/>
      <c r="G661" s="288"/>
      <c r="H661" s="288"/>
      <c r="I661" s="288"/>
      <c r="J661" s="288"/>
      <c r="K661" s="288"/>
      <c r="L661" s="288"/>
      <c r="M661" s="288"/>
      <c r="N661" s="288"/>
      <c r="O661" s="288"/>
      <c r="P661" s="288"/>
      <c r="Q661" s="288"/>
      <c r="R661" s="288"/>
      <c r="S661" s="288"/>
      <c r="T661" s="288"/>
      <c r="U661" s="288"/>
      <c r="V661" s="288"/>
      <c r="W661" s="288"/>
      <c r="X661" s="288"/>
      <c r="Y661" s="288"/>
      <c r="Z661" s="288"/>
      <c r="AA661" s="288"/>
      <c r="AB661" s="288"/>
      <c r="AC661" s="288"/>
    </row>
    <row r="662">
      <c r="A662" s="288"/>
      <c r="B662" s="288"/>
      <c r="C662" s="288"/>
      <c r="D662" s="288"/>
      <c r="E662" s="288"/>
      <c r="F662" s="288"/>
      <c r="G662" s="288"/>
      <c r="H662" s="288"/>
      <c r="I662" s="288"/>
      <c r="J662" s="288"/>
      <c r="K662" s="288"/>
      <c r="L662" s="288"/>
      <c r="M662" s="288"/>
      <c r="N662" s="288"/>
      <c r="O662" s="288"/>
      <c r="P662" s="288"/>
      <c r="Q662" s="288"/>
      <c r="R662" s="288"/>
      <c r="S662" s="288"/>
      <c r="T662" s="288"/>
      <c r="U662" s="288"/>
      <c r="V662" s="288"/>
      <c r="W662" s="288"/>
      <c r="X662" s="288"/>
      <c r="Y662" s="288"/>
      <c r="Z662" s="288"/>
      <c r="AA662" s="288"/>
      <c r="AB662" s="288"/>
      <c r="AC662" s="288"/>
    </row>
    <row r="663">
      <c r="A663" s="288"/>
      <c r="B663" s="288"/>
      <c r="C663" s="288"/>
      <c r="D663" s="288"/>
      <c r="E663" s="288"/>
      <c r="F663" s="288"/>
      <c r="G663" s="288"/>
      <c r="H663" s="288"/>
      <c r="I663" s="288"/>
      <c r="J663" s="288"/>
      <c r="K663" s="288"/>
      <c r="L663" s="288"/>
      <c r="M663" s="288"/>
      <c r="N663" s="288"/>
      <c r="O663" s="288"/>
      <c r="P663" s="288"/>
      <c r="Q663" s="288"/>
      <c r="R663" s="288"/>
      <c r="S663" s="288"/>
      <c r="T663" s="288"/>
      <c r="U663" s="288"/>
      <c r="V663" s="288"/>
      <c r="W663" s="288"/>
      <c r="X663" s="288"/>
      <c r="Y663" s="288"/>
      <c r="Z663" s="288"/>
      <c r="AA663" s="288"/>
      <c r="AB663" s="288"/>
      <c r="AC663" s="288"/>
    </row>
    <row r="664">
      <c r="A664" s="288"/>
      <c r="B664" s="288"/>
      <c r="C664" s="288"/>
      <c r="D664" s="288"/>
      <c r="E664" s="288"/>
      <c r="F664" s="288"/>
      <c r="G664" s="288"/>
      <c r="H664" s="288"/>
      <c r="I664" s="288"/>
      <c r="J664" s="288"/>
      <c r="K664" s="288"/>
      <c r="L664" s="288"/>
      <c r="M664" s="288"/>
      <c r="N664" s="288"/>
      <c r="O664" s="288"/>
      <c r="P664" s="288"/>
      <c r="Q664" s="288"/>
      <c r="R664" s="288"/>
      <c r="S664" s="288"/>
      <c r="T664" s="288"/>
      <c r="U664" s="288"/>
      <c r="V664" s="288"/>
      <c r="W664" s="288"/>
      <c r="X664" s="288"/>
      <c r="Y664" s="288"/>
      <c r="Z664" s="288"/>
      <c r="AA664" s="288"/>
      <c r="AB664" s="288"/>
      <c r="AC664" s="288"/>
    </row>
    <row r="665">
      <c r="A665" s="288"/>
      <c r="B665" s="288"/>
      <c r="C665" s="288"/>
      <c r="D665" s="288"/>
      <c r="E665" s="288"/>
      <c r="F665" s="288"/>
      <c r="G665" s="288"/>
      <c r="H665" s="288"/>
      <c r="I665" s="288"/>
      <c r="J665" s="288"/>
      <c r="K665" s="288"/>
      <c r="L665" s="288"/>
      <c r="M665" s="288"/>
      <c r="N665" s="288"/>
      <c r="O665" s="288"/>
      <c r="P665" s="288"/>
      <c r="Q665" s="288"/>
      <c r="R665" s="288"/>
      <c r="S665" s="288"/>
      <c r="T665" s="288"/>
      <c r="U665" s="288"/>
      <c r="V665" s="288"/>
      <c r="W665" s="288"/>
      <c r="X665" s="288"/>
      <c r="Y665" s="288"/>
      <c r="Z665" s="288"/>
      <c r="AA665" s="288"/>
      <c r="AB665" s="288"/>
      <c r="AC665" s="288"/>
    </row>
    <row r="666">
      <c r="A666" s="288"/>
      <c r="B666" s="288"/>
      <c r="C666" s="288"/>
      <c r="D666" s="288"/>
      <c r="E666" s="288"/>
      <c r="F666" s="288"/>
      <c r="G666" s="288"/>
      <c r="H666" s="288"/>
      <c r="I666" s="288"/>
      <c r="J666" s="288"/>
      <c r="K666" s="288"/>
      <c r="L666" s="288"/>
      <c r="M666" s="288"/>
      <c r="N666" s="288"/>
      <c r="O666" s="288"/>
      <c r="P666" s="288"/>
      <c r="Q666" s="288"/>
      <c r="R666" s="288"/>
      <c r="S666" s="288"/>
      <c r="T666" s="288"/>
      <c r="U666" s="288"/>
      <c r="V666" s="288"/>
      <c r="W666" s="288"/>
      <c r="X666" s="288"/>
      <c r="Y666" s="288"/>
      <c r="Z666" s="288"/>
      <c r="AA666" s="288"/>
      <c r="AB666" s="288"/>
      <c r="AC666" s="288"/>
    </row>
    <row r="667">
      <c r="A667" s="288"/>
      <c r="B667" s="288"/>
      <c r="C667" s="288"/>
      <c r="D667" s="288"/>
      <c r="E667" s="288"/>
      <c r="F667" s="288"/>
      <c r="G667" s="288"/>
      <c r="H667" s="288"/>
      <c r="I667" s="288"/>
      <c r="J667" s="288"/>
      <c r="K667" s="288"/>
      <c r="L667" s="288"/>
      <c r="M667" s="288"/>
      <c r="N667" s="288"/>
      <c r="O667" s="288"/>
      <c r="P667" s="288"/>
      <c r="Q667" s="288"/>
      <c r="R667" s="288"/>
      <c r="S667" s="288"/>
      <c r="T667" s="288"/>
      <c r="U667" s="288"/>
      <c r="V667" s="288"/>
      <c r="W667" s="288"/>
      <c r="X667" s="288"/>
      <c r="Y667" s="288"/>
      <c r="Z667" s="288"/>
      <c r="AA667" s="288"/>
      <c r="AB667" s="288"/>
      <c r="AC667" s="288"/>
    </row>
    <row r="668">
      <c r="A668" s="288"/>
      <c r="B668" s="288"/>
      <c r="C668" s="288"/>
      <c r="D668" s="288"/>
      <c r="E668" s="288"/>
      <c r="F668" s="288"/>
      <c r="G668" s="288"/>
      <c r="H668" s="288"/>
      <c r="I668" s="288"/>
      <c r="J668" s="288"/>
      <c r="K668" s="288"/>
      <c r="L668" s="288"/>
      <c r="M668" s="288"/>
      <c r="N668" s="288"/>
      <c r="O668" s="288"/>
      <c r="P668" s="288"/>
      <c r="Q668" s="288"/>
      <c r="R668" s="288"/>
      <c r="S668" s="288"/>
      <c r="T668" s="288"/>
      <c r="U668" s="288"/>
      <c r="V668" s="288"/>
      <c r="W668" s="288"/>
      <c r="X668" s="288"/>
      <c r="Y668" s="288"/>
      <c r="Z668" s="288"/>
      <c r="AA668" s="288"/>
      <c r="AB668" s="288"/>
      <c r="AC668" s="288"/>
    </row>
    <row r="669">
      <c r="A669" s="288"/>
      <c r="B669" s="288"/>
      <c r="C669" s="288"/>
      <c r="D669" s="288"/>
      <c r="E669" s="288"/>
      <c r="F669" s="288"/>
      <c r="G669" s="288"/>
      <c r="H669" s="288"/>
      <c r="I669" s="288"/>
      <c r="J669" s="288"/>
      <c r="K669" s="288"/>
      <c r="L669" s="288"/>
      <c r="M669" s="288"/>
      <c r="N669" s="288"/>
      <c r="O669" s="288"/>
      <c r="P669" s="288"/>
      <c r="Q669" s="288"/>
      <c r="R669" s="288"/>
      <c r="S669" s="288"/>
      <c r="T669" s="288"/>
      <c r="U669" s="288"/>
      <c r="V669" s="288"/>
      <c r="W669" s="288"/>
      <c r="X669" s="288"/>
      <c r="Y669" s="288"/>
      <c r="Z669" s="288"/>
      <c r="AA669" s="288"/>
      <c r="AB669" s="288"/>
      <c r="AC669" s="288"/>
    </row>
    <row r="670">
      <c r="A670" s="288"/>
      <c r="B670" s="288"/>
      <c r="C670" s="288"/>
      <c r="D670" s="288"/>
      <c r="E670" s="288"/>
      <c r="F670" s="288"/>
      <c r="G670" s="288"/>
      <c r="H670" s="288"/>
      <c r="I670" s="288"/>
      <c r="J670" s="288"/>
      <c r="K670" s="288"/>
      <c r="L670" s="288"/>
      <c r="M670" s="288"/>
      <c r="N670" s="288"/>
      <c r="O670" s="288"/>
      <c r="P670" s="288"/>
      <c r="Q670" s="288"/>
      <c r="R670" s="288"/>
      <c r="S670" s="288"/>
      <c r="T670" s="288"/>
      <c r="U670" s="288"/>
      <c r="V670" s="288"/>
      <c r="W670" s="288"/>
      <c r="X670" s="288"/>
      <c r="Y670" s="288"/>
      <c r="Z670" s="288"/>
      <c r="AA670" s="288"/>
      <c r="AB670" s="288"/>
      <c r="AC670" s="288"/>
    </row>
    <row r="671">
      <c r="A671" s="288"/>
      <c r="B671" s="288"/>
      <c r="C671" s="288"/>
      <c r="D671" s="288"/>
      <c r="E671" s="288"/>
      <c r="F671" s="288"/>
      <c r="G671" s="288"/>
      <c r="H671" s="288"/>
      <c r="I671" s="288"/>
      <c r="J671" s="288"/>
      <c r="K671" s="288"/>
      <c r="L671" s="288"/>
      <c r="M671" s="288"/>
      <c r="N671" s="288"/>
      <c r="O671" s="288"/>
      <c r="P671" s="288"/>
      <c r="Q671" s="288"/>
      <c r="R671" s="288"/>
      <c r="S671" s="288"/>
      <c r="T671" s="288"/>
      <c r="U671" s="288"/>
      <c r="V671" s="288"/>
      <c r="W671" s="288"/>
      <c r="X671" s="288"/>
      <c r="Y671" s="288"/>
      <c r="Z671" s="288"/>
      <c r="AA671" s="288"/>
      <c r="AB671" s="288"/>
      <c r="AC671" s="288"/>
    </row>
    <row r="672">
      <c r="A672" s="288"/>
      <c r="B672" s="288"/>
      <c r="C672" s="288"/>
      <c r="D672" s="288"/>
      <c r="E672" s="288"/>
      <c r="F672" s="288"/>
      <c r="G672" s="288"/>
      <c r="H672" s="288"/>
      <c r="I672" s="288"/>
      <c r="J672" s="288"/>
      <c r="K672" s="288"/>
      <c r="L672" s="288"/>
      <c r="M672" s="288"/>
      <c r="N672" s="288"/>
      <c r="O672" s="288"/>
      <c r="P672" s="288"/>
      <c r="Q672" s="288"/>
      <c r="R672" s="288"/>
      <c r="S672" s="288"/>
      <c r="T672" s="288"/>
      <c r="U672" s="288"/>
      <c r="V672" s="288"/>
      <c r="W672" s="288"/>
      <c r="X672" s="288"/>
      <c r="Y672" s="288"/>
      <c r="Z672" s="288"/>
      <c r="AA672" s="288"/>
      <c r="AB672" s="288"/>
      <c r="AC672" s="288"/>
    </row>
    <row r="673">
      <c r="A673" s="288"/>
      <c r="B673" s="288"/>
      <c r="C673" s="288"/>
      <c r="D673" s="288"/>
      <c r="E673" s="288"/>
      <c r="F673" s="288"/>
      <c r="G673" s="288"/>
      <c r="H673" s="288"/>
      <c r="I673" s="288"/>
      <c r="J673" s="288"/>
      <c r="K673" s="288"/>
      <c r="L673" s="288"/>
      <c r="M673" s="288"/>
      <c r="N673" s="288"/>
      <c r="O673" s="288"/>
      <c r="P673" s="288"/>
      <c r="Q673" s="288"/>
      <c r="R673" s="288"/>
      <c r="S673" s="288"/>
      <c r="T673" s="288"/>
      <c r="U673" s="288"/>
      <c r="V673" s="288"/>
      <c r="W673" s="288"/>
      <c r="X673" s="288"/>
      <c r="Y673" s="288"/>
      <c r="Z673" s="288"/>
      <c r="AA673" s="288"/>
      <c r="AB673" s="288"/>
      <c r="AC673" s="288"/>
    </row>
    <row r="674">
      <c r="A674" s="288"/>
      <c r="B674" s="288"/>
      <c r="C674" s="288"/>
      <c r="D674" s="288"/>
      <c r="E674" s="288"/>
      <c r="F674" s="288"/>
      <c r="G674" s="288"/>
      <c r="H674" s="288"/>
      <c r="I674" s="288"/>
      <c r="J674" s="288"/>
      <c r="K674" s="288"/>
      <c r="L674" s="288"/>
      <c r="M674" s="288"/>
      <c r="N674" s="288"/>
      <c r="O674" s="288"/>
      <c r="P674" s="288"/>
      <c r="Q674" s="288"/>
      <c r="R674" s="288"/>
      <c r="S674" s="288"/>
      <c r="T674" s="288"/>
      <c r="U674" s="288"/>
      <c r="V674" s="288"/>
      <c r="W674" s="288"/>
      <c r="X674" s="288"/>
      <c r="Y674" s="288"/>
      <c r="Z674" s="288"/>
      <c r="AA674" s="288"/>
      <c r="AB674" s="288"/>
      <c r="AC674" s="288"/>
    </row>
    <row r="675">
      <c r="A675" s="288"/>
      <c r="B675" s="288"/>
      <c r="C675" s="288"/>
      <c r="D675" s="288"/>
      <c r="E675" s="288"/>
      <c r="F675" s="288"/>
      <c r="G675" s="288"/>
      <c r="H675" s="288"/>
      <c r="I675" s="288"/>
      <c r="J675" s="288"/>
      <c r="K675" s="288"/>
      <c r="L675" s="288"/>
      <c r="M675" s="288"/>
      <c r="N675" s="288"/>
      <c r="O675" s="288"/>
      <c r="P675" s="288"/>
      <c r="Q675" s="288"/>
      <c r="R675" s="288"/>
      <c r="S675" s="288"/>
      <c r="T675" s="288"/>
      <c r="U675" s="288"/>
      <c r="V675" s="288"/>
      <c r="W675" s="288"/>
      <c r="X675" s="288"/>
      <c r="Y675" s="288"/>
      <c r="Z675" s="288"/>
      <c r="AA675" s="288"/>
      <c r="AB675" s="288"/>
      <c r="AC675" s="288"/>
    </row>
    <row r="676">
      <c r="A676" s="288"/>
      <c r="B676" s="288"/>
      <c r="C676" s="288"/>
      <c r="D676" s="288"/>
      <c r="E676" s="288"/>
      <c r="F676" s="288"/>
      <c r="G676" s="288"/>
      <c r="H676" s="288"/>
      <c r="I676" s="288"/>
      <c r="J676" s="288"/>
      <c r="K676" s="288"/>
      <c r="L676" s="288"/>
      <c r="M676" s="288"/>
      <c r="N676" s="288"/>
      <c r="O676" s="288"/>
      <c r="P676" s="288"/>
      <c r="Q676" s="288"/>
      <c r="R676" s="288"/>
      <c r="S676" s="288"/>
      <c r="T676" s="288"/>
      <c r="U676" s="288"/>
      <c r="V676" s="288"/>
      <c r="W676" s="288"/>
      <c r="X676" s="288"/>
      <c r="Y676" s="288"/>
      <c r="Z676" s="288"/>
      <c r="AA676" s="288"/>
      <c r="AB676" s="288"/>
      <c r="AC676" s="288"/>
    </row>
    <row r="677">
      <c r="A677" s="288"/>
      <c r="B677" s="288"/>
      <c r="C677" s="288"/>
      <c r="D677" s="288"/>
      <c r="E677" s="288"/>
      <c r="F677" s="288"/>
      <c r="G677" s="288"/>
      <c r="H677" s="288"/>
      <c r="I677" s="288"/>
      <c r="J677" s="288"/>
      <c r="K677" s="288"/>
      <c r="L677" s="288"/>
      <c r="M677" s="288"/>
      <c r="N677" s="288"/>
      <c r="O677" s="288"/>
      <c r="P677" s="288"/>
      <c r="Q677" s="288"/>
      <c r="R677" s="288"/>
      <c r="S677" s="288"/>
      <c r="T677" s="288"/>
      <c r="U677" s="288"/>
      <c r="V677" s="288"/>
      <c r="W677" s="288"/>
      <c r="X677" s="288"/>
      <c r="Y677" s="288"/>
      <c r="Z677" s="288"/>
      <c r="AA677" s="288"/>
      <c r="AB677" s="288"/>
      <c r="AC677" s="288"/>
    </row>
    <row r="678">
      <c r="A678" s="288"/>
      <c r="B678" s="288"/>
      <c r="C678" s="288"/>
      <c r="D678" s="288"/>
      <c r="E678" s="288"/>
      <c r="F678" s="288"/>
      <c r="G678" s="288"/>
      <c r="H678" s="288"/>
      <c r="I678" s="288"/>
      <c r="J678" s="288"/>
      <c r="K678" s="288"/>
      <c r="L678" s="288"/>
      <c r="M678" s="288"/>
      <c r="N678" s="288"/>
      <c r="O678" s="288"/>
      <c r="P678" s="288"/>
      <c r="Q678" s="288"/>
      <c r="R678" s="288"/>
      <c r="S678" s="288"/>
      <c r="T678" s="288"/>
      <c r="U678" s="288"/>
      <c r="V678" s="288"/>
      <c r="W678" s="288"/>
      <c r="X678" s="288"/>
      <c r="Y678" s="288"/>
      <c r="Z678" s="288"/>
      <c r="AA678" s="288"/>
      <c r="AB678" s="288"/>
      <c r="AC678" s="288"/>
    </row>
    <row r="679">
      <c r="A679" s="288"/>
      <c r="B679" s="288"/>
      <c r="C679" s="288"/>
      <c r="D679" s="288"/>
      <c r="E679" s="288"/>
      <c r="F679" s="288"/>
      <c r="G679" s="288"/>
      <c r="H679" s="288"/>
      <c r="I679" s="288"/>
      <c r="J679" s="288"/>
      <c r="K679" s="288"/>
      <c r="L679" s="288"/>
      <c r="M679" s="288"/>
      <c r="N679" s="288"/>
      <c r="O679" s="288"/>
      <c r="P679" s="288"/>
      <c r="Q679" s="288"/>
      <c r="R679" s="288"/>
      <c r="S679" s="288"/>
      <c r="T679" s="288"/>
      <c r="U679" s="288"/>
      <c r="V679" s="288"/>
      <c r="W679" s="288"/>
      <c r="X679" s="288"/>
      <c r="Y679" s="288"/>
      <c r="Z679" s="288"/>
      <c r="AA679" s="288"/>
      <c r="AB679" s="288"/>
      <c r="AC679" s="288"/>
    </row>
    <row r="680">
      <c r="A680" s="288"/>
      <c r="B680" s="288"/>
      <c r="C680" s="288"/>
      <c r="D680" s="288"/>
      <c r="E680" s="288"/>
      <c r="F680" s="288"/>
      <c r="G680" s="288"/>
      <c r="H680" s="288"/>
      <c r="I680" s="288"/>
      <c r="J680" s="288"/>
      <c r="K680" s="288"/>
      <c r="L680" s="288"/>
      <c r="M680" s="288"/>
      <c r="N680" s="288"/>
      <c r="O680" s="288"/>
      <c r="P680" s="288"/>
      <c r="Q680" s="288"/>
      <c r="R680" s="288"/>
      <c r="S680" s="288"/>
      <c r="T680" s="288"/>
      <c r="U680" s="288"/>
      <c r="V680" s="288"/>
      <c r="W680" s="288"/>
      <c r="X680" s="288"/>
      <c r="Y680" s="288"/>
      <c r="Z680" s="288"/>
      <c r="AA680" s="288"/>
      <c r="AB680" s="288"/>
      <c r="AC680" s="288"/>
    </row>
    <row r="681">
      <c r="A681" s="288"/>
      <c r="B681" s="288"/>
      <c r="C681" s="288"/>
      <c r="D681" s="288"/>
      <c r="E681" s="288"/>
      <c r="F681" s="288"/>
      <c r="G681" s="288"/>
      <c r="H681" s="288"/>
      <c r="I681" s="288"/>
      <c r="J681" s="288"/>
      <c r="K681" s="288"/>
      <c r="L681" s="288"/>
      <c r="M681" s="288"/>
      <c r="N681" s="288"/>
      <c r="O681" s="288"/>
      <c r="P681" s="288"/>
      <c r="Q681" s="288"/>
      <c r="R681" s="288"/>
      <c r="S681" s="288"/>
      <c r="T681" s="288"/>
      <c r="U681" s="288"/>
      <c r="V681" s="288"/>
      <c r="W681" s="288"/>
      <c r="X681" s="288"/>
      <c r="Y681" s="288"/>
      <c r="Z681" s="288"/>
      <c r="AA681" s="288"/>
      <c r="AB681" s="288"/>
      <c r="AC681" s="288"/>
    </row>
    <row r="682">
      <c r="A682" s="288"/>
      <c r="B682" s="288"/>
      <c r="C682" s="288"/>
      <c r="D682" s="288"/>
      <c r="E682" s="288"/>
      <c r="F682" s="288"/>
      <c r="G682" s="288"/>
      <c r="H682" s="288"/>
      <c r="I682" s="288"/>
      <c r="J682" s="288"/>
      <c r="K682" s="288"/>
      <c r="L682" s="288"/>
      <c r="M682" s="288"/>
      <c r="N682" s="288"/>
      <c r="O682" s="288"/>
      <c r="P682" s="288"/>
      <c r="Q682" s="288"/>
      <c r="R682" s="288"/>
      <c r="S682" s="288"/>
      <c r="T682" s="288"/>
      <c r="U682" s="288"/>
      <c r="V682" s="288"/>
      <c r="W682" s="288"/>
      <c r="X682" s="288"/>
      <c r="Y682" s="288"/>
      <c r="Z682" s="288"/>
      <c r="AA682" s="288"/>
      <c r="AB682" s="288"/>
      <c r="AC682" s="288"/>
    </row>
    <row r="683">
      <c r="A683" s="288"/>
      <c r="B683" s="288"/>
      <c r="C683" s="288"/>
      <c r="D683" s="288"/>
      <c r="E683" s="288"/>
      <c r="F683" s="288"/>
      <c r="G683" s="288"/>
      <c r="H683" s="288"/>
      <c r="I683" s="288"/>
      <c r="J683" s="288"/>
      <c r="K683" s="288"/>
      <c r="L683" s="288"/>
      <c r="M683" s="288"/>
      <c r="N683" s="288"/>
      <c r="O683" s="288"/>
      <c r="P683" s="288"/>
      <c r="Q683" s="288"/>
      <c r="R683" s="288"/>
      <c r="S683" s="288"/>
      <c r="T683" s="288"/>
      <c r="U683" s="288"/>
      <c r="V683" s="288"/>
      <c r="W683" s="288"/>
      <c r="X683" s="288"/>
      <c r="Y683" s="288"/>
      <c r="Z683" s="288"/>
      <c r="AA683" s="288"/>
      <c r="AB683" s="288"/>
      <c r="AC683" s="288"/>
    </row>
    <row r="684">
      <c r="A684" s="288"/>
      <c r="B684" s="288"/>
      <c r="C684" s="288"/>
      <c r="D684" s="288"/>
      <c r="E684" s="288"/>
      <c r="F684" s="288"/>
      <c r="G684" s="288"/>
      <c r="H684" s="288"/>
      <c r="I684" s="288"/>
      <c r="J684" s="288"/>
      <c r="K684" s="288"/>
      <c r="L684" s="288"/>
      <c r="M684" s="288"/>
      <c r="N684" s="288"/>
      <c r="O684" s="288"/>
      <c r="P684" s="288"/>
      <c r="Q684" s="288"/>
      <c r="R684" s="288"/>
      <c r="S684" s="288"/>
      <c r="T684" s="288"/>
      <c r="U684" s="288"/>
      <c r="V684" s="288"/>
      <c r="W684" s="288"/>
      <c r="X684" s="288"/>
      <c r="Y684" s="288"/>
      <c r="Z684" s="288"/>
      <c r="AA684" s="288"/>
      <c r="AB684" s="288"/>
      <c r="AC684" s="288"/>
    </row>
    <row r="685">
      <c r="A685" s="288"/>
      <c r="B685" s="288"/>
      <c r="C685" s="288"/>
      <c r="D685" s="288"/>
      <c r="E685" s="288"/>
      <c r="F685" s="288"/>
      <c r="G685" s="288"/>
      <c r="H685" s="288"/>
      <c r="I685" s="288"/>
      <c r="J685" s="288"/>
      <c r="K685" s="288"/>
      <c r="L685" s="288"/>
      <c r="M685" s="288"/>
      <c r="N685" s="288"/>
      <c r="O685" s="288"/>
      <c r="P685" s="288"/>
      <c r="Q685" s="288"/>
      <c r="R685" s="288"/>
      <c r="S685" s="288"/>
      <c r="T685" s="288"/>
      <c r="U685" s="288"/>
      <c r="V685" s="288"/>
      <c r="W685" s="288"/>
      <c r="X685" s="288"/>
      <c r="Y685" s="288"/>
      <c r="Z685" s="288"/>
      <c r="AA685" s="288"/>
      <c r="AB685" s="288"/>
      <c r="AC685" s="288"/>
    </row>
    <row r="686">
      <c r="A686" s="288"/>
      <c r="B686" s="288"/>
      <c r="C686" s="288"/>
      <c r="D686" s="288"/>
      <c r="E686" s="288"/>
      <c r="F686" s="288"/>
      <c r="G686" s="288"/>
      <c r="H686" s="288"/>
      <c r="I686" s="288"/>
      <c r="J686" s="288"/>
      <c r="K686" s="288"/>
      <c r="L686" s="288"/>
      <c r="M686" s="288"/>
      <c r="N686" s="288"/>
      <c r="O686" s="288"/>
      <c r="P686" s="288"/>
      <c r="Q686" s="288"/>
      <c r="R686" s="288"/>
      <c r="S686" s="288"/>
      <c r="T686" s="288"/>
      <c r="U686" s="288"/>
      <c r="V686" s="288"/>
      <c r="W686" s="288"/>
      <c r="X686" s="288"/>
      <c r="Y686" s="288"/>
      <c r="Z686" s="288"/>
      <c r="AA686" s="288"/>
      <c r="AB686" s="288"/>
      <c r="AC686" s="288"/>
    </row>
    <row r="687">
      <c r="A687" s="288"/>
      <c r="B687" s="288"/>
      <c r="C687" s="288"/>
      <c r="D687" s="288"/>
      <c r="E687" s="288"/>
      <c r="F687" s="288"/>
      <c r="G687" s="288"/>
      <c r="H687" s="288"/>
      <c r="I687" s="288"/>
      <c r="J687" s="288"/>
      <c r="K687" s="288"/>
      <c r="L687" s="288"/>
      <c r="M687" s="288"/>
      <c r="N687" s="288"/>
      <c r="O687" s="288"/>
      <c r="P687" s="288"/>
      <c r="Q687" s="288"/>
      <c r="R687" s="288"/>
      <c r="S687" s="288"/>
      <c r="T687" s="288"/>
      <c r="U687" s="288"/>
      <c r="V687" s="288"/>
      <c r="W687" s="288"/>
      <c r="X687" s="288"/>
      <c r="Y687" s="288"/>
      <c r="Z687" s="288"/>
      <c r="AA687" s="288"/>
      <c r="AB687" s="288"/>
      <c r="AC687" s="288"/>
    </row>
    <row r="688">
      <c r="A688" s="288"/>
      <c r="B688" s="288"/>
      <c r="C688" s="288"/>
      <c r="D688" s="288"/>
      <c r="E688" s="288"/>
      <c r="F688" s="288"/>
      <c r="G688" s="288"/>
      <c r="H688" s="288"/>
      <c r="I688" s="288"/>
      <c r="J688" s="288"/>
      <c r="K688" s="288"/>
      <c r="L688" s="288"/>
      <c r="M688" s="288"/>
      <c r="N688" s="288"/>
      <c r="O688" s="288"/>
      <c r="P688" s="288"/>
      <c r="Q688" s="288"/>
      <c r="R688" s="288"/>
      <c r="S688" s="288"/>
      <c r="T688" s="288"/>
      <c r="U688" s="288"/>
      <c r="V688" s="288"/>
      <c r="W688" s="288"/>
      <c r="X688" s="288"/>
      <c r="Y688" s="288"/>
      <c r="Z688" s="288"/>
      <c r="AA688" s="288"/>
      <c r="AB688" s="288"/>
      <c r="AC688" s="288"/>
    </row>
    <row r="689">
      <c r="A689" s="288"/>
      <c r="B689" s="288"/>
      <c r="C689" s="288"/>
      <c r="D689" s="288"/>
      <c r="E689" s="288"/>
      <c r="F689" s="288"/>
      <c r="G689" s="288"/>
      <c r="H689" s="288"/>
      <c r="I689" s="288"/>
      <c r="J689" s="288"/>
      <c r="K689" s="288"/>
      <c r="L689" s="288"/>
      <c r="M689" s="288"/>
      <c r="N689" s="288"/>
      <c r="O689" s="288"/>
      <c r="P689" s="288"/>
      <c r="Q689" s="288"/>
      <c r="R689" s="288"/>
      <c r="S689" s="288"/>
      <c r="T689" s="288"/>
      <c r="U689" s="288"/>
      <c r="V689" s="288"/>
      <c r="W689" s="288"/>
      <c r="X689" s="288"/>
      <c r="Y689" s="288"/>
      <c r="Z689" s="288"/>
      <c r="AA689" s="288"/>
      <c r="AB689" s="288"/>
      <c r="AC689" s="288"/>
    </row>
    <row r="690">
      <c r="A690" s="288"/>
      <c r="B690" s="288"/>
      <c r="C690" s="288"/>
      <c r="D690" s="288"/>
      <c r="E690" s="288"/>
      <c r="F690" s="288"/>
      <c r="G690" s="288"/>
      <c r="H690" s="288"/>
      <c r="I690" s="288"/>
      <c r="J690" s="288"/>
      <c r="K690" s="288"/>
      <c r="L690" s="288"/>
      <c r="M690" s="288"/>
      <c r="N690" s="288"/>
      <c r="O690" s="288"/>
      <c r="P690" s="288"/>
      <c r="Q690" s="288"/>
      <c r="R690" s="288"/>
      <c r="S690" s="288"/>
      <c r="T690" s="288"/>
      <c r="U690" s="288"/>
      <c r="V690" s="288"/>
      <c r="W690" s="288"/>
      <c r="X690" s="288"/>
      <c r="Y690" s="288"/>
      <c r="Z690" s="288"/>
      <c r="AA690" s="288"/>
      <c r="AB690" s="288"/>
      <c r="AC690" s="288"/>
    </row>
    <row r="691">
      <c r="A691" s="288"/>
      <c r="B691" s="288"/>
      <c r="C691" s="288"/>
      <c r="D691" s="288"/>
      <c r="E691" s="288"/>
      <c r="F691" s="288"/>
      <c r="G691" s="288"/>
      <c r="H691" s="288"/>
      <c r="I691" s="288"/>
      <c r="J691" s="288"/>
      <c r="K691" s="288"/>
      <c r="L691" s="288"/>
      <c r="M691" s="288"/>
      <c r="N691" s="288"/>
      <c r="O691" s="288"/>
      <c r="P691" s="288"/>
      <c r="Q691" s="288"/>
      <c r="R691" s="288"/>
      <c r="S691" s="288"/>
      <c r="T691" s="288"/>
      <c r="U691" s="288"/>
      <c r="V691" s="288"/>
      <c r="W691" s="288"/>
      <c r="X691" s="288"/>
      <c r="Y691" s="288"/>
      <c r="Z691" s="288"/>
      <c r="AA691" s="288"/>
      <c r="AB691" s="288"/>
      <c r="AC691" s="288"/>
    </row>
    <row r="692">
      <c r="A692" s="288"/>
      <c r="B692" s="288"/>
      <c r="C692" s="288"/>
      <c r="D692" s="288"/>
      <c r="E692" s="288"/>
      <c r="F692" s="288"/>
      <c r="G692" s="288"/>
      <c r="H692" s="288"/>
      <c r="I692" s="288"/>
      <c r="J692" s="288"/>
      <c r="K692" s="288"/>
      <c r="L692" s="288"/>
      <c r="M692" s="288"/>
      <c r="N692" s="288"/>
      <c r="O692" s="288"/>
      <c r="P692" s="288"/>
      <c r="Q692" s="288"/>
      <c r="R692" s="288"/>
      <c r="S692" s="288"/>
      <c r="T692" s="288"/>
      <c r="U692" s="288"/>
      <c r="V692" s="288"/>
      <c r="W692" s="288"/>
      <c r="X692" s="288"/>
      <c r="Y692" s="288"/>
      <c r="Z692" s="288"/>
      <c r="AA692" s="288"/>
      <c r="AB692" s="288"/>
      <c r="AC692" s="288"/>
    </row>
    <row r="693">
      <c r="A693" s="288"/>
      <c r="B693" s="288"/>
      <c r="C693" s="288"/>
      <c r="D693" s="288"/>
      <c r="E693" s="288"/>
      <c r="F693" s="288"/>
      <c r="G693" s="288"/>
      <c r="H693" s="288"/>
      <c r="I693" s="288"/>
      <c r="J693" s="288"/>
      <c r="K693" s="288"/>
      <c r="L693" s="288"/>
      <c r="M693" s="288"/>
      <c r="N693" s="288"/>
      <c r="O693" s="288"/>
      <c r="P693" s="288"/>
      <c r="Q693" s="288"/>
      <c r="R693" s="288"/>
      <c r="S693" s="288"/>
      <c r="T693" s="288"/>
      <c r="U693" s="288"/>
      <c r="V693" s="288"/>
      <c r="W693" s="288"/>
      <c r="X693" s="288"/>
      <c r="Y693" s="288"/>
      <c r="Z693" s="288"/>
      <c r="AA693" s="288"/>
      <c r="AB693" s="288"/>
      <c r="AC693" s="288"/>
    </row>
    <row r="694">
      <c r="A694" s="288"/>
      <c r="B694" s="288"/>
      <c r="C694" s="288"/>
      <c r="D694" s="288"/>
      <c r="E694" s="288"/>
      <c r="F694" s="288"/>
      <c r="G694" s="288"/>
      <c r="H694" s="288"/>
      <c r="I694" s="288"/>
      <c r="J694" s="288"/>
      <c r="K694" s="288"/>
      <c r="L694" s="288"/>
      <c r="M694" s="288"/>
      <c r="N694" s="288"/>
      <c r="O694" s="288"/>
      <c r="P694" s="288"/>
      <c r="Q694" s="288"/>
      <c r="R694" s="288"/>
      <c r="S694" s="288"/>
      <c r="T694" s="288"/>
      <c r="U694" s="288"/>
      <c r="V694" s="288"/>
      <c r="W694" s="288"/>
      <c r="X694" s="288"/>
      <c r="Y694" s="288"/>
      <c r="Z694" s="288"/>
      <c r="AA694" s="288"/>
      <c r="AB694" s="288"/>
      <c r="AC694" s="288"/>
    </row>
    <row r="695">
      <c r="A695" s="288"/>
      <c r="B695" s="288"/>
      <c r="C695" s="288"/>
      <c r="D695" s="288"/>
      <c r="E695" s="288"/>
      <c r="F695" s="288"/>
      <c r="G695" s="288"/>
      <c r="H695" s="288"/>
      <c r="I695" s="288"/>
      <c r="J695" s="288"/>
      <c r="K695" s="288"/>
      <c r="L695" s="288"/>
      <c r="M695" s="288"/>
      <c r="N695" s="288"/>
      <c r="O695" s="288"/>
      <c r="P695" s="288"/>
      <c r="Q695" s="288"/>
      <c r="R695" s="288"/>
      <c r="S695" s="288"/>
      <c r="T695" s="288"/>
      <c r="U695" s="288"/>
      <c r="V695" s="288"/>
      <c r="W695" s="288"/>
      <c r="X695" s="288"/>
      <c r="Y695" s="288"/>
      <c r="Z695" s="288"/>
      <c r="AA695" s="288"/>
      <c r="AB695" s="288"/>
      <c r="AC695" s="288"/>
    </row>
    <row r="696">
      <c r="A696" s="288"/>
      <c r="B696" s="288"/>
      <c r="C696" s="288"/>
      <c r="D696" s="288"/>
      <c r="E696" s="288"/>
      <c r="F696" s="288"/>
      <c r="G696" s="288"/>
      <c r="H696" s="288"/>
      <c r="I696" s="288"/>
      <c r="J696" s="288"/>
      <c r="K696" s="288"/>
      <c r="L696" s="288"/>
      <c r="M696" s="288"/>
      <c r="N696" s="288"/>
      <c r="O696" s="288"/>
      <c r="P696" s="288"/>
      <c r="Q696" s="288"/>
      <c r="R696" s="288"/>
      <c r="S696" s="288"/>
      <c r="T696" s="288"/>
      <c r="U696" s="288"/>
      <c r="V696" s="288"/>
      <c r="W696" s="288"/>
      <c r="X696" s="288"/>
      <c r="Y696" s="288"/>
      <c r="Z696" s="288"/>
      <c r="AA696" s="288"/>
      <c r="AB696" s="288"/>
      <c r="AC696" s="288"/>
    </row>
    <row r="697">
      <c r="A697" s="288"/>
      <c r="B697" s="288"/>
      <c r="C697" s="288"/>
      <c r="D697" s="288"/>
      <c r="E697" s="288"/>
      <c r="F697" s="288"/>
      <c r="G697" s="288"/>
      <c r="H697" s="288"/>
      <c r="I697" s="288"/>
      <c r="J697" s="288"/>
      <c r="K697" s="288"/>
      <c r="L697" s="288"/>
      <c r="M697" s="288"/>
      <c r="N697" s="288"/>
      <c r="O697" s="288"/>
      <c r="P697" s="288"/>
      <c r="Q697" s="288"/>
      <c r="R697" s="288"/>
      <c r="S697" s="288"/>
      <c r="T697" s="288"/>
      <c r="U697" s="288"/>
      <c r="V697" s="288"/>
      <c r="W697" s="288"/>
      <c r="X697" s="288"/>
      <c r="Y697" s="288"/>
      <c r="Z697" s="288"/>
      <c r="AA697" s="288"/>
      <c r="AB697" s="288"/>
      <c r="AC697" s="288"/>
    </row>
    <row r="698">
      <c r="A698" s="288"/>
      <c r="B698" s="288"/>
      <c r="C698" s="288"/>
      <c r="D698" s="288"/>
      <c r="E698" s="288"/>
      <c r="F698" s="288"/>
      <c r="G698" s="288"/>
      <c r="H698" s="288"/>
      <c r="I698" s="288"/>
      <c r="J698" s="288"/>
      <c r="K698" s="288"/>
      <c r="L698" s="288"/>
      <c r="M698" s="288"/>
      <c r="N698" s="288"/>
      <c r="O698" s="288"/>
      <c r="P698" s="288"/>
      <c r="Q698" s="288"/>
      <c r="R698" s="288"/>
      <c r="S698" s="288"/>
      <c r="T698" s="288"/>
      <c r="U698" s="288"/>
      <c r="V698" s="288"/>
      <c r="W698" s="288"/>
      <c r="X698" s="288"/>
      <c r="Y698" s="288"/>
      <c r="Z698" s="288"/>
      <c r="AA698" s="288"/>
      <c r="AB698" s="288"/>
      <c r="AC698" s="288"/>
    </row>
    <row r="699">
      <c r="A699" s="288"/>
      <c r="B699" s="288"/>
      <c r="C699" s="288"/>
      <c r="D699" s="288"/>
      <c r="E699" s="288"/>
      <c r="F699" s="288"/>
      <c r="G699" s="288"/>
      <c r="H699" s="288"/>
      <c r="I699" s="288"/>
      <c r="J699" s="288"/>
      <c r="K699" s="288"/>
      <c r="L699" s="288"/>
      <c r="M699" s="288"/>
      <c r="N699" s="288"/>
      <c r="O699" s="288"/>
      <c r="P699" s="288"/>
      <c r="Q699" s="288"/>
      <c r="R699" s="288"/>
      <c r="S699" s="288"/>
      <c r="T699" s="288"/>
      <c r="U699" s="288"/>
      <c r="V699" s="288"/>
      <c r="W699" s="288"/>
      <c r="X699" s="288"/>
      <c r="Y699" s="288"/>
      <c r="Z699" s="288"/>
      <c r="AA699" s="288"/>
      <c r="AB699" s="288"/>
      <c r="AC699" s="288"/>
    </row>
    <row r="700">
      <c r="A700" s="288"/>
      <c r="B700" s="288"/>
      <c r="C700" s="288"/>
      <c r="D700" s="288"/>
      <c r="E700" s="288"/>
      <c r="F700" s="288"/>
      <c r="G700" s="288"/>
      <c r="H700" s="288"/>
      <c r="I700" s="288"/>
      <c r="J700" s="288"/>
      <c r="K700" s="288"/>
      <c r="L700" s="288"/>
      <c r="M700" s="288"/>
      <c r="N700" s="288"/>
      <c r="O700" s="288"/>
      <c r="P700" s="288"/>
      <c r="Q700" s="288"/>
      <c r="R700" s="288"/>
      <c r="S700" s="288"/>
      <c r="T700" s="288"/>
      <c r="U700" s="288"/>
      <c r="V700" s="288"/>
      <c r="W700" s="288"/>
      <c r="X700" s="288"/>
      <c r="Y700" s="288"/>
      <c r="Z700" s="288"/>
      <c r="AA700" s="288"/>
      <c r="AB700" s="288"/>
      <c r="AC700" s="288"/>
    </row>
    <row r="701">
      <c r="A701" s="288"/>
      <c r="B701" s="288"/>
      <c r="C701" s="288"/>
      <c r="D701" s="288"/>
      <c r="E701" s="288"/>
      <c r="F701" s="288"/>
      <c r="G701" s="288"/>
      <c r="H701" s="288"/>
      <c r="I701" s="288"/>
      <c r="J701" s="288"/>
      <c r="K701" s="288"/>
      <c r="L701" s="288"/>
      <c r="M701" s="288"/>
      <c r="N701" s="288"/>
      <c r="O701" s="288"/>
      <c r="P701" s="288"/>
      <c r="Q701" s="288"/>
      <c r="R701" s="288"/>
      <c r="S701" s="288"/>
      <c r="T701" s="288"/>
      <c r="U701" s="288"/>
      <c r="V701" s="288"/>
      <c r="W701" s="288"/>
      <c r="X701" s="288"/>
      <c r="Y701" s="288"/>
      <c r="Z701" s="288"/>
      <c r="AA701" s="288"/>
      <c r="AB701" s="288"/>
      <c r="AC701" s="288"/>
    </row>
    <row r="702">
      <c r="A702" s="288"/>
      <c r="B702" s="288"/>
      <c r="C702" s="288"/>
      <c r="D702" s="288"/>
      <c r="E702" s="288"/>
      <c r="F702" s="288"/>
      <c r="G702" s="288"/>
      <c r="H702" s="288"/>
      <c r="I702" s="288"/>
      <c r="J702" s="288"/>
      <c r="K702" s="288"/>
      <c r="L702" s="288"/>
      <c r="M702" s="288"/>
      <c r="N702" s="288"/>
      <c r="O702" s="288"/>
      <c r="P702" s="288"/>
      <c r="Q702" s="288"/>
      <c r="R702" s="288"/>
      <c r="S702" s="288"/>
      <c r="T702" s="288"/>
      <c r="U702" s="288"/>
      <c r="V702" s="288"/>
      <c r="W702" s="288"/>
      <c r="X702" s="288"/>
      <c r="Y702" s="288"/>
      <c r="Z702" s="288"/>
      <c r="AA702" s="288"/>
      <c r="AB702" s="288"/>
      <c r="AC702" s="288"/>
    </row>
    <row r="703">
      <c r="A703" s="288"/>
      <c r="B703" s="288"/>
      <c r="C703" s="288"/>
      <c r="D703" s="288"/>
      <c r="E703" s="288"/>
      <c r="F703" s="288"/>
      <c r="G703" s="288"/>
      <c r="H703" s="288"/>
      <c r="I703" s="288"/>
      <c r="J703" s="288"/>
      <c r="K703" s="288"/>
      <c r="L703" s="288"/>
      <c r="M703" s="288"/>
      <c r="N703" s="288"/>
      <c r="O703" s="288"/>
      <c r="P703" s="288"/>
      <c r="Q703" s="288"/>
      <c r="R703" s="288"/>
      <c r="S703" s="288"/>
      <c r="T703" s="288"/>
      <c r="U703" s="288"/>
      <c r="V703" s="288"/>
      <c r="W703" s="288"/>
      <c r="X703" s="288"/>
      <c r="Y703" s="288"/>
      <c r="Z703" s="288"/>
      <c r="AA703" s="288"/>
      <c r="AB703" s="288"/>
      <c r="AC703" s="288"/>
    </row>
    <row r="704">
      <c r="A704" s="288"/>
      <c r="B704" s="288"/>
      <c r="C704" s="288"/>
      <c r="D704" s="288"/>
      <c r="E704" s="288"/>
      <c r="F704" s="288"/>
      <c r="G704" s="288"/>
      <c r="H704" s="288"/>
      <c r="I704" s="288"/>
      <c r="J704" s="288"/>
      <c r="K704" s="288"/>
      <c r="L704" s="288"/>
      <c r="M704" s="288"/>
      <c r="N704" s="288"/>
      <c r="O704" s="288"/>
      <c r="P704" s="288"/>
      <c r="Q704" s="288"/>
      <c r="R704" s="288"/>
      <c r="S704" s="288"/>
      <c r="T704" s="288"/>
      <c r="U704" s="288"/>
      <c r="V704" s="288"/>
      <c r="W704" s="288"/>
      <c r="X704" s="288"/>
      <c r="Y704" s="288"/>
      <c r="Z704" s="288"/>
      <c r="AA704" s="288"/>
      <c r="AB704" s="288"/>
      <c r="AC704" s="288"/>
    </row>
    <row r="705">
      <c r="A705" s="288"/>
      <c r="B705" s="288"/>
      <c r="C705" s="288"/>
      <c r="D705" s="288"/>
      <c r="E705" s="288"/>
      <c r="F705" s="288"/>
      <c r="G705" s="288"/>
      <c r="H705" s="288"/>
      <c r="I705" s="288"/>
      <c r="J705" s="288"/>
      <c r="K705" s="288"/>
      <c r="L705" s="288"/>
      <c r="M705" s="288"/>
      <c r="N705" s="288"/>
      <c r="O705" s="288"/>
      <c r="P705" s="288"/>
      <c r="Q705" s="288"/>
      <c r="R705" s="288"/>
      <c r="S705" s="288"/>
      <c r="T705" s="288"/>
      <c r="U705" s="288"/>
      <c r="V705" s="288"/>
      <c r="W705" s="288"/>
      <c r="X705" s="288"/>
      <c r="Y705" s="288"/>
      <c r="Z705" s="288"/>
      <c r="AA705" s="288"/>
      <c r="AB705" s="288"/>
      <c r="AC705" s="288"/>
    </row>
    <row r="706">
      <c r="A706" s="288"/>
      <c r="B706" s="288"/>
      <c r="C706" s="288"/>
      <c r="D706" s="288"/>
      <c r="E706" s="288"/>
      <c r="F706" s="288"/>
      <c r="G706" s="288"/>
      <c r="H706" s="288"/>
      <c r="I706" s="288"/>
      <c r="J706" s="288"/>
      <c r="K706" s="288"/>
      <c r="L706" s="288"/>
      <c r="M706" s="288"/>
      <c r="N706" s="288"/>
      <c r="O706" s="288"/>
      <c r="P706" s="288"/>
      <c r="Q706" s="288"/>
      <c r="R706" s="288"/>
      <c r="S706" s="288"/>
      <c r="T706" s="288"/>
      <c r="U706" s="288"/>
      <c r="V706" s="288"/>
      <c r="W706" s="288"/>
      <c r="X706" s="288"/>
      <c r="Y706" s="288"/>
      <c r="Z706" s="288"/>
      <c r="AA706" s="288"/>
      <c r="AB706" s="288"/>
      <c r="AC706" s="288"/>
    </row>
    <row r="707">
      <c r="A707" s="288"/>
      <c r="B707" s="288"/>
      <c r="C707" s="288"/>
      <c r="D707" s="288"/>
      <c r="E707" s="288"/>
      <c r="F707" s="288"/>
      <c r="G707" s="288"/>
      <c r="H707" s="288"/>
      <c r="I707" s="288"/>
      <c r="J707" s="288"/>
      <c r="K707" s="288"/>
      <c r="L707" s="288"/>
      <c r="M707" s="288"/>
      <c r="N707" s="288"/>
      <c r="O707" s="288"/>
      <c r="P707" s="288"/>
      <c r="Q707" s="288"/>
      <c r="R707" s="288"/>
      <c r="S707" s="288"/>
      <c r="T707" s="288"/>
      <c r="U707" s="288"/>
      <c r="V707" s="288"/>
      <c r="W707" s="288"/>
      <c r="X707" s="288"/>
      <c r="Y707" s="288"/>
      <c r="Z707" s="288"/>
      <c r="AA707" s="288"/>
      <c r="AB707" s="288"/>
      <c r="AC707" s="288"/>
    </row>
    <row r="708">
      <c r="A708" s="288"/>
      <c r="B708" s="288"/>
      <c r="C708" s="288"/>
      <c r="D708" s="288"/>
      <c r="E708" s="288"/>
      <c r="F708" s="288"/>
      <c r="G708" s="288"/>
      <c r="H708" s="288"/>
      <c r="I708" s="288"/>
      <c r="J708" s="288"/>
      <c r="K708" s="288"/>
      <c r="L708" s="288"/>
      <c r="M708" s="288"/>
      <c r="N708" s="288"/>
      <c r="O708" s="288"/>
      <c r="P708" s="288"/>
      <c r="Q708" s="288"/>
      <c r="R708" s="288"/>
      <c r="S708" s="288"/>
      <c r="T708" s="288"/>
      <c r="U708" s="288"/>
      <c r="V708" s="288"/>
      <c r="W708" s="288"/>
      <c r="X708" s="288"/>
      <c r="Y708" s="288"/>
      <c r="Z708" s="288"/>
      <c r="AA708" s="288"/>
      <c r="AB708" s="288"/>
      <c r="AC708" s="288"/>
    </row>
    <row r="709">
      <c r="A709" s="288"/>
      <c r="B709" s="288"/>
      <c r="C709" s="288"/>
      <c r="D709" s="288"/>
      <c r="E709" s="288"/>
      <c r="F709" s="288"/>
      <c r="G709" s="288"/>
      <c r="H709" s="288"/>
      <c r="I709" s="288"/>
      <c r="J709" s="288"/>
      <c r="K709" s="288"/>
      <c r="L709" s="288"/>
      <c r="M709" s="288"/>
      <c r="N709" s="288"/>
      <c r="O709" s="288"/>
      <c r="P709" s="288"/>
      <c r="Q709" s="288"/>
      <c r="R709" s="288"/>
      <c r="S709" s="288"/>
      <c r="T709" s="288"/>
      <c r="U709" s="288"/>
      <c r="V709" s="288"/>
      <c r="W709" s="288"/>
      <c r="X709" s="288"/>
      <c r="Y709" s="288"/>
      <c r="Z709" s="288"/>
      <c r="AA709" s="288"/>
      <c r="AB709" s="288"/>
      <c r="AC709" s="288"/>
    </row>
    <row r="710">
      <c r="A710" s="288"/>
      <c r="B710" s="288"/>
      <c r="C710" s="288"/>
      <c r="D710" s="288"/>
      <c r="E710" s="288"/>
      <c r="F710" s="288"/>
      <c r="G710" s="288"/>
      <c r="H710" s="288"/>
      <c r="I710" s="288"/>
      <c r="J710" s="288"/>
      <c r="K710" s="288"/>
      <c r="L710" s="288"/>
      <c r="M710" s="288"/>
      <c r="N710" s="288"/>
      <c r="O710" s="288"/>
      <c r="P710" s="288"/>
      <c r="Q710" s="288"/>
      <c r="R710" s="288"/>
      <c r="S710" s="288"/>
      <c r="T710" s="288"/>
      <c r="U710" s="288"/>
      <c r="V710" s="288"/>
      <c r="W710" s="288"/>
      <c r="X710" s="288"/>
      <c r="Y710" s="288"/>
      <c r="Z710" s="288"/>
      <c r="AA710" s="288"/>
      <c r="AB710" s="288"/>
      <c r="AC710" s="288"/>
    </row>
    <row r="711">
      <c r="A711" s="288"/>
      <c r="B711" s="288"/>
      <c r="C711" s="288"/>
      <c r="D711" s="288"/>
      <c r="E711" s="288"/>
      <c r="F711" s="288"/>
      <c r="G711" s="288"/>
      <c r="H711" s="288"/>
      <c r="I711" s="288"/>
      <c r="J711" s="288"/>
      <c r="K711" s="288"/>
      <c r="L711" s="288"/>
      <c r="M711" s="288"/>
      <c r="N711" s="288"/>
      <c r="O711" s="288"/>
      <c r="P711" s="288"/>
      <c r="Q711" s="288"/>
      <c r="R711" s="288"/>
      <c r="S711" s="288"/>
      <c r="T711" s="288"/>
      <c r="U711" s="288"/>
      <c r="V711" s="288"/>
      <c r="W711" s="288"/>
      <c r="X711" s="288"/>
      <c r="Y711" s="288"/>
      <c r="Z711" s="288"/>
      <c r="AA711" s="288"/>
      <c r="AB711" s="288"/>
      <c r="AC711" s="288"/>
    </row>
    <row r="712">
      <c r="A712" s="288"/>
      <c r="B712" s="288"/>
      <c r="C712" s="288"/>
      <c r="D712" s="288"/>
      <c r="E712" s="288"/>
      <c r="F712" s="288"/>
      <c r="G712" s="288"/>
      <c r="H712" s="288"/>
      <c r="I712" s="288"/>
      <c r="J712" s="288"/>
      <c r="K712" s="288"/>
      <c r="L712" s="288"/>
      <c r="M712" s="288"/>
      <c r="N712" s="288"/>
      <c r="O712" s="288"/>
      <c r="P712" s="288"/>
      <c r="Q712" s="288"/>
      <c r="R712" s="288"/>
      <c r="S712" s="288"/>
      <c r="T712" s="288"/>
      <c r="U712" s="288"/>
      <c r="V712" s="288"/>
      <c r="W712" s="288"/>
      <c r="X712" s="288"/>
      <c r="Y712" s="288"/>
      <c r="Z712" s="288"/>
      <c r="AA712" s="288"/>
      <c r="AB712" s="288"/>
      <c r="AC712" s="288"/>
    </row>
    <row r="713">
      <c r="A713" s="288"/>
      <c r="B713" s="288"/>
      <c r="C713" s="288"/>
      <c r="D713" s="288"/>
      <c r="E713" s="288"/>
      <c r="F713" s="288"/>
      <c r="G713" s="288"/>
      <c r="H713" s="288"/>
      <c r="I713" s="288"/>
      <c r="J713" s="288"/>
      <c r="K713" s="288"/>
      <c r="L713" s="288"/>
      <c r="M713" s="288"/>
      <c r="N713" s="288"/>
      <c r="O713" s="288"/>
      <c r="P713" s="288"/>
      <c r="Q713" s="288"/>
      <c r="R713" s="288"/>
      <c r="S713" s="288"/>
      <c r="T713" s="288"/>
      <c r="U713" s="288"/>
      <c r="V713" s="288"/>
      <c r="W713" s="288"/>
      <c r="X713" s="288"/>
      <c r="Y713" s="288"/>
      <c r="Z713" s="288"/>
      <c r="AA713" s="288"/>
      <c r="AB713" s="288"/>
      <c r="AC713" s="288"/>
    </row>
    <row r="714">
      <c r="A714" s="288"/>
      <c r="B714" s="288"/>
      <c r="C714" s="288"/>
      <c r="D714" s="288"/>
      <c r="E714" s="288"/>
      <c r="F714" s="288"/>
      <c r="G714" s="288"/>
      <c r="H714" s="288"/>
      <c r="I714" s="288"/>
      <c r="J714" s="288"/>
      <c r="K714" s="288"/>
      <c r="L714" s="288"/>
      <c r="M714" s="288"/>
      <c r="N714" s="288"/>
      <c r="O714" s="288"/>
      <c r="P714" s="288"/>
      <c r="Q714" s="288"/>
      <c r="R714" s="288"/>
      <c r="S714" s="288"/>
      <c r="T714" s="288"/>
      <c r="U714" s="288"/>
      <c r="V714" s="288"/>
      <c r="W714" s="288"/>
      <c r="X714" s="288"/>
      <c r="Y714" s="288"/>
      <c r="Z714" s="288"/>
      <c r="AA714" s="288"/>
      <c r="AB714" s="288"/>
      <c r="AC714" s="288"/>
    </row>
    <row r="715">
      <c r="A715" s="288"/>
      <c r="B715" s="288"/>
      <c r="C715" s="288"/>
      <c r="D715" s="288"/>
      <c r="E715" s="288"/>
      <c r="F715" s="288"/>
      <c r="G715" s="288"/>
      <c r="H715" s="288"/>
      <c r="I715" s="288"/>
      <c r="J715" s="288"/>
      <c r="K715" s="288"/>
      <c r="L715" s="288"/>
      <c r="M715" s="288"/>
      <c r="N715" s="288"/>
      <c r="O715" s="288"/>
      <c r="P715" s="288"/>
      <c r="Q715" s="288"/>
      <c r="R715" s="288"/>
      <c r="S715" s="288"/>
      <c r="T715" s="288"/>
      <c r="U715" s="288"/>
      <c r="V715" s="288"/>
      <c r="W715" s="288"/>
      <c r="X715" s="288"/>
      <c r="Y715" s="288"/>
      <c r="Z715" s="288"/>
      <c r="AA715" s="288"/>
      <c r="AB715" s="288"/>
      <c r="AC715" s="288"/>
    </row>
    <row r="716">
      <c r="A716" s="288"/>
      <c r="B716" s="288"/>
      <c r="C716" s="288"/>
      <c r="D716" s="288"/>
      <c r="E716" s="288"/>
      <c r="F716" s="288"/>
      <c r="G716" s="288"/>
      <c r="H716" s="288"/>
      <c r="I716" s="288"/>
      <c r="J716" s="288"/>
      <c r="K716" s="288"/>
      <c r="L716" s="288"/>
      <c r="M716" s="288"/>
      <c r="N716" s="288"/>
      <c r="O716" s="288"/>
      <c r="P716" s="288"/>
      <c r="Q716" s="288"/>
      <c r="R716" s="288"/>
      <c r="S716" s="288"/>
      <c r="T716" s="288"/>
      <c r="U716" s="288"/>
      <c r="V716" s="288"/>
      <c r="W716" s="288"/>
      <c r="X716" s="288"/>
      <c r="Y716" s="288"/>
      <c r="Z716" s="288"/>
      <c r="AA716" s="288"/>
      <c r="AB716" s="288"/>
      <c r="AC716" s="288"/>
    </row>
    <row r="717">
      <c r="A717" s="288"/>
      <c r="B717" s="288"/>
      <c r="C717" s="288"/>
      <c r="D717" s="288"/>
      <c r="E717" s="288"/>
      <c r="F717" s="288"/>
      <c r="G717" s="288"/>
      <c r="H717" s="288"/>
      <c r="I717" s="288"/>
      <c r="J717" s="288"/>
      <c r="K717" s="288"/>
      <c r="L717" s="288"/>
      <c r="M717" s="288"/>
      <c r="N717" s="288"/>
      <c r="O717" s="288"/>
      <c r="P717" s="288"/>
      <c r="Q717" s="288"/>
      <c r="R717" s="288"/>
      <c r="S717" s="288"/>
      <c r="T717" s="288"/>
      <c r="U717" s="288"/>
      <c r="V717" s="288"/>
      <c r="W717" s="288"/>
      <c r="X717" s="288"/>
      <c r="Y717" s="288"/>
      <c r="Z717" s="288"/>
      <c r="AA717" s="288"/>
      <c r="AB717" s="288"/>
      <c r="AC717" s="288"/>
    </row>
    <row r="718">
      <c r="A718" s="288"/>
      <c r="B718" s="288"/>
      <c r="C718" s="288"/>
      <c r="D718" s="288"/>
      <c r="E718" s="288"/>
      <c r="F718" s="288"/>
      <c r="G718" s="288"/>
      <c r="H718" s="288"/>
      <c r="I718" s="288"/>
      <c r="J718" s="288"/>
      <c r="K718" s="288"/>
      <c r="L718" s="288"/>
      <c r="M718" s="288"/>
      <c r="N718" s="288"/>
      <c r="O718" s="288"/>
      <c r="P718" s="288"/>
      <c r="Q718" s="288"/>
      <c r="R718" s="288"/>
      <c r="S718" s="288"/>
      <c r="T718" s="288"/>
      <c r="U718" s="288"/>
      <c r="V718" s="288"/>
      <c r="W718" s="288"/>
      <c r="X718" s="288"/>
      <c r="Y718" s="288"/>
      <c r="Z718" s="288"/>
      <c r="AA718" s="288"/>
      <c r="AB718" s="288"/>
      <c r="AC718" s="288"/>
    </row>
    <row r="719">
      <c r="A719" s="288"/>
      <c r="B719" s="288"/>
      <c r="C719" s="288"/>
      <c r="D719" s="288"/>
      <c r="E719" s="288"/>
      <c r="F719" s="288"/>
      <c r="G719" s="288"/>
      <c r="H719" s="288"/>
      <c r="I719" s="288"/>
      <c r="J719" s="288"/>
      <c r="K719" s="288"/>
      <c r="L719" s="288"/>
      <c r="M719" s="288"/>
      <c r="N719" s="288"/>
      <c r="O719" s="288"/>
      <c r="P719" s="288"/>
      <c r="Q719" s="288"/>
      <c r="R719" s="288"/>
      <c r="S719" s="288"/>
      <c r="T719" s="288"/>
      <c r="U719" s="288"/>
      <c r="V719" s="288"/>
      <c r="W719" s="288"/>
      <c r="X719" s="288"/>
      <c r="Y719" s="288"/>
      <c r="Z719" s="288"/>
      <c r="AA719" s="288"/>
      <c r="AB719" s="288"/>
      <c r="AC719" s="288"/>
    </row>
    <row r="720">
      <c r="A720" s="288"/>
      <c r="B720" s="288"/>
      <c r="C720" s="288"/>
      <c r="D720" s="288"/>
      <c r="E720" s="288"/>
      <c r="F720" s="288"/>
      <c r="G720" s="288"/>
      <c r="H720" s="288"/>
      <c r="I720" s="288"/>
      <c r="J720" s="288"/>
      <c r="K720" s="288"/>
      <c r="L720" s="288"/>
      <c r="M720" s="288"/>
      <c r="N720" s="288"/>
      <c r="O720" s="288"/>
      <c r="P720" s="288"/>
      <c r="Q720" s="288"/>
      <c r="R720" s="288"/>
      <c r="S720" s="288"/>
      <c r="T720" s="288"/>
      <c r="U720" s="288"/>
      <c r="V720" s="288"/>
      <c r="W720" s="288"/>
      <c r="X720" s="288"/>
      <c r="Y720" s="288"/>
      <c r="Z720" s="288"/>
      <c r="AA720" s="288"/>
      <c r="AB720" s="288"/>
      <c r="AC720" s="288"/>
    </row>
    <row r="721">
      <c r="A721" s="288"/>
      <c r="B721" s="288"/>
      <c r="C721" s="288"/>
      <c r="D721" s="288"/>
      <c r="E721" s="288"/>
      <c r="F721" s="288"/>
      <c r="G721" s="288"/>
      <c r="H721" s="288"/>
      <c r="I721" s="288"/>
      <c r="J721" s="288"/>
      <c r="K721" s="288"/>
      <c r="L721" s="288"/>
      <c r="M721" s="288"/>
      <c r="N721" s="288"/>
      <c r="O721" s="288"/>
      <c r="P721" s="288"/>
      <c r="Q721" s="288"/>
      <c r="R721" s="288"/>
      <c r="S721" s="288"/>
      <c r="T721" s="288"/>
      <c r="U721" s="288"/>
      <c r="V721" s="288"/>
      <c r="W721" s="288"/>
      <c r="X721" s="288"/>
      <c r="Y721" s="288"/>
      <c r="Z721" s="288"/>
      <c r="AA721" s="288"/>
      <c r="AB721" s="288"/>
      <c r="AC721" s="288"/>
    </row>
    <row r="722">
      <c r="A722" s="288"/>
      <c r="B722" s="288"/>
      <c r="C722" s="288"/>
      <c r="D722" s="288"/>
      <c r="E722" s="288"/>
      <c r="F722" s="288"/>
      <c r="G722" s="288"/>
      <c r="H722" s="288"/>
      <c r="I722" s="288"/>
      <c r="J722" s="288"/>
      <c r="K722" s="288"/>
      <c r="L722" s="288"/>
      <c r="M722" s="288"/>
      <c r="N722" s="288"/>
      <c r="O722" s="288"/>
      <c r="P722" s="288"/>
      <c r="Q722" s="288"/>
      <c r="R722" s="288"/>
      <c r="S722" s="288"/>
      <c r="T722" s="288"/>
      <c r="U722" s="288"/>
      <c r="V722" s="288"/>
      <c r="W722" s="288"/>
      <c r="X722" s="288"/>
      <c r="Y722" s="288"/>
      <c r="Z722" s="288"/>
      <c r="AA722" s="288"/>
      <c r="AB722" s="288"/>
      <c r="AC722" s="288"/>
    </row>
    <row r="723">
      <c r="A723" s="288"/>
      <c r="B723" s="288"/>
      <c r="C723" s="288"/>
      <c r="D723" s="288"/>
      <c r="E723" s="288"/>
      <c r="F723" s="288"/>
      <c r="G723" s="288"/>
      <c r="H723" s="288"/>
      <c r="I723" s="288"/>
      <c r="J723" s="288"/>
      <c r="K723" s="288"/>
      <c r="L723" s="288"/>
      <c r="M723" s="288"/>
      <c r="N723" s="288"/>
      <c r="O723" s="288"/>
      <c r="P723" s="288"/>
      <c r="Q723" s="288"/>
      <c r="R723" s="288"/>
      <c r="S723" s="288"/>
      <c r="T723" s="288"/>
      <c r="U723" s="288"/>
      <c r="V723" s="288"/>
      <c r="W723" s="288"/>
      <c r="X723" s="288"/>
      <c r="Y723" s="288"/>
      <c r="Z723" s="288"/>
      <c r="AA723" s="288"/>
      <c r="AB723" s="288"/>
      <c r="AC723" s="288"/>
    </row>
    <row r="724">
      <c r="A724" s="288"/>
      <c r="B724" s="288"/>
      <c r="C724" s="288"/>
      <c r="D724" s="288"/>
      <c r="E724" s="288"/>
      <c r="F724" s="288"/>
      <c r="G724" s="288"/>
      <c r="H724" s="288"/>
      <c r="I724" s="288"/>
      <c r="J724" s="288"/>
      <c r="K724" s="288"/>
      <c r="L724" s="288"/>
      <c r="M724" s="288"/>
      <c r="N724" s="288"/>
      <c r="O724" s="288"/>
      <c r="P724" s="288"/>
      <c r="Q724" s="288"/>
      <c r="R724" s="288"/>
      <c r="S724" s="288"/>
      <c r="T724" s="288"/>
      <c r="U724" s="288"/>
      <c r="V724" s="288"/>
      <c r="W724" s="288"/>
      <c r="X724" s="288"/>
      <c r="Y724" s="288"/>
      <c r="Z724" s="288"/>
      <c r="AA724" s="288"/>
      <c r="AB724" s="288"/>
      <c r="AC724" s="288"/>
    </row>
    <row r="725">
      <c r="A725" s="288"/>
      <c r="B725" s="288"/>
      <c r="C725" s="288"/>
      <c r="D725" s="288"/>
      <c r="E725" s="288"/>
      <c r="F725" s="288"/>
      <c r="G725" s="288"/>
      <c r="H725" s="288"/>
      <c r="I725" s="288"/>
      <c r="J725" s="288"/>
      <c r="K725" s="288"/>
      <c r="L725" s="288"/>
      <c r="M725" s="288"/>
      <c r="N725" s="288"/>
      <c r="O725" s="288"/>
      <c r="P725" s="288"/>
      <c r="Q725" s="288"/>
      <c r="R725" s="288"/>
      <c r="S725" s="288"/>
      <c r="T725" s="288"/>
      <c r="U725" s="288"/>
      <c r="V725" s="288"/>
      <c r="W725" s="288"/>
      <c r="X725" s="288"/>
      <c r="Y725" s="288"/>
      <c r="Z725" s="288"/>
      <c r="AA725" s="288"/>
      <c r="AB725" s="288"/>
      <c r="AC725" s="288"/>
    </row>
    <row r="726">
      <c r="A726" s="288"/>
      <c r="B726" s="288"/>
      <c r="C726" s="288"/>
      <c r="D726" s="288"/>
      <c r="E726" s="288"/>
      <c r="F726" s="288"/>
      <c r="G726" s="288"/>
      <c r="H726" s="288"/>
      <c r="I726" s="288"/>
      <c r="J726" s="288"/>
      <c r="K726" s="288"/>
      <c r="L726" s="288"/>
      <c r="M726" s="288"/>
      <c r="N726" s="288"/>
      <c r="O726" s="288"/>
      <c r="P726" s="288"/>
      <c r="Q726" s="288"/>
      <c r="R726" s="288"/>
      <c r="S726" s="288"/>
      <c r="T726" s="288"/>
      <c r="U726" s="288"/>
      <c r="V726" s="288"/>
      <c r="W726" s="288"/>
      <c r="X726" s="288"/>
      <c r="Y726" s="288"/>
      <c r="Z726" s="288"/>
      <c r="AA726" s="288"/>
      <c r="AB726" s="288"/>
      <c r="AC726" s="288"/>
    </row>
    <row r="727">
      <c r="A727" s="288"/>
      <c r="B727" s="288"/>
      <c r="C727" s="288"/>
      <c r="D727" s="288"/>
      <c r="E727" s="288"/>
      <c r="F727" s="288"/>
      <c r="G727" s="288"/>
      <c r="H727" s="288"/>
      <c r="I727" s="288"/>
      <c r="J727" s="288"/>
      <c r="K727" s="288"/>
      <c r="L727" s="288"/>
      <c r="M727" s="288"/>
      <c r="N727" s="288"/>
      <c r="O727" s="288"/>
      <c r="P727" s="288"/>
      <c r="Q727" s="288"/>
      <c r="R727" s="288"/>
      <c r="S727" s="288"/>
      <c r="T727" s="288"/>
      <c r="U727" s="288"/>
      <c r="V727" s="288"/>
      <c r="W727" s="288"/>
      <c r="X727" s="288"/>
      <c r="Y727" s="288"/>
      <c r="Z727" s="288"/>
      <c r="AA727" s="288"/>
      <c r="AB727" s="288"/>
      <c r="AC727" s="288"/>
    </row>
    <row r="728">
      <c r="A728" s="288"/>
      <c r="B728" s="288"/>
      <c r="C728" s="288"/>
      <c r="D728" s="288"/>
      <c r="E728" s="288"/>
      <c r="F728" s="288"/>
      <c r="G728" s="288"/>
      <c r="H728" s="288"/>
      <c r="I728" s="288"/>
      <c r="J728" s="288"/>
      <c r="K728" s="288"/>
      <c r="L728" s="288"/>
      <c r="M728" s="288"/>
      <c r="N728" s="288"/>
      <c r="O728" s="288"/>
      <c r="P728" s="288"/>
      <c r="Q728" s="288"/>
      <c r="R728" s="288"/>
      <c r="S728" s="288"/>
      <c r="T728" s="288"/>
      <c r="U728" s="288"/>
      <c r="V728" s="288"/>
      <c r="W728" s="288"/>
      <c r="X728" s="288"/>
      <c r="Y728" s="288"/>
      <c r="Z728" s="288"/>
      <c r="AA728" s="288"/>
      <c r="AB728" s="288"/>
      <c r="AC728" s="288"/>
    </row>
    <row r="729">
      <c r="A729" s="288"/>
      <c r="B729" s="288"/>
      <c r="C729" s="288"/>
      <c r="D729" s="288"/>
      <c r="E729" s="288"/>
      <c r="F729" s="288"/>
      <c r="G729" s="288"/>
      <c r="H729" s="288"/>
      <c r="I729" s="288"/>
      <c r="J729" s="288"/>
      <c r="K729" s="288"/>
      <c r="L729" s="288"/>
      <c r="M729" s="288"/>
      <c r="N729" s="288"/>
      <c r="O729" s="288"/>
      <c r="P729" s="288"/>
      <c r="Q729" s="288"/>
      <c r="R729" s="288"/>
      <c r="S729" s="288"/>
      <c r="T729" s="288"/>
      <c r="U729" s="288"/>
      <c r="V729" s="288"/>
      <c r="W729" s="288"/>
      <c r="X729" s="288"/>
      <c r="Y729" s="288"/>
      <c r="Z729" s="288"/>
      <c r="AA729" s="288"/>
      <c r="AB729" s="288"/>
      <c r="AC729" s="288"/>
    </row>
    <row r="730">
      <c r="A730" s="288"/>
      <c r="B730" s="288"/>
      <c r="C730" s="288"/>
      <c r="D730" s="288"/>
      <c r="E730" s="288"/>
      <c r="F730" s="288"/>
      <c r="G730" s="288"/>
      <c r="H730" s="288"/>
      <c r="I730" s="288"/>
      <c r="J730" s="288"/>
      <c r="K730" s="288"/>
      <c r="L730" s="288"/>
      <c r="M730" s="288"/>
      <c r="N730" s="288"/>
      <c r="O730" s="288"/>
      <c r="P730" s="288"/>
      <c r="Q730" s="288"/>
      <c r="R730" s="288"/>
      <c r="S730" s="288"/>
      <c r="T730" s="288"/>
      <c r="U730" s="288"/>
      <c r="V730" s="288"/>
      <c r="W730" s="288"/>
      <c r="X730" s="288"/>
      <c r="Y730" s="288"/>
      <c r="Z730" s="288"/>
      <c r="AA730" s="288"/>
      <c r="AB730" s="288"/>
      <c r="AC730" s="288"/>
    </row>
    <row r="731">
      <c r="A731" s="288"/>
      <c r="B731" s="288"/>
      <c r="C731" s="288"/>
      <c r="D731" s="288"/>
      <c r="E731" s="288"/>
      <c r="F731" s="288"/>
      <c r="G731" s="288"/>
      <c r="H731" s="288"/>
      <c r="I731" s="288"/>
      <c r="J731" s="288"/>
      <c r="K731" s="288"/>
      <c r="L731" s="288"/>
      <c r="M731" s="288"/>
      <c r="N731" s="288"/>
      <c r="O731" s="288"/>
      <c r="P731" s="288"/>
      <c r="Q731" s="288"/>
      <c r="R731" s="288"/>
      <c r="S731" s="288"/>
      <c r="T731" s="288"/>
      <c r="U731" s="288"/>
      <c r="V731" s="288"/>
      <c r="W731" s="288"/>
      <c r="X731" s="288"/>
      <c r="Y731" s="288"/>
      <c r="Z731" s="288"/>
      <c r="AA731" s="288"/>
      <c r="AB731" s="288"/>
      <c r="AC731" s="288"/>
    </row>
    <row r="732">
      <c r="A732" s="288"/>
      <c r="B732" s="288"/>
      <c r="C732" s="288"/>
      <c r="D732" s="288"/>
      <c r="E732" s="288"/>
      <c r="F732" s="288"/>
      <c r="G732" s="288"/>
      <c r="H732" s="288"/>
      <c r="I732" s="288"/>
      <c r="J732" s="288"/>
      <c r="K732" s="288"/>
      <c r="L732" s="288"/>
      <c r="M732" s="288"/>
      <c r="N732" s="288"/>
      <c r="O732" s="288"/>
      <c r="P732" s="288"/>
      <c r="Q732" s="288"/>
      <c r="R732" s="288"/>
      <c r="S732" s="288"/>
      <c r="T732" s="288"/>
      <c r="U732" s="288"/>
      <c r="V732" s="288"/>
      <c r="W732" s="288"/>
      <c r="X732" s="288"/>
      <c r="Y732" s="288"/>
      <c r="Z732" s="288"/>
      <c r="AA732" s="288"/>
      <c r="AB732" s="288"/>
      <c r="AC732" s="288"/>
    </row>
    <row r="733">
      <c r="A733" s="288"/>
      <c r="B733" s="288"/>
      <c r="C733" s="288"/>
      <c r="D733" s="288"/>
      <c r="E733" s="288"/>
      <c r="F733" s="288"/>
      <c r="G733" s="288"/>
      <c r="H733" s="288"/>
      <c r="I733" s="288"/>
      <c r="J733" s="288"/>
      <c r="K733" s="288"/>
      <c r="L733" s="288"/>
      <c r="M733" s="288"/>
      <c r="N733" s="288"/>
      <c r="O733" s="288"/>
      <c r="P733" s="288"/>
      <c r="Q733" s="288"/>
      <c r="R733" s="288"/>
      <c r="S733" s="288"/>
      <c r="T733" s="288"/>
      <c r="U733" s="288"/>
      <c r="V733" s="288"/>
      <c r="W733" s="288"/>
      <c r="X733" s="288"/>
      <c r="Y733" s="288"/>
      <c r="Z733" s="288"/>
      <c r="AA733" s="288"/>
      <c r="AB733" s="288"/>
      <c r="AC733" s="288"/>
    </row>
    <row r="734">
      <c r="A734" s="288"/>
      <c r="B734" s="288"/>
      <c r="C734" s="288"/>
      <c r="D734" s="288"/>
      <c r="E734" s="288"/>
      <c r="F734" s="288"/>
      <c r="G734" s="288"/>
      <c r="H734" s="288"/>
      <c r="I734" s="288"/>
      <c r="J734" s="288"/>
      <c r="K734" s="288"/>
      <c r="L734" s="288"/>
      <c r="M734" s="288"/>
      <c r="N734" s="288"/>
      <c r="O734" s="288"/>
      <c r="P734" s="288"/>
      <c r="Q734" s="288"/>
      <c r="R734" s="288"/>
      <c r="S734" s="288"/>
      <c r="T734" s="288"/>
      <c r="U734" s="288"/>
      <c r="V734" s="288"/>
      <c r="W734" s="288"/>
      <c r="X734" s="288"/>
      <c r="Y734" s="288"/>
      <c r="Z734" s="288"/>
      <c r="AA734" s="288"/>
      <c r="AB734" s="288"/>
      <c r="AC734" s="288"/>
    </row>
    <row r="735">
      <c r="A735" s="288"/>
      <c r="B735" s="288"/>
      <c r="C735" s="288"/>
      <c r="D735" s="288"/>
      <c r="E735" s="288"/>
      <c r="F735" s="288"/>
      <c r="G735" s="288"/>
      <c r="H735" s="288"/>
      <c r="I735" s="288"/>
      <c r="J735" s="288"/>
      <c r="K735" s="288"/>
      <c r="L735" s="288"/>
      <c r="M735" s="288"/>
      <c r="N735" s="288"/>
      <c r="O735" s="288"/>
      <c r="P735" s="288"/>
      <c r="Q735" s="288"/>
      <c r="R735" s="288"/>
      <c r="S735" s="288"/>
      <c r="T735" s="288"/>
      <c r="U735" s="288"/>
      <c r="V735" s="288"/>
      <c r="W735" s="288"/>
      <c r="X735" s="288"/>
      <c r="Y735" s="288"/>
      <c r="Z735" s="288"/>
      <c r="AA735" s="288"/>
      <c r="AB735" s="288"/>
      <c r="AC735" s="288"/>
    </row>
    <row r="736">
      <c r="A736" s="288"/>
      <c r="B736" s="288"/>
      <c r="C736" s="288"/>
      <c r="D736" s="288"/>
      <c r="E736" s="288"/>
      <c r="F736" s="288"/>
      <c r="G736" s="288"/>
      <c r="H736" s="288"/>
      <c r="I736" s="288"/>
      <c r="J736" s="288"/>
      <c r="K736" s="288"/>
      <c r="L736" s="288"/>
      <c r="M736" s="288"/>
      <c r="N736" s="288"/>
      <c r="O736" s="288"/>
      <c r="P736" s="288"/>
      <c r="Q736" s="288"/>
      <c r="R736" s="288"/>
      <c r="S736" s="288"/>
      <c r="T736" s="288"/>
      <c r="U736" s="288"/>
      <c r="V736" s="288"/>
      <c r="W736" s="288"/>
      <c r="X736" s="288"/>
      <c r="Y736" s="288"/>
      <c r="Z736" s="288"/>
      <c r="AA736" s="288"/>
      <c r="AB736" s="288"/>
      <c r="AC736" s="288"/>
    </row>
    <row r="737">
      <c r="A737" s="288"/>
      <c r="B737" s="288"/>
      <c r="C737" s="288"/>
      <c r="D737" s="288"/>
      <c r="E737" s="288"/>
      <c r="F737" s="288"/>
      <c r="G737" s="288"/>
      <c r="H737" s="288"/>
      <c r="I737" s="288"/>
      <c r="J737" s="288"/>
      <c r="K737" s="288"/>
      <c r="L737" s="288"/>
      <c r="M737" s="288"/>
      <c r="N737" s="288"/>
      <c r="O737" s="288"/>
      <c r="P737" s="288"/>
      <c r="Q737" s="288"/>
      <c r="R737" s="288"/>
      <c r="S737" s="288"/>
      <c r="T737" s="288"/>
      <c r="U737" s="288"/>
      <c r="V737" s="288"/>
      <c r="W737" s="288"/>
      <c r="X737" s="288"/>
      <c r="Y737" s="288"/>
      <c r="Z737" s="288"/>
      <c r="AA737" s="288"/>
      <c r="AB737" s="288"/>
      <c r="AC737" s="288"/>
    </row>
    <row r="738">
      <c r="A738" s="288"/>
      <c r="B738" s="288"/>
      <c r="C738" s="288"/>
      <c r="D738" s="288"/>
      <c r="E738" s="288"/>
      <c r="F738" s="288"/>
      <c r="G738" s="288"/>
      <c r="H738" s="288"/>
      <c r="I738" s="288"/>
      <c r="J738" s="288"/>
      <c r="K738" s="288"/>
      <c r="L738" s="288"/>
      <c r="M738" s="288"/>
      <c r="N738" s="288"/>
      <c r="O738" s="288"/>
      <c r="P738" s="288"/>
      <c r="Q738" s="288"/>
      <c r="R738" s="288"/>
      <c r="S738" s="288"/>
      <c r="T738" s="288"/>
      <c r="U738" s="288"/>
      <c r="V738" s="288"/>
      <c r="W738" s="288"/>
      <c r="X738" s="288"/>
      <c r="Y738" s="288"/>
      <c r="Z738" s="288"/>
      <c r="AA738" s="288"/>
      <c r="AB738" s="288"/>
      <c r="AC738" s="288"/>
    </row>
    <row r="739">
      <c r="A739" s="288"/>
      <c r="B739" s="288"/>
      <c r="C739" s="288"/>
      <c r="D739" s="288"/>
      <c r="E739" s="288"/>
      <c r="F739" s="288"/>
      <c r="G739" s="288"/>
      <c r="H739" s="288"/>
      <c r="I739" s="288"/>
      <c r="J739" s="288"/>
      <c r="K739" s="288"/>
      <c r="L739" s="288"/>
      <c r="M739" s="288"/>
      <c r="N739" s="288"/>
      <c r="O739" s="288"/>
      <c r="P739" s="288"/>
      <c r="Q739" s="288"/>
      <c r="R739" s="288"/>
      <c r="S739" s="288"/>
      <c r="T739" s="288"/>
      <c r="U739" s="288"/>
      <c r="V739" s="288"/>
      <c r="W739" s="288"/>
      <c r="X739" s="288"/>
      <c r="Y739" s="288"/>
      <c r="Z739" s="288"/>
      <c r="AA739" s="288"/>
      <c r="AB739" s="288"/>
      <c r="AC739" s="288"/>
    </row>
    <row r="740">
      <c r="A740" s="288"/>
      <c r="B740" s="288"/>
      <c r="C740" s="288"/>
      <c r="D740" s="288"/>
      <c r="E740" s="288"/>
      <c r="F740" s="288"/>
      <c r="G740" s="288"/>
      <c r="H740" s="288"/>
      <c r="I740" s="288"/>
      <c r="J740" s="288"/>
      <c r="K740" s="288"/>
      <c r="L740" s="288"/>
      <c r="M740" s="288"/>
      <c r="N740" s="288"/>
      <c r="O740" s="288"/>
      <c r="P740" s="288"/>
      <c r="Q740" s="288"/>
      <c r="R740" s="288"/>
      <c r="S740" s="288"/>
      <c r="T740" s="288"/>
      <c r="U740" s="288"/>
      <c r="V740" s="288"/>
      <c r="W740" s="288"/>
      <c r="X740" s="288"/>
      <c r="Y740" s="288"/>
      <c r="Z740" s="288"/>
      <c r="AA740" s="288"/>
      <c r="AB740" s="288"/>
      <c r="AC740" s="288"/>
    </row>
    <row r="741">
      <c r="A741" s="288"/>
      <c r="B741" s="288"/>
      <c r="C741" s="288"/>
      <c r="D741" s="288"/>
      <c r="E741" s="288"/>
      <c r="F741" s="288"/>
      <c r="G741" s="288"/>
      <c r="H741" s="288"/>
      <c r="I741" s="288"/>
      <c r="J741" s="288"/>
      <c r="K741" s="288"/>
      <c r="L741" s="288"/>
      <c r="M741" s="288"/>
      <c r="N741" s="288"/>
      <c r="O741" s="288"/>
      <c r="P741" s="288"/>
      <c r="Q741" s="288"/>
      <c r="R741" s="288"/>
      <c r="S741" s="288"/>
      <c r="T741" s="288"/>
      <c r="U741" s="288"/>
      <c r="V741" s="288"/>
      <c r="W741" s="288"/>
      <c r="X741" s="288"/>
      <c r="Y741" s="288"/>
      <c r="Z741" s="288"/>
      <c r="AA741" s="288"/>
      <c r="AB741" s="288"/>
      <c r="AC741" s="288"/>
    </row>
    <row r="742">
      <c r="A742" s="288"/>
      <c r="B742" s="288"/>
      <c r="C742" s="288"/>
      <c r="D742" s="288"/>
      <c r="E742" s="288"/>
      <c r="F742" s="288"/>
      <c r="G742" s="288"/>
      <c r="H742" s="288"/>
      <c r="I742" s="288"/>
      <c r="J742" s="288"/>
      <c r="K742" s="288"/>
      <c r="L742" s="288"/>
      <c r="M742" s="288"/>
      <c r="N742" s="288"/>
      <c r="O742" s="288"/>
      <c r="P742" s="288"/>
      <c r="Q742" s="288"/>
      <c r="R742" s="288"/>
      <c r="S742" s="288"/>
      <c r="T742" s="288"/>
      <c r="U742" s="288"/>
      <c r="V742" s="288"/>
      <c r="W742" s="288"/>
      <c r="X742" s="288"/>
      <c r="Y742" s="288"/>
      <c r="Z742" s="288"/>
      <c r="AA742" s="288"/>
      <c r="AB742" s="288"/>
      <c r="AC742" s="288"/>
    </row>
    <row r="743">
      <c r="A743" s="288"/>
      <c r="B743" s="288"/>
      <c r="C743" s="288"/>
      <c r="D743" s="288"/>
      <c r="E743" s="288"/>
      <c r="F743" s="288"/>
      <c r="G743" s="288"/>
      <c r="H743" s="288"/>
      <c r="I743" s="288"/>
      <c r="J743" s="288"/>
      <c r="K743" s="288"/>
      <c r="L743" s="288"/>
      <c r="M743" s="288"/>
      <c r="N743" s="288"/>
      <c r="O743" s="288"/>
      <c r="P743" s="288"/>
      <c r="Q743" s="288"/>
      <c r="R743" s="288"/>
      <c r="S743" s="288"/>
      <c r="T743" s="288"/>
      <c r="U743" s="288"/>
      <c r="V743" s="288"/>
      <c r="W743" s="288"/>
      <c r="X743" s="288"/>
      <c r="Y743" s="288"/>
      <c r="Z743" s="288"/>
      <c r="AA743" s="288"/>
      <c r="AB743" s="288"/>
      <c r="AC743" s="288"/>
    </row>
    <row r="744">
      <c r="A744" s="288"/>
      <c r="B744" s="288"/>
      <c r="C744" s="288"/>
      <c r="D744" s="288"/>
      <c r="E744" s="288"/>
      <c r="F744" s="288"/>
      <c r="G744" s="288"/>
      <c r="H744" s="288"/>
      <c r="I744" s="288"/>
      <c r="J744" s="288"/>
      <c r="K744" s="288"/>
      <c r="L744" s="288"/>
      <c r="M744" s="288"/>
      <c r="N744" s="288"/>
      <c r="O744" s="288"/>
      <c r="P744" s="288"/>
      <c r="Q744" s="288"/>
      <c r="R744" s="288"/>
      <c r="S744" s="288"/>
      <c r="T744" s="288"/>
      <c r="U744" s="288"/>
      <c r="V744" s="288"/>
      <c r="W744" s="288"/>
      <c r="X744" s="288"/>
      <c r="Y744" s="288"/>
      <c r="Z744" s="288"/>
      <c r="AA744" s="288"/>
      <c r="AB744" s="288"/>
      <c r="AC744" s="288"/>
    </row>
    <row r="745">
      <c r="A745" s="288"/>
      <c r="B745" s="288"/>
      <c r="C745" s="288"/>
      <c r="D745" s="288"/>
      <c r="E745" s="288"/>
      <c r="F745" s="288"/>
      <c r="G745" s="288"/>
      <c r="H745" s="288"/>
      <c r="I745" s="288"/>
      <c r="J745" s="288"/>
      <c r="K745" s="288"/>
      <c r="L745" s="288"/>
      <c r="M745" s="288"/>
      <c r="N745" s="288"/>
      <c r="O745" s="288"/>
      <c r="P745" s="288"/>
      <c r="Q745" s="288"/>
      <c r="R745" s="288"/>
      <c r="S745" s="288"/>
      <c r="T745" s="288"/>
      <c r="U745" s="288"/>
      <c r="V745" s="288"/>
      <c r="W745" s="288"/>
      <c r="X745" s="288"/>
      <c r="Y745" s="288"/>
      <c r="Z745" s="288"/>
      <c r="AA745" s="288"/>
      <c r="AB745" s="288"/>
      <c r="AC745" s="288"/>
    </row>
    <row r="746">
      <c r="A746" s="288"/>
      <c r="B746" s="288"/>
      <c r="C746" s="288"/>
      <c r="D746" s="288"/>
      <c r="E746" s="288"/>
      <c r="F746" s="288"/>
      <c r="G746" s="288"/>
      <c r="H746" s="288"/>
      <c r="I746" s="288"/>
      <c r="J746" s="288"/>
      <c r="K746" s="288"/>
      <c r="L746" s="288"/>
      <c r="M746" s="288"/>
      <c r="N746" s="288"/>
      <c r="O746" s="288"/>
      <c r="P746" s="288"/>
      <c r="Q746" s="288"/>
      <c r="R746" s="288"/>
      <c r="S746" s="288"/>
      <c r="T746" s="288"/>
      <c r="U746" s="288"/>
      <c r="V746" s="288"/>
      <c r="W746" s="288"/>
      <c r="X746" s="288"/>
      <c r="Y746" s="288"/>
      <c r="Z746" s="288"/>
      <c r="AA746" s="288"/>
      <c r="AB746" s="288"/>
      <c r="AC746" s="288"/>
    </row>
    <row r="747">
      <c r="A747" s="288"/>
      <c r="B747" s="288"/>
      <c r="C747" s="288"/>
      <c r="D747" s="288"/>
      <c r="E747" s="288"/>
      <c r="F747" s="288"/>
      <c r="G747" s="288"/>
      <c r="H747" s="288"/>
      <c r="I747" s="288"/>
      <c r="J747" s="288"/>
      <c r="K747" s="288"/>
      <c r="L747" s="288"/>
      <c r="M747" s="288"/>
      <c r="N747" s="288"/>
      <c r="O747" s="288"/>
      <c r="P747" s="288"/>
      <c r="Q747" s="288"/>
      <c r="R747" s="288"/>
      <c r="S747" s="288"/>
      <c r="T747" s="288"/>
      <c r="U747" s="288"/>
      <c r="V747" s="288"/>
      <c r="W747" s="288"/>
      <c r="X747" s="288"/>
      <c r="Y747" s="288"/>
      <c r="Z747" s="288"/>
      <c r="AA747" s="288"/>
      <c r="AB747" s="288"/>
      <c r="AC747" s="288"/>
    </row>
    <row r="748">
      <c r="A748" s="288"/>
      <c r="B748" s="288"/>
      <c r="C748" s="288"/>
      <c r="D748" s="288"/>
      <c r="E748" s="288"/>
      <c r="F748" s="288"/>
      <c r="G748" s="288"/>
      <c r="H748" s="288"/>
      <c r="I748" s="288"/>
      <c r="J748" s="288"/>
      <c r="K748" s="288"/>
      <c r="L748" s="288"/>
      <c r="M748" s="288"/>
      <c r="N748" s="288"/>
      <c r="O748" s="288"/>
      <c r="P748" s="288"/>
      <c r="Q748" s="288"/>
      <c r="R748" s="288"/>
      <c r="S748" s="288"/>
      <c r="T748" s="288"/>
      <c r="U748" s="288"/>
      <c r="V748" s="288"/>
      <c r="W748" s="288"/>
      <c r="X748" s="288"/>
      <c r="Y748" s="288"/>
      <c r="Z748" s="288"/>
      <c r="AA748" s="288"/>
      <c r="AB748" s="288"/>
      <c r="AC748" s="288"/>
    </row>
    <row r="749">
      <c r="A749" s="288"/>
      <c r="B749" s="288"/>
      <c r="C749" s="288"/>
      <c r="D749" s="288"/>
      <c r="E749" s="288"/>
      <c r="F749" s="288"/>
      <c r="G749" s="288"/>
      <c r="H749" s="288"/>
      <c r="I749" s="288"/>
      <c r="J749" s="288"/>
      <c r="K749" s="288"/>
      <c r="L749" s="288"/>
      <c r="M749" s="288"/>
      <c r="N749" s="288"/>
      <c r="O749" s="288"/>
      <c r="P749" s="288"/>
      <c r="Q749" s="288"/>
      <c r="R749" s="288"/>
      <c r="S749" s="288"/>
      <c r="T749" s="288"/>
      <c r="U749" s="288"/>
      <c r="V749" s="288"/>
      <c r="W749" s="288"/>
      <c r="X749" s="288"/>
      <c r="Y749" s="288"/>
      <c r="Z749" s="288"/>
      <c r="AA749" s="288"/>
      <c r="AB749" s="288"/>
      <c r="AC749" s="288"/>
    </row>
    <row r="750">
      <c r="A750" s="288"/>
      <c r="B750" s="288"/>
      <c r="C750" s="288"/>
      <c r="D750" s="288"/>
      <c r="E750" s="288"/>
      <c r="F750" s="288"/>
      <c r="G750" s="288"/>
      <c r="H750" s="288"/>
      <c r="I750" s="288"/>
      <c r="J750" s="288"/>
      <c r="K750" s="288"/>
      <c r="L750" s="288"/>
      <c r="M750" s="288"/>
      <c r="N750" s="288"/>
      <c r="O750" s="288"/>
      <c r="P750" s="288"/>
      <c r="Q750" s="288"/>
      <c r="R750" s="288"/>
      <c r="S750" s="288"/>
      <c r="T750" s="288"/>
      <c r="U750" s="288"/>
      <c r="V750" s="288"/>
      <c r="W750" s="288"/>
      <c r="X750" s="288"/>
      <c r="Y750" s="288"/>
      <c r="Z750" s="288"/>
      <c r="AA750" s="288"/>
      <c r="AB750" s="288"/>
      <c r="AC750" s="288"/>
    </row>
    <row r="751">
      <c r="A751" s="288"/>
      <c r="B751" s="288"/>
      <c r="C751" s="288"/>
      <c r="D751" s="288"/>
      <c r="E751" s="288"/>
      <c r="F751" s="288"/>
      <c r="G751" s="288"/>
      <c r="H751" s="288"/>
      <c r="I751" s="288"/>
      <c r="J751" s="288"/>
      <c r="K751" s="288"/>
      <c r="L751" s="288"/>
      <c r="M751" s="288"/>
      <c r="N751" s="288"/>
      <c r="O751" s="288"/>
      <c r="P751" s="288"/>
      <c r="Q751" s="288"/>
      <c r="R751" s="288"/>
      <c r="S751" s="288"/>
      <c r="T751" s="288"/>
      <c r="U751" s="288"/>
      <c r="V751" s="288"/>
      <c r="W751" s="288"/>
      <c r="X751" s="288"/>
      <c r="Y751" s="288"/>
      <c r="Z751" s="288"/>
      <c r="AA751" s="288"/>
      <c r="AB751" s="288"/>
      <c r="AC751" s="288"/>
    </row>
    <row r="752">
      <c r="A752" s="288"/>
      <c r="B752" s="288"/>
      <c r="C752" s="288"/>
      <c r="D752" s="288"/>
      <c r="E752" s="288"/>
      <c r="F752" s="288"/>
      <c r="G752" s="288"/>
      <c r="H752" s="288"/>
      <c r="I752" s="288"/>
      <c r="J752" s="288"/>
      <c r="K752" s="288"/>
      <c r="L752" s="288"/>
      <c r="M752" s="288"/>
      <c r="N752" s="288"/>
      <c r="O752" s="288"/>
      <c r="P752" s="288"/>
      <c r="Q752" s="288"/>
      <c r="R752" s="288"/>
      <c r="S752" s="288"/>
      <c r="T752" s="288"/>
      <c r="U752" s="288"/>
      <c r="V752" s="288"/>
      <c r="W752" s="288"/>
      <c r="X752" s="288"/>
      <c r="Y752" s="288"/>
      <c r="Z752" s="288"/>
      <c r="AA752" s="288"/>
      <c r="AB752" s="288"/>
      <c r="AC752" s="288"/>
    </row>
    <row r="753">
      <c r="A753" s="288"/>
      <c r="B753" s="288"/>
      <c r="C753" s="288"/>
      <c r="D753" s="288"/>
      <c r="E753" s="288"/>
      <c r="F753" s="288"/>
      <c r="G753" s="288"/>
      <c r="H753" s="288"/>
      <c r="I753" s="288"/>
      <c r="J753" s="288"/>
      <c r="K753" s="288"/>
      <c r="L753" s="288"/>
      <c r="M753" s="288"/>
      <c r="N753" s="288"/>
      <c r="O753" s="288"/>
      <c r="P753" s="288"/>
      <c r="Q753" s="288"/>
      <c r="R753" s="288"/>
      <c r="S753" s="288"/>
      <c r="T753" s="288"/>
      <c r="U753" s="288"/>
      <c r="V753" s="288"/>
      <c r="W753" s="288"/>
      <c r="X753" s="288"/>
      <c r="Y753" s="288"/>
      <c r="Z753" s="288"/>
      <c r="AA753" s="288"/>
      <c r="AB753" s="288"/>
      <c r="AC753" s="288"/>
    </row>
    <row r="754">
      <c r="A754" s="288"/>
      <c r="B754" s="288"/>
      <c r="C754" s="288"/>
      <c r="D754" s="288"/>
      <c r="E754" s="288"/>
      <c r="F754" s="288"/>
      <c r="G754" s="288"/>
      <c r="H754" s="288"/>
      <c r="I754" s="288"/>
      <c r="J754" s="288"/>
      <c r="K754" s="288"/>
      <c r="L754" s="288"/>
      <c r="M754" s="288"/>
      <c r="N754" s="288"/>
      <c r="O754" s="288"/>
      <c r="P754" s="288"/>
      <c r="Q754" s="288"/>
      <c r="R754" s="288"/>
      <c r="S754" s="288"/>
      <c r="T754" s="288"/>
      <c r="U754" s="288"/>
      <c r="V754" s="288"/>
      <c r="W754" s="288"/>
      <c r="X754" s="288"/>
      <c r="Y754" s="288"/>
      <c r="Z754" s="288"/>
      <c r="AA754" s="288"/>
      <c r="AB754" s="288"/>
      <c r="AC754" s="288"/>
    </row>
    <row r="755">
      <c r="A755" s="288"/>
      <c r="B755" s="288"/>
      <c r="C755" s="288"/>
      <c r="D755" s="288"/>
      <c r="E755" s="288"/>
      <c r="F755" s="288"/>
      <c r="G755" s="288"/>
      <c r="H755" s="288"/>
      <c r="I755" s="288"/>
      <c r="J755" s="288"/>
      <c r="K755" s="288"/>
      <c r="L755" s="288"/>
      <c r="M755" s="288"/>
      <c r="N755" s="288"/>
      <c r="O755" s="288"/>
      <c r="P755" s="288"/>
      <c r="Q755" s="288"/>
      <c r="R755" s="288"/>
      <c r="S755" s="288"/>
      <c r="T755" s="288"/>
      <c r="U755" s="288"/>
      <c r="V755" s="288"/>
      <c r="W755" s="288"/>
      <c r="X755" s="288"/>
      <c r="Y755" s="288"/>
      <c r="Z755" s="288"/>
      <c r="AA755" s="288"/>
      <c r="AB755" s="288"/>
      <c r="AC755" s="288"/>
    </row>
    <row r="756">
      <c r="A756" s="288"/>
      <c r="B756" s="288"/>
      <c r="C756" s="288"/>
      <c r="D756" s="288"/>
      <c r="E756" s="288"/>
      <c r="F756" s="288"/>
      <c r="G756" s="288"/>
      <c r="H756" s="288"/>
      <c r="I756" s="288"/>
      <c r="J756" s="288"/>
      <c r="K756" s="288"/>
      <c r="L756" s="288"/>
      <c r="M756" s="288"/>
      <c r="N756" s="288"/>
      <c r="O756" s="288"/>
      <c r="P756" s="288"/>
      <c r="Q756" s="288"/>
      <c r="R756" s="288"/>
      <c r="S756" s="288"/>
      <c r="T756" s="288"/>
      <c r="U756" s="288"/>
      <c r="V756" s="288"/>
      <c r="W756" s="288"/>
      <c r="X756" s="288"/>
      <c r="Y756" s="288"/>
      <c r="Z756" s="288"/>
      <c r="AA756" s="288"/>
      <c r="AB756" s="288"/>
      <c r="AC756" s="288"/>
    </row>
    <row r="757">
      <c r="A757" s="288"/>
      <c r="B757" s="288"/>
      <c r="C757" s="288"/>
      <c r="D757" s="288"/>
      <c r="E757" s="288"/>
      <c r="F757" s="288"/>
      <c r="G757" s="288"/>
      <c r="H757" s="288"/>
      <c r="I757" s="288"/>
      <c r="J757" s="288"/>
      <c r="K757" s="288"/>
      <c r="L757" s="288"/>
      <c r="M757" s="288"/>
      <c r="N757" s="288"/>
      <c r="O757" s="288"/>
      <c r="P757" s="288"/>
      <c r="Q757" s="288"/>
      <c r="R757" s="288"/>
      <c r="S757" s="288"/>
      <c r="T757" s="288"/>
      <c r="U757" s="288"/>
      <c r="V757" s="288"/>
      <c r="W757" s="288"/>
      <c r="X757" s="288"/>
      <c r="Y757" s="288"/>
      <c r="Z757" s="288"/>
      <c r="AA757" s="288"/>
      <c r="AB757" s="288"/>
      <c r="AC757" s="288"/>
    </row>
    <row r="758">
      <c r="A758" s="288"/>
      <c r="B758" s="288"/>
      <c r="C758" s="288"/>
      <c r="D758" s="288"/>
      <c r="E758" s="288"/>
      <c r="F758" s="288"/>
      <c r="G758" s="288"/>
      <c r="H758" s="288"/>
      <c r="I758" s="288"/>
      <c r="J758" s="288"/>
      <c r="K758" s="288"/>
      <c r="L758" s="288"/>
      <c r="M758" s="288"/>
      <c r="N758" s="288"/>
      <c r="O758" s="288"/>
      <c r="P758" s="288"/>
      <c r="Q758" s="288"/>
      <c r="R758" s="288"/>
      <c r="S758" s="288"/>
      <c r="T758" s="288"/>
      <c r="U758" s="288"/>
      <c r="V758" s="288"/>
      <c r="W758" s="288"/>
      <c r="X758" s="288"/>
      <c r="Y758" s="288"/>
      <c r="Z758" s="288"/>
      <c r="AA758" s="288"/>
      <c r="AB758" s="288"/>
      <c r="AC758" s="288"/>
    </row>
    <row r="759">
      <c r="A759" s="288"/>
      <c r="B759" s="288"/>
      <c r="C759" s="288"/>
      <c r="D759" s="288"/>
      <c r="E759" s="288"/>
      <c r="F759" s="288"/>
      <c r="G759" s="288"/>
      <c r="H759" s="288"/>
      <c r="I759" s="288"/>
      <c r="J759" s="288"/>
      <c r="K759" s="288"/>
      <c r="L759" s="288"/>
      <c r="M759" s="288"/>
      <c r="N759" s="288"/>
      <c r="O759" s="288"/>
      <c r="P759" s="288"/>
      <c r="Q759" s="288"/>
      <c r="R759" s="288"/>
      <c r="S759" s="288"/>
      <c r="T759" s="288"/>
      <c r="U759" s="288"/>
      <c r="V759" s="288"/>
      <c r="W759" s="288"/>
      <c r="X759" s="288"/>
      <c r="Y759" s="288"/>
      <c r="Z759" s="288"/>
      <c r="AA759" s="288"/>
      <c r="AB759" s="288"/>
      <c r="AC759" s="288"/>
    </row>
    <row r="760">
      <c r="A760" s="288"/>
      <c r="B760" s="288"/>
      <c r="C760" s="288"/>
      <c r="D760" s="288"/>
      <c r="E760" s="288"/>
      <c r="F760" s="288"/>
      <c r="G760" s="288"/>
      <c r="H760" s="288"/>
      <c r="I760" s="288"/>
      <c r="J760" s="288"/>
      <c r="K760" s="288"/>
      <c r="L760" s="288"/>
      <c r="M760" s="288"/>
      <c r="N760" s="288"/>
      <c r="O760" s="288"/>
      <c r="P760" s="288"/>
      <c r="Q760" s="288"/>
      <c r="R760" s="288"/>
      <c r="S760" s="288"/>
      <c r="T760" s="288"/>
      <c r="U760" s="288"/>
      <c r="V760" s="288"/>
      <c r="W760" s="288"/>
      <c r="X760" s="288"/>
      <c r="Y760" s="288"/>
      <c r="Z760" s="288"/>
      <c r="AA760" s="288"/>
      <c r="AB760" s="288"/>
      <c r="AC760" s="288"/>
    </row>
    <row r="761">
      <c r="A761" s="288"/>
      <c r="B761" s="288"/>
      <c r="C761" s="288"/>
      <c r="D761" s="288"/>
      <c r="E761" s="288"/>
      <c r="F761" s="288"/>
      <c r="G761" s="288"/>
      <c r="H761" s="288"/>
      <c r="I761" s="288"/>
      <c r="J761" s="288"/>
      <c r="K761" s="288"/>
      <c r="L761" s="288"/>
      <c r="M761" s="288"/>
      <c r="N761" s="288"/>
      <c r="O761" s="288"/>
      <c r="P761" s="288"/>
      <c r="Q761" s="288"/>
      <c r="R761" s="288"/>
      <c r="S761" s="288"/>
      <c r="T761" s="288"/>
      <c r="U761" s="288"/>
      <c r="V761" s="288"/>
      <c r="W761" s="288"/>
      <c r="X761" s="288"/>
      <c r="Y761" s="288"/>
      <c r="Z761" s="288"/>
      <c r="AA761" s="288"/>
      <c r="AB761" s="288"/>
      <c r="AC761" s="288"/>
    </row>
    <row r="762">
      <c r="A762" s="288"/>
      <c r="B762" s="288"/>
      <c r="C762" s="288"/>
      <c r="D762" s="288"/>
      <c r="E762" s="288"/>
      <c r="F762" s="288"/>
      <c r="G762" s="288"/>
      <c r="H762" s="288"/>
      <c r="I762" s="288"/>
      <c r="J762" s="288"/>
      <c r="K762" s="288"/>
      <c r="L762" s="288"/>
      <c r="M762" s="288"/>
      <c r="N762" s="288"/>
      <c r="O762" s="288"/>
      <c r="P762" s="288"/>
      <c r="Q762" s="288"/>
      <c r="R762" s="288"/>
      <c r="S762" s="288"/>
      <c r="T762" s="288"/>
      <c r="U762" s="288"/>
      <c r="V762" s="288"/>
      <c r="W762" s="288"/>
      <c r="X762" s="288"/>
      <c r="Y762" s="288"/>
      <c r="Z762" s="288"/>
      <c r="AA762" s="288"/>
      <c r="AB762" s="288"/>
      <c r="AC762" s="288"/>
    </row>
    <row r="763">
      <c r="A763" s="288"/>
      <c r="B763" s="288"/>
      <c r="C763" s="288"/>
      <c r="D763" s="288"/>
      <c r="E763" s="288"/>
      <c r="F763" s="288"/>
      <c r="G763" s="288"/>
      <c r="H763" s="288"/>
      <c r="I763" s="288"/>
      <c r="J763" s="288"/>
      <c r="K763" s="288"/>
      <c r="L763" s="288"/>
      <c r="M763" s="288"/>
      <c r="N763" s="288"/>
      <c r="O763" s="288"/>
      <c r="P763" s="288"/>
      <c r="Q763" s="288"/>
      <c r="R763" s="288"/>
      <c r="S763" s="288"/>
      <c r="T763" s="288"/>
      <c r="U763" s="288"/>
      <c r="V763" s="288"/>
      <c r="W763" s="288"/>
      <c r="X763" s="288"/>
      <c r="Y763" s="288"/>
      <c r="Z763" s="288"/>
      <c r="AA763" s="288"/>
      <c r="AB763" s="288"/>
      <c r="AC763" s="288"/>
    </row>
    <row r="764">
      <c r="A764" s="288"/>
      <c r="B764" s="288"/>
      <c r="C764" s="288"/>
      <c r="D764" s="288"/>
      <c r="E764" s="288"/>
      <c r="F764" s="288"/>
      <c r="G764" s="288"/>
      <c r="H764" s="288"/>
      <c r="I764" s="288"/>
      <c r="J764" s="288"/>
      <c r="K764" s="288"/>
      <c r="L764" s="288"/>
      <c r="M764" s="288"/>
      <c r="N764" s="288"/>
      <c r="O764" s="288"/>
      <c r="P764" s="288"/>
      <c r="Q764" s="288"/>
      <c r="R764" s="288"/>
      <c r="S764" s="288"/>
      <c r="T764" s="288"/>
      <c r="U764" s="288"/>
      <c r="V764" s="288"/>
      <c r="W764" s="288"/>
      <c r="X764" s="288"/>
      <c r="Y764" s="288"/>
      <c r="Z764" s="288"/>
      <c r="AA764" s="288"/>
      <c r="AB764" s="288"/>
      <c r="AC764" s="288"/>
    </row>
    <row r="765">
      <c r="A765" s="288"/>
      <c r="B765" s="288"/>
      <c r="C765" s="288"/>
      <c r="D765" s="288"/>
      <c r="E765" s="288"/>
      <c r="F765" s="288"/>
      <c r="G765" s="288"/>
      <c r="H765" s="288"/>
      <c r="I765" s="288"/>
      <c r="J765" s="288"/>
      <c r="K765" s="288"/>
      <c r="L765" s="288"/>
      <c r="M765" s="288"/>
      <c r="N765" s="288"/>
      <c r="O765" s="288"/>
      <c r="P765" s="288"/>
      <c r="Q765" s="288"/>
      <c r="R765" s="288"/>
      <c r="S765" s="288"/>
      <c r="T765" s="288"/>
      <c r="U765" s="288"/>
      <c r="V765" s="288"/>
      <c r="W765" s="288"/>
      <c r="X765" s="288"/>
      <c r="Y765" s="288"/>
      <c r="Z765" s="288"/>
      <c r="AA765" s="288"/>
      <c r="AB765" s="288"/>
      <c r="AC765" s="288"/>
    </row>
    <row r="766">
      <c r="A766" s="288"/>
      <c r="B766" s="288"/>
      <c r="C766" s="288"/>
      <c r="D766" s="288"/>
      <c r="E766" s="288"/>
      <c r="F766" s="288"/>
      <c r="G766" s="288"/>
      <c r="H766" s="288"/>
      <c r="I766" s="288"/>
      <c r="J766" s="288"/>
      <c r="K766" s="288"/>
      <c r="L766" s="288"/>
      <c r="M766" s="288"/>
      <c r="N766" s="288"/>
      <c r="O766" s="288"/>
      <c r="P766" s="288"/>
      <c r="Q766" s="288"/>
      <c r="R766" s="288"/>
      <c r="S766" s="288"/>
      <c r="T766" s="288"/>
      <c r="U766" s="288"/>
      <c r="V766" s="288"/>
      <c r="W766" s="288"/>
      <c r="X766" s="288"/>
      <c r="Y766" s="288"/>
      <c r="Z766" s="288"/>
      <c r="AA766" s="288"/>
      <c r="AB766" s="288"/>
      <c r="AC766" s="288"/>
    </row>
    <row r="767">
      <c r="A767" s="288"/>
      <c r="B767" s="288"/>
      <c r="C767" s="288"/>
      <c r="D767" s="288"/>
      <c r="E767" s="288"/>
      <c r="F767" s="288"/>
      <c r="G767" s="288"/>
      <c r="H767" s="288"/>
      <c r="I767" s="288"/>
      <c r="J767" s="288"/>
      <c r="K767" s="288"/>
      <c r="L767" s="288"/>
      <c r="M767" s="288"/>
      <c r="N767" s="288"/>
      <c r="O767" s="288"/>
      <c r="P767" s="288"/>
      <c r="Q767" s="288"/>
      <c r="R767" s="288"/>
      <c r="S767" s="288"/>
      <c r="T767" s="288"/>
      <c r="U767" s="288"/>
      <c r="V767" s="288"/>
      <c r="W767" s="288"/>
      <c r="X767" s="288"/>
      <c r="Y767" s="288"/>
      <c r="Z767" s="288"/>
      <c r="AA767" s="288"/>
      <c r="AB767" s="288"/>
      <c r="AC767" s="288"/>
    </row>
    <row r="768">
      <c r="A768" s="288"/>
      <c r="B768" s="288"/>
      <c r="C768" s="288"/>
      <c r="D768" s="288"/>
      <c r="E768" s="288"/>
      <c r="F768" s="288"/>
      <c r="G768" s="288"/>
      <c r="H768" s="288"/>
      <c r="I768" s="288"/>
      <c r="J768" s="288"/>
      <c r="K768" s="288"/>
      <c r="L768" s="288"/>
      <c r="M768" s="288"/>
      <c r="N768" s="288"/>
      <c r="O768" s="288"/>
      <c r="P768" s="288"/>
      <c r="Q768" s="288"/>
      <c r="R768" s="288"/>
      <c r="S768" s="288"/>
      <c r="T768" s="288"/>
      <c r="U768" s="288"/>
      <c r="V768" s="288"/>
      <c r="W768" s="288"/>
      <c r="X768" s="288"/>
      <c r="Y768" s="288"/>
      <c r="Z768" s="288"/>
      <c r="AA768" s="288"/>
      <c r="AB768" s="288"/>
      <c r="AC768" s="288"/>
    </row>
    <row r="769">
      <c r="A769" s="288"/>
      <c r="B769" s="288"/>
      <c r="C769" s="288"/>
      <c r="D769" s="288"/>
      <c r="E769" s="288"/>
      <c r="F769" s="288"/>
      <c r="G769" s="288"/>
      <c r="H769" s="288"/>
      <c r="I769" s="288"/>
      <c r="J769" s="288"/>
      <c r="K769" s="288"/>
      <c r="L769" s="288"/>
      <c r="M769" s="288"/>
      <c r="N769" s="288"/>
      <c r="O769" s="288"/>
      <c r="P769" s="288"/>
      <c r="Q769" s="288"/>
      <c r="R769" s="288"/>
      <c r="S769" s="288"/>
      <c r="T769" s="288"/>
      <c r="U769" s="288"/>
      <c r="V769" s="288"/>
      <c r="W769" s="288"/>
      <c r="X769" s="288"/>
      <c r="Y769" s="288"/>
      <c r="Z769" s="288"/>
      <c r="AA769" s="288"/>
      <c r="AB769" s="288"/>
      <c r="AC769" s="288"/>
    </row>
    <row r="770">
      <c r="A770" s="288"/>
      <c r="B770" s="288"/>
      <c r="C770" s="288"/>
      <c r="D770" s="288"/>
      <c r="E770" s="288"/>
      <c r="F770" s="288"/>
      <c r="G770" s="288"/>
      <c r="H770" s="288"/>
      <c r="I770" s="288"/>
      <c r="J770" s="288"/>
      <c r="K770" s="288"/>
      <c r="L770" s="288"/>
      <c r="M770" s="288"/>
      <c r="N770" s="288"/>
      <c r="O770" s="288"/>
      <c r="P770" s="288"/>
      <c r="Q770" s="288"/>
      <c r="R770" s="288"/>
      <c r="S770" s="288"/>
      <c r="T770" s="288"/>
      <c r="U770" s="288"/>
      <c r="V770" s="288"/>
      <c r="W770" s="288"/>
      <c r="X770" s="288"/>
      <c r="Y770" s="288"/>
      <c r="Z770" s="288"/>
      <c r="AA770" s="288"/>
      <c r="AB770" s="288"/>
      <c r="AC770" s="288"/>
    </row>
    <row r="771">
      <c r="A771" s="288"/>
      <c r="B771" s="288"/>
      <c r="C771" s="288"/>
      <c r="D771" s="288"/>
      <c r="E771" s="288"/>
      <c r="F771" s="288"/>
      <c r="G771" s="288"/>
      <c r="H771" s="288"/>
      <c r="I771" s="288"/>
      <c r="J771" s="288"/>
      <c r="K771" s="288"/>
      <c r="L771" s="288"/>
      <c r="M771" s="288"/>
      <c r="N771" s="288"/>
      <c r="O771" s="288"/>
      <c r="P771" s="288"/>
      <c r="Q771" s="288"/>
      <c r="R771" s="288"/>
      <c r="S771" s="288"/>
      <c r="T771" s="288"/>
      <c r="U771" s="288"/>
      <c r="V771" s="288"/>
      <c r="W771" s="288"/>
      <c r="X771" s="288"/>
      <c r="Y771" s="288"/>
      <c r="Z771" s="288"/>
      <c r="AA771" s="288"/>
      <c r="AB771" s="288"/>
      <c r="AC771" s="288"/>
    </row>
    <row r="772">
      <c r="A772" s="288"/>
      <c r="B772" s="288"/>
      <c r="C772" s="288"/>
      <c r="D772" s="288"/>
      <c r="E772" s="288"/>
      <c r="F772" s="288"/>
      <c r="G772" s="288"/>
      <c r="H772" s="288"/>
      <c r="I772" s="288"/>
      <c r="J772" s="288"/>
      <c r="K772" s="288"/>
      <c r="L772" s="288"/>
      <c r="M772" s="288"/>
      <c r="N772" s="288"/>
      <c r="O772" s="288"/>
      <c r="P772" s="288"/>
      <c r="Q772" s="288"/>
      <c r="R772" s="288"/>
      <c r="S772" s="288"/>
      <c r="T772" s="288"/>
      <c r="U772" s="288"/>
      <c r="V772" s="288"/>
      <c r="W772" s="288"/>
      <c r="X772" s="288"/>
      <c r="Y772" s="288"/>
      <c r="Z772" s="288"/>
      <c r="AA772" s="288"/>
      <c r="AB772" s="288"/>
      <c r="AC772" s="288"/>
    </row>
    <row r="773">
      <c r="A773" s="288"/>
      <c r="B773" s="288"/>
      <c r="C773" s="288"/>
      <c r="D773" s="288"/>
      <c r="E773" s="288"/>
      <c r="F773" s="288"/>
      <c r="G773" s="288"/>
      <c r="H773" s="288"/>
      <c r="I773" s="288"/>
      <c r="J773" s="288"/>
      <c r="K773" s="288"/>
      <c r="L773" s="288"/>
      <c r="M773" s="288"/>
      <c r="N773" s="288"/>
      <c r="O773" s="288"/>
      <c r="P773" s="288"/>
      <c r="Q773" s="288"/>
      <c r="R773" s="288"/>
      <c r="S773" s="288"/>
      <c r="T773" s="288"/>
      <c r="U773" s="288"/>
      <c r="V773" s="288"/>
      <c r="W773" s="288"/>
      <c r="X773" s="288"/>
      <c r="Y773" s="288"/>
      <c r="Z773" s="288"/>
      <c r="AA773" s="288"/>
      <c r="AB773" s="288"/>
      <c r="AC773" s="288"/>
    </row>
    <row r="774">
      <c r="A774" s="288"/>
      <c r="B774" s="288"/>
      <c r="C774" s="288"/>
      <c r="D774" s="288"/>
      <c r="E774" s="288"/>
      <c r="F774" s="288"/>
      <c r="G774" s="288"/>
      <c r="H774" s="288"/>
      <c r="I774" s="288"/>
      <c r="J774" s="288"/>
      <c r="K774" s="288"/>
      <c r="L774" s="288"/>
      <c r="M774" s="288"/>
      <c r="N774" s="288"/>
      <c r="O774" s="288"/>
      <c r="P774" s="288"/>
      <c r="Q774" s="288"/>
      <c r="R774" s="288"/>
      <c r="S774" s="288"/>
      <c r="T774" s="288"/>
      <c r="U774" s="288"/>
      <c r="V774" s="288"/>
      <c r="W774" s="288"/>
      <c r="X774" s="288"/>
      <c r="Y774" s="288"/>
      <c r="Z774" s="288"/>
      <c r="AA774" s="288"/>
      <c r="AB774" s="288"/>
      <c r="AC774" s="288"/>
    </row>
    <row r="775">
      <c r="A775" s="288"/>
      <c r="B775" s="288"/>
      <c r="C775" s="288"/>
      <c r="D775" s="288"/>
      <c r="E775" s="288"/>
      <c r="F775" s="288"/>
      <c r="G775" s="288"/>
      <c r="H775" s="288"/>
      <c r="I775" s="288"/>
      <c r="J775" s="288"/>
      <c r="K775" s="288"/>
      <c r="L775" s="288"/>
      <c r="M775" s="288"/>
      <c r="N775" s="288"/>
      <c r="O775" s="288"/>
      <c r="P775" s="288"/>
      <c r="Q775" s="288"/>
      <c r="R775" s="288"/>
      <c r="S775" s="288"/>
      <c r="T775" s="288"/>
      <c r="U775" s="288"/>
      <c r="V775" s="288"/>
      <c r="W775" s="288"/>
      <c r="X775" s="288"/>
      <c r="Y775" s="288"/>
      <c r="Z775" s="288"/>
      <c r="AA775" s="288"/>
      <c r="AB775" s="288"/>
      <c r="AC775" s="288"/>
    </row>
    <row r="776">
      <c r="A776" s="288"/>
      <c r="B776" s="288"/>
      <c r="C776" s="288"/>
      <c r="D776" s="288"/>
      <c r="E776" s="288"/>
      <c r="F776" s="288"/>
      <c r="G776" s="288"/>
      <c r="H776" s="288"/>
      <c r="I776" s="288"/>
      <c r="J776" s="288"/>
      <c r="K776" s="288"/>
      <c r="L776" s="288"/>
      <c r="M776" s="288"/>
      <c r="N776" s="288"/>
      <c r="O776" s="288"/>
      <c r="P776" s="288"/>
      <c r="Q776" s="288"/>
      <c r="R776" s="288"/>
      <c r="S776" s="288"/>
      <c r="T776" s="288"/>
      <c r="U776" s="288"/>
      <c r="V776" s="288"/>
      <c r="W776" s="288"/>
      <c r="X776" s="288"/>
      <c r="Y776" s="288"/>
      <c r="Z776" s="288"/>
      <c r="AA776" s="288"/>
      <c r="AB776" s="288"/>
      <c r="AC776" s="288"/>
    </row>
    <row r="777">
      <c r="A777" s="288"/>
      <c r="B777" s="288"/>
      <c r="C777" s="288"/>
      <c r="D777" s="288"/>
      <c r="E777" s="288"/>
      <c r="F777" s="288"/>
      <c r="G777" s="288"/>
      <c r="H777" s="288"/>
      <c r="I777" s="288"/>
      <c r="J777" s="288"/>
      <c r="K777" s="288"/>
      <c r="L777" s="288"/>
      <c r="M777" s="288"/>
      <c r="N777" s="288"/>
      <c r="O777" s="288"/>
      <c r="P777" s="288"/>
      <c r="Q777" s="288"/>
      <c r="R777" s="288"/>
      <c r="S777" s="288"/>
      <c r="T777" s="288"/>
      <c r="U777" s="288"/>
      <c r="V777" s="288"/>
      <c r="W777" s="288"/>
      <c r="X777" s="288"/>
      <c r="Y777" s="288"/>
      <c r="Z777" s="288"/>
      <c r="AA777" s="288"/>
      <c r="AB777" s="288"/>
      <c r="AC777" s="288"/>
    </row>
    <row r="778">
      <c r="A778" s="288"/>
      <c r="B778" s="288"/>
      <c r="C778" s="288"/>
      <c r="D778" s="288"/>
      <c r="E778" s="288"/>
      <c r="F778" s="288"/>
      <c r="G778" s="288"/>
      <c r="H778" s="288"/>
      <c r="I778" s="288"/>
      <c r="J778" s="288"/>
      <c r="K778" s="288"/>
      <c r="L778" s="288"/>
      <c r="M778" s="288"/>
      <c r="N778" s="288"/>
      <c r="O778" s="288"/>
      <c r="P778" s="288"/>
      <c r="Q778" s="288"/>
      <c r="R778" s="288"/>
      <c r="S778" s="288"/>
      <c r="T778" s="288"/>
      <c r="U778" s="288"/>
      <c r="V778" s="288"/>
      <c r="W778" s="288"/>
      <c r="X778" s="288"/>
      <c r="Y778" s="288"/>
      <c r="Z778" s="288"/>
      <c r="AA778" s="288"/>
      <c r="AB778" s="288"/>
      <c r="AC778" s="288"/>
    </row>
    <row r="779">
      <c r="A779" s="288"/>
      <c r="B779" s="288"/>
      <c r="C779" s="288"/>
      <c r="D779" s="288"/>
      <c r="E779" s="288"/>
      <c r="F779" s="288"/>
      <c r="G779" s="288"/>
      <c r="H779" s="288"/>
      <c r="I779" s="288"/>
      <c r="J779" s="288"/>
      <c r="K779" s="288"/>
      <c r="L779" s="288"/>
      <c r="M779" s="288"/>
      <c r="N779" s="288"/>
      <c r="O779" s="288"/>
      <c r="P779" s="288"/>
      <c r="Q779" s="288"/>
      <c r="R779" s="288"/>
      <c r="S779" s="288"/>
      <c r="T779" s="288"/>
      <c r="U779" s="288"/>
      <c r="V779" s="288"/>
      <c r="W779" s="288"/>
      <c r="X779" s="288"/>
      <c r="Y779" s="288"/>
      <c r="Z779" s="288"/>
      <c r="AA779" s="288"/>
      <c r="AB779" s="288"/>
      <c r="AC779" s="288"/>
    </row>
    <row r="780">
      <c r="A780" s="288"/>
      <c r="B780" s="288"/>
      <c r="C780" s="288"/>
      <c r="D780" s="288"/>
      <c r="E780" s="288"/>
      <c r="F780" s="288"/>
      <c r="G780" s="288"/>
      <c r="H780" s="288"/>
      <c r="I780" s="288"/>
      <c r="J780" s="288"/>
      <c r="K780" s="288"/>
      <c r="L780" s="288"/>
      <c r="M780" s="288"/>
      <c r="N780" s="288"/>
      <c r="O780" s="288"/>
      <c r="P780" s="288"/>
      <c r="Q780" s="288"/>
      <c r="R780" s="288"/>
      <c r="S780" s="288"/>
      <c r="T780" s="288"/>
      <c r="U780" s="288"/>
      <c r="V780" s="288"/>
      <c r="W780" s="288"/>
      <c r="X780" s="288"/>
      <c r="Y780" s="288"/>
      <c r="Z780" s="288"/>
      <c r="AA780" s="288"/>
      <c r="AB780" s="288"/>
      <c r="AC780" s="288"/>
    </row>
    <row r="781">
      <c r="A781" s="288"/>
      <c r="B781" s="288"/>
      <c r="C781" s="288"/>
      <c r="D781" s="288"/>
      <c r="E781" s="288"/>
      <c r="F781" s="288"/>
      <c r="G781" s="288"/>
      <c r="H781" s="288"/>
      <c r="I781" s="288"/>
      <c r="J781" s="288"/>
      <c r="K781" s="288"/>
      <c r="L781" s="288"/>
      <c r="M781" s="288"/>
      <c r="N781" s="288"/>
      <c r="O781" s="288"/>
      <c r="P781" s="288"/>
      <c r="Q781" s="288"/>
      <c r="R781" s="288"/>
      <c r="S781" s="288"/>
      <c r="T781" s="288"/>
      <c r="U781" s="288"/>
      <c r="V781" s="288"/>
      <c r="W781" s="288"/>
      <c r="X781" s="288"/>
      <c r="Y781" s="288"/>
      <c r="Z781" s="288"/>
      <c r="AA781" s="288"/>
      <c r="AB781" s="288"/>
      <c r="AC781" s="288"/>
    </row>
    <row r="782">
      <c r="A782" s="288"/>
      <c r="B782" s="288"/>
      <c r="C782" s="288"/>
      <c r="D782" s="288"/>
      <c r="E782" s="288"/>
      <c r="F782" s="288"/>
      <c r="G782" s="288"/>
      <c r="H782" s="288"/>
      <c r="I782" s="288"/>
      <c r="J782" s="288"/>
      <c r="K782" s="288"/>
      <c r="L782" s="288"/>
      <c r="M782" s="288"/>
      <c r="N782" s="288"/>
      <c r="O782" s="288"/>
      <c r="P782" s="288"/>
      <c r="Q782" s="288"/>
      <c r="R782" s="288"/>
      <c r="S782" s="288"/>
      <c r="T782" s="288"/>
      <c r="U782" s="288"/>
      <c r="V782" s="288"/>
      <c r="W782" s="288"/>
      <c r="X782" s="288"/>
      <c r="Y782" s="288"/>
      <c r="Z782" s="288"/>
      <c r="AA782" s="288"/>
      <c r="AB782" s="288"/>
      <c r="AC782" s="288"/>
    </row>
    <row r="783">
      <c r="A783" s="288"/>
      <c r="B783" s="288"/>
      <c r="C783" s="288"/>
      <c r="D783" s="288"/>
      <c r="E783" s="288"/>
      <c r="F783" s="288"/>
      <c r="G783" s="288"/>
      <c r="H783" s="288"/>
      <c r="I783" s="288"/>
      <c r="J783" s="288"/>
      <c r="K783" s="288"/>
      <c r="L783" s="288"/>
      <c r="M783" s="288"/>
      <c r="N783" s="288"/>
      <c r="O783" s="288"/>
      <c r="P783" s="288"/>
      <c r="Q783" s="288"/>
      <c r="R783" s="288"/>
      <c r="S783" s="288"/>
      <c r="T783" s="288"/>
      <c r="U783" s="288"/>
      <c r="V783" s="288"/>
      <c r="W783" s="288"/>
      <c r="X783" s="288"/>
      <c r="Y783" s="288"/>
      <c r="Z783" s="288"/>
      <c r="AA783" s="288"/>
      <c r="AB783" s="288"/>
      <c r="AC783" s="288"/>
    </row>
    <row r="784">
      <c r="A784" s="288"/>
      <c r="B784" s="288"/>
      <c r="C784" s="288"/>
      <c r="D784" s="288"/>
      <c r="E784" s="288"/>
      <c r="F784" s="288"/>
      <c r="G784" s="288"/>
      <c r="H784" s="288"/>
      <c r="I784" s="288"/>
      <c r="J784" s="288"/>
      <c r="K784" s="288"/>
      <c r="L784" s="288"/>
      <c r="M784" s="288"/>
      <c r="N784" s="288"/>
      <c r="O784" s="288"/>
      <c r="P784" s="288"/>
      <c r="Q784" s="288"/>
      <c r="R784" s="288"/>
      <c r="S784" s="288"/>
      <c r="T784" s="288"/>
      <c r="U784" s="288"/>
      <c r="V784" s="288"/>
      <c r="W784" s="288"/>
      <c r="X784" s="288"/>
      <c r="Y784" s="288"/>
      <c r="Z784" s="288"/>
      <c r="AA784" s="288"/>
      <c r="AB784" s="288"/>
      <c r="AC784" s="288"/>
    </row>
    <row r="785">
      <c r="A785" s="288"/>
      <c r="B785" s="288"/>
      <c r="C785" s="288"/>
      <c r="D785" s="288"/>
      <c r="E785" s="288"/>
      <c r="F785" s="288"/>
      <c r="G785" s="288"/>
      <c r="H785" s="288"/>
      <c r="I785" s="288"/>
      <c r="J785" s="288"/>
      <c r="K785" s="288"/>
      <c r="L785" s="288"/>
      <c r="M785" s="288"/>
      <c r="N785" s="288"/>
      <c r="O785" s="288"/>
      <c r="P785" s="288"/>
      <c r="Q785" s="288"/>
      <c r="R785" s="288"/>
      <c r="S785" s="288"/>
      <c r="T785" s="288"/>
      <c r="U785" s="288"/>
      <c r="V785" s="288"/>
      <c r="W785" s="288"/>
      <c r="X785" s="288"/>
      <c r="Y785" s="288"/>
      <c r="Z785" s="288"/>
      <c r="AA785" s="288"/>
      <c r="AB785" s="288"/>
      <c r="AC785" s="288"/>
    </row>
    <row r="786">
      <c r="A786" s="288"/>
      <c r="B786" s="288"/>
      <c r="C786" s="288"/>
      <c r="D786" s="288"/>
      <c r="E786" s="288"/>
      <c r="F786" s="288"/>
      <c r="G786" s="288"/>
      <c r="H786" s="288"/>
      <c r="I786" s="288"/>
      <c r="J786" s="288"/>
      <c r="K786" s="288"/>
      <c r="L786" s="288"/>
      <c r="M786" s="288"/>
      <c r="N786" s="288"/>
      <c r="O786" s="288"/>
      <c r="P786" s="288"/>
      <c r="Q786" s="288"/>
      <c r="R786" s="288"/>
      <c r="S786" s="288"/>
      <c r="T786" s="288"/>
      <c r="U786" s="288"/>
      <c r="V786" s="288"/>
      <c r="W786" s="288"/>
      <c r="X786" s="288"/>
      <c r="Y786" s="288"/>
      <c r="Z786" s="288"/>
      <c r="AA786" s="288"/>
      <c r="AB786" s="288"/>
      <c r="AC786" s="288"/>
    </row>
    <row r="787">
      <c r="A787" s="288"/>
      <c r="B787" s="288"/>
      <c r="C787" s="288"/>
      <c r="D787" s="288"/>
      <c r="E787" s="288"/>
      <c r="F787" s="288"/>
      <c r="G787" s="288"/>
      <c r="H787" s="288"/>
      <c r="I787" s="288"/>
      <c r="J787" s="288"/>
      <c r="K787" s="288"/>
      <c r="L787" s="288"/>
      <c r="M787" s="288"/>
      <c r="N787" s="288"/>
      <c r="O787" s="288"/>
      <c r="P787" s="288"/>
      <c r="Q787" s="288"/>
      <c r="R787" s="288"/>
      <c r="S787" s="288"/>
      <c r="T787" s="288"/>
      <c r="U787" s="288"/>
      <c r="V787" s="288"/>
      <c r="W787" s="288"/>
      <c r="X787" s="288"/>
      <c r="Y787" s="288"/>
      <c r="Z787" s="288"/>
      <c r="AA787" s="288"/>
      <c r="AB787" s="288"/>
      <c r="AC787" s="288"/>
    </row>
    <row r="788">
      <c r="A788" s="288"/>
      <c r="B788" s="288"/>
      <c r="C788" s="288"/>
      <c r="D788" s="288"/>
      <c r="E788" s="288"/>
      <c r="F788" s="288"/>
      <c r="G788" s="288"/>
      <c r="H788" s="288"/>
      <c r="I788" s="288"/>
      <c r="J788" s="288"/>
      <c r="K788" s="288"/>
      <c r="L788" s="288"/>
      <c r="M788" s="288"/>
      <c r="N788" s="288"/>
      <c r="O788" s="288"/>
      <c r="P788" s="288"/>
      <c r="Q788" s="288"/>
      <c r="R788" s="288"/>
      <c r="S788" s="288"/>
      <c r="T788" s="288"/>
      <c r="U788" s="288"/>
      <c r="V788" s="288"/>
      <c r="W788" s="288"/>
      <c r="X788" s="288"/>
      <c r="Y788" s="288"/>
      <c r="Z788" s="288"/>
      <c r="AA788" s="288"/>
      <c r="AB788" s="288"/>
      <c r="AC788" s="288"/>
    </row>
    <row r="789">
      <c r="A789" s="288"/>
      <c r="B789" s="288"/>
      <c r="C789" s="288"/>
      <c r="D789" s="288"/>
      <c r="E789" s="288"/>
      <c r="F789" s="288"/>
      <c r="G789" s="288"/>
      <c r="H789" s="288"/>
      <c r="I789" s="288"/>
      <c r="J789" s="288"/>
      <c r="K789" s="288"/>
      <c r="L789" s="288"/>
      <c r="M789" s="288"/>
      <c r="N789" s="288"/>
      <c r="O789" s="288"/>
      <c r="P789" s="288"/>
      <c r="Q789" s="288"/>
      <c r="R789" s="288"/>
      <c r="S789" s="288"/>
      <c r="T789" s="288"/>
      <c r="U789" s="288"/>
      <c r="V789" s="288"/>
      <c r="W789" s="288"/>
      <c r="X789" s="288"/>
      <c r="Y789" s="288"/>
      <c r="Z789" s="288"/>
      <c r="AA789" s="288"/>
      <c r="AB789" s="288"/>
      <c r="AC789" s="288"/>
    </row>
    <row r="790">
      <c r="A790" s="288"/>
      <c r="B790" s="288"/>
      <c r="C790" s="288"/>
      <c r="D790" s="288"/>
      <c r="E790" s="288"/>
      <c r="F790" s="288"/>
      <c r="G790" s="288"/>
      <c r="H790" s="288"/>
      <c r="I790" s="288"/>
      <c r="J790" s="288"/>
      <c r="K790" s="288"/>
      <c r="L790" s="288"/>
      <c r="M790" s="288"/>
      <c r="N790" s="288"/>
      <c r="O790" s="288"/>
      <c r="P790" s="288"/>
      <c r="Q790" s="288"/>
      <c r="R790" s="288"/>
      <c r="S790" s="288"/>
      <c r="T790" s="288"/>
      <c r="U790" s="288"/>
      <c r="V790" s="288"/>
      <c r="W790" s="288"/>
      <c r="X790" s="288"/>
      <c r="Y790" s="288"/>
      <c r="Z790" s="288"/>
      <c r="AA790" s="288"/>
      <c r="AB790" s="288"/>
      <c r="AC790" s="288"/>
    </row>
    <row r="791">
      <c r="A791" s="288"/>
      <c r="B791" s="288"/>
      <c r="C791" s="288"/>
      <c r="D791" s="288"/>
      <c r="E791" s="288"/>
      <c r="F791" s="288"/>
      <c r="G791" s="288"/>
      <c r="H791" s="288"/>
      <c r="I791" s="288"/>
      <c r="J791" s="288"/>
      <c r="K791" s="288"/>
      <c r="L791" s="288"/>
      <c r="M791" s="288"/>
      <c r="N791" s="288"/>
      <c r="O791" s="288"/>
      <c r="P791" s="288"/>
      <c r="Q791" s="288"/>
      <c r="R791" s="288"/>
      <c r="S791" s="288"/>
      <c r="T791" s="288"/>
      <c r="U791" s="288"/>
      <c r="V791" s="288"/>
      <c r="W791" s="288"/>
      <c r="X791" s="288"/>
      <c r="Y791" s="288"/>
      <c r="Z791" s="288"/>
      <c r="AA791" s="288"/>
      <c r="AB791" s="288"/>
      <c r="AC791" s="288"/>
    </row>
    <row r="792">
      <c r="A792" s="288"/>
      <c r="B792" s="288"/>
      <c r="C792" s="288"/>
      <c r="D792" s="288"/>
      <c r="E792" s="288"/>
      <c r="F792" s="288"/>
      <c r="G792" s="288"/>
      <c r="H792" s="288"/>
      <c r="I792" s="288"/>
      <c r="J792" s="288"/>
      <c r="K792" s="288"/>
      <c r="L792" s="288"/>
      <c r="M792" s="288"/>
      <c r="N792" s="288"/>
      <c r="O792" s="288"/>
      <c r="P792" s="288"/>
      <c r="Q792" s="288"/>
      <c r="R792" s="288"/>
      <c r="S792" s="288"/>
      <c r="T792" s="288"/>
      <c r="U792" s="288"/>
      <c r="V792" s="288"/>
      <c r="W792" s="288"/>
      <c r="X792" s="288"/>
      <c r="Y792" s="288"/>
      <c r="Z792" s="288"/>
      <c r="AA792" s="288"/>
      <c r="AB792" s="288"/>
      <c r="AC792" s="288"/>
    </row>
    <row r="793">
      <c r="A793" s="288"/>
      <c r="B793" s="288"/>
      <c r="C793" s="288"/>
      <c r="D793" s="288"/>
      <c r="E793" s="288"/>
      <c r="F793" s="288"/>
      <c r="G793" s="288"/>
      <c r="H793" s="288"/>
      <c r="I793" s="288"/>
      <c r="J793" s="288"/>
      <c r="K793" s="288"/>
      <c r="L793" s="288"/>
      <c r="M793" s="288"/>
      <c r="N793" s="288"/>
      <c r="O793" s="288"/>
      <c r="P793" s="288"/>
      <c r="Q793" s="288"/>
      <c r="R793" s="288"/>
      <c r="S793" s="288"/>
      <c r="T793" s="288"/>
      <c r="U793" s="288"/>
      <c r="V793" s="288"/>
      <c r="W793" s="288"/>
      <c r="X793" s="288"/>
      <c r="Y793" s="288"/>
      <c r="Z793" s="288"/>
      <c r="AA793" s="288"/>
      <c r="AB793" s="288"/>
      <c r="AC793" s="288"/>
    </row>
    <row r="794">
      <c r="A794" s="288"/>
      <c r="B794" s="288"/>
      <c r="C794" s="288"/>
      <c r="D794" s="288"/>
      <c r="E794" s="288"/>
      <c r="F794" s="288"/>
      <c r="G794" s="288"/>
      <c r="H794" s="288"/>
      <c r="I794" s="288"/>
      <c r="J794" s="288"/>
      <c r="K794" s="288"/>
      <c r="L794" s="288"/>
      <c r="M794" s="288"/>
      <c r="N794" s="288"/>
      <c r="O794" s="288"/>
      <c r="P794" s="288"/>
      <c r="Q794" s="288"/>
      <c r="R794" s="288"/>
      <c r="S794" s="288"/>
      <c r="T794" s="288"/>
      <c r="U794" s="288"/>
      <c r="V794" s="288"/>
      <c r="W794" s="288"/>
      <c r="X794" s="288"/>
      <c r="Y794" s="288"/>
      <c r="Z794" s="288"/>
      <c r="AA794" s="288"/>
      <c r="AB794" s="288"/>
      <c r="AC794" s="288"/>
    </row>
    <row r="795">
      <c r="A795" s="288"/>
      <c r="B795" s="288"/>
      <c r="C795" s="288"/>
      <c r="D795" s="288"/>
      <c r="E795" s="288"/>
      <c r="F795" s="288"/>
      <c r="G795" s="288"/>
      <c r="H795" s="288"/>
      <c r="I795" s="288"/>
      <c r="J795" s="288"/>
      <c r="K795" s="288"/>
      <c r="L795" s="288"/>
      <c r="M795" s="288"/>
      <c r="N795" s="288"/>
      <c r="O795" s="288"/>
      <c r="P795" s="288"/>
      <c r="Q795" s="288"/>
      <c r="R795" s="288"/>
      <c r="S795" s="288"/>
      <c r="T795" s="288"/>
      <c r="U795" s="288"/>
      <c r="V795" s="288"/>
      <c r="W795" s="288"/>
      <c r="X795" s="288"/>
      <c r="Y795" s="288"/>
      <c r="Z795" s="288"/>
      <c r="AA795" s="288"/>
      <c r="AB795" s="288"/>
      <c r="AC795" s="288"/>
    </row>
    <row r="796">
      <c r="A796" s="288"/>
      <c r="B796" s="288"/>
      <c r="C796" s="288"/>
      <c r="D796" s="288"/>
      <c r="E796" s="288"/>
      <c r="F796" s="288"/>
      <c r="G796" s="288"/>
      <c r="H796" s="288"/>
      <c r="I796" s="288"/>
      <c r="J796" s="288"/>
      <c r="K796" s="288"/>
      <c r="L796" s="288"/>
      <c r="M796" s="288"/>
      <c r="N796" s="288"/>
      <c r="O796" s="288"/>
      <c r="P796" s="288"/>
      <c r="Q796" s="288"/>
      <c r="R796" s="288"/>
      <c r="S796" s="288"/>
      <c r="T796" s="288"/>
      <c r="U796" s="288"/>
      <c r="V796" s="288"/>
      <c r="W796" s="288"/>
      <c r="X796" s="288"/>
      <c r="Y796" s="288"/>
      <c r="Z796" s="288"/>
      <c r="AA796" s="288"/>
      <c r="AB796" s="288"/>
      <c r="AC796" s="288"/>
    </row>
    <row r="797">
      <c r="A797" s="288"/>
      <c r="B797" s="288"/>
      <c r="C797" s="288"/>
      <c r="D797" s="288"/>
      <c r="E797" s="288"/>
      <c r="F797" s="288"/>
      <c r="G797" s="288"/>
      <c r="H797" s="288"/>
      <c r="I797" s="288"/>
      <c r="J797" s="288"/>
      <c r="K797" s="288"/>
      <c r="L797" s="288"/>
      <c r="M797" s="288"/>
      <c r="N797" s="288"/>
      <c r="O797" s="288"/>
      <c r="P797" s="288"/>
      <c r="Q797" s="288"/>
      <c r="R797" s="288"/>
      <c r="S797" s="288"/>
      <c r="T797" s="288"/>
      <c r="U797" s="288"/>
      <c r="V797" s="288"/>
      <c r="W797" s="288"/>
      <c r="X797" s="288"/>
      <c r="Y797" s="288"/>
      <c r="Z797" s="288"/>
      <c r="AA797" s="288"/>
      <c r="AB797" s="288"/>
      <c r="AC797" s="288"/>
    </row>
    <row r="798">
      <c r="A798" s="288"/>
      <c r="B798" s="288"/>
      <c r="C798" s="288"/>
      <c r="D798" s="288"/>
      <c r="E798" s="288"/>
      <c r="F798" s="288"/>
      <c r="G798" s="288"/>
      <c r="H798" s="288"/>
      <c r="I798" s="288"/>
      <c r="J798" s="288"/>
      <c r="K798" s="288"/>
      <c r="L798" s="288"/>
      <c r="M798" s="288"/>
      <c r="N798" s="288"/>
      <c r="O798" s="288"/>
      <c r="P798" s="288"/>
      <c r="Q798" s="288"/>
      <c r="R798" s="288"/>
      <c r="S798" s="288"/>
      <c r="T798" s="288"/>
      <c r="U798" s="288"/>
      <c r="V798" s="288"/>
      <c r="W798" s="288"/>
      <c r="X798" s="288"/>
      <c r="Y798" s="288"/>
      <c r="Z798" s="288"/>
      <c r="AA798" s="288"/>
      <c r="AB798" s="288"/>
      <c r="AC798" s="288"/>
    </row>
    <row r="799">
      <c r="A799" s="288"/>
      <c r="B799" s="288"/>
      <c r="C799" s="288"/>
      <c r="D799" s="288"/>
      <c r="E799" s="288"/>
      <c r="F799" s="288"/>
      <c r="G799" s="288"/>
      <c r="H799" s="288"/>
      <c r="I799" s="288"/>
      <c r="J799" s="288"/>
      <c r="K799" s="288"/>
      <c r="L799" s="288"/>
      <c r="M799" s="288"/>
      <c r="N799" s="288"/>
      <c r="O799" s="288"/>
      <c r="P799" s="288"/>
      <c r="Q799" s="288"/>
      <c r="R799" s="288"/>
      <c r="S799" s="288"/>
      <c r="T799" s="288"/>
      <c r="U799" s="288"/>
      <c r="V799" s="288"/>
      <c r="W799" s="288"/>
      <c r="X799" s="288"/>
      <c r="Y799" s="288"/>
      <c r="Z799" s="288"/>
      <c r="AA799" s="288"/>
      <c r="AB799" s="288"/>
      <c r="AC799" s="288"/>
    </row>
    <row r="800">
      <c r="A800" s="288"/>
      <c r="B800" s="288"/>
      <c r="C800" s="288"/>
      <c r="D800" s="288"/>
      <c r="E800" s="288"/>
      <c r="F800" s="288"/>
      <c r="G800" s="288"/>
      <c r="H800" s="288"/>
      <c r="I800" s="288"/>
      <c r="J800" s="288"/>
      <c r="K800" s="288"/>
      <c r="L800" s="288"/>
      <c r="M800" s="288"/>
      <c r="N800" s="288"/>
      <c r="O800" s="288"/>
      <c r="P800" s="288"/>
      <c r="Q800" s="288"/>
      <c r="R800" s="288"/>
      <c r="S800" s="288"/>
      <c r="T800" s="288"/>
      <c r="U800" s="288"/>
      <c r="V800" s="288"/>
      <c r="W800" s="288"/>
      <c r="X800" s="288"/>
      <c r="Y800" s="288"/>
      <c r="Z800" s="288"/>
      <c r="AA800" s="288"/>
      <c r="AB800" s="288"/>
      <c r="AC800" s="288"/>
    </row>
    <row r="801">
      <c r="A801" s="288"/>
      <c r="B801" s="288"/>
      <c r="C801" s="288"/>
      <c r="D801" s="288"/>
      <c r="E801" s="288"/>
      <c r="F801" s="288"/>
      <c r="G801" s="288"/>
      <c r="H801" s="288"/>
      <c r="I801" s="288"/>
      <c r="J801" s="288"/>
      <c r="K801" s="288"/>
      <c r="L801" s="288"/>
      <c r="M801" s="288"/>
      <c r="N801" s="288"/>
      <c r="O801" s="288"/>
      <c r="P801" s="288"/>
      <c r="Q801" s="288"/>
      <c r="R801" s="288"/>
      <c r="S801" s="288"/>
      <c r="T801" s="288"/>
      <c r="U801" s="288"/>
      <c r="V801" s="288"/>
      <c r="W801" s="288"/>
      <c r="X801" s="288"/>
      <c r="Y801" s="288"/>
      <c r="Z801" s="288"/>
      <c r="AA801" s="288"/>
      <c r="AB801" s="288"/>
      <c r="AC801" s="288"/>
    </row>
    <row r="802">
      <c r="A802" s="288"/>
      <c r="B802" s="288"/>
      <c r="C802" s="288"/>
      <c r="D802" s="288"/>
      <c r="E802" s="288"/>
      <c r="F802" s="288"/>
      <c r="G802" s="288"/>
      <c r="H802" s="288"/>
      <c r="I802" s="288"/>
      <c r="J802" s="288"/>
      <c r="K802" s="288"/>
      <c r="L802" s="288"/>
      <c r="M802" s="288"/>
      <c r="N802" s="288"/>
      <c r="O802" s="288"/>
      <c r="P802" s="288"/>
      <c r="Q802" s="288"/>
      <c r="R802" s="288"/>
      <c r="S802" s="288"/>
      <c r="T802" s="288"/>
      <c r="U802" s="288"/>
      <c r="V802" s="288"/>
      <c r="W802" s="288"/>
      <c r="X802" s="288"/>
      <c r="Y802" s="288"/>
      <c r="Z802" s="288"/>
      <c r="AA802" s="288"/>
      <c r="AB802" s="288"/>
      <c r="AC802" s="288"/>
    </row>
    <row r="803">
      <c r="A803" s="288"/>
      <c r="B803" s="288"/>
      <c r="C803" s="288"/>
      <c r="D803" s="288"/>
      <c r="E803" s="288"/>
      <c r="F803" s="288"/>
      <c r="G803" s="288"/>
      <c r="H803" s="288"/>
      <c r="I803" s="288"/>
      <c r="J803" s="288"/>
      <c r="K803" s="288"/>
      <c r="L803" s="288"/>
      <c r="M803" s="288"/>
      <c r="N803" s="288"/>
      <c r="O803" s="288"/>
      <c r="P803" s="288"/>
      <c r="Q803" s="288"/>
      <c r="R803" s="288"/>
      <c r="S803" s="288"/>
      <c r="T803" s="288"/>
      <c r="U803" s="288"/>
      <c r="V803" s="288"/>
      <c r="W803" s="288"/>
      <c r="X803" s="288"/>
      <c r="Y803" s="288"/>
      <c r="Z803" s="288"/>
      <c r="AA803" s="288"/>
      <c r="AB803" s="288"/>
      <c r="AC803" s="288"/>
    </row>
    <row r="804">
      <c r="A804" s="288"/>
      <c r="B804" s="288"/>
      <c r="C804" s="288"/>
      <c r="D804" s="288"/>
      <c r="E804" s="288"/>
      <c r="F804" s="288"/>
      <c r="G804" s="288"/>
      <c r="H804" s="288"/>
      <c r="I804" s="288"/>
      <c r="J804" s="288"/>
      <c r="K804" s="288"/>
      <c r="L804" s="288"/>
      <c r="M804" s="288"/>
      <c r="N804" s="288"/>
      <c r="O804" s="288"/>
      <c r="P804" s="288"/>
      <c r="Q804" s="288"/>
      <c r="R804" s="288"/>
      <c r="S804" s="288"/>
      <c r="T804" s="288"/>
      <c r="U804" s="288"/>
      <c r="V804" s="288"/>
      <c r="W804" s="288"/>
      <c r="X804" s="288"/>
      <c r="Y804" s="288"/>
      <c r="Z804" s="288"/>
      <c r="AA804" s="288"/>
      <c r="AB804" s="288"/>
      <c r="AC804" s="288"/>
    </row>
    <row r="805">
      <c r="A805" s="288"/>
      <c r="B805" s="288"/>
      <c r="C805" s="288"/>
      <c r="D805" s="288"/>
      <c r="E805" s="288"/>
      <c r="F805" s="288"/>
      <c r="G805" s="288"/>
      <c r="H805" s="288"/>
      <c r="I805" s="288"/>
      <c r="J805" s="288"/>
      <c r="K805" s="288"/>
      <c r="L805" s="288"/>
      <c r="M805" s="288"/>
      <c r="N805" s="288"/>
      <c r="O805" s="288"/>
      <c r="P805" s="288"/>
      <c r="Q805" s="288"/>
      <c r="R805" s="288"/>
      <c r="S805" s="288"/>
      <c r="T805" s="288"/>
      <c r="U805" s="288"/>
      <c r="V805" s="288"/>
      <c r="W805" s="288"/>
      <c r="X805" s="288"/>
      <c r="Y805" s="288"/>
      <c r="Z805" s="288"/>
      <c r="AA805" s="288"/>
      <c r="AB805" s="288"/>
      <c r="AC805" s="288"/>
    </row>
    <row r="806">
      <c r="A806" s="288"/>
      <c r="B806" s="288"/>
      <c r="C806" s="288"/>
      <c r="D806" s="288"/>
      <c r="E806" s="288"/>
      <c r="F806" s="288"/>
      <c r="G806" s="288"/>
      <c r="H806" s="288"/>
      <c r="I806" s="288"/>
      <c r="J806" s="288"/>
      <c r="K806" s="288"/>
      <c r="L806" s="288"/>
      <c r="M806" s="288"/>
      <c r="N806" s="288"/>
      <c r="O806" s="288"/>
      <c r="P806" s="288"/>
      <c r="Q806" s="288"/>
      <c r="R806" s="288"/>
      <c r="S806" s="288"/>
      <c r="T806" s="288"/>
      <c r="U806" s="288"/>
      <c r="V806" s="288"/>
      <c r="W806" s="288"/>
      <c r="X806" s="288"/>
      <c r="Y806" s="288"/>
      <c r="Z806" s="288"/>
      <c r="AA806" s="288"/>
      <c r="AB806" s="288"/>
      <c r="AC806" s="288"/>
    </row>
    <row r="807">
      <c r="A807" s="288"/>
      <c r="B807" s="288"/>
      <c r="C807" s="288"/>
      <c r="D807" s="288"/>
      <c r="E807" s="288"/>
      <c r="F807" s="288"/>
      <c r="G807" s="288"/>
      <c r="H807" s="288"/>
      <c r="I807" s="288"/>
      <c r="J807" s="288"/>
      <c r="K807" s="288"/>
      <c r="L807" s="288"/>
      <c r="M807" s="288"/>
      <c r="N807" s="288"/>
      <c r="O807" s="288"/>
      <c r="P807" s="288"/>
      <c r="Q807" s="288"/>
      <c r="R807" s="288"/>
      <c r="S807" s="288"/>
      <c r="T807" s="288"/>
      <c r="U807" s="288"/>
      <c r="V807" s="288"/>
      <c r="W807" s="288"/>
      <c r="X807" s="288"/>
      <c r="Y807" s="288"/>
      <c r="Z807" s="288"/>
      <c r="AA807" s="288"/>
      <c r="AB807" s="288"/>
      <c r="AC807" s="288"/>
    </row>
    <row r="808">
      <c r="A808" s="288"/>
      <c r="B808" s="288"/>
      <c r="C808" s="288"/>
      <c r="D808" s="288"/>
      <c r="E808" s="288"/>
      <c r="F808" s="288"/>
      <c r="G808" s="288"/>
      <c r="H808" s="288"/>
      <c r="I808" s="288"/>
      <c r="J808" s="288"/>
      <c r="K808" s="288"/>
      <c r="L808" s="288"/>
      <c r="M808" s="288"/>
      <c r="N808" s="288"/>
      <c r="O808" s="288"/>
      <c r="P808" s="288"/>
      <c r="Q808" s="288"/>
      <c r="R808" s="288"/>
      <c r="S808" s="288"/>
      <c r="T808" s="288"/>
      <c r="U808" s="288"/>
      <c r="V808" s="288"/>
      <c r="W808" s="288"/>
      <c r="X808" s="288"/>
      <c r="Y808" s="288"/>
      <c r="Z808" s="288"/>
      <c r="AA808" s="288"/>
      <c r="AB808" s="288"/>
      <c r="AC808" s="288"/>
    </row>
    <row r="809">
      <c r="A809" s="288"/>
      <c r="B809" s="288"/>
      <c r="C809" s="288"/>
      <c r="D809" s="288"/>
      <c r="E809" s="288"/>
      <c r="F809" s="288"/>
      <c r="G809" s="288"/>
      <c r="H809" s="288"/>
      <c r="I809" s="288"/>
      <c r="J809" s="288"/>
      <c r="K809" s="288"/>
      <c r="L809" s="288"/>
      <c r="M809" s="288"/>
      <c r="N809" s="288"/>
      <c r="O809" s="288"/>
      <c r="P809" s="288"/>
      <c r="Q809" s="288"/>
      <c r="R809" s="288"/>
      <c r="S809" s="288"/>
      <c r="T809" s="288"/>
      <c r="U809" s="288"/>
      <c r="V809" s="288"/>
      <c r="W809" s="288"/>
      <c r="X809" s="288"/>
      <c r="Y809" s="288"/>
      <c r="Z809" s="288"/>
      <c r="AA809" s="288"/>
      <c r="AB809" s="288"/>
      <c r="AC809" s="288"/>
    </row>
    <row r="810">
      <c r="A810" s="288"/>
      <c r="B810" s="288"/>
      <c r="C810" s="288"/>
      <c r="D810" s="288"/>
      <c r="E810" s="288"/>
      <c r="F810" s="288"/>
      <c r="G810" s="288"/>
      <c r="H810" s="288"/>
      <c r="I810" s="288"/>
      <c r="J810" s="288"/>
      <c r="K810" s="288"/>
      <c r="L810" s="288"/>
      <c r="M810" s="288"/>
      <c r="N810" s="288"/>
      <c r="O810" s="288"/>
      <c r="P810" s="288"/>
      <c r="Q810" s="288"/>
      <c r="R810" s="288"/>
      <c r="S810" s="288"/>
      <c r="T810" s="288"/>
      <c r="U810" s="288"/>
      <c r="V810" s="288"/>
      <c r="W810" s="288"/>
      <c r="X810" s="288"/>
      <c r="Y810" s="288"/>
      <c r="Z810" s="288"/>
      <c r="AA810" s="288"/>
      <c r="AB810" s="288"/>
      <c r="AC810" s="288"/>
    </row>
    <row r="811">
      <c r="A811" s="288"/>
      <c r="B811" s="288"/>
      <c r="C811" s="288"/>
      <c r="D811" s="288"/>
      <c r="E811" s="288"/>
      <c r="F811" s="288"/>
      <c r="G811" s="288"/>
      <c r="H811" s="288"/>
      <c r="I811" s="288"/>
      <c r="J811" s="288"/>
      <c r="K811" s="288"/>
      <c r="L811" s="288"/>
      <c r="M811" s="288"/>
      <c r="N811" s="288"/>
      <c r="O811" s="288"/>
      <c r="P811" s="288"/>
      <c r="Q811" s="288"/>
      <c r="R811" s="288"/>
      <c r="S811" s="288"/>
      <c r="T811" s="288"/>
      <c r="U811" s="288"/>
      <c r="V811" s="288"/>
      <c r="W811" s="288"/>
      <c r="X811" s="288"/>
      <c r="Y811" s="288"/>
      <c r="Z811" s="288"/>
      <c r="AA811" s="288"/>
      <c r="AB811" s="288"/>
      <c r="AC811" s="288"/>
    </row>
    <row r="812">
      <c r="A812" s="288"/>
      <c r="B812" s="288"/>
      <c r="C812" s="288"/>
      <c r="D812" s="288"/>
      <c r="E812" s="288"/>
      <c r="F812" s="288"/>
      <c r="G812" s="288"/>
      <c r="H812" s="288"/>
      <c r="I812" s="288"/>
      <c r="J812" s="288"/>
      <c r="K812" s="288"/>
      <c r="L812" s="288"/>
      <c r="M812" s="288"/>
      <c r="N812" s="288"/>
      <c r="O812" s="288"/>
      <c r="P812" s="288"/>
      <c r="Q812" s="288"/>
      <c r="R812" s="288"/>
      <c r="S812" s="288"/>
      <c r="T812" s="288"/>
      <c r="U812" s="288"/>
      <c r="V812" s="288"/>
      <c r="W812" s="288"/>
      <c r="X812" s="288"/>
      <c r="Y812" s="288"/>
      <c r="Z812" s="288"/>
      <c r="AA812" s="288"/>
      <c r="AB812" s="288"/>
      <c r="AC812" s="288"/>
    </row>
    <row r="813">
      <c r="A813" s="288"/>
      <c r="B813" s="288"/>
      <c r="C813" s="288"/>
      <c r="D813" s="288"/>
      <c r="E813" s="288"/>
      <c r="F813" s="288"/>
      <c r="G813" s="288"/>
      <c r="H813" s="288"/>
      <c r="I813" s="288"/>
      <c r="J813" s="288"/>
      <c r="K813" s="288"/>
      <c r="L813" s="288"/>
      <c r="M813" s="288"/>
      <c r="N813" s="288"/>
      <c r="O813" s="288"/>
      <c r="P813" s="288"/>
      <c r="Q813" s="288"/>
      <c r="R813" s="288"/>
      <c r="S813" s="288"/>
      <c r="T813" s="288"/>
      <c r="U813" s="288"/>
      <c r="V813" s="288"/>
      <c r="W813" s="288"/>
      <c r="X813" s="288"/>
      <c r="Y813" s="288"/>
      <c r="Z813" s="288"/>
      <c r="AA813" s="288"/>
      <c r="AB813" s="288"/>
      <c r="AC813" s="288"/>
    </row>
    <row r="814">
      <c r="A814" s="288"/>
      <c r="B814" s="288"/>
      <c r="C814" s="288"/>
      <c r="D814" s="288"/>
      <c r="E814" s="288"/>
      <c r="F814" s="288"/>
      <c r="G814" s="288"/>
      <c r="H814" s="288"/>
      <c r="I814" s="288"/>
      <c r="J814" s="288"/>
      <c r="K814" s="288"/>
      <c r="L814" s="288"/>
      <c r="M814" s="288"/>
      <c r="N814" s="288"/>
      <c r="O814" s="288"/>
      <c r="P814" s="288"/>
      <c r="Q814" s="288"/>
      <c r="R814" s="288"/>
      <c r="S814" s="288"/>
      <c r="T814" s="288"/>
      <c r="U814" s="288"/>
      <c r="V814" s="288"/>
      <c r="W814" s="288"/>
      <c r="X814" s="288"/>
      <c r="Y814" s="288"/>
      <c r="Z814" s="288"/>
      <c r="AA814" s="288"/>
      <c r="AB814" s="288"/>
      <c r="AC814" s="288"/>
    </row>
    <row r="815">
      <c r="A815" s="288"/>
      <c r="B815" s="288"/>
      <c r="C815" s="288"/>
      <c r="D815" s="288"/>
      <c r="E815" s="288"/>
      <c r="F815" s="288"/>
      <c r="G815" s="288"/>
      <c r="H815" s="288"/>
      <c r="I815" s="288"/>
      <c r="J815" s="288"/>
      <c r="K815" s="288"/>
      <c r="L815" s="288"/>
      <c r="M815" s="288"/>
      <c r="N815" s="288"/>
      <c r="O815" s="288"/>
      <c r="P815" s="288"/>
      <c r="Q815" s="288"/>
      <c r="R815" s="288"/>
      <c r="S815" s="288"/>
      <c r="T815" s="288"/>
      <c r="U815" s="288"/>
      <c r="V815" s="288"/>
      <c r="W815" s="288"/>
      <c r="X815" s="288"/>
      <c r="Y815" s="288"/>
      <c r="Z815" s="288"/>
      <c r="AA815" s="288"/>
      <c r="AB815" s="288"/>
      <c r="AC815" s="288"/>
    </row>
    <row r="816">
      <c r="A816" s="288"/>
      <c r="B816" s="288"/>
      <c r="C816" s="288"/>
      <c r="D816" s="288"/>
      <c r="E816" s="288"/>
      <c r="F816" s="288"/>
      <c r="G816" s="288"/>
      <c r="H816" s="288"/>
      <c r="I816" s="288"/>
      <c r="J816" s="288"/>
      <c r="K816" s="288"/>
      <c r="L816" s="288"/>
      <c r="M816" s="288"/>
      <c r="N816" s="288"/>
      <c r="O816" s="288"/>
      <c r="P816" s="288"/>
      <c r="Q816" s="288"/>
      <c r="R816" s="288"/>
      <c r="S816" s="288"/>
      <c r="T816" s="288"/>
      <c r="U816" s="288"/>
      <c r="V816" s="288"/>
      <c r="W816" s="288"/>
      <c r="X816" s="288"/>
      <c r="Y816" s="288"/>
      <c r="Z816" s="288"/>
      <c r="AA816" s="288"/>
      <c r="AB816" s="288"/>
      <c r="AC816" s="288"/>
    </row>
    <row r="817">
      <c r="A817" s="288"/>
      <c r="B817" s="288"/>
      <c r="C817" s="288"/>
      <c r="D817" s="288"/>
      <c r="E817" s="288"/>
      <c r="F817" s="288"/>
      <c r="G817" s="288"/>
      <c r="H817" s="288"/>
      <c r="I817" s="288"/>
      <c r="J817" s="288"/>
      <c r="K817" s="288"/>
      <c r="L817" s="288"/>
      <c r="M817" s="288"/>
      <c r="N817" s="288"/>
      <c r="O817" s="288"/>
      <c r="P817" s="288"/>
      <c r="Q817" s="288"/>
      <c r="R817" s="288"/>
      <c r="S817" s="288"/>
      <c r="T817" s="288"/>
      <c r="U817" s="288"/>
      <c r="V817" s="288"/>
      <c r="W817" s="288"/>
      <c r="X817" s="288"/>
      <c r="Y817" s="288"/>
      <c r="Z817" s="288"/>
      <c r="AA817" s="288"/>
      <c r="AB817" s="288"/>
      <c r="AC817" s="288"/>
    </row>
    <row r="818">
      <c r="A818" s="288"/>
      <c r="B818" s="288"/>
      <c r="C818" s="288"/>
      <c r="D818" s="288"/>
      <c r="E818" s="288"/>
      <c r="F818" s="288"/>
      <c r="G818" s="288"/>
      <c r="H818" s="288"/>
      <c r="I818" s="288"/>
      <c r="J818" s="288"/>
      <c r="K818" s="288"/>
      <c r="L818" s="288"/>
      <c r="M818" s="288"/>
      <c r="N818" s="288"/>
      <c r="O818" s="288"/>
      <c r="P818" s="288"/>
      <c r="Q818" s="288"/>
      <c r="R818" s="288"/>
      <c r="S818" s="288"/>
      <c r="T818" s="288"/>
      <c r="U818" s="288"/>
      <c r="V818" s="288"/>
      <c r="W818" s="288"/>
      <c r="X818" s="288"/>
      <c r="Y818" s="288"/>
      <c r="Z818" s="288"/>
      <c r="AA818" s="288"/>
      <c r="AB818" s="288"/>
      <c r="AC818" s="288"/>
    </row>
    <row r="819">
      <c r="A819" s="288"/>
      <c r="B819" s="288"/>
      <c r="C819" s="288"/>
      <c r="D819" s="288"/>
      <c r="E819" s="288"/>
      <c r="F819" s="288"/>
      <c r="G819" s="288"/>
      <c r="H819" s="288"/>
      <c r="I819" s="288"/>
      <c r="J819" s="288"/>
      <c r="K819" s="288"/>
      <c r="L819" s="288"/>
      <c r="M819" s="288"/>
      <c r="N819" s="288"/>
      <c r="O819" s="288"/>
      <c r="P819" s="288"/>
      <c r="Q819" s="288"/>
      <c r="R819" s="288"/>
      <c r="S819" s="288"/>
      <c r="T819" s="288"/>
      <c r="U819" s="288"/>
      <c r="V819" s="288"/>
      <c r="W819" s="288"/>
      <c r="X819" s="288"/>
      <c r="Y819" s="288"/>
      <c r="Z819" s="288"/>
      <c r="AA819" s="288"/>
      <c r="AB819" s="288"/>
      <c r="AC819" s="288"/>
    </row>
    <row r="820">
      <c r="A820" s="288"/>
      <c r="B820" s="288"/>
      <c r="C820" s="288"/>
      <c r="D820" s="288"/>
      <c r="E820" s="288"/>
      <c r="F820" s="288"/>
      <c r="G820" s="288"/>
      <c r="H820" s="288"/>
      <c r="I820" s="288"/>
      <c r="J820" s="288"/>
      <c r="K820" s="288"/>
      <c r="L820" s="288"/>
      <c r="M820" s="288"/>
      <c r="N820" s="288"/>
      <c r="O820" s="288"/>
      <c r="P820" s="288"/>
      <c r="Q820" s="288"/>
      <c r="R820" s="288"/>
      <c r="S820" s="288"/>
      <c r="T820" s="288"/>
      <c r="U820" s="288"/>
      <c r="V820" s="288"/>
      <c r="W820" s="288"/>
      <c r="X820" s="288"/>
      <c r="Y820" s="288"/>
      <c r="Z820" s="288"/>
      <c r="AA820" s="288"/>
      <c r="AB820" s="288"/>
      <c r="AC820" s="288"/>
    </row>
    <row r="821">
      <c r="A821" s="288"/>
      <c r="B821" s="288"/>
      <c r="C821" s="288"/>
      <c r="D821" s="288"/>
      <c r="E821" s="288"/>
      <c r="F821" s="288"/>
      <c r="G821" s="288"/>
      <c r="H821" s="288"/>
      <c r="I821" s="288"/>
      <c r="J821" s="288"/>
      <c r="K821" s="288"/>
      <c r="L821" s="288"/>
      <c r="M821" s="288"/>
      <c r="N821" s="288"/>
      <c r="O821" s="288"/>
      <c r="P821" s="288"/>
      <c r="Q821" s="288"/>
      <c r="R821" s="288"/>
      <c r="S821" s="288"/>
      <c r="T821" s="288"/>
      <c r="U821" s="288"/>
      <c r="V821" s="288"/>
      <c r="W821" s="288"/>
      <c r="X821" s="288"/>
      <c r="Y821" s="288"/>
      <c r="Z821" s="288"/>
      <c r="AA821" s="288"/>
      <c r="AB821" s="288"/>
      <c r="AC821" s="288"/>
    </row>
    <row r="822">
      <c r="A822" s="288"/>
      <c r="B822" s="288"/>
      <c r="C822" s="288"/>
      <c r="D822" s="288"/>
      <c r="E822" s="288"/>
      <c r="F822" s="288"/>
      <c r="G822" s="288"/>
      <c r="H822" s="288"/>
      <c r="I822" s="288"/>
      <c r="J822" s="288"/>
      <c r="K822" s="288"/>
      <c r="L822" s="288"/>
      <c r="M822" s="288"/>
      <c r="N822" s="288"/>
      <c r="O822" s="288"/>
      <c r="P822" s="288"/>
      <c r="Q822" s="288"/>
      <c r="R822" s="288"/>
      <c r="S822" s="288"/>
      <c r="T822" s="288"/>
      <c r="U822" s="288"/>
      <c r="V822" s="288"/>
      <c r="W822" s="288"/>
      <c r="X822" s="288"/>
      <c r="Y822" s="288"/>
      <c r="Z822" s="288"/>
      <c r="AA822" s="288"/>
      <c r="AB822" s="288"/>
      <c r="AC822" s="288"/>
    </row>
    <row r="823">
      <c r="A823" s="288"/>
      <c r="B823" s="288"/>
      <c r="C823" s="288"/>
      <c r="D823" s="288"/>
      <c r="E823" s="288"/>
      <c r="F823" s="288"/>
      <c r="G823" s="288"/>
      <c r="H823" s="288"/>
      <c r="I823" s="288"/>
      <c r="J823" s="288"/>
      <c r="K823" s="288"/>
      <c r="L823" s="288"/>
      <c r="M823" s="288"/>
      <c r="N823" s="288"/>
      <c r="O823" s="288"/>
      <c r="P823" s="288"/>
      <c r="Q823" s="288"/>
      <c r="R823" s="288"/>
      <c r="S823" s="288"/>
      <c r="T823" s="288"/>
      <c r="U823" s="288"/>
      <c r="V823" s="288"/>
      <c r="W823" s="288"/>
      <c r="X823" s="288"/>
      <c r="Y823" s="288"/>
      <c r="Z823" s="288"/>
      <c r="AA823" s="288"/>
      <c r="AB823" s="288"/>
      <c r="AC823" s="288"/>
    </row>
    <row r="824">
      <c r="A824" s="288"/>
      <c r="B824" s="288"/>
      <c r="C824" s="288"/>
      <c r="D824" s="288"/>
      <c r="E824" s="288"/>
      <c r="F824" s="288"/>
      <c r="G824" s="288"/>
      <c r="H824" s="288"/>
      <c r="I824" s="288"/>
      <c r="J824" s="288"/>
      <c r="K824" s="288"/>
      <c r="L824" s="288"/>
      <c r="M824" s="288"/>
      <c r="N824" s="288"/>
      <c r="O824" s="288"/>
      <c r="P824" s="288"/>
      <c r="Q824" s="288"/>
      <c r="R824" s="288"/>
      <c r="S824" s="288"/>
      <c r="T824" s="288"/>
      <c r="U824" s="288"/>
      <c r="V824" s="288"/>
      <c r="W824" s="288"/>
      <c r="X824" s="288"/>
      <c r="Y824" s="288"/>
      <c r="Z824" s="288"/>
      <c r="AA824" s="288"/>
      <c r="AB824" s="288"/>
      <c r="AC824" s="288"/>
    </row>
    <row r="825">
      <c r="A825" s="288"/>
      <c r="B825" s="288"/>
      <c r="C825" s="288"/>
      <c r="D825" s="288"/>
      <c r="E825" s="288"/>
      <c r="F825" s="288"/>
      <c r="G825" s="288"/>
      <c r="H825" s="288"/>
      <c r="I825" s="288"/>
      <c r="J825" s="288"/>
      <c r="K825" s="288"/>
      <c r="L825" s="288"/>
      <c r="M825" s="288"/>
      <c r="N825" s="288"/>
      <c r="O825" s="288"/>
      <c r="P825" s="288"/>
      <c r="Q825" s="288"/>
      <c r="R825" s="288"/>
      <c r="S825" s="288"/>
      <c r="T825" s="288"/>
      <c r="U825" s="288"/>
      <c r="V825" s="288"/>
      <c r="W825" s="288"/>
      <c r="X825" s="288"/>
      <c r="Y825" s="288"/>
      <c r="Z825" s="288"/>
      <c r="AA825" s="288"/>
      <c r="AB825" s="288"/>
      <c r="AC825" s="288"/>
    </row>
    <row r="826">
      <c r="A826" s="288"/>
      <c r="B826" s="288"/>
      <c r="C826" s="288"/>
      <c r="D826" s="288"/>
      <c r="E826" s="288"/>
      <c r="F826" s="288"/>
      <c r="G826" s="288"/>
      <c r="H826" s="288"/>
      <c r="I826" s="288"/>
      <c r="J826" s="288"/>
      <c r="K826" s="288"/>
      <c r="L826" s="288"/>
      <c r="M826" s="288"/>
      <c r="N826" s="288"/>
      <c r="O826" s="288"/>
      <c r="P826" s="288"/>
      <c r="Q826" s="288"/>
      <c r="R826" s="288"/>
      <c r="S826" s="288"/>
      <c r="T826" s="288"/>
      <c r="U826" s="288"/>
      <c r="V826" s="288"/>
      <c r="W826" s="288"/>
      <c r="X826" s="288"/>
      <c r="Y826" s="288"/>
      <c r="Z826" s="288"/>
      <c r="AA826" s="288"/>
      <c r="AB826" s="288"/>
      <c r="AC826" s="288"/>
    </row>
    <row r="827">
      <c r="A827" s="288"/>
      <c r="B827" s="288"/>
      <c r="C827" s="288"/>
      <c r="D827" s="288"/>
      <c r="E827" s="288"/>
      <c r="F827" s="288"/>
      <c r="G827" s="288"/>
      <c r="H827" s="288"/>
      <c r="I827" s="288"/>
      <c r="J827" s="288"/>
      <c r="K827" s="288"/>
      <c r="L827" s="288"/>
      <c r="M827" s="288"/>
      <c r="N827" s="288"/>
      <c r="O827" s="288"/>
      <c r="P827" s="288"/>
      <c r="Q827" s="288"/>
      <c r="R827" s="288"/>
      <c r="S827" s="288"/>
      <c r="T827" s="288"/>
      <c r="U827" s="288"/>
      <c r="V827" s="288"/>
      <c r="W827" s="288"/>
      <c r="X827" s="288"/>
      <c r="Y827" s="288"/>
      <c r="Z827" s="288"/>
      <c r="AA827" s="288"/>
      <c r="AB827" s="288"/>
      <c r="AC827" s="288"/>
    </row>
    <row r="828">
      <c r="A828" s="288"/>
      <c r="B828" s="288"/>
      <c r="C828" s="288"/>
      <c r="D828" s="288"/>
      <c r="E828" s="288"/>
      <c r="F828" s="288"/>
      <c r="G828" s="288"/>
      <c r="H828" s="288"/>
      <c r="I828" s="288"/>
      <c r="J828" s="288"/>
      <c r="K828" s="288"/>
      <c r="L828" s="288"/>
      <c r="M828" s="288"/>
      <c r="N828" s="288"/>
      <c r="O828" s="288"/>
      <c r="P828" s="288"/>
      <c r="Q828" s="288"/>
      <c r="R828" s="288"/>
      <c r="S828" s="288"/>
      <c r="T828" s="288"/>
      <c r="U828" s="288"/>
      <c r="V828" s="288"/>
      <c r="W828" s="288"/>
      <c r="X828" s="288"/>
      <c r="Y828" s="288"/>
      <c r="Z828" s="288"/>
      <c r="AA828" s="288"/>
      <c r="AB828" s="288"/>
      <c r="AC828" s="288"/>
    </row>
    <row r="829">
      <c r="A829" s="288"/>
      <c r="B829" s="288"/>
      <c r="C829" s="288"/>
      <c r="D829" s="288"/>
      <c r="E829" s="288"/>
      <c r="F829" s="288"/>
      <c r="G829" s="288"/>
      <c r="H829" s="288"/>
      <c r="I829" s="288"/>
      <c r="J829" s="288"/>
      <c r="K829" s="288"/>
      <c r="L829" s="288"/>
      <c r="M829" s="288"/>
      <c r="N829" s="288"/>
      <c r="O829" s="288"/>
      <c r="P829" s="288"/>
      <c r="Q829" s="288"/>
      <c r="R829" s="288"/>
      <c r="S829" s="288"/>
      <c r="T829" s="288"/>
      <c r="U829" s="288"/>
      <c r="V829" s="288"/>
      <c r="W829" s="288"/>
      <c r="X829" s="288"/>
      <c r="Y829" s="288"/>
      <c r="Z829" s="288"/>
      <c r="AA829" s="288"/>
      <c r="AB829" s="288"/>
      <c r="AC829" s="288"/>
    </row>
    <row r="830">
      <c r="A830" s="288"/>
      <c r="B830" s="288"/>
      <c r="C830" s="288"/>
      <c r="D830" s="288"/>
      <c r="E830" s="288"/>
      <c r="F830" s="288"/>
      <c r="G830" s="288"/>
      <c r="H830" s="288"/>
      <c r="I830" s="288"/>
      <c r="J830" s="288"/>
      <c r="K830" s="288"/>
      <c r="L830" s="288"/>
      <c r="M830" s="288"/>
      <c r="N830" s="288"/>
      <c r="O830" s="288"/>
      <c r="P830" s="288"/>
      <c r="Q830" s="288"/>
      <c r="R830" s="288"/>
      <c r="S830" s="288"/>
      <c r="T830" s="288"/>
      <c r="U830" s="288"/>
      <c r="V830" s="288"/>
      <c r="W830" s="288"/>
      <c r="X830" s="288"/>
      <c r="Y830" s="288"/>
      <c r="Z830" s="288"/>
      <c r="AA830" s="288"/>
      <c r="AB830" s="288"/>
      <c r="AC830" s="288"/>
    </row>
    <row r="831">
      <c r="A831" s="288"/>
      <c r="B831" s="288"/>
      <c r="C831" s="288"/>
      <c r="D831" s="288"/>
      <c r="E831" s="288"/>
      <c r="F831" s="288"/>
      <c r="G831" s="288"/>
      <c r="H831" s="288"/>
      <c r="I831" s="288"/>
      <c r="J831" s="288"/>
      <c r="K831" s="288"/>
      <c r="L831" s="288"/>
      <c r="M831" s="288"/>
      <c r="N831" s="288"/>
      <c r="O831" s="288"/>
      <c r="P831" s="288"/>
      <c r="Q831" s="288"/>
      <c r="R831" s="288"/>
      <c r="S831" s="288"/>
      <c r="T831" s="288"/>
      <c r="U831" s="288"/>
      <c r="V831" s="288"/>
      <c r="W831" s="288"/>
      <c r="X831" s="288"/>
      <c r="Y831" s="288"/>
      <c r="Z831" s="288"/>
      <c r="AA831" s="288"/>
      <c r="AB831" s="288"/>
      <c r="AC831" s="288"/>
    </row>
    <row r="832">
      <c r="A832" s="288"/>
      <c r="B832" s="288"/>
      <c r="C832" s="288"/>
      <c r="D832" s="288"/>
      <c r="E832" s="288"/>
      <c r="F832" s="288"/>
      <c r="G832" s="288"/>
      <c r="H832" s="288"/>
      <c r="I832" s="288"/>
      <c r="J832" s="288"/>
      <c r="K832" s="288"/>
      <c r="L832" s="288"/>
      <c r="M832" s="288"/>
      <c r="N832" s="288"/>
      <c r="O832" s="288"/>
      <c r="P832" s="288"/>
      <c r="Q832" s="288"/>
      <c r="R832" s="288"/>
      <c r="S832" s="288"/>
      <c r="T832" s="288"/>
      <c r="U832" s="288"/>
      <c r="V832" s="288"/>
      <c r="W832" s="288"/>
      <c r="X832" s="288"/>
      <c r="Y832" s="288"/>
      <c r="Z832" s="288"/>
      <c r="AA832" s="288"/>
      <c r="AB832" s="288"/>
      <c r="AC832" s="288"/>
    </row>
    <row r="833">
      <c r="A833" s="288"/>
      <c r="B833" s="288"/>
      <c r="C833" s="288"/>
      <c r="D833" s="288"/>
      <c r="E833" s="288"/>
      <c r="F833" s="288"/>
      <c r="G833" s="288"/>
      <c r="H833" s="288"/>
      <c r="I833" s="288"/>
      <c r="J833" s="288"/>
      <c r="K833" s="288"/>
      <c r="L833" s="288"/>
      <c r="M833" s="288"/>
      <c r="N833" s="288"/>
      <c r="O833" s="288"/>
      <c r="P833" s="288"/>
      <c r="Q833" s="288"/>
      <c r="R833" s="288"/>
      <c r="S833" s="288"/>
      <c r="T833" s="288"/>
      <c r="U833" s="288"/>
      <c r="V833" s="288"/>
      <c r="W833" s="288"/>
      <c r="X833" s="288"/>
      <c r="Y833" s="288"/>
      <c r="Z833" s="288"/>
      <c r="AA833" s="288"/>
      <c r="AB833" s="288"/>
      <c r="AC833" s="288"/>
    </row>
    <row r="834">
      <c r="A834" s="288"/>
      <c r="B834" s="288"/>
      <c r="C834" s="288"/>
      <c r="D834" s="288"/>
      <c r="E834" s="288"/>
      <c r="F834" s="288"/>
      <c r="G834" s="288"/>
      <c r="H834" s="288"/>
      <c r="I834" s="288"/>
      <c r="J834" s="288"/>
      <c r="K834" s="288"/>
      <c r="L834" s="288"/>
      <c r="M834" s="288"/>
      <c r="N834" s="288"/>
      <c r="O834" s="288"/>
      <c r="P834" s="288"/>
      <c r="Q834" s="288"/>
      <c r="R834" s="288"/>
      <c r="S834" s="288"/>
      <c r="T834" s="288"/>
      <c r="U834" s="288"/>
      <c r="V834" s="288"/>
      <c r="W834" s="288"/>
      <c r="X834" s="288"/>
      <c r="Y834" s="288"/>
      <c r="Z834" s="288"/>
      <c r="AA834" s="288"/>
      <c r="AB834" s="288"/>
      <c r="AC834" s="288"/>
    </row>
    <row r="835">
      <c r="A835" s="288"/>
      <c r="B835" s="288"/>
      <c r="C835" s="288"/>
      <c r="D835" s="288"/>
      <c r="E835" s="288"/>
      <c r="F835" s="288"/>
      <c r="G835" s="288"/>
      <c r="H835" s="288"/>
      <c r="I835" s="288"/>
      <c r="J835" s="288"/>
      <c r="K835" s="288"/>
      <c r="L835" s="288"/>
      <c r="M835" s="288"/>
      <c r="N835" s="288"/>
      <c r="O835" s="288"/>
      <c r="P835" s="288"/>
      <c r="Q835" s="288"/>
      <c r="R835" s="288"/>
      <c r="S835" s="288"/>
      <c r="T835" s="288"/>
      <c r="U835" s="288"/>
      <c r="V835" s="288"/>
      <c r="W835" s="288"/>
      <c r="X835" s="288"/>
      <c r="Y835" s="288"/>
      <c r="Z835" s="288"/>
      <c r="AA835" s="288"/>
      <c r="AB835" s="288"/>
      <c r="AC835" s="288"/>
    </row>
    <row r="836">
      <c r="A836" s="288"/>
      <c r="B836" s="288"/>
      <c r="C836" s="288"/>
      <c r="D836" s="288"/>
      <c r="E836" s="288"/>
      <c r="F836" s="288"/>
      <c r="G836" s="288"/>
      <c r="H836" s="288"/>
      <c r="I836" s="288"/>
      <c r="J836" s="288"/>
      <c r="K836" s="288"/>
      <c r="L836" s="288"/>
      <c r="M836" s="288"/>
      <c r="N836" s="288"/>
      <c r="O836" s="288"/>
      <c r="P836" s="288"/>
      <c r="Q836" s="288"/>
      <c r="R836" s="288"/>
      <c r="S836" s="288"/>
      <c r="T836" s="288"/>
      <c r="U836" s="288"/>
      <c r="V836" s="288"/>
      <c r="W836" s="288"/>
      <c r="X836" s="288"/>
      <c r="Y836" s="288"/>
      <c r="Z836" s="288"/>
      <c r="AA836" s="288"/>
      <c r="AB836" s="288"/>
      <c r="AC836" s="288"/>
    </row>
    <row r="837">
      <c r="A837" s="288"/>
      <c r="B837" s="288"/>
      <c r="C837" s="288"/>
      <c r="D837" s="288"/>
      <c r="E837" s="288"/>
      <c r="F837" s="288"/>
      <c r="G837" s="288"/>
      <c r="H837" s="288"/>
      <c r="I837" s="288"/>
      <c r="J837" s="288"/>
      <c r="K837" s="288"/>
      <c r="L837" s="288"/>
      <c r="M837" s="288"/>
      <c r="N837" s="288"/>
      <c r="O837" s="288"/>
      <c r="P837" s="288"/>
      <c r="Q837" s="288"/>
      <c r="R837" s="288"/>
      <c r="S837" s="288"/>
      <c r="T837" s="288"/>
      <c r="U837" s="288"/>
      <c r="V837" s="288"/>
      <c r="W837" s="288"/>
      <c r="X837" s="288"/>
      <c r="Y837" s="288"/>
      <c r="Z837" s="288"/>
      <c r="AA837" s="288"/>
      <c r="AB837" s="288"/>
      <c r="AC837" s="288"/>
    </row>
    <row r="838">
      <c r="A838" s="288"/>
      <c r="B838" s="288"/>
      <c r="C838" s="288"/>
      <c r="D838" s="288"/>
      <c r="E838" s="288"/>
      <c r="F838" s="288"/>
      <c r="G838" s="288"/>
      <c r="H838" s="288"/>
      <c r="I838" s="288"/>
      <c r="J838" s="288"/>
      <c r="K838" s="288"/>
      <c r="L838" s="288"/>
      <c r="M838" s="288"/>
      <c r="N838" s="288"/>
      <c r="O838" s="288"/>
      <c r="P838" s="288"/>
      <c r="Q838" s="288"/>
      <c r="R838" s="288"/>
      <c r="S838" s="288"/>
      <c r="T838" s="288"/>
      <c r="U838" s="288"/>
      <c r="V838" s="288"/>
      <c r="W838" s="288"/>
      <c r="X838" s="288"/>
      <c r="Y838" s="288"/>
      <c r="Z838" s="288"/>
      <c r="AA838" s="288"/>
      <c r="AB838" s="288"/>
      <c r="AC838" s="288"/>
    </row>
    <row r="839">
      <c r="A839" s="288"/>
      <c r="B839" s="288"/>
      <c r="C839" s="288"/>
      <c r="D839" s="288"/>
      <c r="E839" s="288"/>
      <c r="F839" s="288"/>
      <c r="G839" s="288"/>
      <c r="H839" s="288"/>
      <c r="I839" s="288"/>
      <c r="J839" s="288"/>
      <c r="K839" s="288"/>
      <c r="L839" s="288"/>
      <c r="M839" s="288"/>
      <c r="N839" s="288"/>
      <c r="O839" s="288"/>
      <c r="P839" s="288"/>
      <c r="Q839" s="288"/>
      <c r="R839" s="288"/>
      <c r="S839" s="288"/>
      <c r="T839" s="288"/>
      <c r="U839" s="288"/>
      <c r="V839" s="288"/>
      <c r="W839" s="288"/>
      <c r="X839" s="288"/>
      <c r="Y839" s="288"/>
      <c r="Z839" s="288"/>
      <c r="AA839" s="288"/>
      <c r="AB839" s="288"/>
      <c r="AC839" s="288"/>
    </row>
    <row r="840">
      <c r="A840" s="288"/>
      <c r="B840" s="288"/>
      <c r="C840" s="288"/>
      <c r="D840" s="288"/>
      <c r="E840" s="288"/>
      <c r="F840" s="288"/>
      <c r="G840" s="288"/>
      <c r="H840" s="288"/>
      <c r="I840" s="288"/>
      <c r="J840" s="288"/>
      <c r="K840" s="288"/>
      <c r="L840" s="288"/>
      <c r="M840" s="288"/>
      <c r="N840" s="288"/>
      <c r="O840" s="288"/>
      <c r="P840" s="288"/>
      <c r="Q840" s="288"/>
      <c r="R840" s="288"/>
      <c r="S840" s="288"/>
      <c r="T840" s="288"/>
      <c r="U840" s="288"/>
      <c r="V840" s="288"/>
      <c r="W840" s="288"/>
      <c r="X840" s="288"/>
      <c r="Y840" s="288"/>
      <c r="Z840" s="288"/>
      <c r="AA840" s="288"/>
      <c r="AB840" s="288"/>
      <c r="AC840" s="288"/>
    </row>
    <row r="841">
      <c r="A841" s="288"/>
      <c r="B841" s="288"/>
      <c r="C841" s="288"/>
      <c r="D841" s="288"/>
      <c r="E841" s="288"/>
      <c r="F841" s="288"/>
      <c r="G841" s="288"/>
      <c r="H841" s="288"/>
      <c r="I841" s="288"/>
      <c r="J841" s="288"/>
      <c r="K841" s="288"/>
      <c r="L841" s="288"/>
      <c r="M841" s="288"/>
      <c r="N841" s="288"/>
      <c r="O841" s="288"/>
      <c r="P841" s="288"/>
      <c r="Q841" s="288"/>
      <c r="R841" s="288"/>
      <c r="S841" s="288"/>
      <c r="T841" s="288"/>
      <c r="U841" s="288"/>
      <c r="V841" s="288"/>
      <c r="W841" s="288"/>
      <c r="X841" s="288"/>
      <c r="Y841" s="288"/>
      <c r="Z841" s="288"/>
      <c r="AA841" s="288"/>
      <c r="AB841" s="288"/>
      <c r="AC841" s="288"/>
    </row>
    <row r="842">
      <c r="A842" s="288"/>
      <c r="B842" s="288"/>
      <c r="C842" s="288"/>
      <c r="D842" s="288"/>
      <c r="E842" s="288"/>
      <c r="F842" s="288"/>
      <c r="G842" s="288"/>
      <c r="H842" s="288"/>
      <c r="I842" s="288"/>
      <c r="J842" s="288"/>
      <c r="K842" s="288"/>
      <c r="L842" s="288"/>
      <c r="M842" s="288"/>
      <c r="N842" s="288"/>
      <c r="O842" s="288"/>
      <c r="P842" s="288"/>
      <c r="Q842" s="288"/>
      <c r="R842" s="288"/>
      <c r="S842" s="288"/>
      <c r="T842" s="288"/>
      <c r="U842" s="288"/>
      <c r="V842" s="288"/>
      <c r="W842" s="288"/>
      <c r="X842" s="288"/>
      <c r="Y842" s="288"/>
      <c r="Z842" s="288"/>
      <c r="AA842" s="288"/>
      <c r="AB842" s="288"/>
      <c r="AC842" s="288"/>
    </row>
    <row r="843">
      <c r="A843" s="288"/>
      <c r="B843" s="288"/>
      <c r="C843" s="288"/>
      <c r="D843" s="288"/>
      <c r="E843" s="288"/>
      <c r="F843" s="288"/>
      <c r="G843" s="288"/>
      <c r="H843" s="288"/>
      <c r="I843" s="288"/>
      <c r="J843" s="288"/>
      <c r="K843" s="288"/>
      <c r="L843" s="288"/>
      <c r="M843" s="288"/>
      <c r="N843" s="288"/>
      <c r="O843" s="288"/>
      <c r="P843" s="288"/>
      <c r="Q843" s="288"/>
      <c r="R843" s="288"/>
      <c r="S843" s="288"/>
      <c r="T843" s="288"/>
      <c r="U843" s="288"/>
      <c r="V843" s="288"/>
      <c r="W843" s="288"/>
      <c r="X843" s="288"/>
      <c r="Y843" s="288"/>
      <c r="Z843" s="288"/>
      <c r="AA843" s="288"/>
      <c r="AB843" s="288"/>
      <c r="AC843" s="288"/>
    </row>
    <row r="844">
      <c r="A844" s="288"/>
      <c r="B844" s="288"/>
      <c r="C844" s="288"/>
      <c r="D844" s="288"/>
      <c r="E844" s="288"/>
      <c r="F844" s="288"/>
      <c r="G844" s="288"/>
      <c r="H844" s="288"/>
      <c r="I844" s="288"/>
      <c r="J844" s="288"/>
      <c r="K844" s="288"/>
      <c r="L844" s="288"/>
      <c r="M844" s="288"/>
      <c r="N844" s="288"/>
      <c r="O844" s="288"/>
      <c r="P844" s="288"/>
      <c r="Q844" s="288"/>
      <c r="R844" s="288"/>
      <c r="S844" s="288"/>
      <c r="T844" s="288"/>
      <c r="U844" s="288"/>
      <c r="V844" s="288"/>
      <c r="W844" s="288"/>
      <c r="X844" s="288"/>
      <c r="Y844" s="288"/>
      <c r="Z844" s="288"/>
      <c r="AA844" s="288"/>
      <c r="AB844" s="288"/>
      <c r="AC844" s="288"/>
    </row>
    <row r="845">
      <c r="A845" s="288"/>
      <c r="B845" s="288"/>
      <c r="C845" s="288"/>
      <c r="D845" s="288"/>
      <c r="E845" s="288"/>
      <c r="F845" s="288"/>
      <c r="G845" s="288"/>
      <c r="H845" s="288"/>
      <c r="I845" s="288"/>
      <c r="J845" s="288"/>
      <c r="K845" s="288"/>
      <c r="L845" s="288"/>
      <c r="M845" s="288"/>
      <c r="N845" s="288"/>
      <c r="O845" s="288"/>
      <c r="P845" s="288"/>
      <c r="Q845" s="288"/>
      <c r="R845" s="288"/>
      <c r="S845" s="288"/>
      <c r="T845" s="288"/>
      <c r="U845" s="288"/>
      <c r="V845" s="288"/>
      <c r="W845" s="288"/>
      <c r="X845" s="288"/>
      <c r="Y845" s="288"/>
      <c r="Z845" s="288"/>
      <c r="AA845" s="288"/>
      <c r="AB845" s="288"/>
      <c r="AC845" s="288"/>
    </row>
    <row r="846">
      <c r="A846" s="288"/>
      <c r="B846" s="288"/>
      <c r="C846" s="288"/>
      <c r="D846" s="288"/>
      <c r="E846" s="288"/>
      <c r="F846" s="288"/>
      <c r="G846" s="288"/>
      <c r="H846" s="288"/>
      <c r="I846" s="288"/>
      <c r="J846" s="288"/>
      <c r="K846" s="288"/>
      <c r="L846" s="288"/>
      <c r="M846" s="288"/>
      <c r="N846" s="288"/>
      <c r="O846" s="288"/>
      <c r="P846" s="288"/>
      <c r="Q846" s="288"/>
      <c r="R846" s="288"/>
      <c r="S846" s="288"/>
      <c r="T846" s="288"/>
      <c r="U846" s="288"/>
      <c r="V846" s="288"/>
      <c r="W846" s="288"/>
      <c r="X846" s="288"/>
      <c r="Y846" s="288"/>
      <c r="Z846" s="288"/>
      <c r="AA846" s="288"/>
      <c r="AB846" s="288"/>
      <c r="AC846" s="288"/>
    </row>
    <row r="847">
      <c r="A847" s="288"/>
      <c r="B847" s="288"/>
      <c r="C847" s="288"/>
      <c r="D847" s="288"/>
      <c r="E847" s="288"/>
      <c r="F847" s="288"/>
      <c r="G847" s="288"/>
      <c r="H847" s="288"/>
      <c r="I847" s="288"/>
      <c r="J847" s="288"/>
      <c r="K847" s="288"/>
      <c r="L847" s="288"/>
      <c r="M847" s="288"/>
      <c r="N847" s="288"/>
      <c r="O847" s="288"/>
      <c r="P847" s="288"/>
      <c r="Q847" s="288"/>
      <c r="R847" s="288"/>
      <c r="S847" s="288"/>
      <c r="T847" s="288"/>
      <c r="U847" s="288"/>
      <c r="V847" s="288"/>
      <c r="W847" s="288"/>
      <c r="X847" s="288"/>
      <c r="Y847" s="288"/>
      <c r="Z847" s="288"/>
      <c r="AA847" s="288"/>
      <c r="AB847" s="288"/>
      <c r="AC847" s="288"/>
    </row>
    <row r="848">
      <c r="A848" s="288"/>
      <c r="B848" s="288"/>
      <c r="C848" s="288"/>
      <c r="D848" s="288"/>
      <c r="E848" s="288"/>
      <c r="F848" s="288"/>
      <c r="G848" s="288"/>
      <c r="H848" s="288"/>
      <c r="I848" s="288"/>
      <c r="J848" s="288"/>
      <c r="K848" s="288"/>
      <c r="L848" s="288"/>
      <c r="M848" s="288"/>
      <c r="N848" s="288"/>
      <c r="O848" s="288"/>
      <c r="P848" s="288"/>
      <c r="Q848" s="288"/>
      <c r="R848" s="288"/>
      <c r="S848" s="288"/>
      <c r="T848" s="288"/>
      <c r="U848" s="288"/>
      <c r="V848" s="288"/>
      <c r="W848" s="288"/>
      <c r="X848" s="288"/>
      <c r="Y848" s="288"/>
      <c r="Z848" s="288"/>
      <c r="AA848" s="288"/>
      <c r="AB848" s="288"/>
      <c r="AC848" s="288"/>
    </row>
    <row r="849">
      <c r="A849" s="288"/>
      <c r="B849" s="288"/>
      <c r="C849" s="288"/>
      <c r="D849" s="288"/>
      <c r="E849" s="288"/>
      <c r="F849" s="288"/>
      <c r="G849" s="288"/>
      <c r="H849" s="288"/>
      <c r="I849" s="288"/>
      <c r="J849" s="288"/>
      <c r="K849" s="288"/>
      <c r="L849" s="288"/>
      <c r="M849" s="288"/>
      <c r="N849" s="288"/>
      <c r="O849" s="288"/>
      <c r="P849" s="288"/>
      <c r="Q849" s="288"/>
      <c r="R849" s="288"/>
      <c r="S849" s="288"/>
      <c r="T849" s="288"/>
      <c r="U849" s="288"/>
      <c r="V849" s="288"/>
      <c r="W849" s="288"/>
      <c r="X849" s="288"/>
      <c r="Y849" s="288"/>
      <c r="Z849" s="288"/>
      <c r="AA849" s="288"/>
      <c r="AB849" s="288"/>
      <c r="AC849" s="288"/>
    </row>
    <row r="850">
      <c r="A850" s="288"/>
      <c r="B850" s="288"/>
      <c r="C850" s="288"/>
      <c r="D850" s="288"/>
      <c r="E850" s="288"/>
      <c r="F850" s="288"/>
      <c r="G850" s="288"/>
      <c r="H850" s="288"/>
      <c r="I850" s="288"/>
      <c r="J850" s="288"/>
      <c r="K850" s="288"/>
      <c r="L850" s="288"/>
      <c r="M850" s="288"/>
      <c r="N850" s="288"/>
      <c r="O850" s="288"/>
      <c r="P850" s="288"/>
      <c r="Q850" s="288"/>
      <c r="R850" s="288"/>
      <c r="S850" s="288"/>
      <c r="T850" s="288"/>
      <c r="U850" s="288"/>
      <c r="V850" s="288"/>
      <c r="W850" s="288"/>
      <c r="X850" s="288"/>
      <c r="Y850" s="288"/>
      <c r="Z850" s="288"/>
      <c r="AA850" s="288"/>
      <c r="AB850" s="288"/>
      <c r="AC850" s="288"/>
    </row>
    <row r="851">
      <c r="A851" s="288"/>
      <c r="B851" s="288"/>
      <c r="C851" s="288"/>
      <c r="D851" s="288"/>
      <c r="E851" s="288"/>
      <c r="F851" s="288"/>
      <c r="G851" s="288"/>
      <c r="H851" s="288"/>
      <c r="I851" s="288"/>
      <c r="J851" s="288"/>
      <c r="K851" s="288"/>
      <c r="L851" s="288"/>
      <c r="M851" s="288"/>
      <c r="N851" s="288"/>
      <c r="O851" s="288"/>
      <c r="P851" s="288"/>
      <c r="Q851" s="288"/>
      <c r="R851" s="288"/>
      <c r="S851" s="288"/>
      <c r="T851" s="288"/>
      <c r="U851" s="288"/>
      <c r="V851" s="288"/>
      <c r="W851" s="288"/>
      <c r="X851" s="288"/>
      <c r="Y851" s="288"/>
      <c r="Z851" s="288"/>
      <c r="AA851" s="288"/>
      <c r="AB851" s="288"/>
      <c r="AC851" s="288"/>
    </row>
    <row r="852">
      <c r="A852" s="288"/>
      <c r="B852" s="288"/>
      <c r="C852" s="288"/>
      <c r="D852" s="288"/>
      <c r="E852" s="288"/>
      <c r="F852" s="288"/>
      <c r="G852" s="288"/>
      <c r="H852" s="288"/>
      <c r="I852" s="288"/>
      <c r="J852" s="288"/>
      <c r="K852" s="288"/>
      <c r="L852" s="288"/>
      <c r="M852" s="288"/>
      <c r="N852" s="288"/>
      <c r="O852" s="288"/>
      <c r="P852" s="288"/>
      <c r="Q852" s="288"/>
      <c r="R852" s="288"/>
      <c r="S852" s="288"/>
      <c r="T852" s="288"/>
      <c r="U852" s="288"/>
      <c r="V852" s="288"/>
      <c r="W852" s="288"/>
      <c r="X852" s="288"/>
      <c r="Y852" s="288"/>
      <c r="Z852" s="288"/>
      <c r="AA852" s="288"/>
      <c r="AB852" s="288"/>
      <c r="AC852" s="288"/>
    </row>
    <row r="853">
      <c r="A853" s="288"/>
      <c r="B853" s="288"/>
      <c r="C853" s="288"/>
      <c r="D853" s="288"/>
      <c r="E853" s="288"/>
      <c r="F853" s="288"/>
      <c r="G853" s="288"/>
      <c r="H853" s="288"/>
      <c r="I853" s="288"/>
      <c r="J853" s="288"/>
      <c r="K853" s="288"/>
      <c r="L853" s="288"/>
      <c r="M853" s="288"/>
      <c r="N853" s="288"/>
      <c r="O853" s="288"/>
      <c r="P853" s="288"/>
      <c r="Q853" s="288"/>
      <c r="R853" s="288"/>
      <c r="S853" s="288"/>
      <c r="T853" s="288"/>
      <c r="U853" s="288"/>
      <c r="V853" s="288"/>
      <c r="W853" s="288"/>
      <c r="X853" s="288"/>
      <c r="Y853" s="288"/>
      <c r="Z853" s="288"/>
      <c r="AA853" s="288"/>
      <c r="AB853" s="288"/>
      <c r="AC853" s="288"/>
    </row>
    <row r="854">
      <c r="A854" s="288"/>
      <c r="B854" s="288"/>
      <c r="C854" s="288"/>
      <c r="D854" s="288"/>
      <c r="E854" s="288"/>
      <c r="F854" s="288"/>
      <c r="G854" s="288"/>
      <c r="H854" s="288"/>
      <c r="I854" s="288"/>
      <c r="J854" s="288"/>
      <c r="K854" s="288"/>
      <c r="L854" s="288"/>
      <c r="M854" s="288"/>
      <c r="N854" s="288"/>
      <c r="O854" s="288"/>
      <c r="P854" s="288"/>
      <c r="Q854" s="288"/>
      <c r="R854" s="288"/>
      <c r="S854" s="288"/>
      <c r="T854" s="288"/>
      <c r="U854" s="288"/>
      <c r="V854" s="288"/>
      <c r="W854" s="288"/>
      <c r="X854" s="288"/>
      <c r="Y854" s="288"/>
      <c r="Z854" s="288"/>
      <c r="AA854" s="288"/>
      <c r="AB854" s="288"/>
      <c r="AC854" s="288"/>
    </row>
    <row r="855">
      <c r="A855" s="288"/>
      <c r="B855" s="288"/>
      <c r="C855" s="288"/>
      <c r="D855" s="288"/>
      <c r="E855" s="288"/>
      <c r="F855" s="288"/>
      <c r="G855" s="288"/>
      <c r="H855" s="288"/>
      <c r="I855" s="288"/>
      <c r="J855" s="288"/>
      <c r="K855" s="288"/>
      <c r="L855" s="288"/>
      <c r="M855" s="288"/>
      <c r="N855" s="288"/>
      <c r="O855" s="288"/>
      <c r="P855" s="288"/>
      <c r="Q855" s="288"/>
      <c r="R855" s="288"/>
      <c r="S855" s="288"/>
      <c r="T855" s="288"/>
      <c r="U855" s="288"/>
      <c r="V855" s="288"/>
      <c r="W855" s="288"/>
      <c r="X855" s="288"/>
      <c r="Y855" s="288"/>
      <c r="Z855" s="288"/>
      <c r="AA855" s="288"/>
      <c r="AB855" s="288"/>
      <c r="AC855" s="288"/>
    </row>
    <row r="856">
      <c r="A856" s="288"/>
      <c r="B856" s="288"/>
      <c r="C856" s="288"/>
      <c r="D856" s="288"/>
      <c r="E856" s="288"/>
      <c r="F856" s="288"/>
      <c r="G856" s="288"/>
      <c r="H856" s="288"/>
      <c r="I856" s="288"/>
      <c r="J856" s="288"/>
      <c r="K856" s="288"/>
      <c r="L856" s="288"/>
      <c r="M856" s="288"/>
      <c r="N856" s="288"/>
      <c r="O856" s="288"/>
      <c r="P856" s="288"/>
      <c r="Q856" s="288"/>
      <c r="R856" s="288"/>
      <c r="S856" s="288"/>
      <c r="T856" s="288"/>
      <c r="U856" s="288"/>
      <c r="V856" s="288"/>
      <c r="W856" s="288"/>
      <c r="X856" s="288"/>
      <c r="Y856" s="288"/>
      <c r="Z856" s="288"/>
      <c r="AA856" s="288"/>
      <c r="AB856" s="288"/>
      <c r="AC856" s="288"/>
    </row>
    <row r="857">
      <c r="A857" s="288"/>
      <c r="B857" s="288"/>
      <c r="C857" s="288"/>
      <c r="D857" s="288"/>
      <c r="E857" s="288"/>
      <c r="F857" s="288"/>
      <c r="G857" s="288"/>
      <c r="H857" s="288"/>
      <c r="I857" s="288"/>
      <c r="J857" s="288"/>
      <c r="K857" s="288"/>
      <c r="L857" s="288"/>
      <c r="M857" s="288"/>
      <c r="N857" s="288"/>
      <c r="O857" s="288"/>
      <c r="P857" s="288"/>
      <c r="Q857" s="288"/>
      <c r="R857" s="288"/>
      <c r="S857" s="288"/>
      <c r="T857" s="288"/>
      <c r="U857" s="288"/>
      <c r="V857" s="288"/>
      <c r="W857" s="288"/>
      <c r="X857" s="288"/>
      <c r="Y857" s="288"/>
      <c r="Z857" s="288"/>
      <c r="AA857" s="288"/>
      <c r="AB857" s="288"/>
      <c r="AC857" s="288"/>
    </row>
    <row r="858">
      <c r="A858" s="288"/>
      <c r="B858" s="288"/>
      <c r="C858" s="288"/>
      <c r="D858" s="288"/>
      <c r="E858" s="288"/>
      <c r="F858" s="288"/>
      <c r="G858" s="288"/>
      <c r="H858" s="288"/>
      <c r="I858" s="288"/>
      <c r="J858" s="288"/>
      <c r="K858" s="288"/>
      <c r="L858" s="288"/>
      <c r="M858" s="288"/>
      <c r="N858" s="288"/>
      <c r="O858" s="288"/>
      <c r="P858" s="288"/>
      <c r="Q858" s="288"/>
      <c r="R858" s="288"/>
      <c r="S858" s="288"/>
      <c r="T858" s="288"/>
      <c r="U858" s="288"/>
      <c r="V858" s="288"/>
      <c r="W858" s="288"/>
      <c r="X858" s="288"/>
      <c r="Y858" s="288"/>
      <c r="Z858" s="288"/>
      <c r="AA858" s="288"/>
      <c r="AB858" s="288"/>
      <c r="AC858" s="288"/>
    </row>
    <row r="859">
      <c r="A859" s="288"/>
      <c r="B859" s="288"/>
      <c r="C859" s="288"/>
      <c r="D859" s="288"/>
      <c r="E859" s="288"/>
      <c r="F859" s="288"/>
      <c r="G859" s="288"/>
      <c r="H859" s="288"/>
      <c r="I859" s="288"/>
      <c r="J859" s="288"/>
      <c r="K859" s="288"/>
      <c r="L859" s="288"/>
      <c r="M859" s="288"/>
      <c r="N859" s="288"/>
      <c r="O859" s="288"/>
      <c r="P859" s="288"/>
      <c r="Q859" s="288"/>
      <c r="R859" s="288"/>
      <c r="S859" s="288"/>
      <c r="T859" s="288"/>
      <c r="U859" s="288"/>
      <c r="V859" s="288"/>
      <c r="W859" s="288"/>
      <c r="X859" s="288"/>
      <c r="Y859" s="288"/>
      <c r="Z859" s="288"/>
      <c r="AA859" s="288"/>
      <c r="AB859" s="288"/>
      <c r="AC859" s="288"/>
    </row>
    <row r="860">
      <c r="A860" s="288"/>
      <c r="B860" s="288"/>
      <c r="C860" s="288"/>
      <c r="D860" s="288"/>
      <c r="E860" s="288"/>
      <c r="F860" s="288"/>
      <c r="G860" s="288"/>
      <c r="H860" s="288"/>
      <c r="I860" s="288"/>
      <c r="J860" s="288"/>
      <c r="K860" s="288"/>
      <c r="L860" s="288"/>
      <c r="M860" s="288"/>
      <c r="N860" s="288"/>
      <c r="O860" s="288"/>
      <c r="P860" s="288"/>
      <c r="Q860" s="288"/>
      <c r="R860" s="288"/>
      <c r="S860" s="288"/>
      <c r="T860" s="288"/>
      <c r="U860" s="288"/>
      <c r="V860" s="288"/>
      <c r="W860" s="288"/>
      <c r="X860" s="288"/>
      <c r="Y860" s="288"/>
      <c r="Z860" s="288"/>
      <c r="AA860" s="288"/>
      <c r="AB860" s="288"/>
      <c r="AC860" s="288"/>
    </row>
    <row r="861">
      <c r="A861" s="288"/>
      <c r="B861" s="288"/>
      <c r="C861" s="288"/>
      <c r="D861" s="288"/>
      <c r="E861" s="288"/>
      <c r="F861" s="288"/>
      <c r="G861" s="288"/>
      <c r="H861" s="288"/>
      <c r="I861" s="288"/>
      <c r="J861" s="288"/>
      <c r="K861" s="288"/>
      <c r="L861" s="288"/>
      <c r="M861" s="288"/>
      <c r="N861" s="288"/>
      <c r="O861" s="288"/>
      <c r="P861" s="288"/>
      <c r="Q861" s="288"/>
      <c r="R861" s="288"/>
      <c r="S861" s="288"/>
      <c r="T861" s="288"/>
      <c r="U861" s="288"/>
      <c r="V861" s="288"/>
      <c r="W861" s="288"/>
      <c r="X861" s="288"/>
      <c r="Y861" s="288"/>
      <c r="Z861" s="288"/>
      <c r="AA861" s="288"/>
      <c r="AB861" s="288"/>
      <c r="AC861" s="288"/>
    </row>
    <row r="862">
      <c r="A862" s="288"/>
      <c r="B862" s="288"/>
      <c r="C862" s="288"/>
      <c r="D862" s="288"/>
      <c r="E862" s="288"/>
      <c r="F862" s="288"/>
      <c r="G862" s="288"/>
      <c r="H862" s="288"/>
      <c r="I862" s="288"/>
      <c r="J862" s="288"/>
      <c r="K862" s="288"/>
      <c r="L862" s="288"/>
      <c r="M862" s="288"/>
      <c r="N862" s="288"/>
      <c r="O862" s="288"/>
      <c r="P862" s="288"/>
      <c r="Q862" s="288"/>
      <c r="R862" s="288"/>
      <c r="S862" s="288"/>
      <c r="T862" s="288"/>
      <c r="U862" s="288"/>
      <c r="V862" s="288"/>
      <c r="W862" s="288"/>
      <c r="X862" s="288"/>
      <c r="Y862" s="288"/>
      <c r="Z862" s="288"/>
      <c r="AA862" s="288"/>
      <c r="AB862" s="288"/>
      <c r="AC862" s="288"/>
    </row>
    <row r="863">
      <c r="A863" s="288"/>
      <c r="B863" s="288"/>
      <c r="C863" s="288"/>
      <c r="D863" s="288"/>
      <c r="E863" s="288"/>
      <c r="F863" s="288"/>
      <c r="G863" s="288"/>
      <c r="H863" s="288"/>
      <c r="I863" s="288"/>
      <c r="J863" s="288"/>
      <c r="K863" s="288"/>
      <c r="L863" s="288"/>
      <c r="M863" s="288"/>
      <c r="N863" s="288"/>
      <c r="O863" s="288"/>
      <c r="P863" s="288"/>
      <c r="Q863" s="288"/>
      <c r="R863" s="288"/>
      <c r="S863" s="288"/>
      <c r="T863" s="288"/>
      <c r="U863" s="288"/>
      <c r="V863" s="288"/>
      <c r="W863" s="288"/>
      <c r="X863" s="288"/>
      <c r="Y863" s="288"/>
      <c r="Z863" s="288"/>
      <c r="AA863" s="288"/>
      <c r="AB863" s="288"/>
      <c r="AC863" s="288"/>
    </row>
    <row r="864">
      <c r="A864" s="288"/>
      <c r="B864" s="288"/>
      <c r="C864" s="288"/>
      <c r="D864" s="288"/>
      <c r="E864" s="288"/>
      <c r="F864" s="288"/>
      <c r="G864" s="288"/>
      <c r="H864" s="288"/>
      <c r="I864" s="288"/>
      <c r="J864" s="288"/>
      <c r="K864" s="288"/>
      <c r="L864" s="288"/>
      <c r="M864" s="288"/>
      <c r="N864" s="288"/>
      <c r="O864" s="288"/>
      <c r="P864" s="288"/>
      <c r="Q864" s="288"/>
      <c r="R864" s="288"/>
      <c r="S864" s="288"/>
      <c r="T864" s="288"/>
      <c r="U864" s="288"/>
      <c r="V864" s="288"/>
      <c r="W864" s="288"/>
      <c r="X864" s="288"/>
      <c r="Y864" s="288"/>
      <c r="Z864" s="288"/>
      <c r="AA864" s="288"/>
      <c r="AB864" s="288"/>
      <c r="AC864" s="288"/>
    </row>
    <row r="865">
      <c r="A865" s="288"/>
      <c r="B865" s="288"/>
      <c r="C865" s="288"/>
      <c r="D865" s="288"/>
      <c r="E865" s="288"/>
      <c r="F865" s="288"/>
      <c r="G865" s="288"/>
      <c r="H865" s="288"/>
      <c r="I865" s="288"/>
      <c r="J865" s="288"/>
      <c r="K865" s="288"/>
      <c r="L865" s="288"/>
      <c r="M865" s="288"/>
      <c r="N865" s="288"/>
      <c r="O865" s="288"/>
      <c r="P865" s="288"/>
      <c r="Q865" s="288"/>
      <c r="R865" s="288"/>
      <c r="S865" s="288"/>
      <c r="T865" s="288"/>
      <c r="U865" s="288"/>
      <c r="V865" s="288"/>
      <c r="W865" s="288"/>
      <c r="X865" s="288"/>
      <c r="Y865" s="288"/>
      <c r="Z865" s="288"/>
      <c r="AA865" s="288"/>
      <c r="AB865" s="288"/>
      <c r="AC865" s="288"/>
    </row>
    <row r="866">
      <c r="A866" s="288"/>
      <c r="B866" s="288"/>
      <c r="C866" s="288"/>
      <c r="D866" s="288"/>
      <c r="E866" s="288"/>
      <c r="F866" s="288"/>
      <c r="G866" s="288"/>
      <c r="H866" s="288"/>
      <c r="I866" s="288"/>
      <c r="J866" s="288"/>
      <c r="K866" s="288"/>
      <c r="L866" s="288"/>
      <c r="M866" s="288"/>
      <c r="N866" s="288"/>
      <c r="O866" s="288"/>
      <c r="P866" s="288"/>
      <c r="Q866" s="288"/>
      <c r="R866" s="288"/>
      <c r="S866" s="288"/>
      <c r="T866" s="288"/>
      <c r="U866" s="288"/>
      <c r="V866" s="288"/>
      <c r="W866" s="288"/>
      <c r="X866" s="288"/>
      <c r="Y866" s="288"/>
      <c r="Z866" s="288"/>
      <c r="AA866" s="288"/>
      <c r="AB866" s="288"/>
      <c r="AC866" s="288"/>
    </row>
    <row r="867">
      <c r="A867" s="288"/>
      <c r="B867" s="288"/>
      <c r="C867" s="288"/>
      <c r="D867" s="288"/>
      <c r="E867" s="288"/>
      <c r="F867" s="288"/>
      <c r="G867" s="288"/>
      <c r="H867" s="288"/>
      <c r="I867" s="288"/>
      <c r="J867" s="288"/>
      <c r="K867" s="288"/>
      <c r="L867" s="288"/>
      <c r="M867" s="288"/>
      <c r="N867" s="288"/>
      <c r="O867" s="288"/>
      <c r="P867" s="288"/>
      <c r="Q867" s="288"/>
      <c r="R867" s="288"/>
      <c r="S867" s="288"/>
      <c r="T867" s="288"/>
      <c r="U867" s="288"/>
      <c r="V867" s="288"/>
      <c r="W867" s="288"/>
      <c r="X867" s="288"/>
      <c r="Y867" s="288"/>
      <c r="Z867" s="288"/>
      <c r="AA867" s="288"/>
      <c r="AB867" s="288"/>
      <c r="AC867" s="288"/>
    </row>
    <row r="868">
      <c r="A868" s="288"/>
      <c r="B868" s="288"/>
      <c r="C868" s="288"/>
      <c r="D868" s="288"/>
      <c r="E868" s="288"/>
      <c r="F868" s="288"/>
      <c r="G868" s="288"/>
      <c r="H868" s="288"/>
      <c r="I868" s="288"/>
      <c r="J868" s="288"/>
      <c r="K868" s="288"/>
      <c r="L868" s="288"/>
      <c r="M868" s="288"/>
      <c r="N868" s="288"/>
      <c r="O868" s="288"/>
      <c r="P868" s="288"/>
      <c r="Q868" s="288"/>
      <c r="R868" s="288"/>
      <c r="S868" s="288"/>
      <c r="T868" s="288"/>
      <c r="U868" s="288"/>
      <c r="V868" s="288"/>
      <c r="W868" s="288"/>
      <c r="X868" s="288"/>
      <c r="Y868" s="288"/>
      <c r="Z868" s="288"/>
      <c r="AA868" s="288"/>
      <c r="AB868" s="288"/>
      <c r="AC868" s="288"/>
    </row>
    <row r="869">
      <c r="A869" s="288"/>
      <c r="B869" s="288"/>
      <c r="C869" s="288"/>
      <c r="D869" s="288"/>
      <c r="E869" s="288"/>
      <c r="F869" s="288"/>
      <c r="G869" s="288"/>
      <c r="H869" s="288"/>
      <c r="I869" s="288"/>
      <c r="J869" s="288"/>
      <c r="K869" s="288"/>
      <c r="L869" s="288"/>
      <c r="M869" s="288"/>
      <c r="N869" s="288"/>
      <c r="O869" s="288"/>
      <c r="P869" s="288"/>
      <c r="Q869" s="288"/>
      <c r="R869" s="288"/>
      <c r="S869" s="288"/>
      <c r="T869" s="288"/>
      <c r="U869" s="288"/>
      <c r="V869" s="288"/>
      <c r="W869" s="288"/>
      <c r="X869" s="288"/>
      <c r="Y869" s="288"/>
      <c r="Z869" s="288"/>
      <c r="AA869" s="288"/>
      <c r="AB869" s="288"/>
      <c r="AC869" s="288"/>
    </row>
    <row r="870">
      <c r="A870" s="288"/>
      <c r="B870" s="288"/>
      <c r="C870" s="288"/>
      <c r="D870" s="288"/>
      <c r="E870" s="288"/>
      <c r="F870" s="288"/>
      <c r="G870" s="288"/>
      <c r="H870" s="288"/>
      <c r="I870" s="288"/>
      <c r="J870" s="288"/>
      <c r="K870" s="288"/>
      <c r="L870" s="288"/>
      <c r="M870" s="288"/>
      <c r="N870" s="288"/>
      <c r="O870" s="288"/>
      <c r="P870" s="288"/>
      <c r="Q870" s="288"/>
      <c r="R870" s="288"/>
      <c r="S870" s="288"/>
      <c r="T870" s="288"/>
      <c r="U870" s="288"/>
      <c r="V870" s="288"/>
      <c r="W870" s="288"/>
      <c r="X870" s="288"/>
      <c r="Y870" s="288"/>
      <c r="Z870" s="288"/>
      <c r="AA870" s="288"/>
      <c r="AB870" s="288"/>
      <c r="AC870" s="288"/>
    </row>
    <row r="871">
      <c r="A871" s="288"/>
      <c r="B871" s="288"/>
      <c r="C871" s="288"/>
      <c r="D871" s="288"/>
      <c r="E871" s="288"/>
      <c r="F871" s="288"/>
      <c r="G871" s="288"/>
      <c r="H871" s="288"/>
      <c r="I871" s="288"/>
      <c r="J871" s="288"/>
      <c r="K871" s="288"/>
      <c r="L871" s="288"/>
      <c r="M871" s="288"/>
      <c r="N871" s="288"/>
      <c r="O871" s="288"/>
      <c r="P871" s="288"/>
      <c r="Q871" s="288"/>
      <c r="R871" s="288"/>
      <c r="S871" s="288"/>
      <c r="T871" s="288"/>
      <c r="U871" s="288"/>
      <c r="V871" s="288"/>
      <c r="W871" s="288"/>
      <c r="X871" s="288"/>
      <c r="Y871" s="288"/>
      <c r="Z871" s="288"/>
      <c r="AA871" s="288"/>
      <c r="AB871" s="288"/>
      <c r="AC871" s="288"/>
    </row>
    <row r="872">
      <c r="A872" s="288"/>
      <c r="B872" s="288"/>
      <c r="C872" s="288"/>
      <c r="D872" s="288"/>
      <c r="E872" s="288"/>
      <c r="F872" s="288"/>
      <c r="G872" s="288"/>
      <c r="H872" s="288"/>
      <c r="I872" s="288"/>
      <c r="J872" s="288"/>
      <c r="K872" s="288"/>
      <c r="L872" s="288"/>
      <c r="M872" s="288"/>
      <c r="N872" s="288"/>
      <c r="O872" s="288"/>
      <c r="P872" s="288"/>
      <c r="Q872" s="288"/>
      <c r="R872" s="288"/>
      <c r="S872" s="288"/>
      <c r="T872" s="288"/>
      <c r="U872" s="288"/>
      <c r="V872" s="288"/>
      <c r="W872" s="288"/>
      <c r="X872" s="288"/>
      <c r="Y872" s="288"/>
      <c r="Z872" s="288"/>
      <c r="AA872" s="288"/>
      <c r="AB872" s="288"/>
      <c r="AC872" s="288"/>
    </row>
    <row r="873">
      <c r="A873" s="288"/>
      <c r="B873" s="288"/>
      <c r="C873" s="288"/>
      <c r="D873" s="288"/>
      <c r="E873" s="288"/>
      <c r="F873" s="288"/>
      <c r="G873" s="288"/>
      <c r="H873" s="288"/>
      <c r="I873" s="288"/>
      <c r="J873" s="288"/>
      <c r="K873" s="288"/>
      <c r="L873" s="288"/>
      <c r="M873" s="288"/>
      <c r="N873" s="288"/>
      <c r="O873" s="288"/>
      <c r="P873" s="288"/>
      <c r="Q873" s="288"/>
      <c r="R873" s="288"/>
      <c r="S873" s="288"/>
      <c r="T873" s="288"/>
      <c r="U873" s="288"/>
      <c r="V873" s="288"/>
      <c r="W873" s="288"/>
      <c r="X873" s="288"/>
      <c r="Y873" s="288"/>
      <c r="Z873" s="288"/>
      <c r="AA873" s="288"/>
      <c r="AB873" s="288"/>
      <c r="AC873" s="288"/>
    </row>
    <row r="874">
      <c r="A874" s="288"/>
      <c r="B874" s="288"/>
      <c r="C874" s="288"/>
      <c r="D874" s="288"/>
      <c r="E874" s="288"/>
      <c r="F874" s="288"/>
      <c r="G874" s="288"/>
      <c r="H874" s="288"/>
      <c r="I874" s="288"/>
      <c r="J874" s="288"/>
      <c r="K874" s="288"/>
      <c r="L874" s="288"/>
      <c r="M874" s="288"/>
      <c r="N874" s="288"/>
      <c r="O874" s="288"/>
      <c r="P874" s="288"/>
      <c r="Q874" s="288"/>
      <c r="R874" s="288"/>
      <c r="S874" s="288"/>
      <c r="T874" s="288"/>
      <c r="U874" s="288"/>
      <c r="V874" s="288"/>
      <c r="W874" s="288"/>
      <c r="X874" s="288"/>
      <c r="Y874" s="288"/>
      <c r="Z874" s="288"/>
      <c r="AA874" s="288"/>
      <c r="AB874" s="288"/>
      <c r="AC874" s="288"/>
    </row>
    <row r="875">
      <c r="A875" s="288"/>
      <c r="B875" s="288"/>
      <c r="C875" s="288"/>
      <c r="D875" s="288"/>
      <c r="E875" s="288"/>
      <c r="F875" s="288"/>
      <c r="G875" s="288"/>
      <c r="H875" s="288"/>
      <c r="I875" s="288"/>
      <c r="J875" s="288"/>
      <c r="K875" s="288"/>
      <c r="L875" s="288"/>
      <c r="M875" s="288"/>
      <c r="N875" s="288"/>
      <c r="O875" s="288"/>
      <c r="P875" s="288"/>
      <c r="Q875" s="288"/>
      <c r="R875" s="288"/>
      <c r="S875" s="288"/>
      <c r="T875" s="288"/>
      <c r="U875" s="288"/>
      <c r="V875" s="288"/>
      <c r="W875" s="288"/>
      <c r="X875" s="288"/>
      <c r="Y875" s="288"/>
      <c r="Z875" s="288"/>
      <c r="AA875" s="288"/>
      <c r="AB875" s="288"/>
      <c r="AC875" s="288"/>
    </row>
    <row r="876">
      <c r="A876" s="288"/>
      <c r="B876" s="288"/>
      <c r="C876" s="288"/>
      <c r="D876" s="288"/>
      <c r="E876" s="288"/>
      <c r="F876" s="288"/>
      <c r="G876" s="288"/>
      <c r="H876" s="288"/>
      <c r="I876" s="288"/>
      <c r="J876" s="288"/>
      <c r="K876" s="288"/>
      <c r="L876" s="288"/>
      <c r="M876" s="288"/>
      <c r="N876" s="288"/>
      <c r="O876" s="288"/>
      <c r="P876" s="288"/>
      <c r="Q876" s="288"/>
      <c r="R876" s="288"/>
      <c r="S876" s="288"/>
      <c r="T876" s="288"/>
      <c r="U876" s="288"/>
      <c r="V876" s="288"/>
      <c r="W876" s="288"/>
      <c r="X876" s="288"/>
      <c r="Y876" s="288"/>
      <c r="Z876" s="288"/>
      <c r="AA876" s="288"/>
      <c r="AB876" s="288"/>
      <c r="AC876" s="288"/>
    </row>
    <row r="877">
      <c r="A877" s="288"/>
      <c r="B877" s="288"/>
      <c r="C877" s="288"/>
      <c r="D877" s="288"/>
      <c r="E877" s="288"/>
      <c r="F877" s="288"/>
      <c r="G877" s="288"/>
      <c r="H877" s="288"/>
      <c r="I877" s="288"/>
      <c r="J877" s="288"/>
      <c r="K877" s="288"/>
      <c r="L877" s="288"/>
      <c r="M877" s="288"/>
      <c r="N877" s="288"/>
      <c r="O877" s="288"/>
      <c r="P877" s="288"/>
      <c r="Q877" s="288"/>
      <c r="R877" s="288"/>
      <c r="S877" s="288"/>
      <c r="T877" s="288"/>
      <c r="U877" s="288"/>
      <c r="V877" s="288"/>
      <c r="W877" s="288"/>
      <c r="X877" s="288"/>
      <c r="Y877" s="288"/>
      <c r="Z877" s="288"/>
      <c r="AA877" s="288"/>
      <c r="AB877" s="288"/>
      <c r="AC877" s="288"/>
    </row>
    <row r="878">
      <c r="A878" s="288"/>
      <c r="B878" s="288"/>
      <c r="C878" s="288"/>
      <c r="D878" s="288"/>
      <c r="E878" s="288"/>
      <c r="F878" s="288"/>
      <c r="G878" s="288"/>
      <c r="H878" s="288"/>
      <c r="I878" s="288"/>
      <c r="J878" s="288"/>
      <c r="K878" s="288"/>
      <c r="L878" s="288"/>
      <c r="M878" s="288"/>
      <c r="N878" s="288"/>
      <c r="O878" s="288"/>
      <c r="P878" s="288"/>
      <c r="Q878" s="288"/>
      <c r="R878" s="288"/>
      <c r="S878" s="288"/>
      <c r="T878" s="288"/>
      <c r="U878" s="288"/>
      <c r="V878" s="288"/>
      <c r="W878" s="288"/>
      <c r="X878" s="288"/>
      <c r="Y878" s="288"/>
      <c r="Z878" s="288"/>
      <c r="AA878" s="288"/>
      <c r="AB878" s="288"/>
      <c r="AC878" s="288"/>
    </row>
    <row r="879">
      <c r="A879" s="288"/>
      <c r="B879" s="288"/>
      <c r="C879" s="288"/>
      <c r="D879" s="288"/>
      <c r="E879" s="288"/>
      <c r="F879" s="288"/>
      <c r="G879" s="288"/>
      <c r="H879" s="288"/>
      <c r="I879" s="288"/>
      <c r="J879" s="288"/>
      <c r="K879" s="288"/>
      <c r="L879" s="288"/>
      <c r="M879" s="288"/>
      <c r="N879" s="288"/>
      <c r="O879" s="288"/>
      <c r="P879" s="288"/>
      <c r="Q879" s="288"/>
      <c r="R879" s="288"/>
      <c r="S879" s="288"/>
      <c r="T879" s="288"/>
      <c r="U879" s="288"/>
      <c r="V879" s="288"/>
      <c r="W879" s="288"/>
      <c r="X879" s="288"/>
      <c r="Y879" s="288"/>
      <c r="Z879" s="288"/>
      <c r="AA879" s="288"/>
      <c r="AB879" s="288"/>
      <c r="AC879" s="288"/>
    </row>
    <row r="880">
      <c r="A880" s="288"/>
      <c r="B880" s="288"/>
      <c r="C880" s="288"/>
      <c r="D880" s="288"/>
      <c r="E880" s="288"/>
      <c r="F880" s="288"/>
      <c r="G880" s="288"/>
      <c r="H880" s="288"/>
      <c r="I880" s="288"/>
      <c r="J880" s="288"/>
      <c r="K880" s="288"/>
      <c r="L880" s="288"/>
      <c r="M880" s="288"/>
      <c r="N880" s="288"/>
      <c r="O880" s="288"/>
      <c r="P880" s="288"/>
      <c r="Q880" s="288"/>
      <c r="R880" s="288"/>
      <c r="S880" s="288"/>
      <c r="T880" s="288"/>
      <c r="U880" s="288"/>
      <c r="V880" s="288"/>
      <c r="W880" s="288"/>
      <c r="X880" s="288"/>
      <c r="Y880" s="288"/>
      <c r="Z880" s="288"/>
      <c r="AA880" s="288"/>
      <c r="AB880" s="288"/>
      <c r="AC880" s="288"/>
    </row>
    <row r="881">
      <c r="A881" s="288"/>
      <c r="B881" s="288"/>
      <c r="C881" s="288"/>
      <c r="D881" s="288"/>
      <c r="E881" s="288"/>
      <c r="F881" s="288"/>
      <c r="G881" s="288"/>
      <c r="H881" s="288"/>
      <c r="I881" s="288"/>
      <c r="J881" s="288"/>
      <c r="K881" s="288"/>
      <c r="L881" s="288"/>
      <c r="M881" s="288"/>
      <c r="N881" s="288"/>
      <c r="O881" s="288"/>
      <c r="P881" s="288"/>
      <c r="Q881" s="288"/>
      <c r="R881" s="288"/>
      <c r="S881" s="288"/>
      <c r="T881" s="288"/>
      <c r="U881" s="288"/>
      <c r="V881" s="288"/>
      <c r="W881" s="288"/>
      <c r="X881" s="288"/>
      <c r="Y881" s="288"/>
      <c r="Z881" s="288"/>
      <c r="AA881" s="288"/>
      <c r="AB881" s="288"/>
      <c r="AC881" s="288"/>
    </row>
    <row r="882">
      <c r="A882" s="288"/>
      <c r="B882" s="288"/>
      <c r="C882" s="288"/>
      <c r="D882" s="288"/>
      <c r="E882" s="288"/>
      <c r="F882" s="288"/>
      <c r="G882" s="288"/>
      <c r="H882" s="288"/>
      <c r="I882" s="288"/>
      <c r="J882" s="288"/>
      <c r="K882" s="288"/>
      <c r="L882" s="288"/>
      <c r="M882" s="288"/>
      <c r="N882" s="288"/>
      <c r="O882" s="288"/>
      <c r="P882" s="288"/>
      <c r="Q882" s="288"/>
      <c r="R882" s="288"/>
      <c r="S882" s="288"/>
      <c r="T882" s="288"/>
      <c r="U882" s="288"/>
      <c r="V882" s="288"/>
      <c r="W882" s="288"/>
      <c r="X882" s="288"/>
      <c r="Y882" s="288"/>
      <c r="Z882" s="288"/>
      <c r="AA882" s="288"/>
      <c r="AB882" s="288"/>
      <c r="AC882" s="288"/>
    </row>
    <row r="883">
      <c r="A883" s="288"/>
      <c r="B883" s="288"/>
      <c r="C883" s="288"/>
      <c r="D883" s="288"/>
      <c r="E883" s="288"/>
      <c r="F883" s="288"/>
      <c r="G883" s="288"/>
      <c r="H883" s="288"/>
      <c r="I883" s="288"/>
      <c r="J883" s="288"/>
      <c r="K883" s="288"/>
      <c r="L883" s="288"/>
      <c r="M883" s="288"/>
      <c r="N883" s="288"/>
      <c r="O883" s="288"/>
      <c r="P883" s="288"/>
      <c r="Q883" s="288"/>
      <c r="R883" s="288"/>
      <c r="S883" s="288"/>
      <c r="T883" s="288"/>
      <c r="U883" s="288"/>
      <c r="V883" s="288"/>
      <c r="W883" s="288"/>
      <c r="X883" s="288"/>
      <c r="Y883" s="288"/>
      <c r="Z883" s="288"/>
      <c r="AA883" s="288"/>
      <c r="AB883" s="288"/>
      <c r="AC883" s="288"/>
    </row>
    <row r="884">
      <c r="A884" s="288"/>
      <c r="B884" s="288"/>
      <c r="C884" s="288"/>
      <c r="D884" s="288"/>
      <c r="E884" s="288"/>
      <c r="F884" s="288"/>
      <c r="G884" s="288"/>
      <c r="H884" s="288"/>
      <c r="I884" s="288"/>
      <c r="J884" s="288"/>
      <c r="K884" s="288"/>
      <c r="L884" s="288"/>
      <c r="M884" s="288"/>
      <c r="N884" s="288"/>
      <c r="O884" s="288"/>
      <c r="P884" s="288"/>
      <c r="Q884" s="288"/>
      <c r="R884" s="288"/>
      <c r="S884" s="288"/>
      <c r="T884" s="288"/>
      <c r="U884" s="288"/>
      <c r="V884" s="288"/>
      <c r="W884" s="288"/>
      <c r="X884" s="288"/>
      <c r="Y884" s="288"/>
      <c r="Z884" s="288"/>
      <c r="AA884" s="288"/>
      <c r="AB884" s="288"/>
      <c r="AC884" s="288"/>
    </row>
    <row r="885">
      <c r="A885" s="288"/>
      <c r="B885" s="288"/>
      <c r="C885" s="288"/>
      <c r="D885" s="288"/>
      <c r="E885" s="288"/>
      <c r="F885" s="288"/>
      <c r="G885" s="288"/>
      <c r="H885" s="288"/>
      <c r="I885" s="288"/>
      <c r="J885" s="288"/>
      <c r="K885" s="288"/>
      <c r="L885" s="288"/>
      <c r="M885" s="288"/>
      <c r="N885" s="288"/>
      <c r="O885" s="288"/>
      <c r="P885" s="288"/>
      <c r="Q885" s="288"/>
      <c r="R885" s="288"/>
      <c r="S885" s="288"/>
      <c r="T885" s="288"/>
      <c r="U885" s="288"/>
      <c r="V885" s="288"/>
      <c r="W885" s="288"/>
      <c r="X885" s="288"/>
      <c r="Y885" s="288"/>
      <c r="Z885" s="288"/>
      <c r="AA885" s="288"/>
      <c r="AB885" s="288"/>
      <c r="AC885" s="288"/>
    </row>
    <row r="886">
      <c r="A886" s="288"/>
      <c r="B886" s="288"/>
      <c r="C886" s="288"/>
      <c r="D886" s="288"/>
      <c r="E886" s="288"/>
      <c r="F886" s="288"/>
      <c r="G886" s="288"/>
      <c r="H886" s="288"/>
      <c r="I886" s="288"/>
      <c r="J886" s="288"/>
      <c r="K886" s="288"/>
      <c r="L886" s="288"/>
      <c r="M886" s="288"/>
      <c r="N886" s="288"/>
      <c r="O886" s="288"/>
      <c r="P886" s="288"/>
      <c r="Q886" s="288"/>
      <c r="R886" s="288"/>
      <c r="S886" s="288"/>
      <c r="T886" s="288"/>
      <c r="U886" s="288"/>
      <c r="V886" s="288"/>
      <c r="W886" s="288"/>
      <c r="X886" s="288"/>
      <c r="Y886" s="288"/>
      <c r="Z886" s="288"/>
      <c r="AA886" s="288"/>
      <c r="AB886" s="288"/>
      <c r="AC886" s="288"/>
    </row>
    <row r="887">
      <c r="A887" s="288"/>
      <c r="B887" s="288"/>
      <c r="C887" s="288"/>
      <c r="D887" s="288"/>
      <c r="E887" s="288"/>
      <c r="F887" s="288"/>
      <c r="G887" s="288"/>
      <c r="H887" s="288"/>
      <c r="I887" s="288"/>
      <c r="J887" s="288"/>
      <c r="K887" s="288"/>
      <c r="L887" s="288"/>
      <c r="M887" s="288"/>
      <c r="N887" s="288"/>
      <c r="O887" s="288"/>
      <c r="P887" s="288"/>
      <c r="Q887" s="288"/>
      <c r="R887" s="288"/>
      <c r="S887" s="288"/>
      <c r="T887" s="288"/>
      <c r="U887" s="288"/>
      <c r="V887" s="288"/>
      <c r="W887" s="288"/>
      <c r="X887" s="288"/>
      <c r="Y887" s="288"/>
      <c r="Z887" s="288"/>
      <c r="AA887" s="288"/>
      <c r="AB887" s="288"/>
      <c r="AC887" s="288"/>
    </row>
    <row r="888">
      <c r="A888" s="288"/>
      <c r="B888" s="288"/>
      <c r="C888" s="288"/>
      <c r="D888" s="288"/>
      <c r="E888" s="288"/>
      <c r="F888" s="288"/>
      <c r="G888" s="288"/>
      <c r="H888" s="288"/>
      <c r="I888" s="288"/>
      <c r="J888" s="288"/>
      <c r="K888" s="288"/>
      <c r="L888" s="288"/>
      <c r="M888" s="288"/>
      <c r="N888" s="288"/>
      <c r="O888" s="288"/>
      <c r="P888" s="288"/>
      <c r="Q888" s="288"/>
      <c r="R888" s="288"/>
      <c r="S888" s="288"/>
      <c r="T888" s="288"/>
      <c r="U888" s="288"/>
      <c r="V888" s="288"/>
      <c r="W888" s="288"/>
      <c r="X888" s="288"/>
      <c r="Y888" s="288"/>
      <c r="Z888" s="288"/>
      <c r="AA888" s="288"/>
      <c r="AB888" s="288"/>
      <c r="AC888" s="288"/>
    </row>
    <row r="889">
      <c r="A889" s="288"/>
      <c r="B889" s="288"/>
      <c r="C889" s="288"/>
      <c r="D889" s="288"/>
      <c r="E889" s="288"/>
      <c r="F889" s="288"/>
      <c r="G889" s="288"/>
      <c r="H889" s="288"/>
      <c r="I889" s="288"/>
      <c r="J889" s="288"/>
      <c r="K889" s="288"/>
      <c r="L889" s="288"/>
      <c r="M889" s="288"/>
      <c r="N889" s="288"/>
      <c r="O889" s="288"/>
      <c r="P889" s="288"/>
      <c r="Q889" s="288"/>
      <c r="R889" s="288"/>
      <c r="S889" s="288"/>
      <c r="T889" s="288"/>
      <c r="U889" s="288"/>
      <c r="V889" s="288"/>
      <c r="W889" s="288"/>
      <c r="X889" s="288"/>
      <c r="Y889" s="288"/>
      <c r="Z889" s="288"/>
      <c r="AA889" s="288"/>
      <c r="AB889" s="288"/>
      <c r="AC889" s="288"/>
    </row>
    <row r="890">
      <c r="A890" s="288"/>
      <c r="B890" s="288"/>
      <c r="C890" s="288"/>
      <c r="D890" s="288"/>
      <c r="E890" s="288"/>
      <c r="F890" s="288"/>
      <c r="G890" s="288"/>
      <c r="H890" s="288"/>
      <c r="I890" s="288"/>
      <c r="J890" s="288"/>
      <c r="K890" s="288"/>
      <c r="L890" s="288"/>
      <c r="M890" s="288"/>
      <c r="N890" s="288"/>
      <c r="O890" s="288"/>
      <c r="P890" s="288"/>
      <c r="Q890" s="288"/>
      <c r="R890" s="288"/>
      <c r="S890" s="288"/>
      <c r="T890" s="288"/>
      <c r="U890" s="288"/>
      <c r="V890" s="288"/>
      <c r="W890" s="288"/>
      <c r="X890" s="288"/>
      <c r="Y890" s="288"/>
      <c r="Z890" s="288"/>
      <c r="AA890" s="288"/>
      <c r="AB890" s="288"/>
      <c r="AC890" s="288"/>
    </row>
    <row r="891">
      <c r="A891" s="288"/>
      <c r="B891" s="288"/>
      <c r="C891" s="288"/>
      <c r="D891" s="288"/>
      <c r="E891" s="288"/>
      <c r="F891" s="288"/>
      <c r="G891" s="288"/>
      <c r="H891" s="288"/>
      <c r="I891" s="288"/>
      <c r="J891" s="288"/>
      <c r="K891" s="288"/>
      <c r="L891" s="288"/>
      <c r="M891" s="288"/>
      <c r="N891" s="288"/>
      <c r="O891" s="288"/>
      <c r="P891" s="288"/>
      <c r="Q891" s="288"/>
      <c r="R891" s="288"/>
      <c r="S891" s="288"/>
      <c r="T891" s="288"/>
      <c r="U891" s="288"/>
      <c r="V891" s="288"/>
      <c r="W891" s="288"/>
      <c r="X891" s="288"/>
      <c r="Y891" s="288"/>
      <c r="Z891" s="288"/>
      <c r="AA891" s="288"/>
      <c r="AB891" s="288"/>
      <c r="AC891" s="288"/>
    </row>
    <row r="892">
      <c r="A892" s="288"/>
      <c r="B892" s="288"/>
      <c r="C892" s="288"/>
      <c r="D892" s="288"/>
      <c r="E892" s="288"/>
      <c r="F892" s="288"/>
      <c r="G892" s="288"/>
      <c r="H892" s="288"/>
      <c r="I892" s="288"/>
      <c r="J892" s="288"/>
      <c r="K892" s="288"/>
      <c r="L892" s="288"/>
      <c r="M892" s="288"/>
      <c r="N892" s="288"/>
      <c r="O892" s="288"/>
      <c r="P892" s="288"/>
      <c r="Q892" s="288"/>
      <c r="R892" s="288"/>
      <c r="S892" s="288"/>
      <c r="T892" s="288"/>
      <c r="U892" s="288"/>
      <c r="V892" s="288"/>
      <c r="W892" s="288"/>
      <c r="X892" s="288"/>
      <c r="Y892" s="288"/>
      <c r="Z892" s="288"/>
      <c r="AA892" s="288"/>
      <c r="AB892" s="288"/>
      <c r="AC892" s="288"/>
    </row>
    <row r="893">
      <c r="A893" s="288"/>
      <c r="B893" s="288"/>
      <c r="C893" s="288"/>
      <c r="D893" s="288"/>
      <c r="E893" s="288"/>
      <c r="F893" s="288"/>
      <c r="G893" s="288"/>
      <c r="H893" s="288"/>
      <c r="I893" s="288"/>
      <c r="J893" s="288"/>
      <c r="K893" s="288"/>
      <c r="L893" s="288"/>
      <c r="M893" s="288"/>
      <c r="N893" s="288"/>
      <c r="O893" s="288"/>
      <c r="P893" s="288"/>
      <c r="Q893" s="288"/>
      <c r="R893" s="288"/>
      <c r="S893" s="288"/>
      <c r="T893" s="288"/>
      <c r="U893" s="288"/>
      <c r="V893" s="288"/>
      <c r="W893" s="288"/>
      <c r="X893" s="288"/>
      <c r="Y893" s="288"/>
      <c r="Z893" s="288"/>
      <c r="AA893" s="288"/>
      <c r="AB893" s="288"/>
      <c r="AC893" s="288"/>
    </row>
    <row r="894">
      <c r="A894" s="288"/>
      <c r="B894" s="288"/>
      <c r="C894" s="288"/>
      <c r="D894" s="288"/>
      <c r="E894" s="288"/>
      <c r="F894" s="288"/>
      <c r="G894" s="288"/>
      <c r="H894" s="288"/>
      <c r="I894" s="288"/>
      <c r="J894" s="288"/>
      <c r="K894" s="288"/>
      <c r="L894" s="288"/>
      <c r="M894" s="288"/>
      <c r="N894" s="288"/>
      <c r="O894" s="288"/>
      <c r="P894" s="288"/>
      <c r="Q894" s="288"/>
      <c r="R894" s="288"/>
      <c r="S894" s="288"/>
      <c r="T894" s="288"/>
      <c r="U894" s="288"/>
      <c r="V894" s="288"/>
      <c r="W894" s="288"/>
      <c r="X894" s="288"/>
      <c r="Y894" s="288"/>
      <c r="Z894" s="288"/>
      <c r="AA894" s="288"/>
      <c r="AB894" s="288"/>
      <c r="AC894" s="288"/>
    </row>
    <row r="895">
      <c r="A895" s="288"/>
      <c r="B895" s="288"/>
      <c r="C895" s="288"/>
      <c r="D895" s="288"/>
      <c r="E895" s="288"/>
      <c r="F895" s="288"/>
      <c r="G895" s="288"/>
      <c r="H895" s="288"/>
      <c r="I895" s="288"/>
      <c r="J895" s="288"/>
      <c r="K895" s="288"/>
      <c r="L895" s="288"/>
      <c r="M895" s="288"/>
      <c r="N895" s="288"/>
      <c r="O895" s="288"/>
      <c r="P895" s="288"/>
      <c r="Q895" s="288"/>
      <c r="R895" s="288"/>
      <c r="S895" s="288"/>
      <c r="T895" s="288"/>
      <c r="U895" s="288"/>
      <c r="V895" s="288"/>
      <c r="W895" s="288"/>
      <c r="X895" s="288"/>
      <c r="Y895" s="288"/>
      <c r="Z895" s="288"/>
      <c r="AA895" s="288"/>
      <c r="AB895" s="288"/>
      <c r="AC895" s="288"/>
    </row>
    <row r="896">
      <c r="A896" s="288"/>
      <c r="B896" s="288"/>
      <c r="C896" s="288"/>
      <c r="D896" s="288"/>
      <c r="E896" s="288"/>
      <c r="F896" s="288"/>
      <c r="G896" s="288"/>
      <c r="H896" s="288"/>
      <c r="I896" s="288"/>
      <c r="J896" s="288"/>
      <c r="K896" s="288"/>
      <c r="L896" s="288"/>
      <c r="M896" s="288"/>
      <c r="N896" s="288"/>
      <c r="O896" s="288"/>
      <c r="P896" s="288"/>
      <c r="Q896" s="288"/>
      <c r="R896" s="288"/>
      <c r="S896" s="288"/>
      <c r="T896" s="288"/>
      <c r="U896" s="288"/>
      <c r="V896" s="288"/>
      <c r="W896" s="288"/>
      <c r="X896" s="288"/>
      <c r="Y896" s="288"/>
      <c r="Z896" s="288"/>
      <c r="AA896" s="288"/>
      <c r="AB896" s="288"/>
      <c r="AC896" s="288"/>
    </row>
    <row r="897">
      <c r="A897" s="288"/>
      <c r="B897" s="288"/>
      <c r="C897" s="288"/>
      <c r="D897" s="288"/>
      <c r="E897" s="288"/>
      <c r="F897" s="288"/>
      <c r="G897" s="288"/>
      <c r="H897" s="288"/>
      <c r="I897" s="288"/>
      <c r="J897" s="288"/>
      <c r="K897" s="288"/>
      <c r="L897" s="288"/>
      <c r="M897" s="288"/>
      <c r="N897" s="288"/>
      <c r="O897" s="288"/>
      <c r="P897" s="288"/>
      <c r="Q897" s="288"/>
      <c r="R897" s="288"/>
      <c r="S897" s="288"/>
      <c r="T897" s="288"/>
      <c r="U897" s="288"/>
      <c r="V897" s="288"/>
      <c r="W897" s="288"/>
      <c r="X897" s="288"/>
      <c r="Y897" s="288"/>
      <c r="Z897" s="288"/>
      <c r="AA897" s="288"/>
      <c r="AB897" s="288"/>
      <c r="AC897" s="288"/>
    </row>
    <row r="898">
      <c r="A898" s="288"/>
      <c r="B898" s="288"/>
      <c r="C898" s="288"/>
      <c r="D898" s="288"/>
      <c r="E898" s="288"/>
      <c r="F898" s="288"/>
      <c r="G898" s="288"/>
      <c r="H898" s="288"/>
      <c r="I898" s="288"/>
      <c r="J898" s="288"/>
      <c r="K898" s="288"/>
      <c r="L898" s="288"/>
      <c r="M898" s="288"/>
      <c r="N898" s="288"/>
      <c r="O898" s="288"/>
      <c r="P898" s="288"/>
      <c r="Q898" s="288"/>
      <c r="R898" s="288"/>
      <c r="S898" s="288"/>
      <c r="T898" s="288"/>
      <c r="U898" s="288"/>
      <c r="V898" s="288"/>
      <c r="W898" s="288"/>
      <c r="X898" s="288"/>
      <c r="Y898" s="288"/>
      <c r="Z898" s="288"/>
      <c r="AA898" s="288"/>
      <c r="AB898" s="288"/>
      <c r="AC898" s="288"/>
    </row>
    <row r="899">
      <c r="A899" s="288"/>
      <c r="B899" s="288"/>
      <c r="C899" s="288"/>
      <c r="D899" s="288"/>
      <c r="E899" s="288"/>
      <c r="F899" s="288"/>
      <c r="G899" s="288"/>
      <c r="H899" s="288"/>
      <c r="I899" s="288"/>
      <c r="J899" s="288"/>
      <c r="K899" s="288"/>
      <c r="L899" s="288"/>
      <c r="M899" s="288"/>
      <c r="N899" s="288"/>
      <c r="O899" s="288"/>
      <c r="P899" s="288"/>
      <c r="Q899" s="288"/>
      <c r="R899" s="288"/>
      <c r="S899" s="288"/>
      <c r="T899" s="288"/>
      <c r="U899" s="288"/>
      <c r="V899" s="288"/>
      <c r="W899" s="288"/>
      <c r="X899" s="288"/>
      <c r="Y899" s="288"/>
      <c r="Z899" s="288"/>
      <c r="AA899" s="288"/>
      <c r="AB899" s="288"/>
      <c r="AC899" s="288"/>
    </row>
    <row r="900">
      <c r="A900" s="288"/>
      <c r="B900" s="288"/>
      <c r="C900" s="288"/>
      <c r="D900" s="288"/>
      <c r="E900" s="288"/>
      <c r="F900" s="288"/>
      <c r="G900" s="288"/>
      <c r="H900" s="288"/>
      <c r="I900" s="288"/>
      <c r="J900" s="288"/>
      <c r="K900" s="288"/>
      <c r="L900" s="288"/>
      <c r="M900" s="288"/>
      <c r="N900" s="288"/>
      <c r="O900" s="288"/>
      <c r="P900" s="288"/>
      <c r="Q900" s="288"/>
      <c r="R900" s="288"/>
      <c r="S900" s="288"/>
      <c r="T900" s="288"/>
      <c r="U900" s="288"/>
      <c r="V900" s="288"/>
      <c r="W900" s="288"/>
      <c r="X900" s="288"/>
      <c r="Y900" s="288"/>
      <c r="Z900" s="288"/>
      <c r="AA900" s="288"/>
      <c r="AB900" s="288"/>
      <c r="AC900" s="288"/>
    </row>
    <row r="901">
      <c r="A901" s="288"/>
      <c r="B901" s="288"/>
      <c r="C901" s="288"/>
      <c r="D901" s="288"/>
      <c r="E901" s="288"/>
      <c r="F901" s="288"/>
      <c r="G901" s="288"/>
      <c r="H901" s="288"/>
      <c r="I901" s="288"/>
      <c r="J901" s="288"/>
      <c r="K901" s="288"/>
      <c r="L901" s="288"/>
      <c r="M901" s="288"/>
      <c r="N901" s="288"/>
      <c r="O901" s="288"/>
      <c r="P901" s="288"/>
      <c r="Q901" s="288"/>
      <c r="R901" s="288"/>
      <c r="S901" s="288"/>
      <c r="T901" s="288"/>
      <c r="U901" s="288"/>
      <c r="V901" s="288"/>
      <c r="W901" s="288"/>
      <c r="X901" s="288"/>
      <c r="Y901" s="288"/>
      <c r="Z901" s="288"/>
      <c r="AA901" s="288"/>
      <c r="AB901" s="288"/>
      <c r="AC901" s="288"/>
    </row>
    <row r="902">
      <c r="A902" s="288"/>
      <c r="B902" s="288"/>
      <c r="C902" s="288"/>
      <c r="D902" s="288"/>
      <c r="E902" s="288"/>
      <c r="F902" s="288"/>
      <c r="G902" s="288"/>
      <c r="H902" s="288"/>
      <c r="I902" s="288"/>
      <c r="J902" s="288"/>
      <c r="K902" s="288"/>
      <c r="L902" s="288"/>
      <c r="M902" s="288"/>
      <c r="N902" s="288"/>
      <c r="O902" s="288"/>
      <c r="P902" s="288"/>
      <c r="Q902" s="288"/>
      <c r="R902" s="288"/>
      <c r="S902" s="288"/>
      <c r="T902" s="288"/>
      <c r="U902" s="288"/>
      <c r="V902" s="288"/>
      <c r="W902" s="288"/>
      <c r="X902" s="288"/>
      <c r="Y902" s="288"/>
      <c r="Z902" s="288"/>
      <c r="AA902" s="288"/>
      <c r="AB902" s="288"/>
      <c r="AC902" s="288"/>
    </row>
    <row r="903">
      <c r="A903" s="288"/>
      <c r="B903" s="288"/>
      <c r="C903" s="288"/>
      <c r="D903" s="288"/>
      <c r="E903" s="288"/>
      <c r="F903" s="288"/>
      <c r="G903" s="288"/>
      <c r="H903" s="288"/>
      <c r="I903" s="288"/>
      <c r="J903" s="288"/>
      <c r="K903" s="288"/>
      <c r="L903" s="288"/>
      <c r="M903" s="288"/>
      <c r="N903" s="288"/>
      <c r="O903" s="288"/>
      <c r="P903" s="288"/>
      <c r="Q903" s="288"/>
      <c r="R903" s="288"/>
      <c r="S903" s="288"/>
      <c r="T903" s="288"/>
      <c r="U903" s="288"/>
      <c r="V903" s="288"/>
      <c r="W903" s="288"/>
      <c r="X903" s="288"/>
      <c r="Y903" s="288"/>
      <c r="Z903" s="288"/>
      <c r="AA903" s="288"/>
      <c r="AB903" s="288"/>
      <c r="AC903" s="288"/>
    </row>
    <row r="904">
      <c r="A904" s="288"/>
      <c r="B904" s="288"/>
      <c r="C904" s="288"/>
      <c r="D904" s="288"/>
      <c r="E904" s="288"/>
      <c r="F904" s="288"/>
      <c r="G904" s="288"/>
      <c r="H904" s="288"/>
      <c r="I904" s="288"/>
      <c r="J904" s="288"/>
      <c r="K904" s="288"/>
      <c r="L904" s="288"/>
      <c r="M904" s="288"/>
      <c r="N904" s="288"/>
      <c r="O904" s="288"/>
      <c r="P904" s="288"/>
      <c r="Q904" s="288"/>
      <c r="R904" s="288"/>
      <c r="S904" s="288"/>
      <c r="T904" s="288"/>
      <c r="U904" s="288"/>
      <c r="V904" s="288"/>
      <c r="W904" s="288"/>
      <c r="X904" s="288"/>
      <c r="Y904" s="288"/>
      <c r="Z904" s="288"/>
      <c r="AA904" s="288"/>
      <c r="AB904" s="288"/>
      <c r="AC904" s="288"/>
    </row>
    <row r="905">
      <c r="A905" s="288"/>
      <c r="B905" s="288"/>
      <c r="C905" s="288"/>
      <c r="D905" s="288"/>
      <c r="E905" s="288"/>
      <c r="F905" s="288"/>
      <c r="G905" s="288"/>
      <c r="H905" s="288"/>
      <c r="I905" s="288"/>
      <c r="J905" s="288"/>
      <c r="K905" s="288"/>
      <c r="L905" s="288"/>
      <c r="M905" s="288"/>
      <c r="N905" s="288"/>
      <c r="O905" s="288"/>
      <c r="P905" s="288"/>
      <c r="Q905" s="288"/>
      <c r="R905" s="288"/>
      <c r="S905" s="288"/>
      <c r="T905" s="288"/>
      <c r="U905" s="288"/>
      <c r="V905" s="288"/>
      <c r="W905" s="288"/>
      <c r="X905" s="288"/>
      <c r="Y905" s="288"/>
      <c r="Z905" s="288"/>
      <c r="AA905" s="288"/>
      <c r="AB905" s="288"/>
      <c r="AC905" s="288"/>
    </row>
    <row r="906">
      <c r="A906" s="288"/>
      <c r="B906" s="288"/>
      <c r="C906" s="288"/>
      <c r="D906" s="288"/>
      <c r="E906" s="288"/>
      <c r="F906" s="288"/>
      <c r="G906" s="288"/>
      <c r="H906" s="288"/>
      <c r="I906" s="288"/>
      <c r="J906" s="288"/>
      <c r="K906" s="288"/>
      <c r="L906" s="288"/>
      <c r="M906" s="288"/>
      <c r="N906" s="288"/>
      <c r="O906" s="288"/>
      <c r="P906" s="288"/>
      <c r="Q906" s="288"/>
      <c r="R906" s="288"/>
      <c r="S906" s="288"/>
      <c r="T906" s="288"/>
      <c r="U906" s="288"/>
      <c r="V906" s="288"/>
      <c r="W906" s="288"/>
      <c r="X906" s="288"/>
      <c r="Y906" s="288"/>
      <c r="Z906" s="288"/>
      <c r="AA906" s="288"/>
      <c r="AB906" s="288"/>
      <c r="AC906" s="288"/>
    </row>
    <row r="907">
      <c r="A907" s="288"/>
      <c r="B907" s="288"/>
      <c r="C907" s="288"/>
      <c r="D907" s="288"/>
      <c r="E907" s="288"/>
      <c r="F907" s="288"/>
      <c r="G907" s="288"/>
      <c r="H907" s="288"/>
      <c r="I907" s="288"/>
      <c r="J907" s="288"/>
      <c r="K907" s="288"/>
      <c r="L907" s="288"/>
      <c r="M907" s="288"/>
      <c r="N907" s="288"/>
      <c r="O907" s="288"/>
      <c r="P907" s="288"/>
      <c r="Q907" s="288"/>
      <c r="R907" s="288"/>
      <c r="S907" s="288"/>
      <c r="T907" s="288"/>
      <c r="U907" s="288"/>
      <c r="V907" s="288"/>
      <c r="W907" s="288"/>
      <c r="X907" s="288"/>
      <c r="Y907" s="288"/>
      <c r="Z907" s="288"/>
      <c r="AA907" s="288"/>
      <c r="AB907" s="288"/>
      <c r="AC907" s="288"/>
    </row>
    <row r="908">
      <c r="A908" s="288"/>
      <c r="B908" s="288"/>
      <c r="C908" s="288"/>
      <c r="D908" s="288"/>
      <c r="E908" s="288"/>
      <c r="F908" s="288"/>
      <c r="G908" s="288"/>
      <c r="H908" s="288"/>
      <c r="I908" s="288"/>
      <c r="J908" s="288"/>
      <c r="K908" s="288"/>
      <c r="L908" s="288"/>
      <c r="M908" s="288"/>
      <c r="N908" s="288"/>
      <c r="O908" s="288"/>
      <c r="P908" s="288"/>
      <c r="Q908" s="288"/>
      <c r="R908" s="288"/>
      <c r="S908" s="288"/>
      <c r="T908" s="288"/>
      <c r="U908" s="288"/>
      <c r="V908" s="288"/>
      <c r="W908" s="288"/>
      <c r="X908" s="288"/>
      <c r="Y908" s="288"/>
      <c r="Z908" s="288"/>
      <c r="AA908" s="288"/>
      <c r="AB908" s="288"/>
      <c r="AC908" s="288"/>
    </row>
    <row r="909">
      <c r="A909" s="288"/>
      <c r="B909" s="288"/>
      <c r="C909" s="288"/>
      <c r="D909" s="288"/>
      <c r="E909" s="288"/>
      <c r="F909" s="288"/>
      <c r="G909" s="288"/>
      <c r="H909" s="288"/>
      <c r="I909" s="288"/>
      <c r="J909" s="288"/>
      <c r="K909" s="288"/>
      <c r="L909" s="288"/>
      <c r="M909" s="288"/>
      <c r="N909" s="288"/>
      <c r="O909" s="288"/>
      <c r="P909" s="288"/>
      <c r="Q909" s="288"/>
      <c r="R909" s="288"/>
      <c r="S909" s="288"/>
      <c r="T909" s="288"/>
      <c r="U909" s="288"/>
      <c r="V909" s="288"/>
      <c r="W909" s="288"/>
      <c r="X909" s="288"/>
      <c r="Y909" s="288"/>
      <c r="Z909" s="288"/>
      <c r="AA909" s="288"/>
      <c r="AB909" s="288"/>
      <c r="AC909" s="288"/>
    </row>
    <row r="910">
      <c r="A910" s="288"/>
      <c r="B910" s="288"/>
      <c r="C910" s="288"/>
      <c r="D910" s="288"/>
      <c r="E910" s="288"/>
      <c r="F910" s="288"/>
      <c r="G910" s="288"/>
      <c r="H910" s="288"/>
      <c r="I910" s="288"/>
      <c r="J910" s="288"/>
      <c r="K910" s="288"/>
      <c r="L910" s="288"/>
      <c r="M910" s="288"/>
      <c r="N910" s="288"/>
      <c r="O910" s="288"/>
      <c r="P910" s="288"/>
      <c r="Q910" s="288"/>
      <c r="R910" s="288"/>
      <c r="S910" s="288"/>
      <c r="T910" s="288"/>
      <c r="U910" s="288"/>
      <c r="V910" s="288"/>
      <c r="W910" s="288"/>
      <c r="X910" s="288"/>
      <c r="Y910" s="288"/>
      <c r="Z910" s="288"/>
      <c r="AA910" s="288"/>
      <c r="AB910" s="288"/>
      <c r="AC910" s="288"/>
    </row>
    <row r="911">
      <c r="A911" s="288"/>
      <c r="B911" s="288"/>
      <c r="C911" s="288"/>
      <c r="D911" s="288"/>
      <c r="E911" s="288"/>
      <c r="F911" s="288"/>
      <c r="G911" s="288"/>
      <c r="H911" s="288"/>
      <c r="I911" s="288"/>
      <c r="J911" s="288"/>
      <c r="K911" s="288"/>
      <c r="L911" s="288"/>
      <c r="M911" s="288"/>
      <c r="N911" s="288"/>
      <c r="O911" s="288"/>
      <c r="P911" s="288"/>
      <c r="Q911" s="288"/>
      <c r="R911" s="288"/>
      <c r="S911" s="288"/>
      <c r="T911" s="288"/>
      <c r="U911" s="288"/>
      <c r="V911" s="288"/>
      <c r="W911" s="288"/>
      <c r="X911" s="288"/>
      <c r="Y911" s="288"/>
      <c r="Z911" s="288"/>
      <c r="AA911" s="288"/>
      <c r="AB911" s="288"/>
      <c r="AC911" s="288"/>
    </row>
    <row r="912">
      <c r="A912" s="288"/>
      <c r="B912" s="288"/>
      <c r="C912" s="288"/>
      <c r="D912" s="288"/>
      <c r="E912" s="288"/>
      <c r="F912" s="288"/>
      <c r="G912" s="288"/>
      <c r="H912" s="288"/>
      <c r="I912" s="288"/>
      <c r="J912" s="288"/>
      <c r="K912" s="288"/>
      <c r="L912" s="288"/>
      <c r="M912" s="288"/>
      <c r="N912" s="288"/>
      <c r="O912" s="288"/>
      <c r="P912" s="288"/>
      <c r="Q912" s="288"/>
      <c r="R912" s="288"/>
      <c r="S912" s="288"/>
      <c r="T912" s="288"/>
      <c r="U912" s="288"/>
      <c r="V912" s="288"/>
      <c r="W912" s="288"/>
      <c r="X912" s="288"/>
      <c r="Y912" s="288"/>
      <c r="Z912" s="288"/>
      <c r="AA912" s="288"/>
      <c r="AB912" s="288"/>
      <c r="AC912" s="288"/>
    </row>
    <row r="913">
      <c r="A913" s="288"/>
      <c r="B913" s="288"/>
      <c r="C913" s="288"/>
      <c r="D913" s="288"/>
      <c r="E913" s="288"/>
      <c r="F913" s="288"/>
      <c r="G913" s="288"/>
      <c r="H913" s="288"/>
      <c r="I913" s="288"/>
      <c r="J913" s="288"/>
      <c r="K913" s="288"/>
      <c r="L913" s="288"/>
      <c r="M913" s="288"/>
      <c r="N913" s="288"/>
      <c r="O913" s="288"/>
      <c r="P913" s="288"/>
      <c r="Q913" s="288"/>
      <c r="R913" s="288"/>
      <c r="S913" s="288"/>
      <c r="T913" s="288"/>
      <c r="U913" s="288"/>
      <c r="V913" s="288"/>
      <c r="W913" s="288"/>
      <c r="X913" s="288"/>
      <c r="Y913" s="288"/>
      <c r="Z913" s="288"/>
      <c r="AA913" s="288"/>
      <c r="AB913" s="288"/>
      <c r="AC913" s="288"/>
    </row>
    <row r="914">
      <c r="A914" s="288"/>
      <c r="B914" s="288"/>
      <c r="C914" s="288"/>
      <c r="D914" s="288"/>
      <c r="E914" s="288"/>
      <c r="F914" s="288"/>
      <c r="G914" s="288"/>
      <c r="H914" s="288"/>
      <c r="I914" s="288"/>
      <c r="J914" s="288"/>
      <c r="K914" s="288"/>
      <c r="L914" s="288"/>
      <c r="M914" s="288"/>
      <c r="N914" s="288"/>
      <c r="O914" s="288"/>
      <c r="P914" s="288"/>
      <c r="Q914" s="288"/>
      <c r="R914" s="288"/>
      <c r="S914" s="288"/>
      <c r="T914" s="288"/>
      <c r="U914" s="288"/>
      <c r="V914" s="288"/>
      <c r="W914" s="288"/>
      <c r="X914" s="288"/>
      <c r="Y914" s="288"/>
      <c r="Z914" s="288"/>
      <c r="AA914" s="288"/>
      <c r="AB914" s="288"/>
      <c r="AC914" s="288"/>
    </row>
    <row r="915">
      <c r="A915" s="288"/>
      <c r="B915" s="288"/>
      <c r="C915" s="288"/>
      <c r="D915" s="288"/>
      <c r="E915" s="288"/>
      <c r="F915" s="288"/>
      <c r="G915" s="288"/>
      <c r="H915" s="288"/>
      <c r="I915" s="288"/>
      <c r="J915" s="288"/>
      <c r="K915" s="288"/>
      <c r="L915" s="288"/>
      <c r="M915" s="288"/>
      <c r="N915" s="288"/>
      <c r="O915" s="288"/>
      <c r="P915" s="288"/>
      <c r="Q915" s="288"/>
      <c r="R915" s="288"/>
      <c r="S915" s="288"/>
      <c r="T915" s="288"/>
      <c r="U915" s="288"/>
      <c r="V915" s="288"/>
      <c r="W915" s="288"/>
      <c r="X915" s="288"/>
      <c r="Y915" s="288"/>
      <c r="Z915" s="288"/>
      <c r="AA915" s="288"/>
      <c r="AB915" s="288"/>
      <c r="AC915" s="288"/>
    </row>
    <row r="916">
      <c r="A916" s="288"/>
      <c r="B916" s="288"/>
      <c r="C916" s="288"/>
      <c r="D916" s="288"/>
      <c r="E916" s="288"/>
      <c r="F916" s="288"/>
      <c r="G916" s="288"/>
      <c r="H916" s="288"/>
      <c r="I916" s="288"/>
      <c r="J916" s="288"/>
      <c r="K916" s="288"/>
      <c r="L916" s="288"/>
      <c r="M916" s="288"/>
      <c r="N916" s="288"/>
      <c r="O916" s="288"/>
      <c r="P916" s="288"/>
      <c r="Q916" s="288"/>
      <c r="R916" s="288"/>
      <c r="S916" s="288"/>
      <c r="T916" s="288"/>
      <c r="U916" s="288"/>
      <c r="V916" s="288"/>
      <c r="W916" s="288"/>
      <c r="X916" s="288"/>
      <c r="Y916" s="288"/>
      <c r="Z916" s="288"/>
      <c r="AA916" s="288"/>
      <c r="AB916" s="288"/>
      <c r="AC916" s="288"/>
    </row>
    <row r="917">
      <c r="A917" s="288"/>
      <c r="B917" s="288"/>
      <c r="C917" s="288"/>
      <c r="D917" s="288"/>
      <c r="E917" s="288"/>
      <c r="F917" s="288"/>
      <c r="G917" s="288"/>
      <c r="H917" s="288"/>
      <c r="I917" s="288"/>
      <c r="J917" s="288"/>
      <c r="K917" s="288"/>
      <c r="L917" s="288"/>
      <c r="M917" s="288"/>
      <c r="N917" s="288"/>
      <c r="O917" s="288"/>
      <c r="P917" s="288"/>
      <c r="Q917" s="288"/>
      <c r="R917" s="288"/>
      <c r="S917" s="288"/>
      <c r="T917" s="288"/>
      <c r="U917" s="288"/>
      <c r="V917" s="288"/>
      <c r="W917" s="288"/>
      <c r="X917" s="288"/>
      <c r="Y917" s="288"/>
      <c r="Z917" s="288"/>
      <c r="AA917" s="288"/>
      <c r="AB917" s="288"/>
      <c r="AC917" s="288"/>
    </row>
    <row r="918">
      <c r="A918" s="288"/>
      <c r="B918" s="288"/>
      <c r="C918" s="288"/>
      <c r="D918" s="288"/>
      <c r="E918" s="288"/>
      <c r="F918" s="288"/>
      <c r="G918" s="288"/>
      <c r="H918" s="288"/>
      <c r="I918" s="288"/>
      <c r="J918" s="288"/>
      <c r="K918" s="288"/>
      <c r="L918" s="288"/>
      <c r="M918" s="288"/>
      <c r="N918" s="288"/>
      <c r="O918" s="288"/>
      <c r="P918" s="288"/>
      <c r="Q918" s="288"/>
      <c r="R918" s="288"/>
      <c r="S918" s="288"/>
      <c r="T918" s="288"/>
      <c r="U918" s="288"/>
      <c r="V918" s="288"/>
      <c r="W918" s="288"/>
      <c r="X918" s="288"/>
      <c r="Y918" s="288"/>
      <c r="Z918" s="288"/>
      <c r="AA918" s="288"/>
      <c r="AB918" s="288"/>
      <c r="AC918" s="288"/>
    </row>
    <row r="919">
      <c r="A919" s="288"/>
      <c r="B919" s="288"/>
      <c r="C919" s="288"/>
      <c r="D919" s="288"/>
      <c r="E919" s="288"/>
      <c r="F919" s="288"/>
      <c r="G919" s="288"/>
      <c r="H919" s="288"/>
      <c r="I919" s="288"/>
      <c r="J919" s="288"/>
      <c r="K919" s="288"/>
      <c r="L919" s="288"/>
      <c r="M919" s="288"/>
      <c r="N919" s="288"/>
      <c r="O919" s="288"/>
      <c r="P919" s="288"/>
      <c r="Q919" s="288"/>
      <c r="R919" s="288"/>
      <c r="S919" s="288"/>
      <c r="T919" s="288"/>
      <c r="U919" s="288"/>
      <c r="V919" s="288"/>
      <c r="W919" s="288"/>
      <c r="X919" s="288"/>
      <c r="Y919" s="288"/>
      <c r="Z919" s="288"/>
      <c r="AA919" s="288"/>
      <c r="AB919" s="288"/>
      <c r="AC919" s="288"/>
    </row>
    <row r="920">
      <c r="A920" s="288"/>
      <c r="B920" s="288"/>
      <c r="C920" s="288"/>
      <c r="D920" s="288"/>
      <c r="E920" s="288"/>
      <c r="F920" s="288"/>
      <c r="G920" s="288"/>
      <c r="H920" s="288"/>
      <c r="I920" s="288"/>
      <c r="J920" s="288"/>
      <c r="K920" s="288"/>
      <c r="L920" s="288"/>
      <c r="M920" s="288"/>
      <c r="N920" s="288"/>
      <c r="O920" s="288"/>
      <c r="P920" s="288"/>
      <c r="Q920" s="288"/>
      <c r="R920" s="288"/>
      <c r="S920" s="288"/>
      <c r="T920" s="288"/>
      <c r="U920" s="288"/>
      <c r="V920" s="288"/>
      <c r="W920" s="288"/>
      <c r="X920" s="288"/>
      <c r="Y920" s="288"/>
      <c r="Z920" s="288"/>
      <c r="AA920" s="288"/>
      <c r="AB920" s="288"/>
      <c r="AC920" s="288"/>
    </row>
    <row r="921">
      <c r="A921" s="288"/>
      <c r="B921" s="288"/>
      <c r="C921" s="288"/>
      <c r="D921" s="288"/>
      <c r="E921" s="288"/>
      <c r="F921" s="288"/>
      <c r="G921" s="288"/>
      <c r="H921" s="288"/>
      <c r="I921" s="288"/>
      <c r="J921" s="288"/>
      <c r="K921" s="288"/>
      <c r="L921" s="288"/>
      <c r="M921" s="288"/>
      <c r="N921" s="288"/>
      <c r="O921" s="288"/>
      <c r="P921" s="288"/>
      <c r="Q921" s="288"/>
      <c r="R921" s="288"/>
      <c r="S921" s="288"/>
      <c r="T921" s="288"/>
      <c r="U921" s="288"/>
      <c r="V921" s="288"/>
      <c r="W921" s="288"/>
      <c r="X921" s="288"/>
      <c r="Y921" s="288"/>
      <c r="Z921" s="288"/>
      <c r="AA921" s="288"/>
      <c r="AB921" s="288"/>
      <c r="AC921" s="288"/>
    </row>
    <row r="922">
      <c r="A922" s="288"/>
      <c r="B922" s="288"/>
      <c r="C922" s="288"/>
      <c r="D922" s="288"/>
      <c r="E922" s="288"/>
      <c r="F922" s="288"/>
      <c r="G922" s="288"/>
      <c r="H922" s="288"/>
      <c r="I922" s="288"/>
      <c r="J922" s="288"/>
      <c r="K922" s="288"/>
      <c r="L922" s="288"/>
      <c r="M922" s="288"/>
      <c r="N922" s="288"/>
      <c r="O922" s="288"/>
      <c r="P922" s="288"/>
      <c r="Q922" s="288"/>
      <c r="R922" s="288"/>
      <c r="S922" s="288"/>
      <c r="T922" s="288"/>
      <c r="U922" s="288"/>
      <c r="V922" s="288"/>
      <c r="W922" s="288"/>
      <c r="X922" s="288"/>
      <c r="Y922" s="288"/>
      <c r="Z922" s="288"/>
      <c r="AA922" s="288"/>
      <c r="AB922" s="288"/>
      <c r="AC922" s="288"/>
    </row>
    <row r="923">
      <c r="A923" s="288"/>
      <c r="B923" s="288"/>
      <c r="C923" s="288"/>
      <c r="D923" s="288"/>
      <c r="E923" s="288"/>
      <c r="F923" s="288"/>
      <c r="G923" s="288"/>
      <c r="H923" s="288"/>
      <c r="I923" s="288"/>
      <c r="J923" s="288"/>
      <c r="K923" s="288"/>
      <c r="L923" s="288"/>
      <c r="M923" s="288"/>
      <c r="N923" s="288"/>
      <c r="O923" s="288"/>
      <c r="P923" s="288"/>
      <c r="Q923" s="288"/>
      <c r="R923" s="288"/>
      <c r="S923" s="288"/>
      <c r="T923" s="288"/>
      <c r="U923" s="288"/>
      <c r="V923" s="288"/>
      <c r="W923" s="288"/>
      <c r="X923" s="288"/>
      <c r="Y923" s="288"/>
      <c r="Z923" s="288"/>
      <c r="AA923" s="288"/>
      <c r="AB923" s="288"/>
      <c r="AC923" s="288"/>
    </row>
    <row r="924">
      <c r="A924" s="288"/>
      <c r="B924" s="288"/>
      <c r="C924" s="288"/>
      <c r="D924" s="288"/>
      <c r="E924" s="288"/>
      <c r="F924" s="288"/>
      <c r="G924" s="288"/>
      <c r="H924" s="288"/>
      <c r="I924" s="288"/>
      <c r="J924" s="288"/>
      <c r="K924" s="288"/>
      <c r="L924" s="288"/>
      <c r="M924" s="288"/>
      <c r="N924" s="288"/>
      <c r="O924" s="288"/>
      <c r="P924" s="288"/>
      <c r="Q924" s="288"/>
      <c r="R924" s="288"/>
      <c r="S924" s="288"/>
      <c r="T924" s="288"/>
      <c r="U924" s="288"/>
      <c r="V924" s="288"/>
      <c r="W924" s="288"/>
      <c r="X924" s="288"/>
      <c r="Y924" s="288"/>
      <c r="Z924" s="288"/>
      <c r="AA924" s="288"/>
      <c r="AB924" s="288"/>
      <c r="AC924" s="288"/>
    </row>
    <row r="925">
      <c r="A925" s="288"/>
      <c r="B925" s="288"/>
      <c r="C925" s="288"/>
      <c r="D925" s="288"/>
      <c r="E925" s="288"/>
      <c r="F925" s="288"/>
      <c r="G925" s="288"/>
      <c r="H925" s="288"/>
      <c r="I925" s="288"/>
      <c r="J925" s="288"/>
      <c r="K925" s="288"/>
      <c r="L925" s="288"/>
      <c r="M925" s="288"/>
      <c r="N925" s="288"/>
      <c r="O925" s="288"/>
      <c r="P925" s="288"/>
      <c r="Q925" s="288"/>
      <c r="R925" s="288"/>
      <c r="S925" s="288"/>
      <c r="T925" s="288"/>
      <c r="U925" s="288"/>
      <c r="V925" s="288"/>
      <c r="W925" s="288"/>
      <c r="X925" s="288"/>
      <c r="Y925" s="288"/>
      <c r="Z925" s="288"/>
      <c r="AA925" s="288"/>
      <c r="AB925" s="288"/>
      <c r="AC925" s="288"/>
    </row>
    <row r="926">
      <c r="A926" s="288"/>
      <c r="B926" s="288"/>
      <c r="C926" s="288"/>
      <c r="D926" s="288"/>
      <c r="E926" s="288"/>
      <c r="F926" s="288"/>
      <c r="G926" s="288"/>
      <c r="H926" s="288"/>
      <c r="I926" s="288"/>
      <c r="J926" s="288"/>
      <c r="K926" s="288"/>
      <c r="L926" s="288"/>
      <c r="M926" s="288"/>
      <c r="N926" s="288"/>
      <c r="O926" s="288"/>
      <c r="P926" s="288"/>
      <c r="Q926" s="288"/>
      <c r="R926" s="288"/>
      <c r="S926" s="288"/>
      <c r="T926" s="288"/>
      <c r="U926" s="288"/>
      <c r="V926" s="288"/>
      <c r="W926" s="288"/>
      <c r="X926" s="288"/>
      <c r="Y926" s="288"/>
      <c r="Z926" s="288"/>
      <c r="AA926" s="288"/>
      <c r="AB926" s="288"/>
      <c r="AC926" s="288"/>
    </row>
    <row r="927">
      <c r="A927" s="288"/>
      <c r="B927" s="288"/>
      <c r="C927" s="288"/>
      <c r="D927" s="288"/>
      <c r="E927" s="288"/>
      <c r="F927" s="288"/>
      <c r="G927" s="288"/>
      <c r="H927" s="288"/>
      <c r="I927" s="288"/>
      <c r="J927" s="288"/>
      <c r="K927" s="288"/>
      <c r="L927" s="288"/>
      <c r="M927" s="288"/>
      <c r="N927" s="288"/>
      <c r="O927" s="288"/>
      <c r="P927" s="288"/>
      <c r="Q927" s="288"/>
      <c r="R927" s="288"/>
      <c r="S927" s="288"/>
      <c r="T927" s="288"/>
      <c r="U927" s="288"/>
      <c r="V927" s="288"/>
      <c r="W927" s="288"/>
      <c r="X927" s="288"/>
      <c r="Y927" s="288"/>
      <c r="Z927" s="288"/>
      <c r="AA927" s="288"/>
      <c r="AB927" s="288"/>
      <c r="AC927" s="288"/>
    </row>
    <row r="928">
      <c r="A928" s="288"/>
      <c r="B928" s="288"/>
      <c r="C928" s="288"/>
      <c r="D928" s="288"/>
      <c r="E928" s="288"/>
      <c r="F928" s="288"/>
      <c r="G928" s="288"/>
      <c r="H928" s="288"/>
      <c r="I928" s="288"/>
      <c r="J928" s="288"/>
      <c r="K928" s="288"/>
      <c r="L928" s="288"/>
      <c r="M928" s="288"/>
      <c r="N928" s="288"/>
      <c r="O928" s="288"/>
      <c r="P928" s="288"/>
      <c r="Q928" s="288"/>
      <c r="R928" s="288"/>
      <c r="S928" s="288"/>
      <c r="T928" s="288"/>
      <c r="U928" s="288"/>
      <c r="V928" s="288"/>
      <c r="W928" s="288"/>
      <c r="X928" s="288"/>
      <c r="Y928" s="288"/>
      <c r="Z928" s="288"/>
      <c r="AA928" s="288"/>
      <c r="AB928" s="288"/>
      <c r="AC928" s="288"/>
    </row>
    <row r="929">
      <c r="A929" s="288"/>
      <c r="B929" s="288"/>
      <c r="C929" s="288"/>
      <c r="D929" s="288"/>
      <c r="E929" s="288"/>
      <c r="F929" s="288"/>
      <c r="G929" s="288"/>
      <c r="H929" s="288"/>
      <c r="I929" s="288"/>
      <c r="J929" s="288"/>
      <c r="K929" s="288"/>
      <c r="L929" s="288"/>
      <c r="M929" s="288"/>
      <c r="N929" s="288"/>
      <c r="O929" s="288"/>
      <c r="P929" s="288"/>
      <c r="Q929" s="288"/>
      <c r="R929" s="288"/>
      <c r="S929" s="288"/>
      <c r="T929" s="288"/>
      <c r="U929" s="288"/>
      <c r="V929" s="288"/>
      <c r="W929" s="288"/>
      <c r="X929" s="288"/>
      <c r="Y929" s="288"/>
      <c r="Z929" s="288"/>
      <c r="AA929" s="288"/>
      <c r="AB929" s="288"/>
      <c r="AC929" s="288"/>
    </row>
    <row r="930">
      <c r="A930" s="288"/>
      <c r="B930" s="288"/>
      <c r="C930" s="288"/>
      <c r="D930" s="288"/>
      <c r="E930" s="288"/>
      <c r="F930" s="288"/>
      <c r="G930" s="288"/>
      <c r="H930" s="288"/>
      <c r="I930" s="288"/>
      <c r="J930" s="288"/>
      <c r="K930" s="288"/>
      <c r="L930" s="288"/>
      <c r="M930" s="288"/>
      <c r="N930" s="288"/>
      <c r="O930" s="288"/>
      <c r="P930" s="288"/>
      <c r="Q930" s="288"/>
      <c r="R930" s="288"/>
      <c r="S930" s="288"/>
      <c r="T930" s="288"/>
      <c r="U930" s="288"/>
      <c r="V930" s="288"/>
      <c r="W930" s="288"/>
      <c r="X930" s="288"/>
      <c r="Y930" s="288"/>
      <c r="Z930" s="288"/>
      <c r="AA930" s="288"/>
      <c r="AB930" s="288"/>
      <c r="AC930" s="288"/>
    </row>
    <row r="931">
      <c r="A931" s="288"/>
      <c r="B931" s="288"/>
      <c r="C931" s="288"/>
      <c r="D931" s="288"/>
      <c r="E931" s="288"/>
      <c r="F931" s="288"/>
      <c r="G931" s="288"/>
      <c r="H931" s="288"/>
      <c r="I931" s="288"/>
      <c r="J931" s="288"/>
      <c r="K931" s="288"/>
      <c r="L931" s="288"/>
      <c r="M931" s="288"/>
      <c r="N931" s="288"/>
      <c r="O931" s="288"/>
      <c r="P931" s="288"/>
      <c r="Q931" s="288"/>
      <c r="R931" s="288"/>
      <c r="S931" s="288"/>
      <c r="T931" s="288"/>
      <c r="U931" s="288"/>
      <c r="V931" s="288"/>
      <c r="W931" s="288"/>
      <c r="X931" s="288"/>
      <c r="Y931" s="288"/>
      <c r="Z931" s="288"/>
      <c r="AA931" s="288"/>
      <c r="AB931" s="288"/>
      <c r="AC931" s="288"/>
    </row>
    <row r="932">
      <c r="A932" s="288"/>
      <c r="B932" s="288"/>
      <c r="C932" s="288"/>
      <c r="D932" s="288"/>
      <c r="E932" s="288"/>
      <c r="F932" s="288"/>
      <c r="G932" s="288"/>
      <c r="H932" s="288"/>
      <c r="I932" s="288"/>
      <c r="J932" s="288"/>
      <c r="K932" s="288"/>
      <c r="L932" s="288"/>
      <c r="M932" s="288"/>
      <c r="N932" s="288"/>
      <c r="O932" s="288"/>
      <c r="P932" s="288"/>
      <c r="Q932" s="288"/>
      <c r="R932" s="288"/>
      <c r="S932" s="288"/>
      <c r="T932" s="288"/>
      <c r="U932" s="288"/>
      <c r="V932" s="288"/>
      <c r="W932" s="288"/>
      <c r="X932" s="288"/>
      <c r="Y932" s="288"/>
      <c r="Z932" s="288"/>
      <c r="AA932" s="288"/>
      <c r="AB932" s="288"/>
      <c r="AC932" s="288"/>
    </row>
    <row r="933">
      <c r="A933" s="288"/>
      <c r="B933" s="288"/>
      <c r="C933" s="288"/>
      <c r="D933" s="288"/>
      <c r="E933" s="288"/>
      <c r="F933" s="288"/>
      <c r="G933" s="288"/>
      <c r="H933" s="288"/>
      <c r="I933" s="288"/>
      <c r="J933" s="288"/>
      <c r="K933" s="288"/>
      <c r="L933" s="288"/>
      <c r="M933" s="288"/>
      <c r="N933" s="288"/>
      <c r="O933" s="288"/>
      <c r="P933" s="288"/>
      <c r="Q933" s="288"/>
      <c r="R933" s="288"/>
      <c r="S933" s="288"/>
      <c r="T933" s="288"/>
      <c r="U933" s="288"/>
      <c r="V933" s="288"/>
      <c r="W933" s="288"/>
      <c r="X933" s="288"/>
      <c r="Y933" s="288"/>
      <c r="Z933" s="288"/>
      <c r="AA933" s="288"/>
      <c r="AB933" s="288"/>
      <c r="AC933" s="288"/>
    </row>
    <row r="934">
      <c r="A934" s="288"/>
      <c r="B934" s="288"/>
      <c r="C934" s="288"/>
      <c r="D934" s="288"/>
      <c r="E934" s="288"/>
      <c r="F934" s="288"/>
      <c r="G934" s="288"/>
      <c r="H934" s="288"/>
      <c r="I934" s="288"/>
      <c r="J934" s="288"/>
      <c r="K934" s="288"/>
      <c r="L934" s="288"/>
      <c r="M934" s="288"/>
      <c r="N934" s="288"/>
      <c r="O934" s="288"/>
      <c r="P934" s="288"/>
      <c r="Q934" s="288"/>
      <c r="R934" s="288"/>
      <c r="S934" s="288"/>
      <c r="T934" s="288"/>
      <c r="U934" s="288"/>
      <c r="V934" s="288"/>
      <c r="W934" s="288"/>
      <c r="X934" s="288"/>
      <c r="Y934" s="288"/>
      <c r="Z934" s="288"/>
      <c r="AA934" s="288"/>
      <c r="AB934" s="288"/>
      <c r="AC934" s="288"/>
    </row>
    <row r="935">
      <c r="A935" s="288"/>
      <c r="B935" s="288"/>
      <c r="C935" s="288"/>
      <c r="D935" s="288"/>
      <c r="E935" s="288"/>
      <c r="F935" s="288"/>
      <c r="G935" s="288"/>
      <c r="H935" s="288"/>
      <c r="I935" s="288"/>
      <c r="J935" s="288"/>
      <c r="K935" s="288"/>
      <c r="L935" s="288"/>
      <c r="M935" s="288"/>
      <c r="N935" s="288"/>
      <c r="O935" s="288"/>
      <c r="P935" s="288"/>
      <c r="Q935" s="288"/>
      <c r="R935" s="288"/>
      <c r="S935" s="288"/>
      <c r="T935" s="288"/>
      <c r="U935" s="288"/>
      <c r="V935" s="288"/>
      <c r="W935" s="288"/>
      <c r="X935" s="288"/>
      <c r="Y935" s="288"/>
      <c r="Z935" s="288"/>
      <c r="AA935" s="288"/>
      <c r="AB935" s="288"/>
      <c r="AC935" s="288"/>
    </row>
    <row r="936">
      <c r="A936" s="288"/>
      <c r="B936" s="288"/>
      <c r="C936" s="288"/>
      <c r="D936" s="288"/>
      <c r="E936" s="288"/>
      <c r="F936" s="288"/>
      <c r="G936" s="288"/>
      <c r="H936" s="288"/>
      <c r="I936" s="288"/>
      <c r="J936" s="288"/>
      <c r="K936" s="288"/>
      <c r="L936" s="288"/>
      <c r="M936" s="288"/>
      <c r="N936" s="288"/>
      <c r="O936" s="288"/>
      <c r="P936" s="288"/>
      <c r="Q936" s="288"/>
      <c r="R936" s="288"/>
      <c r="S936" s="288"/>
      <c r="T936" s="288"/>
      <c r="U936" s="288"/>
      <c r="V936" s="288"/>
      <c r="W936" s="288"/>
      <c r="X936" s="288"/>
      <c r="Y936" s="288"/>
      <c r="Z936" s="288"/>
      <c r="AA936" s="288"/>
      <c r="AB936" s="288"/>
      <c r="AC936" s="288"/>
    </row>
    <row r="937">
      <c r="A937" s="288"/>
      <c r="B937" s="288"/>
      <c r="C937" s="288"/>
      <c r="D937" s="288"/>
      <c r="E937" s="288"/>
      <c r="F937" s="288"/>
      <c r="G937" s="288"/>
      <c r="H937" s="288"/>
      <c r="I937" s="288"/>
      <c r="J937" s="288"/>
      <c r="K937" s="288"/>
      <c r="L937" s="288"/>
      <c r="M937" s="288"/>
      <c r="N937" s="288"/>
      <c r="O937" s="288"/>
      <c r="P937" s="288"/>
      <c r="Q937" s="288"/>
      <c r="R937" s="288"/>
      <c r="S937" s="288"/>
      <c r="T937" s="288"/>
      <c r="U937" s="288"/>
      <c r="V937" s="288"/>
      <c r="W937" s="288"/>
      <c r="X937" s="288"/>
      <c r="Y937" s="288"/>
      <c r="Z937" s="288"/>
      <c r="AA937" s="288"/>
      <c r="AB937" s="288"/>
      <c r="AC937" s="288"/>
    </row>
    <row r="938">
      <c r="A938" s="288"/>
      <c r="B938" s="288"/>
      <c r="C938" s="288"/>
      <c r="D938" s="288"/>
      <c r="E938" s="288"/>
      <c r="F938" s="288"/>
      <c r="G938" s="288"/>
      <c r="H938" s="288"/>
      <c r="I938" s="288"/>
      <c r="J938" s="288"/>
      <c r="K938" s="288"/>
      <c r="L938" s="288"/>
      <c r="M938" s="288"/>
      <c r="N938" s="288"/>
      <c r="O938" s="288"/>
      <c r="P938" s="288"/>
      <c r="Q938" s="288"/>
      <c r="R938" s="288"/>
      <c r="S938" s="288"/>
      <c r="T938" s="288"/>
      <c r="U938" s="288"/>
      <c r="V938" s="288"/>
      <c r="W938" s="288"/>
      <c r="X938" s="288"/>
      <c r="Y938" s="288"/>
      <c r="Z938" s="288"/>
      <c r="AA938" s="288"/>
      <c r="AB938" s="288"/>
      <c r="AC938" s="288"/>
    </row>
    <row r="939">
      <c r="A939" s="288"/>
      <c r="B939" s="288"/>
      <c r="C939" s="288"/>
      <c r="D939" s="288"/>
      <c r="E939" s="288"/>
      <c r="F939" s="288"/>
      <c r="G939" s="288"/>
      <c r="H939" s="288"/>
      <c r="I939" s="288"/>
      <c r="J939" s="288"/>
      <c r="K939" s="288"/>
      <c r="L939" s="288"/>
      <c r="M939" s="288"/>
      <c r="N939" s="288"/>
      <c r="O939" s="288"/>
      <c r="P939" s="288"/>
      <c r="Q939" s="288"/>
      <c r="R939" s="288"/>
      <c r="S939" s="288"/>
      <c r="T939" s="288"/>
      <c r="U939" s="288"/>
      <c r="V939" s="288"/>
      <c r="W939" s="288"/>
      <c r="X939" s="288"/>
      <c r="Y939" s="288"/>
      <c r="Z939" s="288"/>
      <c r="AA939" s="288"/>
      <c r="AB939" s="288"/>
      <c r="AC939" s="288"/>
    </row>
    <row r="940">
      <c r="A940" s="288"/>
      <c r="B940" s="288"/>
      <c r="C940" s="288"/>
      <c r="D940" s="288"/>
      <c r="E940" s="288"/>
      <c r="F940" s="288"/>
      <c r="G940" s="288"/>
      <c r="H940" s="288"/>
      <c r="I940" s="288"/>
      <c r="J940" s="288"/>
      <c r="K940" s="288"/>
      <c r="L940" s="288"/>
      <c r="M940" s="288"/>
      <c r="N940" s="288"/>
      <c r="O940" s="288"/>
      <c r="P940" s="288"/>
      <c r="Q940" s="288"/>
      <c r="R940" s="288"/>
      <c r="S940" s="288"/>
      <c r="T940" s="288"/>
      <c r="U940" s="288"/>
      <c r="V940" s="288"/>
      <c r="W940" s="288"/>
      <c r="X940" s="288"/>
      <c r="Y940" s="288"/>
      <c r="Z940" s="288"/>
      <c r="AA940" s="288"/>
      <c r="AB940" s="288"/>
      <c r="AC940" s="288"/>
    </row>
    <row r="941">
      <c r="A941" s="288"/>
      <c r="B941" s="288"/>
      <c r="C941" s="288"/>
      <c r="D941" s="288"/>
      <c r="E941" s="288"/>
      <c r="F941" s="288"/>
      <c r="G941" s="288"/>
      <c r="H941" s="288"/>
      <c r="I941" s="288"/>
      <c r="J941" s="288"/>
      <c r="K941" s="288"/>
      <c r="L941" s="288"/>
      <c r="M941" s="288"/>
      <c r="N941" s="288"/>
      <c r="O941" s="288"/>
      <c r="P941" s="288"/>
      <c r="Q941" s="288"/>
      <c r="R941" s="288"/>
      <c r="S941" s="288"/>
      <c r="T941" s="288"/>
      <c r="U941" s="288"/>
      <c r="V941" s="288"/>
      <c r="W941" s="288"/>
      <c r="X941" s="288"/>
      <c r="Y941" s="288"/>
      <c r="Z941" s="288"/>
      <c r="AA941" s="288"/>
      <c r="AB941" s="288"/>
      <c r="AC941" s="288"/>
    </row>
    <row r="942">
      <c r="A942" s="288"/>
      <c r="B942" s="288"/>
      <c r="C942" s="288"/>
      <c r="D942" s="288"/>
      <c r="E942" s="288"/>
      <c r="F942" s="288"/>
      <c r="G942" s="288"/>
      <c r="H942" s="288"/>
      <c r="I942" s="288"/>
      <c r="J942" s="288"/>
      <c r="K942" s="288"/>
      <c r="L942" s="288"/>
      <c r="M942" s="288"/>
      <c r="N942" s="288"/>
      <c r="O942" s="288"/>
      <c r="P942" s="288"/>
      <c r="Q942" s="288"/>
      <c r="R942" s="288"/>
      <c r="S942" s="288"/>
      <c r="T942" s="288"/>
      <c r="U942" s="288"/>
      <c r="V942" s="288"/>
      <c r="W942" s="288"/>
      <c r="X942" s="288"/>
      <c r="Y942" s="288"/>
      <c r="Z942" s="288"/>
      <c r="AA942" s="288"/>
      <c r="AB942" s="288"/>
      <c r="AC942" s="288"/>
    </row>
    <row r="943">
      <c r="A943" s="288"/>
      <c r="B943" s="288"/>
      <c r="C943" s="288"/>
      <c r="D943" s="288"/>
      <c r="E943" s="288"/>
      <c r="F943" s="288"/>
      <c r="G943" s="288"/>
      <c r="H943" s="288"/>
      <c r="I943" s="288"/>
      <c r="J943" s="288"/>
      <c r="K943" s="288"/>
      <c r="L943" s="288"/>
      <c r="M943" s="288"/>
      <c r="N943" s="288"/>
      <c r="O943" s="288"/>
      <c r="P943" s="288"/>
      <c r="Q943" s="288"/>
      <c r="R943" s="288"/>
      <c r="S943" s="288"/>
      <c r="T943" s="288"/>
      <c r="U943" s="288"/>
      <c r="V943" s="288"/>
      <c r="W943" s="288"/>
      <c r="X943" s="288"/>
      <c r="Y943" s="288"/>
      <c r="Z943" s="288"/>
      <c r="AA943" s="288"/>
      <c r="AB943" s="288"/>
      <c r="AC943" s="288"/>
    </row>
    <row r="944">
      <c r="A944" s="288"/>
      <c r="B944" s="288"/>
      <c r="C944" s="288"/>
      <c r="D944" s="288"/>
      <c r="E944" s="288"/>
      <c r="F944" s="288"/>
      <c r="G944" s="288"/>
      <c r="H944" s="288"/>
      <c r="I944" s="288"/>
      <c r="J944" s="288"/>
      <c r="K944" s="288"/>
      <c r="L944" s="288"/>
      <c r="M944" s="288"/>
      <c r="N944" s="288"/>
      <c r="O944" s="288"/>
      <c r="P944" s="288"/>
      <c r="Q944" s="288"/>
      <c r="R944" s="288"/>
      <c r="S944" s="288"/>
      <c r="T944" s="288"/>
      <c r="U944" s="288"/>
      <c r="V944" s="288"/>
      <c r="W944" s="288"/>
      <c r="X944" s="288"/>
      <c r="Y944" s="288"/>
      <c r="Z944" s="288"/>
      <c r="AA944" s="288"/>
      <c r="AB944" s="288"/>
      <c r="AC944" s="288"/>
    </row>
    <row r="945">
      <c r="A945" s="288"/>
      <c r="B945" s="288"/>
      <c r="C945" s="288"/>
      <c r="D945" s="288"/>
      <c r="E945" s="288"/>
      <c r="F945" s="288"/>
      <c r="G945" s="288"/>
      <c r="H945" s="288"/>
      <c r="I945" s="288"/>
      <c r="J945" s="288"/>
      <c r="K945" s="288"/>
      <c r="L945" s="288"/>
      <c r="M945" s="288"/>
      <c r="N945" s="288"/>
      <c r="O945" s="288"/>
      <c r="P945" s="288"/>
      <c r="Q945" s="288"/>
      <c r="R945" s="288"/>
      <c r="S945" s="288"/>
      <c r="T945" s="288"/>
      <c r="U945" s="288"/>
      <c r="V945" s="288"/>
      <c r="W945" s="288"/>
      <c r="X945" s="288"/>
      <c r="Y945" s="288"/>
      <c r="Z945" s="288"/>
      <c r="AA945" s="288"/>
      <c r="AB945" s="288"/>
      <c r="AC945" s="288"/>
    </row>
    <row r="946">
      <c r="A946" s="288"/>
      <c r="B946" s="288"/>
      <c r="C946" s="288"/>
      <c r="D946" s="288"/>
      <c r="E946" s="288"/>
      <c r="F946" s="288"/>
      <c r="G946" s="288"/>
      <c r="H946" s="288"/>
      <c r="I946" s="288"/>
      <c r="J946" s="288"/>
      <c r="K946" s="288"/>
      <c r="L946" s="288"/>
      <c r="M946" s="288"/>
      <c r="N946" s="288"/>
      <c r="O946" s="288"/>
      <c r="P946" s="288"/>
      <c r="Q946" s="288"/>
      <c r="R946" s="288"/>
      <c r="S946" s="288"/>
      <c r="T946" s="288"/>
      <c r="U946" s="288"/>
      <c r="V946" s="288"/>
      <c r="W946" s="288"/>
      <c r="X946" s="288"/>
      <c r="Y946" s="288"/>
      <c r="Z946" s="288"/>
      <c r="AA946" s="288"/>
      <c r="AB946" s="288"/>
      <c r="AC946" s="288"/>
    </row>
    <row r="947">
      <c r="A947" s="288"/>
      <c r="B947" s="288"/>
      <c r="C947" s="288"/>
      <c r="D947" s="288"/>
      <c r="E947" s="288"/>
      <c r="F947" s="288"/>
      <c r="G947" s="288"/>
      <c r="H947" s="288"/>
      <c r="I947" s="288"/>
      <c r="J947" s="288"/>
      <c r="K947" s="288"/>
      <c r="L947" s="288"/>
      <c r="M947" s="288"/>
      <c r="N947" s="288"/>
      <c r="O947" s="288"/>
      <c r="P947" s="288"/>
      <c r="Q947" s="288"/>
      <c r="R947" s="288"/>
      <c r="S947" s="288"/>
      <c r="T947" s="288"/>
      <c r="U947" s="288"/>
      <c r="V947" s="288"/>
      <c r="W947" s="288"/>
      <c r="X947" s="288"/>
      <c r="Y947" s="288"/>
      <c r="Z947" s="288"/>
      <c r="AA947" s="288"/>
      <c r="AB947" s="288"/>
      <c r="AC947" s="288"/>
    </row>
    <row r="948">
      <c r="A948" s="288"/>
      <c r="B948" s="288"/>
      <c r="C948" s="288"/>
      <c r="D948" s="288"/>
      <c r="E948" s="288"/>
      <c r="F948" s="288"/>
      <c r="G948" s="288"/>
      <c r="H948" s="288"/>
      <c r="I948" s="288"/>
      <c r="J948" s="288"/>
      <c r="K948" s="288"/>
      <c r="L948" s="288"/>
      <c r="M948" s="288"/>
      <c r="N948" s="288"/>
      <c r="O948" s="288"/>
      <c r="P948" s="288"/>
      <c r="Q948" s="288"/>
      <c r="R948" s="288"/>
      <c r="S948" s="288"/>
      <c r="T948" s="288"/>
      <c r="U948" s="288"/>
      <c r="V948" s="288"/>
      <c r="W948" s="288"/>
      <c r="X948" s="288"/>
      <c r="Y948" s="288"/>
      <c r="Z948" s="288"/>
      <c r="AA948" s="288"/>
      <c r="AB948" s="288"/>
      <c r="AC948" s="288"/>
    </row>
    <row r="949">
      <c r="A949" s="288"/>
      <c r="B949" s="288"/>
      <c r="C949" s="288"/>
      <c r="D949" s="288"/>
      <c r="E949" s="288"/>
      <c r="F949" s="288"/>
      <c r="G949" s="288"/>
      <c r="H949" s="288"/>
      <c r="I949" s="288"/>
      <c r="J949" s="288"/>
      <c r="K949" s="288"/>
      <c r="L949" s="288"/>
      <c r="M949" s="288"/>
      <c r="N949" s="288"/>
      <c r="O949" s="288"/>
      <c r="P949" s="288"/>
      <c r="Q949" s="288"/>
      <c r="R949" s="288"/>
      <c r="S949" s="288"/>
      <c r="T949" s="288"/>
      <c r="U949" s="288"/>
      <c r="V949" s="288"/>
      <c r="W949" s="288"/>
      <c r="X949" s="288"/>
      <c r="Y949" s="288"/>
      <c r="Z949" s="288"/>
      <c r="AA949" s="288"/>
      <c r="AB949" s="288"/>
      <c r="AC949" s="288"/>
    </row>
    <row r="950">
      <c r="A950" s="288"/>
      <c r="B950" s="288"/>
      <c r="C950" s="288"/>
      <c r="D950" s="288"/>
      <c r="E950" s="288"/>
      <c r="F950" s="288"/>
      <c r="G950" s="288"/>
      <c r="H950" s="288"/>
      <c r="I950" s="288"/>
      <c r="J950" s="288"/>
      <c r="K950" s="288"/>
      <c r="L950" s="288"/>
      <c r="M950" s="288"/>
      <c r="N950" s="288"/>
      <c r="O950" s="288"/>
      <c r="P950" s="288"/>
      <c r="Q950" s="288"/>
      <c r="R950" s="288"/>
      <c r="S950" s="288"/>
      <c r="T950" s="288"/>
      <c r="U950" s="288"/>
      <c r="V950" s="288"/>
      <c r="W950" s="288"/>
      <c r="X950" s="288"/>
      <c r="Y950" s="288"/>
      <c r="Z950" s="288"/>
      <c r="AA950" s="288"/>
      <c r="AB950" s="288"/>
      <c r="AC950" s="288"/>
    </row>
    <row r="951">
      <c r="A951" s="288"/>
      <c r="B951" s="288"/>
      <c r="C951" s="288"/>
      <c r="D951" s="288"/>
      <c r="E951" s="288"/>
      <c r="F951" s="288"/>
      <c r="G951" s="288"/>
      <c r="H951" s="288"/>
      <c r="I951" s="288"/>
      <c r="J951" s="288"/>
      <c r="K951" s="288"/>
      <c r="L951" s="288"/>
      <c r="M951" s="288"/>
      <c r="N951" s="288"/>
      <c r="O951" s="288"/>
      <c r="P951" s="288"/>
      <c r="Q951" s="288"/>
      <c r="R951" s="288"/>
      <c r="S951" s="288"/>
      <c r="T951" s="288"/>
      <c r="U951" s="288"/>
      <c r="V951" s="288"/>
      <c r="W951" s="288"/>
      <c r="X951" s="288"/>
      <c r="Y951" s="288"/>
      <c r="Z951" s="288"/>
      <c r="AA951" s="288"/>
      <c r="AB951" s="288"/>
      <c r="AC951" s="288"/>
    </row>
    <row r="952">
      <c r="A952" s="288"/>
      <c r="B952" s="288"/>
      <c r="C952" s="288"/>
      <c r="D952" s="288"/>
      <c r="E952" s="288"/>
      <c r="F952" s="288"/>
      <c r="G952" s="288"/>
      <c r="H952" s="288"/>
      <c r="I952" s="288"/>
      <c r="J952" s="288"/>
      <c r="K952" s="288"/>
      <c r="L952" s="288"/>
      <c r="M952" s="288"/>
      <c r="N952" s="288"/>
      <c r="O952" s="288"/>
      <c r="P952" s="288"/>
      <c r="Q952" s="288"/>
      <c r="R952" s="288"/>
      <c r="S952" s="288"/>
      <c r="T952" s="288"/>
      <c r="U952" s="288"/>
      <c r="V952" s="288"/>
      <c r="W952" s="288"/>
      <c r="X952" s="288"/>
      <c r="Y952" s="288"/>
      <c r="Z952" s="288"/>
      <c r="AA952" s="288"/>
      <c r="AB952" s="288"/>
      <c r="AC952" s="288"/>
    </row>
    <row r="953">
      <c r="A953" s="288"/>
      <c r="B953" s="288"/>
      <c r="C953" s="288"/>
      <c r="D953" s="288"/>
      <c r="E953" s="288"/>
      <c r="F953" s="288"/>
      <c r="G953" s="288"/>
      <c r="H953" s="288"/>
      <c r="I953" s="288"/>
      <c r="J953" s="288"/>
      <c r="K953" s="288"/>
      <c r="L953" s="288"/>
      <c r="M953" s="288"/>
      <c r="N953" s="288"/>
      <c r="O953" s="288"/>
      <c r="P953" s="288"/>
      <c r="Q953" s="288"/>
      <c r="R953" s="288"/>
      <c r="S953" s="288"/>
      <c r="T953" s="288"/>
      <c r="U953" s="288"/>
      <c r="V953" s="288"/>
      <c r="W953" s="288"/>
      <c r="X953" s="288"/>
      <c r="Y953" s="288"/>
      <c r="Z953" s="288"/>
      <c r="AA953" s="288"/>
      <c r="AB953" s="288"/>
      <c r="AC953" s="288"/>
    </row>
    <row r="954">
      <c r="A954" s="288"/>
      <c r="B954" s="288"/>
      <c r="C954" s="288"/>
      <c r="D954" s="288"/>
      <c r="E954" s="288"/>
      <c r="F954" s="288"/>
      <c r="G954" s="288"/>
      <c r="H954" s="288"/>
      <c r="I954" s="288"/>
      <c r="J954" s="288"/>
      <c r="K954" s="288"/>
      <c r="L954" s="288"/>
      <c r="M954" s="288"/>
      <c r="N954" s="288"/>
      <c r="O954" s="288"/>
      <c r="P954" s="288"/>
      <c r="Q954" s="288"/>
      <c r="R954" s="288"/>
      <c r="S954" s="288"/>
      <c r="T954" s="288"/>
      <c r="U954" s="288"/>
      <c r="V954" s="288"/>
      <c r="W954" s="288"/>
      <c r="X954" s="288"/>
      <c r="Y954" s="288"/>
      <c r="Z954" s="288"/>
      <c r="AA954" s="288"/>
      <c r="AB954" s="288"/>
      <c r="AC954" s="288"/>
    </row>
    <row r="955">
      <c r="A955" s="288"/>
      <c r="B955" s="288"/>
      <c r="C955" s="288"/>
      <c r="D955" s="288"/>
      <c r="E955" s="288"/>
      <c r="F955" s="288"/>
      <c r="G955" s="288"/>
      <c r="H955" s="288"/>
      <c r="I955" s="288"/>
      <c r="J955" s="288"/>
      <c r="K955" s="288"/>
      <c r="L955" s="288"/>
      <c r="M955" s="288"/>
      <c r="N955" s="288"/>
      <c r="O955" s="288"/>
      <c r="P955" s="288"/>
      <c r="Q955" s="288"/>
      <c r="R955" s="288"/>
      <c r="S955" s="288"/>
      <c r="T955" s="288"/>
      <c r="U955" s="288"/>
      <c r="V955" s="288"/>
      <c r="W955" s="288"/>
      <c r="X955" s="288"/>
      <c r="Y955" s="288"/>
      <c r="Z955" s="288"/>
      <c r="AA955" s="288"/>
      <c r="AB955" s="288"/>
      <c r="AC955" s="288"/>
    </row>
    <row r="956">
      <c r="A956" s="288"/>
      <c r="B956" s="288"/>
      <c r="C956" s="288"/>
      <c r="D956" s="288"/>
      <c r="E956" s="288"/>
      <c r="F956" s="288"/>
      <c r="G956" s="288"/>
      <c r="H956" s="288"/>
      <c r="I956" s="288"/>
      <c r="J956" s="288"/>
      <c r="K956" s="288"/>
      <c r="L956" s="288"/>
      <c r="M956" s="288"/>
      <c r="N956" s="288"/>
      <c r="O956" s="288"/>
      <c r="P956" s="288"/>
      <c r="Q956" s="288"/>
      <c r="R956" s="288"/>
      <c r="S956" s="288"/>
      <c r="T956" s="288"/>
      <c r="U956" s="288"/>
      <c r="V956" s="288"/>
      <c r="W956" s="288"/>
      <c r="X956" s="288"/>
      <c r="Y956" s="288"/>
      <c r="Z956" s="288"/>
      <c r="AA956" s="288"/>
      <c r="AB956" s="288"/>
      <c r="AC956" s="288"/>
    </row>
    <row r="957">
      <c r="A957" s="288"/>
      <c r="B957" s="288"/>
      <c r="C957" s="288"/>
      <c r="D957" s="288"/>
      <c r="E957" s="288"/>
      <c r="F957" s="288"/>
      <c r="G957" s="288"/>
      <c r="H957" s="288"/>
      <c r="I957" s="288"/>
      <c r="J957" s="288"/>
      <c r="K957" s="288"/>
      <c r="L957" s="288"/>
      <c r="M957" s="288"/>
      <c r="N957" s="288"/>
      <c r="O957" s="288"/>
      <c r="P957" s="288"/>
      <c r="Q957" s="288"/>
      <c r="R957" s="288"/>
      <c r="S957" s="288"/>
      <c r="T957" s="288"/>
      <c r="U957" s="288"/>
      <c r="V957" s="288"/>
      <c r="W957" s="288"/>
      <c r="X957" s="288"/>
      <c r="Y957" s="288"/>
      <c r="Z957" s="288"/>
      <c r="AA957" s="288"/>
      <c r="AB957" s="288"/>
      <c r="AC957" s="288"/>
    </row>
    <row r="958">
      <c r="A958" s="288"/>
      <c r="B958" s="288"/>
      <c r="C958" s="288"/>
      <c r="D958" s="288"/>
      <c r="E958" s="288"/>
      <c r="F958" s="288"/>
      <c r="G958" s="288"/>
      <c r="H958" s="288"/>
      <c r="I958" s="288"/>
      <c r="J958" s="288"/>
      <c r="K958" s="288"/>
      <c r="L958" s="288"/>
      <c r="M958" s="288"/>
      <c r="N958" s="288"/>
      <c r="O958" s="288"/>
      <c r="P958" s="288"/>
      <c r="Q958" s="288"/>
      <c r="R958" s="288"/>
      <c r="S958" s="288"/>
      <c r="T958" s="288"/>
      <c r="U958" s="288"/>
      <c r="V958" s="288"/>
      <c r="W958" s="288"/>
      <c r="X958" s="288"/>
      <c r="Y958" s="288"/>
      <c r="Z958" s="288"/>
      <c r="AA958" s="288"/>
      <c r="AB958" s="288"/>
      <c r="AC958" s="288"/>
    </row>
    <row r="959">
      <c r="A959" s="288"/>
      <c r="B959" s="288"/>
      <c r="C959" s="288"/>
      <c r="D959" s="288"/>
      <c r="E959" s="288"/>
      <c r="F959" s="288"/>
      <c r="G959" s="288"/>
      <c r="H959" s="288"/>
      <c r="I959" s="288"/>
      <c r="J959" s="288"/>
      <c r="K959" s="288"/>
      <c r="L959" s="288"/>
      <c r="M959" s="288"/>
      <c r="N959" s="288"/>
      <c r="O959" s="288"/>
      <c r="P959" s="288"/>
      <c r="Q959" s="288"/>
      <c r="R959" s="288"/>
      <c r="S959" s="288"/>
      <c r="T959" s="288"/>
      <c r="U959" s="288"/>
      <c r="V959" s="288"/>
      <c r="W959" s="288"/>
      <c r="X959" s="288"/>
      <c r="Y959" s="288"/>
      <c r="Z959" s="288"/>
      <c r="AA959" s="288"/>
      <c r="AB959" s="288"/>
      <c r="AC959" s="288"/>
    </row>
    <row r="960">
      <c r="A960" s="288"/>
      <c r="B960" s="288"/>
      <c r="C960" s="288"/>
      <c r="D960" s="288"/>
      <c r="E960" s="288"/>
      <c r="F960" s="288"/>
      <c r="G960" s="288"/>
      <c r="H960" s="288"/>
      <c r="I960" s="288"/>
      <c r="J960" s="288"/>
      <c r="K960" s="288"/>
      <c r="L960" s="288"/>
      <c r="M960" s="288"/>
      <c r="N960" s="288"/>
      <c r="O960" s="288"/>
      <c r="P960" s="288"/>
      <c r="Q960" s="288"/>
      <c r="R960" s="288"/>
      <c r="S960" s="288"/>
      <c r="T960" s="288"/>
      <c r="U960" s="288"/>
      <c r="V960" s="288"/>
      <c r="W960" s="288"/>
      <c r="X960" s="288"/>
      <c r="Y960" s="288"/>
      <c r="Z960" s="288"/>
      <c r="AA960" s="288"/>
      <c r="AB960" s="288"/>
      <c r="AC960" s="288"/>
    </row>
    <row r="961">
      <c r="A961" s="288"/>
      <c r="B961" s="288"/>
      <c r="C961" s="288"/>
      <c r="D961" s="288"/>
      <c r="E961" s="288"/>
      <c r="F961" s="288"/>
      <c r="G961" s="288"/>
      <c r="H961" s="288"/>
      <c r="I961" s="288"/>
      <c r="J961" s="288"/>
      <c r="K961" s="288"/>
      <c r="L961" s="288"/>
      <c r="M961" s="288"/>
      <c r="N961" s="288"/>
      <c r="O961" s="288"/>
      <c r="P961" s="288"/>
      <c r="Q961" s="288"/>
      <c r="R961" s="288"/>
      <c r="S961" s="288"/>
      <c r="T961" s="288"/>
      <c r="U961" s="288"/>
      <c r="V961" s="288"/>
      <c r="W961" s="288"/>
      <c r="X961" s="288"/>
      <c r="Y961" s="288"/>
      <c r="Z961" s="288"/>
      <c r="AA961" s="288"/>
      <c r="AB961" s="288"/>
      <c r="AC961" s="288"/>
    </row>
    <row r="962">
      <c r="A962" s="288"/>
      <c r="B962" s="288"/>
      <c r="C962" s="288"/>
      <c r="D962" s="288"/>
      <c r="E962" s="288"/>
      <c r="F962" s="288"/>
      <c r="G962" s="288"/>
      <c r="H962" s="288"/>
      <c r="I962" s="288"/>
      <c r="J962" s="288"/>
      <c r="K962" s="288"/>
      <c r="L962" s="288"/>
      <c r="M962" s="288"/>
      <c r="N962" s="288"/>
      <c r="O962" s="288"/>
      <c r="P962" s="288"/>
      <c r="Q962" s="288"/>
      <c r="R962" s="288"/>
      <c r="S962" s="288"/>
      <c r="T962" s="288"/>
      <c r="U962" s="288"/>
      <c r="V962" s="288"/>
      <c r="W962" s="288"/>
      <c r="X962" s="288"/>
      <c r="Y962" s="288"/>
      <c r="Z962" s="288"/>
      <c r="AA962" s="288"/>
      <c r="AB962" s="288"/>
      <c r="AC962" s="288"/>
    </row>
    <row r="963">
      <c r="A963" s="288"/>
      <c r="B963" s="288"/>
      <c r="C963" s="288"/>
      <c r="D963" s="288"/>
      <c r="E963" s="288"/>
      <c r="F963" s="288"/>
      <c r="G963" s="288"/>
      <c r="H963" s="288"/>
      <c r="I963" s="288"/>
      <c r="J963" s="288"/>
      <c r="K963" s="288"/>
      <c r="L963" s="288"/>
      <c r="M963" s="288"/>
      <c r="N963" s="288"/>
      <c r="O963" s="288"/>
      <c r="P963" s="288"/>
      <c r="Q963" s="288"/>
      <c r="R963" s="288"/>
      <c r="S963" s="288"/>
      <c r="T963" s="288"/>
      <c r="U963" s="288"/>
      <c r="V963" s="288"/>
      <c r="W963" s="288"/>
      <c r="X963" s="288"/>
      <c r="Y963" s="288"/>
      <c r="Z963" s="288"/>
      <c r="AA963" s="288"/>
      <c r="AB963" s="288"/>
      <c r="AC963" s="288"/>
    </row>
    <row r="964">
      <c r="A964" s="288"/>
      <c r="B964" s="288"/>
      <c r="C964" s="288"/>
      <c r="D964" s="288"/>
      <c r="E964" s="288"/>
      <c r="F964" s="288"/>
      <c r="G964" s="288"/>
      <c r="H964" s="288"/>
      <c r="I964" s="288"/>
      <c r="J964" s="288"/>
      <c r="K964" s="288"/>
      <c r="L964" s="288"/>
      <c r="M964" s="288"/>
      <c r="N964" s="288"/>
      <c r="O964" s="288"/>
      <c r="P964" s="288"/>
      <c r="Q964" s="288"/>
      <c r="R964" s="288"/>
      <c r="S964" s="288"/>
      <c r="T964" s="288"/>
      <c r="U964" s="288"/>
      <c r="V964" s="288"/>
      <c r="W964" s="288"/>
      <c r="X964" s="288"/>
      <c r="Y964" s="288"/>
      <c r="Z964" s="288"/>
      <c r="AA964" s="288"/>
      <c r="AB964" s="288"/>
      <c r="AC964" s="288"/>
    </row>
    <row r="965">
      <c r="A965" s="288"/>
      <c r="B965" s="288"/>
      <c r="C965" s="288"/>
      <c r="D965" s="288"/>
      <c r="E965" s="288"/>
      <c r="F965" s="288"/>
      <c r="G965" s="288"/>
      <c r="H965" s="288"/>
      <c r="I965" s="288"/>
      <c r="J965" s="288"/>
      <c r="K965" s="288"/>
      <c r="L965" s="288"/>
      <c r="M965" s="288"/>
      <c r="N965" s="288"/>
      <c r="O965" s="288"/>
      <c r="P965" s="288"/>
      <c r="Q965" s="288"/>
      <c r="R965" s="288"/>
      <c r="S965" s="288"/>
      <c r="T965" s="288"/>
      <c r="U965" s="288"/>
      <c r="V965" s="288"/>
      <c r="W965" s="288"/>
      <c r="X965" s="288"/>
      <c r="Y965" s="288"/>
      <c r="Z965" s="288"/>
      <c r="AA965" s="288"/>
      <c r="AB965" s="288"/>
      <c r="AC965" s="288"/>
    </row>
    <row r="966">
      <c r="A966" s="288"/>
      <c r="B966" s="288"/>
      <c r="C966" s="288"/>
      <c r="D966" s="288"/>
      <c r="E966" s="288"/>
      <c r="F966" s="288"/>
      <c r="G966" s="288"/>
      <c r="H966" s="288"/>
      <c r="I966" s="288"/>
      <c r="J966" s="288"/>
      <c r="K966" s="288"/>
      <c r="L966" s="288"/>
      <c r="M966" s="288"/>
      <c r="N966" s="288"/>
      <c r="O966" s="288"/>
      <c r="P966" s="288"/>
      <c r="Q966" s="288"/>
      <c r="R966" s="288"/>
      <c r="S966" s="288"/>
      <c r="T966" s="288"/>
      <c r="U966" s="288"/>
      <c r="V966" s="288"/>
      <c r="W966" s="288"/>
      <c r="X966" s="288"/>
      <c r="Y966" s="288"/>
      <c r="Z966" s="288"/>
      <c r="AA966" s="288"/>
      <c r="AB966" s="288"/>
      <c r="AC966" s="288"/>
    </row>
    <row r="967">
      <c r="A967" s="288"/>
      <c r="B967" s="288"/>
      <c r="C967" s="288"/>
      <c r="D967" s="288"/>
      <c r="E967" s="288"/>
      <c r="F967" s="288"/>
      <c r="G967" s="288"/>
      <c r="H967" s="288"/>
      <c r="I967" s="288"/>
      <c r="J967" s="288"/>
      <c r="K967" s="288"/>
      <c r="L967" s="288"/>
      <c r="M967" s="288"/>
      <c r="N967" s="288"/>
      <c r="O967" s="288"/>
      <c r="P967" s="288"/>
      <c r="Q967" s="288"/>
      <c r="R967" s="288"/>
      <c r="S967" s="288"/>
      <c r="T967" s="288"/>
      <c r="U967" s="288"/>
      <c r="V967" s="288"/>
      <c r="W967" s="288"/>
      <c r="X967" s="288"/>
      <c r="Y967" s="288"/>
      <c r="Z967" s="288"/>
      <c r="AA967" s="288"/>
      <c r="AB967" s="288"/>
      <c r="AC967" s="288"/>
    </row>
    <row r="968">
      <c r="A968" s="288"/>
      <c r="B968" s="288"/>
      <c r="C968" s="288"/>
      <c r="D968" s="288"/>
      <c r="E968" s="288"/>
      <c r="F968" s="288"/>
      <c r="G968" s="288"/>
      <c r="H968" s="288"/>
      <c r="I968" s="288"/>
      <c r="J968" s="288"/>
      <c r="K968" s="288"/>
      <c r="L968" s="288"/>
      <c r="M968" s="288"/>
      <c r="N968" s="288"/>
      <c r="O968" s="288"/>
      <c r="P968" s="288"/>
      <c r="Q968" s="288"/>
      <c r="R968" s="288"/>
      <c r="S968" s="288"/>
      <c r="T968" s="288"/>
      <c r="U968" s="288"/>
      <c r="V968" s="288"/>
      <c r="W968" s="288"/>
      <c r="X968" s="288"/>
      <c r="Y968" s="288"/>
      <c r="Z968" s="288"/>
      <c r="AA968" s="288"/>
      <c r="AB968" s="288"/>
      <c r="AC968" s="288"/>
    </row>
    <row r="969">
      <c r="A969" s="288"/>
      <c r="B969" s="288"/>
      <c r="C969" s="288"/>
      <c r="D969" s="288"/>
      <c r="E969" s="288"/>
      <c r="F969" s="288"/>
      <c r="G969" s="288"/>
      <c r="H969" s="288"/>
      <c r="I969" s="288"/>
      <c r="J969" s="288"/>
      <c r="K969" s="288"/>
      <c r="L969" s="288"/>
      <c r="M969" s="288"/>
      <c r="N969" s="288"/>
      <c r="O969" s="288"/>
      <c r="P969" s="288"/>
      <c r="Q969" s="288"/>
      <c r="R969" s="288"/>
      <c r="S969" s="288"/>
      <c r="T969" s="288"/>
      <c r="U969" s="288"/>
      <c r="V969" s="288"/>
      <c r="W969" s="288"/>
      <c r="X969" s="288"/>
      <c r="Y969" s="288"/>
      <c r="Z969" s="288"/>
      <c r="AA969" s="288"/>
      <c r="AB969" s="288"/>
      <c r="AC969" s="288"/>
    </row>
    <row r="970">
      <c r="A970" s="288"/>
      <c r="B970" s="288"/>
      <c r="C970" s="288"/>
      <c r="D970" s="288"/>
      <c r="E970" s="288"/>
      <c r="F970" s="288"/>
      <c r="G970" s="288"/>
      <c r="H970" s="288"/>
      <c r="I970" s="288"/>
      <c r="J970" s="288"/>
      <c r="K970" s="288"/>
      <c r="L970" s="288"/>
      <c r="M970" s="288"/>
      <c r="N970" s="288"/>
      <c r="O970" s="288"/>
      <c r="P970" s="288"/>
      <c r="Q970" s="288"/>
      <c r="R970" s="288"/>
      <c r="S970" s="288"/>
      <c r="T970" s="288"/>
      <c r="U970" s="288"/>
      <c r="V970" s="288"/>
      <c r="W970" s="288"/>
      <c r="X970" s="288"/>
      <c r="Y970" s="288"/>
      <c r="Z970" s="288"/>
      <c r="AA970" s="288"/>
      <c r="AB970" s="288"/>
      <c r="AC970" s="288"/>
    </row>
    <row r="971">
      <c r="A971" s="288"/>
      <c r="B971" s="288"/>
      <c r="C971" s="288"/>
      <c r="D971" s="288"/>
      <c r="E971" s="288"/>
      <c r="F971" s="288"/>
      <c r="G971" s="288"/>
      <c r="H971" s="288"/>
      <c r="I971" s="288"/>
      <c r="J971" s="288"/>
      <c r="K971" s="288"/>
      <c r="L971" s="288"/>
      <c r="M971" s="288"/>
      <c r="N971" s="288"/>
      <c r="O971" s="288"/>
      <c r="P971" s="288"/>
      <c r="Q971" s="288"/>
      <c r="R971" s="288"/>
      <c r="S971" s="288"/>
      <c r="T971" s="288"/>
      <c r="U971" s="288"/>
      <c r="V971" s="288"/>
      <c r="W971" s="288"/>
      <c r="X971" s="288"/>
      <c r="Y971" s="288"/>
      <c r="Z971" s="288"/>
      <c r="AA971" s="288"/>
      <c r="AB971" s="288"/>
      <c r="AC971" s="288"/>
    </row>
    <row r="972">
      <c r="A972" s="288"/>
      <c r="B972" s="288"/>
      <c r="C972" s="288"/>
      <c r="D972" s="288"/>
      <c r="E972" s="288"/>
      <c r="F972" s="288"/>
      <c r="G972" s="288"/>
      <c r="H972" s="288"/>
      <c r="I972" s="288"/>
      <c r="J972" s="288"/>
      <c r="K972" s="288"/>
      <c r="L972" s="288"/>
      <c r="M972" s="288"/>
      <c r="N972" s="288"/>
      <c r="O972" s="288"/>
      <c r="P972" s="288"/>
      <c r="Q972" s="288"/>
      <c r="R972" s="288"/>
      <c r="S972" s="288"/>
      <c r="T972" s="288"/>
      <c r="U972" s="288"/>
      <c r="V972" s="288"/>
      <c r="W972" s="288"/>
      <c r="X972" s="288"/>
      <c r="Y972" s="288"/>
      <c r="Z972" s="288"/>
      <c r="AA972" s="288"/>
      <c r="AB972" s="288"/>
      <c r="AC972" s="288"/>
    </row>
    <row r="973">
      <c r="A973" s="288"/>
      <c r="B973" s="288"/>
      <c r="C973" s="288"/>
      <c r="D973" s="288"/>
      <c r="E973" s="288"/>
      <c r="F973" s="288"/>
      <c r="G973" s="288"/>
      <c r="H973" s="288"/>
      <c r="I973" s="288"/>
      <c r="J973" s="288"/>
      <c r="K973" s="288"/>
      <c r="L973" s="288"/>
      <c r="M973" s="288"/>
      <c r="N973" s="288"/>
      <c r="O973" s="288"/>
      <c r="P973" s="288"/>
      <c r="Q973" s="288"/>
      <c r="R973" s="288"/>
      <c r="S973" s="288"/>
      <c r="T973" s="288"/>
      <c r="U973" s="288"/>
      <c r="V973" s="288"/>
      <c r="W973" s="288"/>
      <c r="X973" s="288"/>
      <c r="Y973" s="288"/>
      <c r="Z973" s="288"/>
      <c r="AA973" s="288"/>
      <c r="AB973" s="288"/>
      <c r="AC973" s="288"/>
    </row>
    <row r="974">
      <c r="A974" s="288"/>
      <c r="B974" s="288"/>
      <c r="C974" s="288"/>
      <c r="D974" s="288"/>
      <c r="E974" s="288"/>
      <c r="F974" s="288"/>
      <c r="G974" s="288"/>
      <c r="H974" s="288"/>
      <c r="I974" s="288"/>
      <c r="J974" s="288"/>
      <c r="K974" s="288"/>
      <c r="L974" s="288"/>
      <c r="M974" s="288"/>
      <c r="N974" s="288"/>
      <c r="O974" s="288"/>
      <c r="P974" s="288"/>
      <c r="Q974" s="288"/>
      <c r="R974" s="288"/>
      <c r="S974" s="288"/>
      <c r="T974" s="288"/>
      <c r="U974" s="288"/>
      <c r="V974" s="288"/>
      <c r="W974" s="288"/>
      <c r="X974" s="288"/>
      <c r="Y974" s="288"/>
      <c r="Z974" s="288"/>
      <c r="AA974" s="288"/>
      <c r="AB974" s="288"/>
      <c r="AC974" s="288"/>
    </row>
    <row r="975">
      <c r="A975" s="288"/>
      <c r="B975" s="288"/>
      <c r="C975" s="288"/>
      <c r="D975" s="288"/>
      <c r="E975" s="288"/>
      <c r="F975" s="288"/>
      <c r="G975" s="288"/>
      <c r="H975" s="288"/>
      <c r="I975" s="288"/>
      <c r="J975" s="288"/>
      <c r="K975" s="288"/>
      <c r="L975" s="288"/>
      <c r="M975" s="288"/>
      <c r="N975" s="288"/>
      <c r="O975" s="288"/>
      <c r="P975" s="288"/>
      <c r="Q975" s="288"/>
      <c r="R975" s="288"/>
      <c r="S975" s="288"/>
      <c r="T975" s="288"/>
      <c r="U975" s="288"/>
      <c r="V975" s="288"/>
      <c r="W975" s="288"/>
      <c r="X975" s="288"/>
      <c r="Y975" s="288"/>
      <c r="Z975" s="288"/>
      <c r="AA975" s="288"/>
      <c r="AB975" s="288"/>
      <c r="AC975" s="288"/>
    </row>
    <row r="976">
      <c r="A976" s="288"/>
      <c r="B976" s="288"/>
      <c r="C976" s="288"/>
      <c r="D976" s="288"/>
      <c r="E976" s="288"/>
      <c r="F976" s="288"/>
      <c r="G976" s="288"/>
      <c r="H976" s="288"/>
      <c r="I976" s="288"/>
      <c r="J976" s="288"/>
      <c r="K976" s="288"/>
      <c r="L976" s="288"/>
      <c r="M976" s="288"/>
      <c r="N976" s="288"/>
      <c r="O976" s="288"/>
      <c r="P976" s="288"/>
      <c r="Q976" s="288"/>
      <c r="R976" s="288"/>
      <c r="S976" s="288"/>
      <c r="T976" s="288"/>
      <c r="U976" s="288"/>
      <c r="V976" s="288"/>
      <c r="W976" s="288"/>
      <c r="X976" s="288"/>
      <c r="Y976" s="288"/>
      <c r="Z976" s="288"/>
      <c r="AA976" s="288"/>
      <c r="AB976" s="288"/>
      <c r="AC976" s="288"/>
    </row>
    <row r="977">
      <c r="A977" s="288"/>
      <c r="B977" s="288"/>
      <c r="C977" s="288"/>
      <c r="D977" s="288"/>
      <c r="E977" s="288"/>
      <c r="F977" s="288"/>
      <c r="G977" s="288"/>
      <c r="H977" s="288"/>
      <c r="I977" s="288"/>
      <c r="J977" s="288"/>
      <c r="K977" s="288"/>
      <c r="L977" s="288"/>
      <c r="M977" s="288"/>
      <c r="N977" s="288"/>
      <c r="O977" s="288"/>
      <c r="P977" s="288"/>
      <c r="Q977" s="288"/>
      <c r="R977" s="288"/>
      <c r="S977" s="288"/>
      <c r="T977" s="288"/>
      <c r="U977" s="288"/>
      <c r="V977" s="288"/>
      <c r="W977" s="288"/>
      <c r="X977" s="288"/>
      <c r="Y977" s="288"/>
      <c r="Z977" s="288"/>
      <c r="AA977" s="288"/>
      <c r="AB977" s="288"/>
      <c r="AC977" s="288"/>
    </row>
    <row r="978">
      <c r="A978" s="288"/>
      <c r="B978" s="288"/>
      <c r="C978" s="288"/>
      <c r="D978" s="288"/>
      <c r="E978" s="288"/>
      <c r="F978" s="288"/>
      <c r="G978" s="288"/>
      <c r="H978" s="288"/>
      <c r="I978" s="288"/>
      <c r="J978" s="288"/>
      <c r="K978" s="288"/>
      <c r="L978" s="288"/>
      <c r="M978" s="288"/>
      <c r="N978" s="288"/>
      <c r="O978" s="288"/>
      <c r="P978" s="288"/>
      <c r="Q978" s="288"/>
      <c r="R978" s="288"/>
      <c r="S978" s="288"/>
      <c r="T978" s="288"/>
      <c r="U978" s="288"/>
      <c r="V978" s="288"/>
      <c r="W978" s="288"/>
      <c r="X978" s="288"/>
      <c r="Y978" s="288"/>
      <c r="Z978" s="288"/>
      <c r="AA978" s="288"/>
      <c r="AB978" s="288"/>
      <c r="AC978" s="288"/>
    </row>
    <row r="979">
      <c r="A979" s="288"/>
      <c r="B979" s="288"/>
      <c r="C979" s="288"/>
      <c r="D979" s="288"/>
      <c r="E979" s="288"/>
      <c r="F979" s="288"/>
      <c r="G979" s="288"/>
      <c r="H979" s="288"/>
      <c r="I979" s="288"/>
      <c r="J979" s="288"/>
      <c r="K979" s="288"/>
      <c r="L979" s="288"/>
      <c r="M979" s="288"/>
      <c r="N979" s="288"/>
      <c r="O979" s="288"/>
      <c r="P979" s="288"/>
      <c r="Q979" s="288"/>
      <c r="R979" s="288"/>
      <c r="S979" s="288"/>
      <c r="T979" s="288"/>
      <c r="U979" s="288"/>
      <c r="V979" s="288"/>
      <c r="W979" s="288"/>
      <c r="X979" s="288"/>
      <c r="Y979" s="288"/>
      <c r="Z979" s="288"/>
      <c r="AA979" s="288"/>
      <c r="AB979" s="288"/>
      <c r="AC979" s="288"/>
    </row>
    <row r="980">
      <c r="A980" s="288"/>
      <c r="B980" s="288"/>
      <c r="C980" s="288"/>
      <c r="D980" s="288"/>
      <c r="E980" s="288"/>
      <c r="F980" s="288"/>
      <c r="G980" s="288"/>
      <c r="H980" s="288"/>
      <c r="I980" s="288"/>
      <c r="J980" s="288"/>
      <c r="K980" s="288"/>
      <c r="L980" s="288"/>
      <c r="M980" s="288"/>
      <c r="N980" s="288"/>
      <c r="O980" s="288"/>
      <c r="P980" s="288"/>
      <c r="Q980" s="288"/>
      <c r="R980" s="288"/>
      <c r="S980" s="288"/>
      <c r="T980" s="288"/>
      <c r="U980" s="288"/>
      <c r="V980" s="288"/>
      <c r="W980" s="288"/>
      <c r="X980" s="288"/>
      <c r="Y980" s="288"/>
      <c r="Z980" s="288"/>
      <c r="AA980" s="288"/>
      <c r="AB980" s="288"/>
      <c r="AC980" s="288"/>
    </row>
    <row r="981">
      <c r="A981" s="288"/>
      <c r="B981" s="288"/>
      <c r="C981" s="288"/>
      <c r="D981" s="288"/>
      <c r="E981" s="288"/>
      <c r="F981" s="288"/>
      <c r="G981" s="288"/>
      <c r="H981" s="288"/>
      <c r="I981" s="288"/>
      <c r="J981" s="288"/>
      <c r="K981" s="288"/>
      <c r="L981" s="288"/>
      <c r="M981" s="288"/>
      <c r="N981" s="288"/>
      <c r="O981" s="288"/>
      <c r="P981" s="288"/>
      <c r="Q981" s="288"/>
      <c r="R981" s="288"/>
      <c r="S981" s="288"/>
      <c r="T981" s="288"/>
      <c r="U981" s="288"/>
      <c r="V981" s="288"/>
      <c r="W981" s="288"/>
      <c r="X981" s="288"/>
      <c r="Y981" s="288"/>
      <c r="Z981" s="288"/>
      <c r="AA981" s="288"/>
      <c r="AB981" s="288"/>
      <c r="AC981" s="288"/>
    </row>
    <row r="982">
      <c r="A982" s="288"/>
      <c r="B982" s="288"/>
      <c r="C982" s="288"/>
      <c r="D982" s="288"/>
      <c r="E982" s="288"/>
      <c r="F982" s="288"/>
      <c r="G982" s="288"/>
      <c r="H982" s="288"/>
      <c r="I982" s="288"/>
      <c r="J982" s="288"/>
      <c r="K982" s="288"/>
      <c r="L982" s="288"/>
      <c r="M982" s="288"/>
      <c r="N982" s="288"/>
      <c r="O982" s="288"/>
      <c r="P982" s="288"/>
      <c r="Q982" s="288"/>
      <c r="R982" s="288"/>
      <c r="S982" s="288"/>
      <c r="T982" s="288"/>
      <c r="U982" s="288"/>
      <c r="V982" s="288"/>
      <c r="W982" s="288"/>
      <c r="X982" s="288"/>
      <c r="Y982" s="288"/>
      <c r="Z982" s="288"/>
      <c r="AA982" s="288"/>
      <c r="AB982" s="288"/>
      <c r="AC982" s="288"/>
    </row>
    <row r="983">
      <c r="A983" s="288"/>
      <c r="B983" s="288"/>
      <c r="C983" s="288"/>
      <c r="D983" s="288"/>
      <c r="E983" s="288"/>
      <c r="F983" s="288"/>
      <c r="G983" s="288"/>
      <c r="H983" s="288"/>
      <c r="I983" s="288"/>
      <c r="J983" s="288"/>
      <c r="K983" s="288"/>
      <c r="L983" s="288"/>
      <c r="M983" s="288"/>
      <c r="N983" s="288"/>
      <c r="O983" s="288"/>
      <c r="P983" s="288"/>
      <c r="Q983" s="288"/>
      <c r="R983" s="288"/>
      <c r="S983" s="288"/>
      <c r="T983" s="288"/>
      <c r="U983" s="288"/>
      <c r="V983" s="288"/>
      <c r="W983" s="288"/>
      <c r="X983" s="288"/>
      <c r="Y983" s="288"/>
      <c r="Z983" s="288"/>
      <c r="AA983" s="288"/>
      <c r="AB983" s="288"/>
      <c r="AC983" s="288"/>
    </row>
    <row r="984">
      <c r="A984" s="288"/>
      <c r="B984" s="288"/>
      <c r="C984" s="288"/>
      <c r="D984" s="288"/>
      <c r="E984" s="288"/>
      <c r="F984" s="288"/>
      <c r="G984" s="288"/>
      <c r="H984" s="288"/>
      <c r="I984" s="288"/>
      <c r="J984" s="288"/>
      <c r="K984" s="288"/>
      <c r="L984" s="288"/>
      <c r="M984" s="288"/>
      <c r="N984" s="288"/>
      <c r="O984" s="288"/>
      <c r="P984" s="288"/>
      <c r="Q984" s="288"/>
      <c r="R984" s="288"/>
      <c r="S984" s="288"/>
      <c r="T984" s="288"/>
      <c r="U984" s="288"/>
      <c r="V984" s="288"/>
      <c r="W984" s="288"/>
      <c r="X984" s="288"/>
      <c r="Y984" s="288"/>
      <c r="Z984" s="288"/>
      <c r="AA984" s="288"/>
      <c r="AB984" s="288"/>
      <c r="AC984" s="288"/>
    </row>
    <row r="985">
      <c r="A985" s="288"/>
      <c r="B985" s="288"/>
      <c r="C985" s="288"/>
      <c r="D985" s="288"/>
      <c r="E985" s="288"/>
      <c r="F985" s="288"/>
      <c r="G985" s="288"/>
      <c r="H985" s="288"/>
      <c r="I985" s="288"/>
      <c r="J985" s="288"/>
      <c r="K985" s="288"/>
      <c r="L985" s="288"/>
      <c r="M985" s="288"/>
      <c r="N985" s="288"/>
      <c r="O985" s="288"/>
      <c r="P985" s="288"/>
      <c r="Q985" s="288"/>
      <c r="R985" s="288"/>
      <c r="S985" s="288"/>
      <c r="T985" s="288"/>
      <c r="U985" s="288"/>
      <c r="V985" s="288"/>
      <c r="W985" s="288"/>
      <c r="X985" s="288"/>
      <c r="Y985" s="288"/>
      <c r="Z985" s="288"/>
      <c r="AA985" s="288"/>
      <c r="AB985" s="288"/>
      <c r="AC985" s="288"/>
    </row>
    <row r="986">
      <c r="A986" s="288"/>
      <c r="B986" s="288"/>
      <c r="C986" s="288"/>
      <c r="D986" s="288"/>
      <c r="E986" s="288"/>
      <c r="F986" s="288"/>
      <c r="G986" s="288"/>
      <c r="H986" s="288"/>
      <c r="I986" s="288"/>
      <c r="J986" s="288"/>
      <c r="K986" s="288"/>
      <c r="L986" s="288"/>
      <c r="M986" s="288"/>
      <c r="N986" s="288"/>
      <c r="O986" s="288"/>
      <c r="P986" s="288"/>
      <c r="Q986" s="288"/>
      <c r="R986" s="288"/>
      <c r="S986" s="288"/>
      <c r="T986" s="288"/>
      <c r="U986" s="288"/>
      <c r="V986" s="288"/>
      <c r="W986" s="288"/>
      <c r="X986" s="288"/>
      <c r="Y986" s="288"/>
      <c r="Z986" s="288"/>
      <c r="AA986" s="288"/>
      <c r="AB986" s="288"/>
      <c r="AC986" s="288"/>
    </row>
    <row r="987">
      <c r="A987" s="288"/>
      <c r="B987" s="288"/>
      <c r="C987" s="288"/>
      <c r="D987" s="288"/>
      <c r="E987" s="288"/>
      <c r="F987" s="288"/>
      <c r="G987" s="288"/>
      <c r="H987" s="288"/>
      <c r="I987" s="288"/>
      <c r="J987" s="288"/>
      <c r="K987" s="288"/>
      <c r="L987" s="288"/>
      <c r="M987" s="288"/>
      <c r="N987" s="288"/>
      <c r="O987" s="288"/>
      <c r="P987" s="288"/>
      <c r="Q987" s="288"/>
      <c r="R987" s="288"/>
      <c r="S987" s="288"/>
      <c r="T987" s="288"/>
      <c r="U987" s="288"/>
      <c r="V987" s="288"/>
      <c r="W987" s="288"/>
      <c r="X987" s="288"/>
      <c r="Y987" s="288"/>
      <c r="Z987" s="288"/>
      <c r="AA987" s="288"/>
      <c r="AB987" s="288"/>
      <c r="AC987" s="288"/>
    </row>
    <row r="988">
      <c r="A988" s="288"/>
      <c r="B988" s="288"/>
      <c r="C988" s="288"/>
      <c r="D988" s="288"/>
      <c r="E988" s="288"/>
      <c r="F988" s="288"/>
      <c r="G988" s="288"/>
      <c r="H988" s="288"/>
      <c r="I988" s="288"/>
      <c r="J988" s="288"/>
      <c r="K988" s="288"/>
      <c r="L988" s="288"/>
      <c r="M988" s="288"/>
      <c r="N988" s="288"/>
      <c r="O988" s="288"/>
      <c r="P988" s="288"/>
      <c r="Q988" s="288"/>
      <c r="R988" s="288"/>
      <c r="S988" s="288"/>
      <c r="T988" s="288"/>
      <c r="U988" s="288"/>
      <c r="V988" s="288"/>
      <c r="W988" s="288"/>
      <c r="X988" s="288"/>
      <c r="Y988" s="288"/>
      <c r="Z988" s="288"/>
      <c r="AA988" s="288"/>
      <c r="AB988" s="288"/>
      <c r="AC988" s="288"/>
    </row>
    <row r="989">
      <c r="A989" s="288"/>
      <c r="B989" s="288"/>
      <c r="C989" s="288"/>
      <c r="D989" s="288"/>
      <c r="E989" s="288"/>
      <c r="F989" s="288"/>
      <c r="G989" s="288"/>
      <c r="H989" s="288"/>
      <c r="I989" s="288"/>
      <c r="J989" s="288"/>
      <c r="K989" s="288"/>
      <c r="L989" s="288"/>
      <c r="M989" s="288"/>
      <c r="N989" s="288"/>
      <c r="O989" s="288"/>
      <c r="P989" s="288"/>
      <c r="Q989" s="288"/>
      <c r="R989" s="288"/>
      <c r="S989" s="288"/>
      <c r="T989" s="288"/>
      <c r="U989" s="288"/>
      <c r="V989" s="288"/>
      <c r="W989" s="288"/>
      <c r="X989" s="288"/>
      <c r="Y989" s="288"/>
      <c r="Z989" s="288"/>
      <c r="AA989" s="288"/>
      <c r="AB989" s="288"/>
      <c r="AC989" s="288"/>
    </row>
    <row r="990">
      <c r="A990" s="288"/>
      <c r="B990" s="288"/>
      <c r="C990" s="288"/>
      <c r="D990" s="288"/>
      <c r="E990" s="288"/>
      <c r="F990" s="288"/>
      <c r="G990" s="288"/>
      <c r="H990" s="288"/>
      <c r="I990" s="288"/>
      <c r="J990" s="288"/>
      <c r="K990" s="288"/>
      <c r="L990" s="288"/>
      <c r="M990" s="288"/>
      <c r="N990" s="288"/>
      <c r="O990" s="288"/>
      <c r="P990" s="288"/>
      <c r="Q990" s="288"/>
      <c r="R990" s="288"/>
      <c r="S990" s="288"/>
      <c r="T990" s="288"/>
      <c r="U990" s="288"/>
      <c r="V990" s="288"/>
      <c r="W990" s="288"/>
      <c r="X990" s="288"/>
      <c r="Y990" s="288"/>
      <c r="Z990" s="288"/>
      <c r="AA990" s="288"/>
      <c r="AB990" s="288"/>
      <c r="AC990" s="288"/>
    </row>
    <row r="991">
      <c r="A991" s="288"/>
      <c r="B991" s="288"/>
      <c r="C991" s="288"/>
      <c r="D991" s="288"/>
      <c r="E991" s="288"/>
      <c r="F991" s="288"/>
      <c r="G991" s="288"/>
      <c r="H991" s="288"/>
      <c r="I991" s="288"/>
      <c r="J991" s="288"/>
      <c r="K991" s="288"/>
      <c r="L991" s="288"/>
      <c r="M991" s="288"/>
      <c r="N991" s="288"/>
      <c r="O991" s="288"/>
      <c r="P991" s="288"/>
      <c r="Q991" s="288"/>
      <c r="R991" s="288"/>
      <c r="S991" s="288"/>
      <c r="T991" s="288"/>
      <c r="U991" s="288"/>
      <c r="V991" s="288"/>
      <c r="W991" s="288"/>
      <c r="X991" s="288"/>
      <c r="Y991" s="288"/>
      <c r="Z991" s="288"/>
      <c r="AA991" s="288"/>
      <c r="AB991" s="288"/>
      <c r="AC991" s="288"/>
    </row>
    <row r="992">
      <c r="A992" s="288"/>
      <c r="B992" s="288"/>
      <c r="C992" s="288"/>
      <c r="D992" s="288"/>
      <c r="E992" s="288"/>
      <c r="F992" s="288"/>
      <c r="G992" s="288"/>
      <c r="H992" s="288"/>
      <c r="I992" s="288"/>
      <c r="J992" s="288"/>
      <c r="K992" s="288"/>
      <c r="L992" s="288"/>
      <c r="M992" s="288"/>
      <c r="N992" s="288"/>
      <c r="O992" s="288"/>
      <c r="P992" s="288"/>
      <c r="Q992" s="288"/>
      <c r="R992" s="288"/>
      <c r="S992" s="288"/>
      <c r="T992" s="288"/>
      <c r="U992" s="288"/>
      <c r="V992" s="288"/>
      <c r="W992" s="288"/>
      <c r="X992" s="288"/>
      <c r="Y992" s="288"/>
      <c r="Z992" s="288"/>
      <c r="AA992" s="288"/>
      <c r="AB992" s="288"/>
      <c r="AC992" s="288"/>
    </row>
    <row r="993">
      <c r="A993" s="288"/>
      <c r="B993" s="288"/>
      <c r="C993" s="288"/>
      <c r="D993" s="288"/>
      <c r="E993" s="288"/>
      <c r="F993" s="288"/>
      <c r="G993" s="288"/>
      <c r="H993" s="288"/>
      <c r="I993" s="288"/>
      <c r="J993" s="288"/>
      <c r="K993" s="288"/>
      <c r="L993" s="288"/>
      <c r="M993" s="288"/>
      <c r="N993" s="288"/>
      <c r="O993" s="288"/>
      <c r="P993" s="288"/>
      <c r="Q993" s="288"/>
      <c r="R993" s="288"/>
      <c r="S993" s="288"/>
      <c r="T993" s="288"/>
      <c r="U993" s="288"/>
      <c r="V993" s="288"/>
      <c r="W993" s="288"/>
      <c r="X993" s="288"/>
      <c r="Y993" s="288"/>
      <c r="Z993" s="288"/>
      <c r="AA993" s="288"/>
      <c r="AB993" s="288"/>
      <c r="AC993" s="288"/>
    </row>
    <row r="994">
      <c r="A994" s="288"/>
      <c r="B994" s="288"/>
      <c r="C994" s="288"/>
      <c r="D994" s="288"/>
      <c r="E994" s="288"/>
      <c r="F994" s="288"/>
      <c r="G994" s="288"/>
      <c r="H994" s="288"/>
      <c r="I994" s="288"/>
      <c r="J994" s="288"/>
      <c r="K994" s="288"/>
      <c r="L994" s="288"/>
      <c r="M994" s="288"/>
      <c r="N994" s="288"/>
      <c r="O994" s="288"/>
      <c r="P994" s="288"/>
      <c r="Q994" s="288"/>
      <c r="R994" s="288"/>
      <c r="S994" s="288"/>
      <c r="T994" s="288"/>
      <c r="U994" s="288"/>
      <c r="V994" s="288"/>
      <c r="W994" s="288"/>
      <c r="X994" s="288"/>
      <c r="Y994" s="288"/>
      <c r="Z994" s="288"/>
      <c r="AA994" s="288"/>
      <c r="AB994" s="288"/>
      <c r="AC994" s="288"/>
    </row>
    <row r="995">
      <c r="A995" s="288"/>
      <c r="B995" s="288"/>
      <c r="C995" s="288"/>
      <c r="D995" s="288"/>
      <c r="E995" s="288"/>
      <c r="F995" s="288"/>
      <c r="G995" s="288"/>
      <c r="H995" s="288"/>
      <c r="I995" s="288"/>
      <c r="J995" s="288"/>
      <c r="K995" s="288"/>
      <c r="L995" s="288"/>
      <c r="M995" s="288"/>
      <c r="N995" s="288"/>
      <c r="O995" s="288"/>
      <c r="P995" s="288"/>
      <c r="Q995" s="288"/>
      <c r="R995" s="288"/>
      <c r="S995" s="288"/>
      <c r="T995" s="288"/>
      <c r="U995" s="288"/>
      <c r="V995" s="288"/>
      <c r="W995" s="288"/>
      <c r="X995" s="288"/>
      <c r="Y995" s="288"/>
      <c r="Z995" s="288"/>
      <c r="AA995" s="288"/>
      <c r="AB995" s="288"/>
      <c r="AC995" s="288"/>
    </row>
    <row r="996">
      <c r="A996" s="288"/>
      <c r="B996" s="288"/>
      <c r="C996" s="288"/>
      <c r="D996" s="288"/>
      <c r="E996" s="288"/>
      <c r="F996" s="288"/>
      <c r="G996" s="288"/>
      <c r="H996" s="288"/>
      <c r="I996" s="288"/>
      <c r="J996" s="288"/>
      <c r="K996" s="288"/>
      <c r="L996" s="288"/>
      <c r="M996" s="288"/>
      <c r="N996" s="288"/>
      <c r="O996" s="288"/>
      <c r="P996" s="288"/>
      <c r="Q996" s="288"/>
      <c r="R996" s="288"/>
      <c r="S996" s="288"/>
      <c r="T996" s="288"/>
      <c r="U996" s="288"/>
      <c r="V996" s="288"/>
      <c r="W996" s="288"/>
      <c r="X996" s="288"/>
      <c r="Y996" s="288"/>
      <c r="Z996" s="288"/>
      <c r="AA996" s="288"/>
      <c r="AB996" s="288"/>
      <c r="AC996" s="288"/>
    </row>
    <row r="997">
      <c r="A997" s="288"/>
      <c r="B997" s="288"/>
      <c r="C997" s="288"/>
      <c r="D997" s="288"/>
      <c r="E997" s="288"/>
      <c r="F997" s="288"/>
      <c r="G997" s="288"/>
      <c r="H997" s="288"/>
      <c r="I997" s="288"/>
      <c r="J997" s="288"/>
      <c r="K997" s="288"/>
      <c r="L997" s="288"/>
      <c r="M997" s="288"/>
      <c r="N997" s="288"/>
      <c r="O997" s="288"/>
      <c r="P997" s="288"/>
      <c r="Q997" s="288"/>
      <c r="R997" s="288"/>
      <c r="S997" s="288"/>
      <c r="T997" s="288"/>
      <c r="U997" s="288"/>
      <c r="V997" s="288"/>
      <c r="W997" s="288"/>
      <c r="X997" s="288"/>
      <c r="Y997" s="288"/>
      <c r="Z997" s="288"/>
      <c r="AA997" s="288"/>
      <c r="AB997" s="288"/>
      <c r="AC997" s="288"/>
    </row>
    <row r="998">
      <c r="A998" s="288"/>
      <c r="B998" s="288"/>
      <c r="C998" s="288"/>
      <c r="D998" s="288"/>
      <c r="E998" s="288"/>
      <c r="F998" s="288"/>
      <c r="G998" s="288"/>
      <c r="H998" s="288"/>
      <c r="I998" s="288"/>
      <c r="J998" s="288"/>
      <c r="K998" s="288"/>
      <c r="L998" s="288"/>
      <c r="M998" s="288"/>
      <c r="N998" s="288"/>
      <c r="O998" s="288"/>
      <c r="P998" s="288"/>
      <c r="Q998" s="288"/>
      <c r="R998" s="288"/>
      <c r="S998" s="288"/>
      <c r="T998" s="288"/>
      <c r="U998" s="288"/>
      <c r="V998" s="288"/>
      <c r="W998" s="288"/>
      <c r="X998" s="288"/>
      <c r="Y998" s="288"/>
      <c r="Z998" s="288"/>
      <c r="AA998" s="288"/>
      <c r="AB998" s="288"/>
      <c r="AC998" s="288"/>
    </row>
    <row r="999">
      <c r="A999" s="288"/>
      <c r="B999" s="288"/>
      <c r="C999" s="288"/>
      <c r="D999" s="288"/>
      <c r="E999" s="288"/>
      <c r="F999" s="288"/>
      <c r="G999" s="288"/>
      <c r="H999" s="288"/>
      <c r="I999" s="288"/>
      <c r="J999" s="288"/>
      <c r="K999" s="288"/>
      <c r="L999" s="288"/>
      <c r="M999" s="288"/>
      <c r="N999" s="288"/>
      <c r="O999" s="288"/>
      <c r="P999" s="288"/>
      <c r="Q999" s="288"/>
      <c r="R999" s="288"/>
      <c r="S999" s="288"/>
      <c r="T999" s="288"/>
      <c r="U999" s="288"/>
      <c r="V999" s="288"/>
      <c r="W999" s="288"/>
      <c r="X999" s="288"/>
      <c r="Y999" s="288"/>
      <c r="Z999" s="288"/>
      <c r="AA999" s="288"/>
      <c r="AB999" s="288"/>
      <c r="AC999" s="288"/>
    </row>
    <row r="1000">
      <c r="A1000" s="288"/>
      <c r="B1000" s="288"/>
      <c r="C1000" s="288"/>
      <c r="D1000" s="288"/>
      <c r="E1000" s="288"/>
      <c r="F1000" s="288"/>
      <c r="G1000" s="288"/>
      <c r="H1000" s="288"/>
      <c r="I1000" s="288"/>
      <c r="J1000" s="288"/>
      <c r="K1000" s="288"/>
      <c r="L1000" s="288"/>
      <c r="M1000" s="288"/>
      <c r="N1000" s="288"/>
      <c r="O1000" s="288"/>
      <c r="P1000" s="288"/>
      <c r="Q1000" s="288"/>
      <c r="R1000" s="288"/>
      <c r="S1000" s="288"/>
      <c r="T1000" s="288"/>
      <c r="U1000" s="288"/>
      <c r="V1000" s="288"/>
      <c r="W1000" s="288"/>
      <c r="X1000" s="288"/>
      <c r="Y1000" s="288"/>
      <c r="Z1000" s="288"/>
      <c r="AA1000" s="288"/>
      <c r="AB1000" s="288"/>
      <c r="AC1000" s="288"/>
    </row>
    <row r="1001">
      <c r="A1001" s="288"/>
      <c r="B1001" s="288"/>
      <c r="C1001" s="288"/>
      <c r="D1001" s="288"/>
      <c r="E1001" s="288"/>
      <c r="F1001" s="288"/>
      <c r="G1001" s="288"/>
      <c r="H1001" s="288"/>
      <c r="I1001" s="288"/>
      <c r="J1001" s="288"/>
      <c r="K1001" s="288"/>
      <c r="L1001" s="288"/>
      <c r="M1001" s="288"/>
      <c r="N1001" s="288"/>
      <c r="O1001" s="288"/>
      <c r="P1001" s="288"/>
      <c r="Q1001" s="288"/>
      <c r="R1001" s="288"/>
      <c r="S1001" s="288"/>
      <c r="T1001" s="288"/>
      <c r="U1001" s="288"/>
      <c r="V1001" s="288"/>
      <c r="W1001" s="288"/>
      <c r="X1001" s="288"/>
      <c r="Y1001" s="288"/>
      <c r="Z1001" s="288"/>
      <c r="AA1001" s="288"/>
      <c r="AB1001" s="288"/>
      <c r="AC1001" s="288"/>
    </row>
    <row r="1002">
      <c r="A1002" s="288"/>
      <c r="B1002" s="288"/>
      <c r="C1002" s="288"/>
      <c r="D1002" s="288"/>
      <c r="E1002" s="288"/>
      <c r="F1002" s="288"/>
      <c r="G1002" s="288"/>
      <c r="H1002" s="288"/>
      <c r="I1002" s="288"/>
      <c r="J1002" s="288"/>
      <c r="K1002" s="288"/>
      <c r="L1002" s="288"/>
      <c r="M1002" s="288"/>
      <c r="N1002" s="288"/>
      <c r="O1002" s="288"/>
      <c r="P1002" s="288"/>
      <c r="Q1002" s="288"/>
      <c r="R1002" s="288"/>
      <c r="S1002" s="288"/>
      <c r="T1002" s="288"/>
      <c r="U1002" s="288"/>
      <c r="V1002" s="288"/>
      <c r="W1002" s="288"/>
      <c r="X1002" s="288"/>
      <c r="Y1002" s="288"/>
      <c r="Z1002" s="288"/>
      <c r="AA1002" s="288"/>
      <c r="AB1002" s="288"/>
      <c r="AC1002" s="288"/>
    </row>
    <row r="1003">
      <c r="A1003" s="288"/>
      <c r="B1003" s="288"/>
      <c r="C1003" s="288"/>
      <c r="D1003" s="288"/>
      <c r="E1003" s="288"/>
      <c r="F1003" s="288"/>
      <c r="G1003" s="288"/>
      <c r="H1003" s="288"/>
      <c r="I1003" s="288"/>
      <c r="J1003" s="288"/>
      <c r="K1003" s="288"/>
      <c r="L1003" s="288"/>
      <c r="M1003" s="288"/>
      <c r="N1003" s="288"/>
      <c r="O1003" s="288"/>
      <c r="P1003" s="288"/>
      <c r="Q1003" s="288"/>
      <c r="R1003" s="288"/>
      <c r="S1003" s="288"/>
      <c r="T1003" s="288"/>
      <c r="U1003" s="288"/>
      <c r="V1003" s="288"/>
      <c r="W1003" s="288"/>
      <c r="X1003" s="288"/>
      <c r="Y1003" s="288"/>
      <c r="Z1003" s="288"/>
      <c r="AA1003" s="288"/>
      <c r="AB1003" s="288"/>
      <c r="AC1003" s="288"/>
    </row>
    <row r="1004">
      <c r="A1004" s="288"/>
      <c r="B1004" s="288"/>
      <c r="C1004" s="288"/>
      <c r="D1004" s="288"/>
      <c r="E1004" s="288"/>
      <c r="F1004" s="288"/>
      <c r="G1004" s="288"/>
      <c r="H1004" s="288"/>
      <c r="I1004" s="288"/>
      <c r="J1004" s="288"/>
      <c r="K1004" s="288"/>
      <c r="L1004" s="288"/>
      <c r="M1004" s="288"/>
      <c r="N1004" s="288"/>
      <c r="O1004" s="288"/>
      <c r="P1004" s="288"/>
      <c r="Q1004" s="288"/>
      <c r="R1004" s="288"/>
      <c r="S1004" s="288"/>
      <c r="T1004" s="288"/>
      <c r="U1004" s="288"/>
      <c r="V1004" s="288"/>
      <c r="W1004" s="288"/>
      <c r="X1004" s="288"/>
      <c r="Y1004" s="288"/>
      <c r="Z1004" s="288"/>
      <c r="AA1004" s="288"/>
      <c r="AB1004" s="288"/>
      <c r="AC1004" s="288"/>
    </row>
    <row r="1005">
      <c r="A1005" s="288"/>
      <c r="B1005" s="288"/>
      <c r="C1005" s="288"/>
      <c r="D1005" s="288"/>
      <c r="E1005" s="288"/>
      <c r="F1005" s="288"/>
      <c r="G1005" s="288"/>
      <c r="H1005" s="288"/>
      <c r="I1005" s="288"/>
      <c r="J1005" s="288"/>
      <c r="K1005" s="288"/>
      <c r="L1005" s="288"/>
      <c r="M1005" s="288"/>
      <c r="N1005" s="288"/>
      <c r="O1005" s="288"/>
      <c r="P1005" s="288"/>
      <c r="Q1005" s="288"/>
      <c r="R1005" s="288"/>
      <c r="S1005" s="288"/>
      <c r="T1005" s="288"/>
      <c r="U1005" s="288"/>
      <c r="V1005" s="288"/>
      <c r="W1005" s="288"/>
      <c r="X1005" s="288"/>
      <c r="Y1005" s="288"/>
      <c r="Z1005" s="288"/>
      <c r="AA1005" s="288"/>
      <c r="AB1005" s="288"/>
      <c r="AC1005" s="288"/>
    </row>
    <row r="1006">
      <c r="A1006" s="288"/>
      <c r="B1006" s="288"/>
      <c r="C1006" s="288"/>
      <c r="D1006" s="288"/>
      <c r="E1006" s="288"/>
      <c r="F1006" s="288"/>
      <c r="G1006" s="288"/>
      <c r="H1006" s="288"/>
      <c r="I1006" s="288"/>
      <c r="J1006" s="288"/>
      <c r="K1006" s="288"/>
      <c r="L1006" s="288"/>
      <c r="M1006" s="288"/>
      <c r="N1006" s="288"/>
      <c r="O1006" s="288"/>
      <c r="P1006" s="288"/>
      <c r="Q1006" s="288"/>
      <c r="R1006" s="288"/>
      <c r="S1006" s="288"/>
      <c r="T1006" s="288"/>
      <c r="U1006" s="288"/>
      <c r="V1006" s="288"/>
      <c r="W1006" s="288"/>
      <c r="X1006" s="288"/>
      <c r="Y1006" s="288"/>
      <c r="Z1006" s="288"/>
      <c r="AA1006" s="288"/>
      <c r="AB1006" s="288"/>
      <c r="AC1006" s="288"/>
    </row>
    <row r="1007">
      <c r="A1007" s="288"/>
      <c r="B1007" s="288"/>
      <c r="C1007" s="288"/>
      <c r="D1007" s="288"/>
      <c r="E1007" s="288"/>
      <c r="F1007" s="288"/>
      <c r="G1007" s="288"/>
      <c r="H1007" s="288"/>
      <c r="I1007" s="288"/>
      <c r="J1007" s="288"/>
      <c r="K1007" s="288"/>
      <c r="L1007" s="288"/>
      <c r="M1007" s="288"/>
      <c r="N1007" s="288"/>
      <c r="O1007" s="288"/>
      <c r="P1007" s="288"/>
      <c r="Q1007" s="288"/>
      <c r="R1007" s="288"/>
      <c r="S1007" s="288"/>
      <c r="T1007" s="288"/>
      <c r="U1007" s="288"/>
      <c r="V1007" s="288"/>
      <c r="W1007" s="288"/>
      <c r="X1007" s="288"/>
      <c r="Y1007" s="288"/>
      <c r="Z1007" s="288"/>
      <c r="AA1007" s="288"/>
      <c r="AB1007" s="288"/>
      <c r="AC1007" s="288"/>
    </row>
    <row r="1008">
      <c r="A1008" s="288"/>
      <c r="B1008" s="288"/>
      <c r="C1008" s="288"/>
      <c r="D1008" s="288"/>
      <c r="E1008" s="288"/>
      <c r="F1008" s="288"/>
      <c r="G1008" s="288"/>
      <c r="H1008" s="288"/>
      <c r="I1008" s="288"/>
      <c r="J1008" s="288"/>
      <c r="K1008" s="288"/>
      <c r="L1008" s="288"/>
      <c r="M1008" s="288"/>
      <c r="N1008" s="288"/>
      <c r="O1008" s="288"/>
      <c r="P1008" s="288"/>
      <c r="Q1008" s="288"/>
      <c r="R1008" s="288"/>
      <c r="S1008" s="288"/>
      <c r="T1008" s="288"/>
      <c r="U1008" s="288"/>
      <c r="V1008" s="288"/>
      <c r="W1008" s="288"/>
      <c r="X1008" s="288"/>
      <c r="Y1008" s="288"/>
      <c r="Z1008" s="288"/>
      <c r="AA1008" s="288"/>
      <c r="AB1008" s="288"/>
      <c r="AC1008" s="288"/>
    </row>
    <row r="1009">
      <c r="A1009" s="288"/>
      <c r="B1009" s="288"/>
      <c r="C1009" s="288"/>
      <c r="D1009" s="288"/>
      <c r="E1009" s="288"/>
      <c r="F1009" s="288"/>
      <c r="G1009" s="288"/>
      <c r="H1009" s="288"/>
      <c r="I1009" s="288"/>
      <c r="J1009" s="288"/>
      <c r="K1009" s="288"/>
      <c r="L1009" s="288"/>
      <c r="M1009" s="288"/>
      <c r="N1009" s="288"/>
      <c r="O1009" s="288"/>
      <c r="P1009" s="288"/>
      <c r="Q1009" s="288"/>
      <c r="R1009" s="288"/>
      <c r="S1009" s="288"/>
      <c r="T1009" s="288"/>
      <c r="U1009" s="288"/>
      <c r="V1009" s="288"/>
      <c r="W1009" s="288"/>
      <c r="X1009" s="288"/>
      <c r="Y1009" s="288"/>
      <c r="Z1009" s="288"/>
      <c r="AA1009" s="288"/>
      <c r="AB1009" s="288"/>
      <c r="AC1009" s="288"/>
    </row>
    <row r="1010">
      <c r="A1010" s="288"/>
      <c r="B1010" s="288"/>
      <c r="C1010" s="288"/>
      <c r="D1010" s="288"/>
      <c r="E1010" s="288"/>
      <c r="F1010" s="288"/>
      <c r="G1010" s="288"/>
      <c r="H1010" s="288"/>
      <c r="I1010" s="288"/>
      <c r="J1010" s="288"/>
      <c r="K1010" s="288"/>
      <c r="L1010" s="288"/>
      <c r="M1010" s="288"/>
      <c r="N1010" s="288"/>
      <c r="O1010" s="288"/>
      <c r="P1010" s="288"/>
      <c r="Q1010" s="288"/>
      <c r="R1010" s="288"/>
      <c r="S1010" s="288"/>
      <c r="T1010" s="288"/>
      <c r="U1010" s="288"/>
      <c r="V1010" s="288"/>
      <c r="W1010" s="288"/>
      <c r="X1010" s="288"/>
      <c r="Y1010" s="288"/>
      <c r="Z1010" s="288"/>
      <c r="AA1010" s="288"/>
      <c r="AB1010" s="288"/>
      <c r="AC1010" s="288"/>
    </row>
    <row r="1011">
      <c r="A1011" s="288"/>
      <c r="B1011" s="288"/>
      <c r="C1011" s="288"/>
      <c r="D1011" s="288"/>
      <c r="E1011" s="288"/>
      <c r="F1011" s="288"/>
      <c r="G1011" s="288"/>
      <c r="H1011" s="288"/>
      <c r="I1011" s="288"/>
      <c r="J1011" s="288"/>
      <c r="K1011" s="288"/>
      <c r="L1011" s="288"/>
      <c r="M1011" s="288"/>
      <c r="N1011" s="288"/>
      <c r="O1011" s="288"/>
      <c r="P1011" s="288"/>
      <c r="Q1011" s="288"/>
      <c r="R1011" s="288"/>
      <c r="S1011" s="288"/>
      <c r="T1011" s="288"/>
      <c r="U1011" s="288"/>
      <c r="V1011" s="288"/>
      <c r="W1011" s="288"/>
      <c r="X1011" s="288"/>
      <c r="Y1011" s="288"/>
      <c r="Z1011" s="288"/>
      <c r="AA1011" s="288"/>
      <c r="AB1011" s="288"/>
      <c r="AC1011" s="288"/>
    </row>
    <row r="1012">
      <c r="A1012" s="288"/>
      <c r="B1012" s="288"/>
      <c r="C1012" s="288"/>
      <c r="D1012" s="288"/>
      <c r="E1012" s="288"/>
      <c r="F1012" s="288"/>
      <c r="G1012" s="288"/>
      <c r="H1012" s="288"/>
      <c r="I1012" s="288"/>
      <c r="J1012" s="288"/>
      <c r="K1012" s="288"/>
      <c r="L1012" s="288"/>
      <c r="M1012" s="288"/>
      <c r="N1012" s="288"/>
      <c r="O1012" s="288"/>
      <c r="P1012" s="288"/>
      <c r="Q1012" s="288"/>
      <c r="R1012" s="288"/>
      <c r="S1012" s="288"/>
      <c r="T1012" s="288"/>
      <c r="U1012" s="288"/>
      <c r="V1012" s="288"/>
      <c r="W1012" s="288"/>
      <c r="X1012" s="288"/>
      <c r="Y1012" s="288"/>
      <c r="Z1012" s="288"/>
      <c r="AA1012" s="288"/>
      <c r="AB1012" s="288"/>
      <c r="AC1012" s="288"/>
    </row>
    <row r="1013">
      <c r="A1013" s="288"/>
      <c r="B1013" s="288"/>
      <c r="C1013" s="288"/>
      <c r="D1013" s="288"/>
      <c r="E1013" s="288"/>
      <c r="F1013" s="288"/>
      <c r="G1013" s="288"/>
      <c r="H1013" s="288"/>
      <c r="I1013" s="288"/>
      <c r="J1013" s="288"/>
      <c r="K1013" s="288"/>
      <c r="L1013" s="288"/>
      <c r="M1013" s="288"/>
      <c r="N1013" s="288"/>
      <c r="O1013" s="288"/>
      <c r="P1013" s="288"/>
      <c r="Q1013" s="288"/>
      <c r="R1013" s="288"/>
      <c r="S1013" s="288"/>
      <c r="T1013" s="288"/>
      <c r="U1013" s="288"/>
      <c r="V1013" s="288"/>
      <c r="W1013" s="288"/>
      <c r="X1013" s="288"/>
      <c r="Y1013" s="288"/>
      <c r="Z1013" s="288"/>
      <c r="AA1013" s="288"/>
      <c r="AB1013" s="288"/>
      <c r="AC1013" s="288"/>
    </row>
    <row r="1014">
      <c r="A1014" s="288"/>
      <c r="B1014" s="288"/>
      <c r="C1014" s="288"/>
      <c r="D1014" s="288"/>
      <c r="E1014" s="288"/>
      <c r="F1014" s="288"/>
      <c r="G1014" s="288"/>
      <c r="H1014" s="288"/>
      <c r="I1014" s="288"/>
      <c r="J1014" s="288"/>
      <c r="K1014" s="288"/>
      <c r="L1014" s="288"/>
      <c r="M1014" s="288"/>
      <c r="N1014" s="288"/>
      <c r="O1014" s="288"/>
      <c r="P1014" s="288"/>
      <c r="Q1014" s="288"/>
      <c r="R1014" s="288"/>
      <c r="S1014" s="288"/>
      <c r="T1014" s="288"/>
      <c r="U1014" s="288"/>
      <c r="V1014" s="288"/>
      <c r="W1014" s="288"/>
      <c r="X1014" s="288"/>
      <c r="Y1014" s="288"/>
      <c r="Z1014" s="288"/>
      <c r="AA1014" s="288"/>
      <c r="AB1014" s="288"/>
      <c r="AC1014" s="288"/>
    </row>
    <row r="1015">
      <c r="A1015" s="288"/>
      <c r="B1015" s="288"/>
      <c r="C1015" s="288"/>
      <c r="D1015" s="288"/>
      <c r="E1015" s="288"/>
      <c r="F1015" s="288"/>
      <c r="G1015" s="288"/>
      <c r="H1015" s="288"/>
      <c r="I1015" s="288"/>
      <c r="J1015" s="288"/>
      <c r="K1015" s="288"/>
      <c r="L1015" s="288"/>
      <c r="M1015" s="288"/>
      <c r="N1015" s="288"/>
      <c r="O1015" s="288"/>
      <c r="P1015" s="288"/>
      <c r="Q1015" s="288"/>
      <c r="R1015" s="288"/>
      <c r="S1015" s="288"/>
      <c r="T1015" s="288"/>
      <c r="U1015" s="288"/>
      <c r="V1015" s="288"/>
      <c r="W1015" s="288"/>
      <c r="X1015" s="288"/>
      <c r="Y1015" s="288"/>
      <c r="Z1015" s="288"/>
      <c r="AA1015" s="288"/>
      <c r="AB1015" s="288"/>
      <c r="AC1015" s="288"/>
    </row>
    <row r="1016">
      <c r="A1016" s="288"/>
      <c r="B1016" s="288"/>
      <c r="C1016" s="288"/>
      <c r="D1016" s="288"/>
      <c r="E1016" s="288"/>
      <c r="F1016" s="288"/>
      <c r="G1016" s="288"/>
      <c r="H1016" s="288"/>
      <c r="I1016" s="288"/>
      <c r="J1016" s="288"/>
      <c r="K1016" s="288"/>
      <c r="L1016" s="288"/>
      <c r="M1016" s="288"/>
      <c r="N1016" s="288"/>
      <c r="O1016" s="288"/>
      <c r="P1016" s="288"/>
      <c r="Q1016" s="288"/>
      <c r="R1016" s="288"/>
      <c r="S1016" s="288"/>
      <c r="T1016" s="288"/>
      <c r="U1016" s="288"/>
      <c r="V1016" s="288"/>
      <c r="W1016" s="288"/>
      <c r="X1016" s="288"/>
      <c r="Y1016" s="288"/>
      <c r="Z1016" s="288"/>
      <c r="AA1016" s="288"/>
      <c r="AB1016" s="288"/>
      <c r="AC1016" s="288"/>
    </row>
    <row r="1017">
      <c r="A1017" s="288"/>
      <c r="B1017" s="288"/>
      <c r="C1017" s="288"/>
      <c r="D1017" s="288"/>
      <c r="E1017" s="288"/>
      <c r="F1017" s="288"/>
      <c r="G1017" s="288"/>
      <c r="H1017" s="288"/>
      <c r="I1017" s="288"/>
      <c r="J1017" s="288"/>
      <c r="K1017" s="288"/>
      <c r="L1017" s="288"/>
      <c r="M1017" s="288"/>
      <c r="N1017" s="288"/>
      <c r="O1017" s="288"/>
      <c r="P1017" s="288"/>
      <c r="Q1017" s="288"/>
      <c r="R1017" s="288"/>
      <c r="S1017" s="288"/>
      <c r="T1017" s="288"/>
      <c r="U1017" s="288"/>
      <c r="V1017" s="288"/>
      <c r="W1017" s="288"/>
      <c r="X1017" s="288"/>
      <c r="Y1017" s="288"/>
      <c r="Z1017" s="288"/>
      <c r="AA1017" s="288"/>
      <c r="AB1017" s="288"/>
      <c r="AC1017" s="288"/>
    </row>
    <row r="1018">
      <c r="A1018" s="288"/>
      <c r="B1018" s="288"/>
      <c r="C1018" s="288"/>
      <c r="D1018" s="288"/>
      <c r="E1018" s="288"/>
      <c r="F1018" s="288"/>
      <c r="G1018" s="288"/>
      <c r="H1018" s="288"/>
      <c r="I1018" s="288"/>
      <c r="J1018" s="288"/>
      <c r="K1018" s="288"/>
      <c r="L1018" s="288"/>
      <c r="M1018" s="288"/>
      <c r="N1018" s="288"/>
      <c r="O1018" s="288"/>
      <c r="P1018" s="288"/>
      <c r="Q1018" s="288"/>
      <c r="R1018" s="288"/>
      <c r="S1018" s="288"/>
      <c r="T1018" s="288"/>
      <c r="U1018" s="288"/>
      <c r="V1018" s="288"/>
      <c r="W1018" s="288"/>
      <c r="X1018" s="288"/>
      <c r="Y1018" s="288"/>
      <c r="Z1018" s="288"/>
      <c r="AA1018" s="288"/>
      <c r="AB1018" s="288"/>
      <c r="AC1018" s="288"/>
    </row>
    <row r="1019">
      <c r="A1019" s="288"/>
      <c r="B1019" s="288"/>
      <c r="C1019" s="288"/>
      <c r="D1019" s="288"/>
      <c r="E1019" s="288"/>
      <c r="F1019" s="288"/>
      <c r="G1019" s="288"/>
      <c r="H1019" s="288"/>
      <c r="I1019" s="288"/>
      <c r="J1019" s="288"/>
      <c r="K1019" s="288"/>
      <c r="L1019" s="288"/>
      <c r="M1019" s="288"/>
      <c r="N1019" s="288"/>
      <c r="O1019" s="288"/>
      <c r="P1019" s="288"/>
      <c r="Q1019" s="288"/>
      <c r="R1019" s="288"/>
      <c r="S1019" s="288"/>
      <c r="T1019" s="288"/>
      <c r="U1019" s="288"/>
      <c r="V1019" s="288"/>
      <c r="W1019" s="288"/>
      <c r="X1019" s="288"/>
      <c r="Y1019" s="288"/>
      <c r="Z1019" s="288"/>
      <c r="AA1019" s="288"/>
      <c r="AB1019" s="288"/>
      <c r="AC1019" s="288"/>
    </row>
    <row r="1020">
      <c r="A1020" s="288"/>
      <c r="B1020" s="288"/>
      <c r="C1020" s="288"/>
      <c r="D1020" s="288"/>
      <c r="E1020" s="288"/>
      <c r="F1020" s="288"/>
      <c r="G1020" s="288"/>
      <c r="H1020" s="288"/>
      <c r="I1020" s="288"/>
      <c r="J1020" s="288"/>
      <c r="K1020" s="288"/>
      <c r="L1020" s="288"/>
      <c r="M1020" s="288"/>
      <c r="N1020" s="288"/>
      <c r="O1020" s="288"/>
      <c r="P1020" s="288"/>
      <c r="Q1020" s="288"/>
      <c r="R1020" s="288"/>
      <c r="S1020" s="288"/>
      <c r="T1020" s="288"/>
      <c r="U1020" s="288"/>
      <c r="V1020" s="288"/>
      <c r="W1020" s="288"/>
      <c r="X1020" s="288"/>
      <c r="Y1020" s="288"/>
      <c r="Z1020" s="288"/>
      <c r="AA1020" s="288"/>
      <c r="AB1020" s="288"/>
      <c r="AC1020" s="288"/>
    </row>
    <row r="1021">
      <c r="A1021" s="288"/>
      <c r="B1021" s="288"/>
      <c r="C1021" s="288"/>
      <c r="D1021" s="288"/>
      <c r="E1021" s="288"/>
      <c r="F1021" s="288"/>
      <c r="G1021" s="288"/>
      <c r="H1021" s="288"/>
      <c r="I1021" s="288"/>
      <c r="J1021" s="288"/>
      <c r="K1021" s="288"/>
      <c r="L1021" s="288"/>
      <c r="M1021" s="288"/>
      <c r="N1021" s="288"/>
      <c r="O1021" s="288"/>
      <c r="P1021" s="288"/>
      <c r="Q1021" s="288"/>
      <c r="R1021" s="288"/>
      <c r="S1021" s="288"/>
      <c r="T1021" s="288"/>
      <c r="U1021" s="288"/>
      <c r="V1021" s="288"/>
      <c r="W1021" s="288"/>
      <c r="X1021" s="288"/>
      <c r="Y1021" s="288"/>
      <c r="Z1021" s="288"/>
      <c r="AA1021" s="288"/>
      <c r="AB1021" s="288"/>
      <c r="AC1021" s="288"/>
    </row>
    <row r="1022">
      <c r="A1022" s="288"/>
      <c r="B1022" s="288"/>
      <c r="C1022" s="288"/>
      <c r="D1022" s="288"/>
      <c r="E1022" s="288"/>
      <c r="F1022" s="288"/>
      <c r="G1022" s="288"/>
      <c r="H1022" s="288"/>
      <c r="I1022" s="288"/>
      <c r="J1022" s="288"/>
      <c r="K1022" s="288"/>
      <c r="L1022" s="288"/>
      <c r="M1022" s="288"/>
      <c r="N1022" s="288"/>
      <c r="O1022" s="288"/>
      <c r="P1022" s="288"/>
      <c r="Q1022" s="288"/>
      <c r="R1022" s="288"/>
      <c r="S1022" s="288"/>
      <c r="T1022" s="288"/>
      <c r="U1022" s="288"/>
      <c r="V1022" s="288"/>
      <c r="W1022" s="288"/>
      <c r="X1022" s="288"/>
      <c r="Y1022" s="288"/>
      <c r="Z1022" s="288"/>
      <c r="AA1022" s="288"/>
      <c r="AB1022" s="288"/>
      <c r="AC1022" s="288"/>
    </row>
    <row r="1023">
      <c r="A1023" s="288"/>
      <c r="B1023" s="288"/>
      <c r="C1023" s="288"/>
      <c r="D1023" s="288"/>
      <c r="E1023" s="288"/>
      <c r="F1023" s="288"/>
      <c r="G1023" s="288"/>
      <c r="H1023" s="288"/>
      <c r="I1023" s="288"/>
      <c r="J1023" s="288"/>
      <c r="K1023" s="288"/>
      <c r="L1023" s="288"/>
      <c r="M1023" s="288"/>
      <c r="N1023" s="288"/>
      <c r="O1023" s="288"/>
      <c r="P1023" s="288"/>
      <c r="Q1023" s="288"/>
      <c r="R1023" s="288"/>
      <c r="S1023" s="288"/>
      <c r="T1023" s="288"/>
      <c r="U1023" s="288"/>
      <c r="V1023" s="288"/>
      <c r="W1023" s="288"/>
      <c r="X1023" s="288"/>
      <c r="Y1023" s="288"/>
      <c r="Z1023" s="288"/>
      <c r="AA1023" s="288"/>
      <c r="AB1023" s="288"/>
      <c r="AC1023" s="288"/>
    </row>
    <row r="1024">
      <c r="A1024" s="288"/>
      <c r="B1024" s="288"/>
      <c r="C1024" s="288"/>
      <c r="D1024" s="288"/>
      <c r="E1024" s="288"/>
      <c r="F1024" s="288"/>
      <c r="G1024" s="288"/>
      <c r="H1024" s="288"/>
      <c r="I1024" s="288"/>
      <c r="J1024" s="288"/>
      <c r="K1024" s="288"/>
      <c r="L1024" s="288"/>
      <c r="M1024" s="288"/>
      <c r="N1024" s="288"/>
      <c r="O1024" s="288"/>
      <c r="P1024" s="288"/>
      <c r="Q1024" s="288"/>
      <c r="R1024" s="288"/>
      <c r="S1024" s="288"/>
      <c r="T1024" s="288"/>
      <c r="U1024" s="288"/>
      <c r="V1024" s="288"/>
      <c r="W1024" s="288"/>
      <c r="X1024" s="288"/>
      <c r="Y1024" s="288"/>
      <c r="Z1024" s="288"/>
      <c r="AA1024" s="288"/>
      <c r="AB1024" s="288"/>
      <c r="AC1024" s="288"/>
    </row>
  </sheetData>
  <mergeCells count="44">
    <mergeCell ref="A1:G1"/>
    <mergeCell ref="A2:F2"/>
    <mergeCell ref="A15:AC15"/>
    <mergeCell ref="A45:AC50"/>
    <mergeCell ref="A51:G51"/>
    <mergeCell ref="A52:H52"/>
    <mergeCell ref="A58:AC61"/>
    <mergeCell ref="A62:G62"/>
    <mergeCell ref="B63:G63"/>
    <mergeCell ref="B64:C64"/>
    <mergeCell ref="D64:H64"/>
    <mergeCell ref="B65:C65"/>
    <mergeCell ref="D65:H65"/>
    <mergeCell ref="D66:H66"/>
    <mergeCell ref="D67:H67"/>
    <mergeCell ref="D68:H68"/>
    <mergeCell ref="D69:H69"/>
    <mergeCell ref="D70:E70"/>
    <mergeCell ref="F70:H70"/>
    <mergeCell ref="D71:H71"/>
    <mergeCell ref="D72:H72"/>
    <mergeCell ref="B73:C73"/>
    <mergeCell ref="B74:C74"/>
    <mergeCell ref="B66:C66"/>
    <mergeCell ref="B67:C67"/>
    <mergeCell ref="B68:C68"/>
    <mergeCell ref="B69:C69"/>
    <mergeCell ref="B70:C70"/>
    <mergeCell ref="B71:C71"/>
    <mergeCell ref="B72:C72"/>
    <mergeCell ref="A84:F84"/>
    <mergeCell ref="B85:G85"/>
    <mergeCell ref="B86:G86"/>
    <mergeCell ref="B87:G87"/>
    <mergeCell ref="B88:G88"/>
    <mergeCell ref="B89:G89"/>
    <mergeCell ref="A90:AC90"/>
    <mergeCell ref="D73:E73"/>
    <mergeCell ref="F73:H73"/>
    <mergeCell ref="D74:H74"/>
    <mergeCell ref="B75:G75"/>
    <mergeCell ref="A76:AC81"/>
    <mergeCell ref="A82:AC82"/>
    <mergeCell ref="A83:G83"/>
  </mergeCells>
  <dataValidations>
    <dataValidation type="list" allowBlank="1" showErrorMessage="1" sqref="F4:F14 F16:F44">
      <formula1>"Yes,No"</formula1>
    </dataValidation>
  </dataValidations>
  <hyperlinks>
    <hyperlink r:id="rId1" ref="D4"/>
    <hyperlink r:id="rId2" ref="E4"/>
    <hyperlink r:id="rId3" ref="C5"/>
    <hyperlink r:id="rId4" ref="D5"/>
    <hyperlink r:id="rId5" ref="E5"/>
    <hyperlink r:id="rId6" ref="D6"/>
    <hyperlink r:id="rId7" ref="E6"/>
    <hyperlink r:id="rId8" ref="D7"/>
    <hyperlink r:id="rId9" ref="E7"/>
    <hyperlink r:id="rId10" ref="C8"/>
    <hyperlink r:id="rId11" ref="D8"/>
    <hyperlink r:id="rId12" ref="E8"/>
    <hyperlink r:id="rId13" ref="C9"/>
    <hyperlink r:id="rId14" ref="D9"/>
    <hyperlink r:id="rId15" ref="E9"/>
    <hyperlink r:id="rId16" ref="G9"/>
    <hyperlink r:id="rId17" ref="D10"/>
    <hyperlink r:id="rId18" ref="E10"/>
    <hyperlink r:id="rId19" ref="G10"/>
    <hyperlink r:id="rId20" ref="G12"/>
    <hyperlink display="Search 07/08:&#10;Summary: 2 approaches have been added to the workflow &amp; appendix (Appendix - Universe Data Queries) for downloading universe data.&#10;&#10;Audit Workflow:&#10;- Added step 3a: Downloading universe data.&#10;Appendix:&#10;- Added new appendix - Appendix - Universe Data Queries for querying all data from the various base universes (via the universe explorer)" location="'Appendix - Universe Data Querie'!A1" ref="C18"/>
    <hyperlink r:id="rId21" ref="B63"/>
    <hyperlink r:id="rId22" ref="B66"/>
    <hyperlink r:id="rId23" ref="B67"/>
  </hyperlinks>
  <drawing r:id="rId2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7.0"/>
    <col customWidth="1" min="2" max="2" width="20.75"/>
    <col customWidth="1" min="3" max="3" width="40.38"/>
    <col customWidth="1" min="4" max="4" width="36.38"/>
    <col customWidth="1" min="5" max="5" width="37.38"/>
    <col customWidth="1" min="6" max="6" width="10.75"/>
    <col customWidth="1" min="7" max="7" width="35.88"/>
    <col customWidth="1" hidden="1" min="8" max="8" width="23.25"/>
    <col hidden="1" min="9" max="29" width="12.63"/>
  </cols>
  <sheetData>
    <row r="1">
      <c r="A1" s="283" t="s">
        <v>1001</v>
      </c>
    </row>
    <row r="5">
      <c r="A5" s="284" t="s">
        <v>1004</v>
      </c>
    </row>
    <row r="6">
      <c r="A6" s="285" t="s">
        <v>1005</v>
      </c>
      <c r="C6" s="285" t="s">
        <v>1007</v>
      </c>
      <c r="D6" s="286" t="s">
        <v>1008</v>
      </c>
      <c r="F6" s="285" t="s">
        <v>1009</v>
      </c>
      <c r="H6" s="285"/>
    </row>
    <row r="7">
      <c r="A7" s="146" t="s">
        <v>1010</v>
      </c>
      <c r="C7" s="146" t="s">
        <v>1011</v>
      </c>
      <c r="D7" s="238" t="s">
        <v>1012</v>
      </c>
      <c r="F7" s="238" t="s">
        <v>1013</v>
      </c>
    </row>
    <row r="8">
      <c r="A8" s="238" t="s">
        <v>1014</v>
      </c>
      <c r="C8" s="146" t="s">
        <v>1015</v>
      </c>
      <c r="D8" s="238" t="s">
        <v>1016</v>
      </c>
      <c r="F8" s="238" t="s">
        <v>1017</v>
      </c>
    </row>
    <row r="9">
      <c r="A9" s="146" t="s">
        <v>1018</v>
      </c>
      <c r="C9" s="146" t="s">
        <v>1019</v>
      </c>
      <c r="D9" s="238" t="s">
        <v>1020</v>
      </c>
      <c r="F9" s="238" t="s">
        <v>1021</v>
      </c>
    </row>
    <row r="10">
      <c r="A10" s="146" t="s">
        <v>1022</v>
      </c>
      <c r="C10" s="146" t="s">
        <v>1019</v>
      </c>
      <c r="D10" s="238" t="s">
        <v>1023</v>
      </c>
      <c r="F10" s="238" t="s">
        <v>1024</v>
      </c>
    </row>
    <row r="11">
      <c r="D11" s="7"/>
      <c r="F11" s="7"/>
    </row>
    <row r="12">
      <c r="D12" s="7"/>
      <c r="F12" s="7"/>
    </row>
    <row r="13">
      <c r="D13" s="7"/>
      <c r="F13" s="7"/>
    </row>
    <row r="14">
      <c r="D14" s="7"/>
      <c r="F14" s="7"/>
    </row>
    <row r="15">
      <c r="D15" s="7"/>
      <c r="F15" s="7"/>
    </row>
    <row r="16">
      <c r="D16" s="7"/>
      <c r="F16" s="7"/>
    </row>
    <row r="17">
      <c r="D17" s="7"/>
      <c r="F17" s="7"/>
    </row>
    <row r="18">
      <c r="D18" s="7"/>
      <c r="F18" s="7"/>
    </row>
    <row r="19">
      <c r="D19" s="7"/>
      <c r="F19" s="7"/>
    </row>
    <row r="20">
      <c r="D20" s="7"/>
      <c r="F20" s="7"/>
    </row>
    <row r="21">
      <c r="D21" s="7"/>
      <c r="F21" s="7"/>
    </row>
    <row r="22">
      <c r="D22" s="7"/>
      <c r="F22" s="7"/>
    </row>
    <row r="23">
      <c r="D23" s="7"/>
      <c r="F23" s="7"/>
    </row>
    <row r="24">
      <c r="D24" s="7"/>
      <c r="F24" s="7"/>
    </row>
    <row r="25">
      <c r="D25" s="7"/>
      <c r="F25" s="7"/>
    </row>
    <row r="26">
      <c r="D26" s="7"/>
      <c r="F26" s="7"/>
    </row>
    <row r="27">
      <c r="A27" s="290"/>
      <c r="B27" s="291"/>
      <c r="C27" s="290"/>
      <c r="D27" s="292"/>
      <c r="E27" s="291"/>
      <c r="F27" s="292"/>
      <c r="G27" s="291"/>
      <c r="H27" s="290"/>
      <c r="I27" s="290"/>
      <c r="J27" s="290"/>
      <c r="K27" s="290"/>
      <c r="L27" s="290"/>
      <c r="M27" s="290"/>
      <c r="N27" s="290"/>
      <c r="O27" s="290"/>
      <c r="P27" s="290"/>
      <c r="Q27" s="290"/>
      <c r="R27" s="290"/>
      <c r="S27" s="290"/>
      <c r="T27" s="290"/>
      <c r="U27" s="290"/>
      <c r="V27" s="290"/>
      <c r="W27" s="290"/>
      <c r="X27" s="290"/>
      <c r="Y27" s="290"/>
      <c r="Z27" s="290"/>
      <c r="AA27" s="290"/>
      <c r="AB27" s="290"/>
      <c r="AC27" s="290"/>
    </row>
    <row r="28">
      <c r="A28" s="293" t="s">
        <v>1027</v>
      </c>
    </row>
    <row r="32">
      <c r="A32" s="294" t="s">
        <v>1028</v>
      </c>
    </row>
    <row r="35">
      <c r="A35" s="284" t="s">
        <v>1029</v>
      </c>
    </row>
    <row r="36">
      <c r="A36" s="285" t="s">
        <v>1030</v>
      </c>
      <c r="D36" s="286" t="s">
        <v>1031</v>
      </c>
      <c r="F36" s="285" t="s">
        <v>1032</v>
      </c>
      <c r="H36" s="293"/>
      <c r="I36" s="293"/>
      <c r="J36" s="293"/>
      <c r="K36" s="293"/>
      <c r="L36" s="293"/>
      <c r="M36" s="293"/>
      <c r="N36" s="293"/>
      <c r="O36" s="293"/>
      <c r="P36" s="293"/>
      <c r="Q36" s="293"/>
      <c r="R36" s="293"/>
      <c r="S36" s="293"/>
      <c r="T36" s="293"/>
      <c r="U36" s="293"/>
      <c r="V36" s="293"/>
      <c r="W36" s="293"/>
      <c r="X36" s="293"/>
      <c r="Y36" s="293"/>
      <c r="Z36" s="293"/>
      <c r="AA36" s="293"/>
      <c r="AB36" s="293"/>
      <c r="AC36" s="293"/>
    </row>
    <row r="37">
      <c r="A37" s="238" t="s">
        <v>1033</v>
      </c>
      <c r="D37" s="238" t="s">
        <v>1034</v>
      </c>
    </row>
    <row r="38">
      <c r="A38" s="238" t="s">
        <v>1035</v>
      </c>
      <c r="D38" s="238" t="s">
        <v>1036</v>
      </c>
    </row>
    <row r="39">
      <c r="A39" s="238" t="s">
        <v>1037</v>
      </c>
      <c r="D39" s="296" t="s">
        <v>1039</v>
      </c>
    </row>
    <row r="40">
      <c r="A40" s="238" t="s">
        <v>1040</v>
      </c>
      <c r="D40" s="238" t="s">
        <v>1041</v>
      </c>
    </row>
    <row r="41">
      <c r="A41" s="226" t="s">
        <v>1042</v>
      </c>
      <c r="D41" s="298" t="s">
        <v>1044</v>
      </c>
    </row>
    <row r="42">
      <c r="A42" s="238" t="s">
        <v>1045</v>
      </c>
      <c r="D42" s="238" t="s">
        <v>1046</v>
      </c>
    </row>
    <row r="43">
      <c r="A43" s="238" t="s">
        <v>1047</v>
      </c>
      <c r="D43" s="238" t="s">
        <v>1048</v>
      </c>
    </row>
    <row r="44">
      <c r="A44" s="238" t="s">
        <v>1049</v>
      </c>
      <c r="D44" s="238" t="s">
        <v>1050</v>
      </c>
    </row>
    <row r="45" ht="146.25" customHeight="1">
      <c r="A45" s="238" t="s">
        <v>1051</v>
      </c>
      <c r="D45" s="238" t="s">
        <v>1052</v>
      </c>
      <c r="F45" s="7"/>
    </row>
    <row r="46">
      <c r="A46" s="238" t="s">
        <v>1054</v>
      </c>
      <c r="D46" s="238" t="s">
        <v>1055</v>
      </c>
    </row>
    <row r="47">
      <c r="A47" s="238" t="s">
        <v>1056</v>
      </c>
      <c r="D47" s="238" t="s">
        <v>1057</v>
      </c>
    </row>
    <row r="48">
      <c r="A48" s="7"/>
      <c r="D48" s="7"/>
    </row>
    <row r="49">
      <c r="A49" s="7"/>
      <c r="D49" s="7"/>
    </row>
    <row r="50">
      <c r="A50" s="7"/>
      <c r="D50" s="7"/>
    </row>
    <row r="51">
      <c r="A51" s="7"/>
      <c r="D51" s="7"/>
    </row>
    <row r="52">
      <c r="A52" s="7"/>
      <c r="D52" s="7"/>
    </row>
    <row r="53">
      <c r="A53" s="7"/>
      <c r="D53" s="7"/>
    </row>
    <row r="54">
      <c r="A54" s="7"/>
      <c r="D54" s="7"/>
    </row>
    <row r="55">
      <c r="A55" s="7"/>
      <c r="D55" s="7"/>
    </row>
    <row r="56">
      <c r="A56" s="292"/>
      <c r="B56" s="291"/>
      <c r="C56" s="291"/>
      <c r="D56" s="292"/>
      <c r="E56" s="291"/>
      <c r="F56" s="290"/>
      <c r="G56" s="291"/>
      <c r="H56" s="290"/>
      <c r="I56" s="290"/>
      <c r="J56" s="290"/>
      <c r="K56" s="290"/>
      <c r="L56" s="290"/>
      <c r="M56" s="290"/>
      <c r="N56" s="290"/>
      <c r="O56" s="290"/>
      <c r="P56" s="290"/>
      <c r="Q56" s="290"/>
      <c r="R56" s="290"/>
      <c r="S56" s="290"/>
      <c r="T56" s="290"/>
      <c r="U56" s="290"/>
      <c r="V56" s="290"/>
      <c r="W56" s="290"/>
      <c r="X56" s="290"/>
      <c r="Y56" s="290"/>
      <c r="Z56" s="290"/>
      <c r="AA56" s="290"/>
      <c r="AB56" s="290"/>
      <c r="AC56" s="290"/>
    </row>
    <row r="60">
      <c r="A60" s="303" t="s">
        <v>1060</v>
      </c>
    </row>
    <row r="61">
      <c r="A61" s="304" t="s">
        <v>910</v>
      </c>
      <c r="B61" s="304" t="s">
        <v>1061</v>
      </c>
      <c r="D61" s="304" t="s">
        <v>1062</v>
      </c>
      <c r="H61" s="60"/>
      <c r="I61" s="60"/>
      <c r="J61" s="60"/>
      <c r="K61" s="60"/>
      <c r="L61" s="60"/>
      <c r="M61" s="60"/>
      <c r="N61" s="60"/>
      <c r="O61" s="60"/>
      <c r="P61" s="60"/>
      <c r="Q61" s="60"/>
      <c r="R61" s="60"/>
      <c r="S61" s="60"/>
      <c r="T61" s="60"/>
      <c r="U61" s="60"/>
      <c r="V61" s="60"/>
      <c r="W61" s="60"/>
      <c r="X61" s="60"/>
      <c r="Y61" s="60"/>
      <c r="Z61" s="60"/>
      <c r="AA61" s="60"/>
      <c r="AB61" s="60"/>
      <c r="AC61" s="60"/>
    </row>
    <row r="62">
      <c r="A62" s="306"/>
      <c r="B62" s="60"/>
      <c r="D62" s="60"/>
      <c r="H62" s="60"/>
      <c r="I62" s="60"/>
      <c r="J62" s="60"/>
      <c r="K62" s="60"/>
      <c r="L62" s="60"/>
      <c r="M62" s="60"/>
      <c r="N62" s="60"/>
      <c r="O62" s="60"/>
      <c r="P62" s="60"/>
      <c r="Q62" s="60"/>
      <c r="R62" s="60"/>
      <c r="S62" s="60"/>
      <c r="T62" s="60"/>
      <c r="U62" s="60"/>
      <c r="V62" s="60"/>
      <c r="W62" s="60"/>
      <c r="X62" s="60"/>
      <c r="Y62" s="60"/>
      <c r="Z62" s="60"/>
      <c r="AA62" s="60"/>
      <c r="AB62" s="60"/>
      <c r="AC62" s="60"/>
    </row>
    <row r="63">
      <c r="A63" s="60"/>
      <c r="B63" s="60"/>
      <c r="D63" s="60"/>
      <c r="H63" s="60"/>
      <c r="I63" s="60"/>
      <c r="J63" s="60"/>
      <c r="K63" s="60"/>
      <c r="L63" s="60"/>
      <c r="M63" s="60"/>
      <c r="N63" s="60"/>
      <c r="O63" s="60"/>
      <c r="P63" s="60"/>
      <c r="Q63" s="60"/>
      <c r="R63" s="60"/>
      <c r="S63" s="60"/>
      <c r="T63" s="60"/>
      <c r="U63" s="60"/>
      <c r="V63" s="60"/>
      <c r="W63" s="60"/>
      <c r="X63" s="60"/>
      <c r="Y63" s="60"/>
      <c r="Z63" s="60"/>
      <c r="AA63" s="60"/>
      <c r="AB63" s="60"/>
      <c r="AC63" s="60"/>
    </row>
    <row r="64">
      <c r="A64" s="60"/>
      <c r="B64" s="60"/>
      <c r="D64" s="60"/>
      <c r="H64" s="60"/>
      <c r="I64" s="60"/>
      <c r="J64" s="60"/>
      <c r="K64" s="60"/>
      <c r="L64" s="60"/>
      <c r="M64" s="60"/>
      <c r="N64" s="60"/>
      <c r="O64" s="60"/>
      <c r="P64" s="60"/>
      <c r="Q64" s="60"/>
      <c r="R64" s="60"/>
      <c r="S64" s="60"/>
      <c r="T64" s="60"/>
      <c r="U64" s="60"/>
      <c r="V64" s="60"/>
      <c r="W64" s="60"/>
      <c r="X64" s="60"/>
      <c r="Y64" s="60"/>
      <c r="Z64" s="60"/>
      <c r="AA64" s="60"/>
      <c r="AB64" s="60"/>
      <c r="AC64" s="60"/>
    </row>
    <row r="65">
      <c r="A65" s="60"/>
      <c r="B65" s="60"/>
      <c r="D65" s="60"/>
      <c r="H65" s="60"/>
      <c r="I65" s="60"/>
      <c r="J65" s="60"/>
      <c r="K65" s="60"/>
      <c r="L65" s="60"/>
      <c r="M65" s="60"/>
      <c r="N65" s="60"/>
      <c r="O65" s="60"/>
      <c r="P65" s="60"/>
      <c r="Q65" s="60"/>
      <c r="R65" s="60"/>
      <c r="S65" s="60"/>
      <c r="T65" s="60"/>
      <c r="U65" s="60"/>
      <c r="V65" s="60"/>
      <c r="W65" s="60"/>
      <c r="X65" s="60"/>
      <c r="Y65" s="60"/>
      <c r="Z65" s="60"/>
      <c r="AA65" s="60"/>
      <c r="AB65" s="60"/>
      <c r="AC65" s="60"/>
    </row>
    <row r="66">
      <c r="A66" s="60"/>
      <c r="B66" s="60"/>
      <c r="D66" s="60"/>
      <c r="H66" s="60"/>
      <c r="I66" s="60"/>
      <c r="J66" s="60"/>
      <c r="K66" s="60"/>
      <c r="L66" s="60"/>
      <c r="M66" s="60"/>
      <c r="N66" s="60"/>
      <c r="O66" s="60"/>
      <c r="P66" s="60"/>
      <c r="Q66" s="60"/>
      <c r="R66" s="60"/>
      <c r="S66" s="60"/>
      <c r="T66" s="60"/>
      <c r="U66" s="60"/>
      <c r="V66" s="60"/>
      <c r="W66" s="60"/>
      <c r="X66" s="60"/>
      <c r="Y66" s="60"/>
      <c r="Z66" s="60"/>
      <c r="AA66" s="60"/>
      <c r="AB66" s="60"/>
      <c r="AC66" s="60"/>
    </row>
    <row r="67">
      <c r="A67" s="60"/>
      <c r="B67" s="60"/>
      <c r="D67" s="60"/>
      <c r="H67" s="60"/>
      <c r="I67" s="60"/>
      <c r="J67" s="60"/>
      <c r="K67" s="60"/>
      <c r="L67" s="60"/>
      <c r="M67" s="60"/>
      <c r="N67" s="60"/>
      <c r="O67" s="60"/>
      <c r="P67" s="60"/>
      <c r="Q67" s="60"/>
      <c r="R67" s="60"/>
      <c r="S67" s="60"/>
      <c r="T67" s="60"/>
      <c r="U67" s="60"/>
      <c r="V67" s="60"/>
      <c r="W67" s="60"/>
      <c r="X67" s="60"/>
      <c r="Y67" s="60"/>
      <c r="Z67" s="60"/>
      <c r="AA67" s="60"/>
      <c r="AB67" s="60"/>
      <c r="AC67" s="60"/>
    </row>
    <row r="68">
      <c r="A68" s="60"/>
      <c r="B68" s="60"/>
      <c r="D68" s="60"/>
      <c r="H68" s="60"/>
      <c r="I68" s="60"/>
      <c r="J68" s="60"/>
      <c r="K68" s="60"/>
      <c r="L68" s="60"/>
      <c r="M68" s="60"/>
      <c r="N68" s="60"/>
      <c r="O68" s="60"/>
      <c r="P68" s="60"/>
      <c r="Q68" s="60"/>
      <c r="R68" s="60"/>
      <c r="S68" s="60"/>
      <c r="T68" s="60"/>
      <c r="U68" s="60"/>
      <c r="V68" s="60"/>
      <c r="W68" s="60"/>
      <c r="X68" s="60"/>
      <c r="Y68" s="60"/>
      <c r="Z68" s="60"/>
      <c r="AA68" s="60"/>
      <c r="AB68" s="60"/>
      <c r="AC68" s="60"/>
    </row>
    <row r="69">
      <c r="A69" s="60"/>
      <c r="B69" s="60"/>
      <c r="D69" s="60"/>
      <c r="H69" s="60"/>
      <c r="I69" s="60"/>
      <c r="J69" s="60"/>
      <c r="K69" s="60"/>
      <c r="L69" s="60"/>
      <c r="M69" s="60"/>
      <c r="N69" s="60"/>
      <c r="O69" s="60"/>
      <c r="P69" s="60"/>
      <c r="Q69" s="60"/>
      <c r="R69" s="60"/>
      <c r="S69" s="60"/>
      <c r="T69" s="60"/>
      <c r="U69" s="60"/>
      <c r="V69" s="60"/>
      <c r="W69" s="60"/>
      <c r="X69" s="60"/>
      <c r="Y69" s="60"/>
      <c r="Z69" s="60"/>
      <c r="AA69" s="60"/>
      <c r="AB69" s="60"/>
      <c r="AC69" s="60"/>
    </row>
    <row r="70">
      <c r="A70" s="60"/>
      <c r="B70" s="60"/>
      <c r="D70" s="60"/>
      <c r="H70" s="60"/>
      <c r="I70" s="60"/>
      <c r="J70" s="60"/>
      <c r="K70" s="60"/>
      <c r="L70" s="60"/>
      <c r="M70" s="60"/>
      <c r="N70" s="60"/>
      <c r="O70" s="60"/>
      <c r="P70" s="60"/>
      <c r="Q70" s="60"/>
      <c r="R70" s="60"/>
      <c r="S70" s="60"/>
      <c r="T70" s="60"/>
      <c r="U70" s="60"/>
      <c r="V70" s="60"/>
      <c r="W70" s="60"/>
      <c r="X70" s="60"/>
      <c r="Y70" s="60"/>
      <c r="Z70" s="60"/>
      <c r="AA70" s="60"/>
      <c r="AB70" s="60"/>
      <c r="AC70" s="60"/>
    </row>
    <row r="71">
      <c r="A71" s="60"/>
      <c r="B71" s="60"/>
      <c r="D71" s="60"/>
      <c r="H71" s="60"/>
      <c r="I71" s="60"/>
      <c r="J71" s="60"/>
      <c r="K71" s="60"/>
      <c r="L71" s="60"/>
      <c r="M71" s="60"/>
      <c r="N71" s="60"/>
      <c r="O71" s="60"/>
      <c r="P71" s="60"/>
      <c r="Q71" s="60"/>
      <c r="R71" s="60"/>
      <c r="S71" s="60"/>
      <c r="T71" s="60"/>
      <c r="U71" s="60"/>
      <c r="V71" s="60"/>
      <c r="W71" s="60"/>
      <c r="X71" s="60"/>
      <c r="Y71" s="60"/>
      <c r="Z71" s="60"/>
      <c r="AA71" s="60"/>
      <c r="AB71" s="60"/>
      <c r="AC71" s="60"/>
    </row>
    <row r="72">
      <c r="A72" s="60"/>
      <c r="B72" s="60"/>
      <c r="D72" s="60"/>
      <c r="H72" s="60"/>
      <c r="I72" s="60"/>
      <c r="J72" s="60"/>
      <c r="K72" s="60"/>
      <c r="L72" s="60"/>
      <c r="M72" s="60"/>
      <c r="N72" s="60"/>
      <c r="O72" s="60"/>
      <c r="P72" s="60"/>
      <c r="Q72" s="60"/>
      <c r="R72" s="60"/>
      <c r="S72" s="60"/>
      <c r="T72" s="60"/>
      <c r="U72" s="60"/>
      <c r="V72" s="60"/>
      <c r="W72" s="60"/>
      <c r="X72" s="60"/>
      <c r="Y72" s="60"/>
      <c r="Z72" s="60"/>
      <c r="AA72" s="60"/>
      <c r="AB72" s="60"/>
      <c r="AC72" s="60"/>
    </row>
    <row r="73">
      <c r="A73" s="308"/>
      <c r="B73" s="308"/>
      <c r="C73" s="291"/>
      <c r="D73" s="308"/>
      <c r="E73" s="291"/>
      <c r="F73" s="291"/>
      <c r="G73" s="291"/>
      <c r="H73" s="308"/>
      <c r="I73" s="308"/>
      <c r="J73" s="308"/>
      <c r="K73" s="308"/>
      <c r="L73" s="308"/>
      <c r="M73" s="308"/>
      <c r="N73" s="308"/>
      <c r="O73" s="308"/>
      <c r="P73" s="308"/>
      <c r="Q73" s="308"/>
      <c r="R73" s="308"/>
      <c r="S73" s="308"/>
      <c r="T73" s="308"/>
      <c r="U73" s="308"/>
      <c r="V73" s="308"/>
      <c r="W73" s="308"/>
      <c r="X73" s="308"/>
      <c r="Y73" s="308"/>
      <c r="Z73" s="308"/>
      <c r="AA73" s="308"/>
      <c r="AB73" s="308"/>
      <c r="AC73" s="308"/>
    </row>
  </sheetData>
  <mergeCells count="164">
    <mergeCell ref="D22:E22"/>
    <mergeCell ref="D23:E23"/>
    <mergeCell ref="D26:E26"/>
    <mergeCell ref="F26:G26"/>
    <mergeCell ref="D27:E27"/>
    <mergeCell ref="F27:G27"/>
    <mergeCell ref="D15:E15"/>
    <mergeCell ref="D16:E16"/>
    <mergeCell ref="D17:E17"/>
    <mergeCell ref="D18:E18"/>
    <mergeCell ref="D19:E19"/>
    <mergeCell ref="D20:E20"/>
    <mergeCell ref="D21:E21"/>
    <mergeCell ref="A12:B12"/>
    <mergeCell ref="A13:B13"/>
    <mergeCell ref="A14:B14"/>
    <mergeCell ref="A15:B15"/>
    <mergeCell ref="A16:B16"/>
    <mergeCell ref="A17:B17"/>
    <mergeCell ref="A18:B18"/>
    <mergeCell ref="A26:B26"/>
    <mergeCell ref="A27:B27"/>
    <mergeCell ref="A19:B19"/>
    <mergeCell ref="A20:B20"/>
    <mergeCell ref="A21:B21"/>
    <mergeCell ref="A22:B22"/>
    <mergeCell ref="A23:B23"/>
    <mergeCell ref="A24:B24"/>
    <mergeCell ref="A25:B25"/>
    <mergeCell ref="A1:AC1"/>
    <mergeCell ref="A2:AC4"/>
    <mergeCell ref="A5:AC5"/>
    <mergeCell ref="A6:B6"/>
    <mergeCell ref="D6:E6"/>
    <mergeCell ref="F6:G6"/>
    <mergeCell ref="A7:B7"/>
    <mergeCell ref="D7:E7"/>
    <mergeCell ref="F7:G7"/>
    <mergeCell ref="A8:B8"/>
    <mergeCell ref="D8:E8"/>
    <mergeCell ref="F8:G8"/>
    <mergeCell ref="D9:E9"/>
    <mergeCell ref="F9:G9"/>
    <mergeCell ref="A9:B9"/>
    <mergeCell ref="A10:B10"/>
    <mergeCell ref="D10:E10"/>
    <mergeCell ref="F10:G10"/>
    <mergeCell ref="A11:B11"/>
    <mergeCell ref="F11:G11"/>
    <mergeCell ref="F12:G12"/>
    <mergeCell ref="D11:E11"/>
    <mergeCell ref="D12:E12"/>
    <mergeCell ref="D13:E13"/>
    <mergeCell ref="F13:G13"/>
    <mergeCell ref="D14:E14"/>
    <mergeCell ref="F14:G14"/>
    <mergeCell ref="F15:G15"/>
    <mergeCell ref="F23:G23"/>
    <mergeCell ref="F24:G24"/>
    <mergeCell ref="F25:G25"/>
    <mergeCell ref="F16:G16"/>
    <mergeCell ref="F17:G17"/>
    <mergeCell ref="F18:G18"/>
    <mergeCell ref="F19:G19"/>
    <mergeCell ref="F20:G20"/>
    <mergeCell ref="F21:G21"/>
    <mergeCell ref="F22:G22"/>
    <mergeCell ref="D24:E24"/>
    <mergeCell ref="D25:E25"/>
    <mergeCell ref="A28:AC28"/>
    <mergeCell ref="A29:AC31"/>
    <mergeCell ref="A32:AC32"/>
    <mergeCell ref="A33:AC34"/>
    <mergeCell ref="A35:AC35"/>
    <mergeCell ref="D49:E49"/>
    <mergeCell ref="F49:G49"/>
    <mergeCell ref="A47:C47"/>
    <mergeCell ref="D47:E47"/>
    <mergeCell ref="F47:G47"/>
    <mergeCell ref="A48:C48"/>
    <mergeCell ref="D48:E48"/>
    <mergeCell ref="F48:G48"/>
    <mergeCell ref="A49:C49"/>
    <mergeCell ref="D52:E52"/>
    <mergeCell ref="F52:G52"/>
    <mergeCell ref="A50:C50"/>
    <mergeCell ref="D50:E50"/>
    <mergeCell ref="F50:G50"/>
    <mergeCell ref="A51:C51"/>
    <mergeCell ref="D51:E51"/>
    <mergeCell ref="F51:G51"/>
    <mergeCell ref="A52:C52"/>
    <mergeCell ref="A53:C53"/>
    <mergeCell ref="D53:E53"/>
    <mergeCell ref="F53:G53"/>
    <mergeCell ref="A54:C54"/>
    <mergeCell ref="D54:E54"/>
    <mergeCell ref="F54:G54"/>
    <mergeCell ref="A55:C55"/>
    <mergeCell ref="D55:E55"/>
    <mergeCell ref="F55:G55"/>
    <mergeCell ref="A57:AC59"/>
    <mergeCell ref="A60:AC60"/>
    <mergeCell ref="B61:C61"/>
    <mergeCell ref="D61:G61"/>
    <mergeCell ref="D62:G62"/>
    <mergeCell ref="B62:C62"/>
    <mergeCell ref="B63:C63"/>
    <mergeCell ref="D63:G63"/>
    <mergeCell ref="B64:C64"/>
    <mergeCell ref="D64:G64"/>
    <mergeCell ref="B65:C65"/>
    <mergeCell ref="D65:G65"/>
    <mergeCell ref="B69:C69"/>
    <mergeCell ref="B70:C70"/>
    <mergeCell ref="B71:C71"/>
    <mergeCell ref="B72:C72"/>
    <mergeCell ref="B73:C73"/>
    <mergeCell ref="D70:G70"/>
    <mergeCell ref="D71:G71"/>
    <mergeCell ref="D72:G72"/>
    <mergeCell ref="D73:G73"/>
    <mergeCell ref="B66:C66"/>
    <mergeCell ref="D66:G66"/>
    <mergeCell ref="B67:C67"/>
    <mergeCell ref="D67:G67"/>
    <mergeCell ref="B68:C68"/>
    <mergeCell ref="D68:G68"/>
    <mergeCell ref="D69:G69"/>
    <mergeCell ref="D38:E38"/>
    <mergeCell ref="F38:G38"/>
    <mergeCell ref="A36:C36"/>
    <mergeCell ref="D36:E36"/>
    <mergeCell ref="F36:G36"/>
    <mergeCell ref="A37:C37"/>
    <mergeCell ref="D37:E37"/>
    <mergeCell ref="F37:G37"/>
    <mergeCell ref="A38:C38"/>
    <mergeCell ref="A39:C39"/>
    <mergeCell ref="D39:E39"/>
    <mergeCell ref="F39:G39"/>
    <mergeCell ref="A40:C40"/>
    <mergeCell ref="D40:E40"/>
    <mergeCell ref="F40:G40"/>
    <mergeCell ref="D41:E41"/>
    <mergeCell ref="A41:C41"/>
    <mergeCell ref="A42:C42"/>
    <mergeCell ref="D42:E42"/>
    <mergeCell ref="F42:G42"/>
    <mergeCell ref="A43:C43"/>
    <mergeCell ref="D43:E43"/>
    <mergeCell ref="F43:G43"/>
    <mergeCell ref="D46:E46"/>
    <mergeCell ref="F46:G46"/>
    <mergeCell ref="A44:C44"/>
    <mergeCell ref="D44:E44"/>
    <mergeCell ref="F44:G44"/>
    <mergeCell ref="A45:C45"/>
    <mergeCell ref="D45:E45"/>
    <mergeCell ref="F45:G45"/>
    <mergeCell ref="A46:C46"/>
    <mergeCell ref="A56:C56"/>
    <mergeCell ref="D56:E56"/>
    <mergeCell ref="F56:G56"/>
  </mergeCells>
  <hyperlinks>
    <hyperlink r:id="rId1" ref="D39"/>
    <hyperlink display="See the table in Appendix - Universe Inconsistency Examples for examples of each error. &#10;Note: This error applies to synthetic data - consult the list below for what data in the universe(s) used in this project are synthetic: &#10;HarmonyGames: snowflake and confluence data &#10;&#10;This dimension flags universe inconsistencies directly, independent of whether they caused an agent failure. Note that this dimension does not require that the inconsistency leads to an agent failure, nor is it focused specifically on cb-introduced changes — it fails based on the presence of the inconsistency itself, because these defects silently corrupt the storyline and often surface only after tasking is complete. If you notice knock-on effects to other universe data, or that a specific inconsistency is part of a larger pattern, please also note this in your feedback (alongside any relevant evidence).&#10;&#10;Auditors must perform a VISUAL, per-artifact review of the universe data touched by the task (Universe Explorer / Sandbox). Check within each artifact and across the fields of related artifacts and services for the following:&#10;TEMPORAL CONSISTENCY — Do date-bearing fields agree with each other within the same artifact and with 'today's' date? (e.g., an invoice booked with TxnDate 2026-05-13 whose description/memo references 'October 2026', or a May invoice assessing an October late fee.)&#10;SEMANTIC / CATEGORY CONSISTENCY — Do categorical fields match the described work or entity, including naming? (e.g., a line item described as 'Roof repair' categorized as 'Drywall / Water-Damage Repair'; a single 'Monthly management fee' charge mapping to three different items; overlapping names that create ambiguity within the universe.)&#10;CROSS-SERVICE REFERENTIAL CONSISTENCY — Is the same entity/fact represented consistently across services, and do references resolve? (e.g., a name spelled/keyed differently in email vs CRM; a Linear ticket referencing an Airtable record that does not exist; a foreign key with no matching entity.)&#10;QUANTITATIVE / RECONCILIATION CONSISTENCY — Do numeric fields reconcile? (e.g., line items that do not sum to the stated invoice total; balances/aggregates that do not match the underlying transactions.)&#10;STATE / LIFECYCLE CONSISTENCY — Do status/lifecycle fields agree with the record's activity? (e.g., a ticket marked 'Closed' that has later activity; a lease marked 'Terminated' that still collects rent; an invoice marked 'Paid' with no payment record.)&#10;IDENTIFIER / UNIQUENESS / FORMAT CONSISTENCY — Are identifiers well-formed, non-null, unique where required, and following a single consistent scheme within a service? (e.g., DocNumber mixing INV-RM-0001, 2026-WO-114, BILL-2026-119, plain '2254', and a null value; BILL- prefixes on customer invoices; two records sharing an ID that should be unique; customer IDs mixing numeric '101' and 'proj-&lt;hash&gt;'.)&#10;OTHER — Any other internal inconsistency that does not fit the categories above; the auditor must describe it in the justification.&#10;&#10;How to audit.&#10;Perform a visual, per-artifact review of every universe artifact the task touches (Universe Explorer / Sandbox).&#10;Read each artifact's fields against each other (date vs. date, category vs. description, number vs. total, status vs. activity, ID vs. ID scheme), and against related artifacts and services for the same entity/charge.&#10;Always cross-check every date-bearing field against the universe's fixed &quot;today's&quot; date.&#10;&#10;What counts as a fail (any one is enough):&#10;Temporal — date-bearing fields contradict each other or &quot;today's&quot; date.&#10;Semantic / Category — a category/type/name field contradicts the described work/entity, or is applied inconsistently.&#10;Cross-service Referential — the same entity differs across services, or a reference doesn't resolve.&#10;Quantitative / Reconciliation — numeric fields don't sum/reconcile.&#10;State / Lifecycle — a status field contradicts the record's activity or related records.&#10;Identifier / Uniqueness / Format — malformed, null, duplicate, or multiple inconsistent ID schemes within one service.&#10;Other — anything else that breaks internal consistency; the auditor describes it in the justification.&#10;&#10;Severity guidance &#10;Fail: the inconsistency sits in a &quot;tight&quot; field that is read literally or breaks record realism — dates, IDs, DocNumber, categories tied to the storyline, amounts, fiscal periods, statuses, cross-service references.&#10;Non-Fail (minor): a single, low-impact, cosmetic variation that is plausibly intentional and applied consistently (e.g., an ID-format choice QC would only &quot;confirm is intentional&quot;).&#10;&#10;What NOT to fail: deliberate, internally-consistent design choices (e.g., a single ID scheme that merely looks unusual but is applied uniformly and doesn't contradict any other field).&#10;" location="null!A1" ref="D4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2" max="2" width="25.13"/>
    <col customWidth="1" min="3" max="3" width="62.63"/>
    <col customWidth="1" min="4" max="4" width="31.38"/>
  </cols>
  <sheetData>
    <row r="1">
      <c r="A1" s="328" t="s">
        <v>1081</v>
      </c>
      <c r="D1" s="329"/>
    </row>
    <row r="2">
      <c r="A2" s="330" t="s">
        <v>1082</v>
      </c>
      <c r="B2" s="331" t="s">
        <v>1083</v>
      </c>
      <c r="C2" s="332" t="s">
        <v>1084</v>
      </c>
      <c r="D2" s="329"/>
    </row>
    <row r="3">
      <c r="B3" s="331" t="s">
        <v>1085</v>
      </c>
      <c r="C3" s="332" t="s">
        <v>1086</v>
      </c>
      <c r="D3" s="329"/>
    </row>
    <row r="4">
      <c r="B4" s="331" t="s">
        <v>1087</v>
      </c>
      <c r="C4" s="332" t="s">
        <v>1088</v>
      </c>
      <c r="D4" s="329"/>
    </row>
    <row r="5">
      <c r="A5" s="327"/>
      <c r="B5" s="333" t="s">
        <v>1089</v>
      </c>
      <c r="C5" s="334" t="s">
        <v>1090</v>
      </c>
      <c r="D5" s="335"/>
    </row>
    <row r="6">
      <c r="A6" s="336" t="s">
        <v>1091</v>
      </c>
      <c r="B6" s="336" t="s">
        <v>1092</v>
      </c>
      <c r="C6" s="332" t="s">
        <v>1093</v>
      </c>
      <c r="D6" s="329"/>
    </row>
    <row r="7">
      <c r="B7" s="336" t="s">
        <v>1094</v>
      </c>
      <c r="C7" s="332" t="s">
        <v>1095</v>
      </c>
      <c r="D7" s="329"/>
    </row>
    <row r="8">
      <c r="B8" s="336" t="s">
        <v>1096</v>
      </c>
      <c r="C8" s="332" t="s">
        <v>1097</v>
      </c>
      <c r="D8" s="329"/>
    </row>
    <row r="9">
      <c r="A9" s="327"/>
      <c r="B9" s="337" t="s">
        <v>1098</v>
      </c>
      <c r="C9" s="338" t="s">
        <v>1099</v>
      </c>
      <c r="D9" s="335"/>
    </row>
    <row r="10">
      <c r="A10" s="340" t="s">
        <v>1101</v>
      </c>
      <c r="B10" s="340" t="s">
        <v>1103</v>
      </c>
      <c r="C10" s="342" t="s">
        <v>1104</v>
      </c>
      <c r="D10" s="335"/>
    </row>
    <row r="11">
      <c r="A11" s="340" t="s">
        <v>1101</v>
      </c>
      <c r="B11" s="340" t="s">
        <v>1106</v>
      </c>
      <c r="C11" s="342" t="s">
        <v>1108</v>
      </c>
      <c r="D11" s="335"/>
    </row>
    <row r="12">
      <c r="A12" s="346"/>
      <c r="B12" s="346" t="s">
        <v>1110</v>
      </c>
      <c r="C12" s="349" t="s">
        <v>1112</v>
      </c>
      <c r="D12" s="335"/>
    </row>
    <row r="13">
      <c r="C13" s="350"/>
    </row>
    <row r="14">
      <c r="C14" s="350"/>
    </row>
    <row r="15">
      <c r="A15" s="328" t="s">
        <v>1116</v>
      </c>
      <c r="D15" s="329"/>
    </row>
    <row r="16">
      <c r="A16" s="351" t="s">
        <v>1117</v>
      </c>
    </row>
    <row r="17">
      <c r="A17" s="352" t="s">
        <v>1118</v>
      </c>
      <c r="B17" s="352" t="s">
        <v>246</v>
      </c>
      <c r="C17" s="353" t="s">
        <v>1119</v>
      </c>
      <c r="D17" s="352" t="s">
        <v>1120</v>
      </c>
    </row>
    <row r="18">
      <c r="A18" s="284">
        <v>1.0</v>
      </c>
      <c r="B18" s="162" t="s">
        <v>1121</v>
      </c>
      <c r="C18" s="354" t="s">
        <v>1122</v>
      </c>
      <c r="D18" s="238" t="s">
        <v>1123</v>
      </c>
    </row>
    <row r="19">
      <c r="A19" s="284">
        <v>3.0</v>
      </c>
      <c r="B19" s="162" t="s">
        <v>1124</v>
      </c>
      <c r="C19" s="238" t="s">
        <v>1125</v>
      </c>
      <c r="D19" s="238" t="s">
        <v>1126</v>
      </c>
    </row>
    <row r="20">
      <c r="A20" s="284">
        <v>5.0</v>
      </c>
      <c r="B20" s="162" t="s">
        <v>1127</v>
      </c>
      <c r="C20" s="238" t="s">
        <v>1128</v>
      </c>
      <c r="D20" s="238" t="s">
        <v>1129</v>
      </c>
    </row>
    <row r="21">
      <c r="C21" s="350"/>
    </row>
    <row r="22">
      <c r="C22" s="350"/>
    </row>
    <row r="23">
      <c r="C23" s="350"/>
    </row>
    <row r="24">
      <c r="C24" s="350"/>
    </row>
    <row r="25">
      <c r="C25" s="350"/>
    </row>
    <row r="26">
      <c r="C26" s="350"/>
    </row>
    <row r="27">
      <c r="C27" s="350"/>
    </row>
    <row r="28">
      <c r="C28" s="350"/>
    </row>
    <row r="29">
      <c r="C29" s="350"/>
    </row>
    <row r="30">
      <c r="C30" s="350"/>
    </row>
    <row r="31">
      <c r="C31" s="350"/>
    </row>
    <row r="32">
      <c r="C32" s="350"/>
    </row>
    <row r="33">
      <c r="C33" s="350"/>
    </row>
    <row r="34">
      <c r="C34" s="350"/>
    </row>
    <row r="35">
      <c r="C35" s="350"/>
    </row>
    <row r="36">
      <c r="C36" s="350"/>
    </row>
    <row r="37">
      <c r="C37" s="350"/>
    </row>
    <row r="38">
      <c r="C38" s="350"/>
    </row>
    <row r="39">
      <c r="C39" s="350"/>
    </row>
    <row r="40">
      <c r="C40" s="350"/>
    </row>
    <row r="41">
      <c r="C41" s="350"/>
    </row>
    <row r="42">
      <c r="C42" s="350"/>
    </row>
    <row r="43">
      <c r="C43" s="350"/>
    </row>
    <row r="44">
      <c r="C44" s="350"/>
    </row>
    <row r="45">
      <c r="C45" s="350"/>
    </row>
    <row r="46">
      <c r="C46" s="350"/>
    </row>
    <row r="47">
      <c r="C47" s="350"/>
    </row>
    <row r="48">
      <c r="C48" s="350"/>
    </row>
    <row r="49">
      <c r="C49" s="350"/>
    </row>
    <row r="50">
      <c r="C50" s="350"/>
    </row>
    <row r="51">
      <c r="C51" s="350"/>
    </row>
    <row r="52">
      <c r="C52" s="350"/>
    </row>
    <row r="53">
      <c r="C53" s="350"/>
    </row>
    <row r="54">
      <c r="C54" s="350"/>
    </row>
    <row r="55">
      <c r="C55" s="350"/>
    </row>
    <row r="56">
      <c r="C56" s="350"/>
    </row>
    <row r="57">
      <c r="C57" s="350"/>
    </row>
    <row r="58">
      <c r="C58" s="350"/>
    </row>
    <row r="59">
      <c r="C59" s="350"/>
    </row>
    <row r="60">
      <c r="C60" s="350"/>
    </row>
    <row r="61">
      <c r="C61" s="350"/>
    </row>
    <row r="62">
      <c r="C62" s="350"/>
    </row>
    <row r="63">
      <c r="C63" s="350"/>
    </row>
    <row r="64">
      <c r="C64" s="350"/>
    </row>
    <row r="65">
      <c r="C65" s="350"/>
    </row>
    <row r="66">
      <c r="C66" s="350"/>
    </row>
    <row r="67">
      <c r="C67" s="350"/>
    </row>
    <row r="68">
      <c r="C68" s="350"/>
    </row>
    <row r="69">
      <c r="C69" s="350"/>
    </row>
    <row r="70">
      <c r="C70" s="350"/>
    </row>
    <row r="71">
      <c r="C71" s="350"/>
    </row>
    <row r="72">
      <c r="C72" s="350"/>
    </row>
    <row r="73">
      <c r="C73" s="350"/>
    </row>
    <row r="74">
      <c r="C74" s="350"/>
    </row>
    <row r="75">
      <c r="C75" s="350"/>
    </row>
    <row r="76">
      <c r="C76" s="350"/>
    </row>
    <row r="77">
      <c r="C77" s="350"/>
    </row>
    <row r="78">
      <c r="C78" s="350"/>
    </row>
    <row r="79">
      <c r="C79" s="350"/>
    </row>
    <row r="80">
      <c r="C80" s="350"/>
    </row>
    <row r="81">
      <c r="C81" s="350"/>
    </row>
    <row r="82">
      <c r="C82" s="350"/>
    </row>
    <row r="83">
      <c r="C83" s="350"/>
    </row>
    <row r="84">
      <c r="C84" s="350"/>
    </row>
    <row r="85">
      <c r="C85" s="350"/>
    </row>
    <row r="86">
      <c r="C86" s="350"/>
    </row>
    <row r="87">
      <c r="C87" s="350"/>
    </row>
    <row r="88">
      <c r="C88" s="350"/>
    </row>
    <row r="89">
      <c r="C89" s="350"/>
    </row>
    <row r="90">
      <c r="C90" s="350"/>
    </row>
    <row r="91">
      <c r="C91" s="350"/>
    </row>
    <row r="92">
      <c r="C92" s="350"/>
    </row>
    <row r="93">
      <c r="C93" s="350"/>
    </row>
    <row r="94">
      <c r="C94" s="350"/>
    </row>
    <row r="95">
      <c r="C95" s="350"/>
    </row>
    <row r="96">
      <c r="C96" s="350"/>
    </row>
    <row r="97">
      <c r="C97" s="350"/>
    </row>
    <row r="98">
      <c r="C98" s="350"/>
    </row>
    <row r="99">
      <c r="C99" s="350"/>
    </row>
    <row r="100">
      <c r="C100" s="350"/>
    </row>
    <row r="101">
      <c r="C101" s="350"/>
    </row>
    <row r="102">
      <c r="C102" s="350"/>
    </row>
    <row r="103">
      <c r="C103" s="350"/>
    </row>
    <row r="104">
      <c r="C104" s="350"/>
    </row>
    <row r="105">
      <c r="C105" s="350"/>
    </row>
    <row r="106">
      <c r="C106" s="350"/>
    </row>
    <row r="107">
      <c r="C107" s="350"/>
    </row>
    <row r="108">
      <c r="C108" s="350"/>
    </row>
    <row r="109">
      <c r="C109" s="350"/>
    </row>
    <row r="110">
      <c r="C110" s="350"/>
    </row>
    <row r="111">
      <c r="C111" s="350"/>
    </row>
    <row r="112">
      <c r="C112" s="350"/>
    </row>
    <row r="113">
      <c r="C113" s="350"/>
    </row>
    <row r="114">
      <c r="C114" s="350"/>
    </row>
    <row r="115">
      <c r="C115" s="350"/>
    </row>
    <row r="116">
      <c r="C116" s="350"/>
    </row>
    <row r="117">
      <c r="C117" s="350"/>
    </row>
    <row r="118">
      <c r="C118" s="350"/>
    </row>
    <row r="119">
      <c r="C119" s="350"/>
    </row>
    <row r="120">
      <c r="C120" s="350"/>
    </row>
    <row r="121">
      <c r="C121" s="350"/>
    </row>
    <row r="122">
      <c r="C122" s="350"/>
    </row>
    <row r="123">
      <c r="C123" s="350"/>
    </row>
    <row r="124">
      <c r="C124" s="350"/>
    </row>
    <row r="125">
      <c r="C125" s="350"/>
    </row>
    <row r="126">
      <c r="C126" s="350"/>
    </row>
    <row r="127">
      <c r="C127" s="350"/>
    </row>
    <row r="128">
      <c r="C128" s="350"/>
    </row>
    <row r="129">
      <c r="C129" s="350"/>
    </row>
    <row r="130">
      <c r="C130" s="350"/>
    </row>
    <row r="131">
      <c r="C131" s="350"/>
    </row>
    <row r="132">
      <c r="C132" s="350"/>
    </row>
    <row r="133">
      <c r="C133" s="350"/>
    </row>
    <row r="134">
      <c r="C134" s="350"/>
    </row>
    <row r="135">
      <c r="C135" s="350"/>
    </row>
    <row r="136">
      <c r="C136" s="350"/>
    </row>
    <row r="137">
      <c r="C137" s="350"/>
    </row>
    <row r="138">
      <c r="C138" s="350"/>
    </row>
    <row r="139">
      <c r="C139" s="350"/>
    </row>
    <row r="140">
      <c r="C140" s="350"/>
    </row>
    <row r="141">
      <c r="C141" s="350"/>
    </row>
    <row r="142">
      <c r="C142" s="350"/>
    </row>
    <row r="143">
      <c r="C143" s="350"/>
    </row>
    <row r="144">
      <c r="C144" s="350"/>
    </row>
    <row r="145">
      <c r="C145" s="350"/>
    </row>
    <row r="146">
      <c r="C146" s="350"/>
    </row>
    <row r="147">
      <c r="C147" s="350"/>
    </row>
    <row r="148">
      <c r="C148" s="350"/>
    </row>
    <row r="149">
      <c r="C149" s="350"/>
    </row>
    <row r="150">
      <c r="C150" s="350"/>
    </row>
    <row r="151">
      <c r="C151" s="350"/>
    </row>
    <row r="152">
      <c r="C152" s="350"/>
    </row>
    <row r="153">
      <c r="C153" s="350"/>
    </row>
    <row r="154">
      <c r="C154" s="350"/>
    </row>
    <row r="155">
      <c r="C155" s="350"/>
    </row>
    <row r="156">
      <c r="C156" s="350"/>
    </row>
    <row r="157">
      <c r="C157" s="350"/>
    </row>
    <row r="158">
      <c r="C158" s="350"/>
    </row>
    <row r="159">
      <c r="C159" s="350"/>
    </row>
    <row r="160">
      <c r="C160" s="350"/>
    </row>
    <row r="161">
      <c r="C161" s="350"/>
    </row>
    <row r="162">
      <c r="C162" s="350"/>
    </row>
    <row r="163">
      <c r="C163" s="350"/>
    </row>
    <row r="164">
      <c r="C164" s="350"/>
    </row>
    <row r="165">
      <c r="C165" s="350"/>
    </row>
    <row r="166">
      <c r="C166" s="350"/>
    </row>
    <row r="167">
      <c r="C167" s="350"/>
    </row>
    <row r="168">
      <c r="C168" s="350"/>
    </row>
    <row r="169">
      <c r="C169" s="350"/>
    </row>
    <row r="170">
      <c r="C170" s="350"/>
    </row>
    <row r="171">
      <c r="C171" s="350"/>
    </row>
    <row r="172">
      <c r="C172" s="350"/>
    </row>
    <row r="173">
      <c r="C173" s="350"/>
    </row>
    <row r="174">
      <c r="C174" s="350"/>
    </row>
    <row r="175">
      <c r="C175" s="350"/>
    </row>
    <row r="176">
      <c r="C176" s="350"/>
    </row>
    <row r="177">
      <c r="C177" s="350"/>
    </row>
    <row r="178">
      <c r="C178" s="350"/>
    </row>
    <row r="179">
      <c r="C179" s="350"/>
    </row>
    <row r="180">
      <c r="C180" s="350"/>
    </row>
    <row r="181">
      <c r="C181" s="350"/>
    </row>
    <row r="182">
      <c r="C182" s="350"/>
    </row>
    <row r="183">
      <c r="C183" s="350"/>
    </row>
    <row r="184">
      <c r="C184" s="350"/>
    </row>
    <row r="185">
      <c r="C185" s="350"/>
    </row>
    <row r="186">
      <c r="C186" s="350"/>
    </row>
    <row r="187">
      <c r="C187" s="350"/>
    </row>
    <row r="188">
      <c r="C188" s="350"/>
    </row>
    <row r="189">
      <c r="C189" s="350"/>
    </row>
    <row r="190">
      <c r="C190" s="350"/>
    </row>
    <row r="191">
      <c r="C191" s="350"/>
    </row>
    <row r="192">
      <c r="C192" s="350"/>
    </row>
    <row r="193">
      <c r="C193" s="350"/>
    </row>
    <row r="194">
      <c r="C194" s="350"/>
    </row>
    <row r="195">
      <c r="C195" s="350"/>
    </row>
    <row r="196">
      <c r="C196" s="350"/>
    </row>
    <row r="197">
      <c r="C197" s="350"/>
    </row>
    <row r="198">
      <c r="C198" s="350"/>
    </row>
    <row r="199">
      <c r="C199" s="350"/>
    </row>
    <row r="200">
      <c r="C200" s="350"/>
    </row>
    <row r="201">
      <c r="C201" s="350"/>
    </row>
    <row r="202">
      <c r="C202" s="350"/>
    </row>
    <row r="203">
      <c r="C203" s="350"/>
    </row>
    <row r="204">
      <c r="C204" s="350"/>
    </row>
    <row r="205">
      <c r="C205" s="350"/>
    </row>
    <row r="206">
      <c r="C206" s="350"/>
    </row>
    <row r="207">
      <c r="C207" s="350"/>
    </row>
    <row r="208">
      <c r="C208" s="350"/>
    </row>
    <row r="209">
      <c r="C209" s="350"/>
    </row>
    <row r="210">
      <c r="C210" s="350"/>
    </row>
    <row r="211">
      <c r="C211" s="350"/>
    </row>
    <row r="212">
      <c r="C212" s="350"/>
    </row>
    <row r="213">
      <c r="C213" s="350"/>
    </row>
    <row r="214">
      <c r="A214" s="328" t="s">
        <v>1130</v>
      </c>
      <c r="D214" s="329"/>
    </row>
    <row r="215">
      <c r="A215" s="355" t="s">
        <v>1131</v>
      </c>
      <c r="B215" s="355" t="s">
        <v>1132</v>
      </c>
      <c r="C215" s="355" t="s">
        <v>1133</v>
      </c>
      <c r="D215" s="356" t="s">
        <v>1134</v>
      </c>
    </row>
    <row r="216">
      <c r="A216" s="357" t="s">
        <v>1135</v>
      </c>
      <c r="B216" s="358">
        <f>+5</f>
        <v>5</v>
      </c>
      <c r="C216" s="359" t="s">
        <v>1136</v>
      </c>
      <c r="D216" s="360" t="s">
        <v>1137</v>
      </c>
    </row>
    <row r="217">
      <c r="A217" s="361" t="s">
        <v>1138</v>
      </c>
      <c r="B217" s="362">
        <f>+3</f>
        <v>3</v>
      </c>
      <c r="C217" s="363" t="s">
        <v>1139</v>
      </c>
      <c r="D217" s="364" t="s">
        <v>1140</v>
      </c>
    </row>
    <row r="218">
      <c r="A218" s="365" t="s">
        <v>1141</v>
      </c>
      <c r="B218" s="366">
        <f>+1</f>
        <v>1</v>
      </c>
      <c r="C218" s="367" t="s">
        <v>1142</v>
      </c>
      <c r="D218" s="368" t="s">
        <v>1143</v>
      </c>
    </row>
    <row r="219">
      <c r="A219" s="369" t="s">
        <v>1144</v>
      </c>
      <c r="B219" s="369">
        <v>-1.0</v>
      </c>
      <c r="C219" s="370" t="s">
        <v>1145</v>
      </c>
      <c r="D219" s="371" t="s">
        <v>1146</v>
      </c>
    </row>
    <row r="220">
      <c r="A220" s="372" t="s">
        <v>1147</v>
      </c>
      <c r="B220" s="372">
        <v>-3.0</v>
      </c>
      <c r="C220" s="373" t="s">
        <v>1148</v>
      </c>
      <c r="D220" s="374" t="s">
        <v>1149</v>
      </c>
    </row>
    <row r="221">
      <c r="A221" s="375" t="s">
        <v>1150</v>
      </c>
      <c r="B221" s="375">
        <v>-5.0</v>
      </c>
      <c r="C221" s="376" t="s">
        <v>1151</v>
      </c>
      <c r="D221" s="377" t="s">
        <v>1152</v>
      </c>
    </row>
    <row r="222">
      <c r="C222" s="350"/>
    </row>
    <row r="223">
      <c r="C223" s="350"/>
    </row>
    <row r="224">
      <c r="C224" s="350"/>
    </row>
    <row r="225">
      <c r="C225" s="350"/>
    </row>
    <row r="226">
      <c r="C226" s="350"/>
    </row>
    <row r="227">
      <c r="C227" s="350"/>
    </row>
    <row r="228">
      <c r="C228" s="350"/>
    </row>
    <row r="229">
      <c r="C229" s="350"/>
    </row>
    <row r="230">
      <c r="C230" s="350"/>
    </row>
    <row r="231">
      <c r="C231" s="350"/>
    </row>
    <row r="232">
      <c r="C232" s="350"/>
    </row>
    <row r="233">
      <c r="C233" s="350"/>
    </row>
    <row r="234">
      <c r="C234" s="350"/>
    </row>
    <row r="235">
      <c r="C235" s="350"/>
    </row>
    <row r="236">
      <c r="C236" s="350"/>
    </row>
    <row r="237">
      <c r="C237" s="350"/>
    </row>
    <row r="238">
      <c r="C238" s="350"/>
    </row>
    <row r="239">
      <c r="C239" s="350"/>
    </row>
    <row r="240">
      <c r="C240" s="350"/>
    </row>
    <row r="241">
      <c r="C241" s="350"/>
    </row>
    <row r="242">
      <c r="C242" s="350"/>
    </row>
    <row r="243">
      <c r="C243" s="350"/>
    </row>
    <row r="244">
      <c r="C244" s="350"/>
    </row>
    <row r="245">
      <c r="C245" s="350"/>
    </row>
    <row r="246">
      <c r="C246" s="350"/>
    </row>
    <row r="247">
      <c r="C247" s="350"/>
    </row>
    <row r="248">
      <c r="C248" s="350"/>
    </row>
    <row r="249">
      <c r="C249" s="350"/>
    </row>
    <row r="250">
      <c r="C250" s="350"/>
    </row>
    <row r="251">
      <c r="C251" s="350"/>
    </row>
    <row r="252">
      <c r="C252" s="350"/>
    </row>
    <row r="253">
      <c r="C253" s="350"/>
    </row>
    <row r="254">
      <c r="C254" s="350"/>
    </row>
    <row r="255">
      <c r="C255" s="350"/>
    </row>
    <row r="256">
      <c r="C256" s="350"/>
    </row>
    <row r="257">
      <c r="C257" s="350"/>
    </row>
    <row r="258">
      <c r="C258" s="350"/>
    </row>
    <row r="259">
      <c r="C259" s="350"/>
    </row>
    <row r="260">
      <c r="C260" s="350"/>
    </row>
    <row r="261">
      <c r="C261" s="350"/>
    </row>
    <row r="262">
      <c r="C262" s="350"/>
    </row>
    <row r="263">
      <c r="C263" s="350"/>
    </row>
    <row r="264">
      <c r="C264" s="350"/>
    </row>
    <row r="265">
      <c r="C265" s="350"/>
    </row>
    <row r="266">
      <c r="C266" s="350"/>
    </row>
    <row r="267">
      <c r="C267" s="350"/>
    </row>
    <row r="268">
      <c r="C268" s="350"/>
    </row>
    <row r="269">
      <c r="C269" s="350"/>
    </row>
    <row r="270">
      <c r="C270" s="350"/>
    </row>
    <row r="271">
      <c r="C271" s="350"/>
    </row>
    <row r="272">
      <c r="C272" s="350"/>
    </row>
    <row r="273">
      <c r="C273" s="350"/>
    </row>
    <row r="274">
      <c r="C274" s="350"/>
    </row>
    <row r="275">
      <c r="C275" s="350"/>
    </row>
    <row r="276">
      <c r="C276" s="350"/>
    </row>
    <row r="277">
      <c r="C277" s="350"/>
    </row>
    <row r="278">
      <c r="C278" s="350"/>
    </row>
    <row r="279">
      <c r="C279" s="350"/>
    </row>
    <row r="280">
      <c r="C280" s="350"/>
    </row>
    <row r="281">
      <c r="C281" s="350"/>
    </row>
    <row r="282">
      <c r="C282" s="350"/>
    </row>
    <row r="283">
      <c r="C283" s="350"/>
    </row>
    <row r="284">
      <c r="C284" s="350"/>
    </row>
    <row r="285">
      <c r="C285" s="350"/>
    </row>
    <row r="286">
      <c r="C286" s="350"/>
    </row>
    <row r="287">
      <c r="C287" s="350"/>
    </row>
    <row r="288">
      <c r="C288" s="350"/>
    </row>
    <row r="289">
      <c r="C289" s="350"/>
    </row>
    <row r="290">
      <c r="C290" s="350"/>
    </row>
    <row r="291">
      <c r="C291" s="350"/>
    </row>
    <row r="292">
      <c r="C292" s="350"/>
    </row>
    <row r="293">
      <c r="C293" s="350"/>
    </row>
    <row r="294">
      <c r="C294" s="350"/>
    </row>
    <row r="295">
      <c r="C295" s="350"/>
    </row>
    <row r="296">
      <c r="C296" s="350"/>
    </row>
    <row r="297">
      <c r="C297" s="350"/>
    </row>
    <row r="298">
      <c r="C298" s="350"/>
    </row>
    <row r="299">
      <c r="C299" s="350"/>
    </row>
    <row r="300">
      <c r="C300" s="350"/>
    </row>
    <row r="301">
      <c r="C301" s="350"/>
    </row>
    <row r="302">
      <c r="C302" s="350"/>
    </row>
    <row r="303">
      <c r="C303" s="350"/>
    </row>
    <row r="304">
      <c r="C304" s="350"/>
    </row>
    <row r="305">
      <c r="C305" s="350"/>
    </row>
    <row r="306">
      <c r="C306" s="350"/>
    </row>
    <row r="307">
      <c r="C307" s="350"/>
    </row>
    <row r="308">
      <c r="C308" s="350"/>
    </row>
    <row r="309">
      <c r="C309" s="350"/>
    </row>
    <row r="310">
      <c r="C310" s="350"/>
    </row>
    <row r="311">
      <c r="C311" s="350"/>
    </row>
    <row r="312">
      <c r="C312" s="350"/>
    </row>
    <row r="313">
      <c r="C313" s="350"/>
    </row>
    <row r="314">
      <c r="C314" s="350"/>
    </row>
    <row r="315">
      <c r="C315" s="350"/>
    </row>
    <row r="316">
      <c r="C316" s="350"/>
    </row>
    <row r="317">
      <c r="C317" s="350"/>
    </row>
    <row r="318">
      <c r="C318" s="350"/>
    </row>
    <row r="319">
      <c r="C319" s="350"/>
    </row>
    <row r="320">
      <c r="C320" s="350"/>
    </row>
    <row r="321">
      <c r="C321" s="350"/>
    </row>
    <row r="322">
      <c r="C322" s="350"/>
    </row>
    <row r="323">
      <c r="C323" s="350"/>
    </row>
    <row r="324">
      <c r="C324" s="350"/>
    </row>
    <row r="325">
      <c r="C325" s="350"/>
    </row>
    <row r="326">
      <c r="C326" s="350"/>
    </row>
    <row r="327">
      <c r="C327" s="350"/>
    </row>
    <row r="328">
      <c r="C328" s="350"/>
    </row>
    <row r="329">
      <c r="C329" s="350"/>
    </row>
    <row r="330">
      <c r="C330" s="350"/>
    </row>
    <row r="331">
      <c r="C331" s="350"/>
    </row>
    <row r="332">
      <c r="C332" s="350"/>
    </row>
    <row r="333">
      <c r="C333" s="350"/>
    </row>
    <row r="334">
      <c r="C334" s="350"/>
    </row>
    <row r="335">
      <c r="C335" s="350"/>
    </row>
    <row r="336">
      <c r="C336" s="350"/>
    </row>
    <row r="337">
      <c r="C337" s="350"/>
    </row>
    <row r="338">
      <c r="C338" s="350"/>
    </row>
    <row r="339">
      <c r="C339" s="350"/>
    </row>
    <row r="340">
      <c r="C340" s="350"/>
    </row>
    <row r="341">
      <c r="C341" s="350"/>
    </row>
    <row r="342">
      <c r="C342" s="350"/>
    </row>
    <row r="343">
      <c r="C343" s="350"/>
    </row>
    <row r="344">
      <c r="C344" s="350"/>
    </row>
    <row r="345">
      <c r="C345" s="350"/>
    </row>
    <row r="346">
      <c r="C346" s="350"/>
    </row>
    <row r="347">
      <c r="C347" s="350"/>
    </row>
    <row r="348">
      <c r="C348" s="350"/>
    </row>
    <row r="349">
      <c r="C349" s="350"/>
    </row>
    <row r="350">
      <c r="C350" s="350"/>
    </row>
    <row r="351">
      <c r="C351" s="350"/>
    </row>
    <row r="352">
      <c r="C352" s="350"/>
    </row>
    <row r="353">
      <c r="C353" s="350"/>
    </row>
    <row r="354">
      <c r="C354" s="350"/>
    </row>
    <row r="355">
      <c r="C355" s="350"/>
    </row>
    <row r="356">
      <c r="C356" s="350"/>
    </row>
    <row r="357">
      <c r="C357" s="350"/>
    </row>
    <row r="358">
      <c r="C358" s="350"/>
    </row>
    <row r="359">
      <c r="C359" s="350"/>
    </row>
    <row r="360">
      <c r="C360" s="350"/>
    </row>
    <row r="361">
      <c r="C361" s="350"/>
    </row>
    <row r="362">
      <c r="C362" s="350"/>
    </row>
    <row r="363">
      <c r="C363" s="350"/>
    </row>
    <row r="364">
      <c r="C364" s="350"/>
    </row>
    <row r="365">
      <c r="C365" s="350"/>
    </row>
    <row r="366">
      <c r="C366" s="350"/>
    </row>
    <row r="367">
      <c r="C367" s="350"/>
    </row>
    <row r="368">
      <c r="C368" s="350"/>
    </row>
    <row r="369">
      <c r="C369" s="350"/>
    </row>
    <row r="370">
      <c r="C370" s="350"/>
    </row>
    <row r="371">
      <c r="C371" s="350"/>
    </row>
    <row r="372">
      <c r="C372" s="350"/>
    </row>
    <row r="373">
      <c r="C373" s="350"/>
    </row>
    <row r="374">
      <c r="C374" s="350"/>
    </row>
    <row r="375">
      <c r="C375" s="350"/>
    </row>
    <row r="376">
      <c r="C376" s="350"/>
    </row>
    <row r="377">
      <c r="C377" s="350"/>
    </row>
    <row r="378">
      <c r="C378" s="350"/>
    </row>
    <row r="379">
      <c r="C379" s="350"/>
    </row>
    <row r="380">
      <c r="C380" s="350"/>
    </row>
    <row r="381">
      <c r="C381" s="350"/>
    </row>
    <row r="382">
      <c r="C382" s="350"/>
    </row>
    <row r="383">
      <c r="C383" s="350"/>
    </row>
    <row r="384">
      <c r="C384" s="350"/>
    </row>
    <row r="385">
      <c r="C385" s="350"/>
    </row>
    <row r="386">
      <c r="C386" s="350"/>
    </row>
    <row r="387">
      <c r="C387" s="350"/>
    </row>
    <row r="388">
      <c r="C388" s="350"/>
    </row>
    <row r="389">
      <c r="C389" s="350"/>
    </row>
    <row r="390">
      <c r="C390" s="350"/>
    </row>
    <row r="391">
      <c r="C391" s="350"/>
    </row>
    <row r="392">
      <c r="C392" s="350"/>
    </row>
    <row r="393">
      <c r="C393" s="350"/>
    </row>
    <row r="394">
      <c r="C394" s="350"/>
    </row>
    <row r="395">
      <c r="C395" s="350"/>
    </row>
    <row r="396">
      <c r="C396" s="350"/>
    </row>
    <row r="397">
      <c r="C397" s="350"/>
    </row>
    <row r="398">
      <c r="C398" s="350"/>
    </row>
    <row r="399">
      <c r="C399" s="350"/>
    </row>
    <row r="400">
      <c r="C400" s="350"/>
    </row>
    <row r="401">
      <c r="C401" s="350"/>
    </row>
    <row r="402">
      <c r="C402" s="350"/>
    </row>
    <row r="403">
      <c r="C403" s="350"/>
    </row>
    <row r="404">
      <c r="C404" s="350"/>
    </row>
    <row r="405">
      <c r="C405" s="350"/>
    </row>
    <row r="406">
      <c r="C406" s="350"/>
    </row>
    <row r="407">
      <c r="C407" s="350"/>
    </row>
    <row r="408">
      <c r="C408" s="350"/>
    </row>
    <row r="409">
      <c r="C409" s="350"/>
    </row>
    <row r="410">
      <c r="C410" s="350"/>
    </row>
    <row r="411">
      <c r="C411" s="350"/>
    </row>
    <row r="412">
      <c r="C412" s="350"/>
    </row>
    <row r="413">
      <c r="C413" s="350"/>
    </row>
    <row r="414">
      <c r="C414" s="350"/>
    </row>
    <row r="415">
      <c r="C415" s="350"/>
    </row>
    <row r="416">
      <c r="C416" s="350"/>
    </row>
    <row r="417">
      <c r="C417" s="350"/>
    </row>
    <row r="418">
      <c r="C418" s="350"/>
    </row>
    <row r="419">
      <c r="C419" s="350"/>
    </row>
    <row r="420">
      <c r="C420" s="350"/>
    </row>
    <row r="421">
      <c r="C421" s="350"/>
    </row>
    <row r="422">
      <c r="C422" s="350"/>
    </row>
    <row r="423">
      <c r="C423" s="350"/>
    </row>
    <row r="424">
      <c r="C424" s="350"/>
    </row>
    <row r="425">
      <c r="C425" s="350"/>
    </row>
    <row r="426">
      <c r="C426" s="350"/>
    </row>
    <row r="427">
      <c r="C427" s="350"/>
    </row>
    <row r="428">
      <c r="C428" s="350"/>
    </row>
    <row r="429">
      <c r="C429" s="350"/>
    </row>
    <row r="430">
      <c r="C430" s="350"/>
    </row>
    <row r="431">
      <c r="C431" s="350"/>
    </row>
    <row r="432">
      <c r="C432" s="350"/>
    </row>
    <row r="433">
      <c r="C433" s="350"/>
    </row>
    <row r="434">
      <c r="C434" s="350"/>
    </row>
    <row r="435">
      <c r="C435" s="350"/>
    </row>
    <row r="436">
      <c r="C436" s="350"/>
    </row>
    <row r="437">
      <c r="C437" s="350"/>
    </row>
    <row r="438">
      <c r="C438" s="350"/>
    </row>
    <row r="439">
      <c r="C439" s="350"/>
    </row>
    <row r="440">
      <c r="C440" s="350"/>
    </row>
    <row r="441">
      <c r="C441" s="350"/>
    </row>
    <row r="442">
      <c r="C442" s="350"/>
    </row>
    <row r="443">
      <c r="C443" s="350"/>
    </row>
    <row r="444">
      <c r="C444" s="350"/>
    </row>
    <row r="445">
      <c r="C445" s="350"/>
    </row>
    <row r="446">
      <c r="C446" s="350"/>
    </row>
    <row r="447">
      <c r="C447" s="350"/>
    </row>
    <row r="448">
      <c r="C448" s="350"/>
    </row>
    <row r="449">
      <c r="C449" s="350"/>
    </row>
    <row r="450">
      <c r="C450" s="350"/>
    </row>
    <row r="451">
      <c r="C451" s="350"/>
    </row>
    <row r="452">
      <c r="C452" s="350"/>
    </row>
    <row r="453">
      <c r="C453" s="350"/>
    </row>
    <row r="454">
      <c r="C454" s="350"/>
    </row>
    <row r="455">
      <c r="C455" s="350"/>
    </row>
    <row r="456">
      <c r="C456" s="350"/>
    </row>
    <row r="457">
      <c r="C457" s="350"/>
    </row>
    <row r="458">
      <c r="C458" s="350"/>
    </row>
    <row r="459">
      <c r="C459" s="350"/>
    </row>
    <row r="460">
      <c r="C460" s="350"/>
    </row>
    <row r="461">
      <c r="C461" s="350"/>
    </row>
    <row r="462">
      <c r="C462" s="350"/>
    </row>
    <row r="463">
      <c r="C463" s="350"/>
    </row>
    <row r="464">
      <c r="C464" s="350"/>
    </row>
    <row r="465">
      <c r="C465" s="350"/>
    </row>
    <row r="466">
      <c r="C466" s="350"/>
    </row>
    <row r="467">
      <c r="C467" s="350"/>
    </row>
    <row r="468">
      <c r="C468" s="350"/>
    </row>
    <row r="469">
      <c r="C469" s="350"/>
    </row>
    <row r="470">
      <c r="C470" s="350"/>
    </row>
    <row r="471">
      <c r="C471" s="350"/>
    </row>
    <row r="472">
      <c r="C472" s="350"/>
    </row>
    <row r="473">
      <c r="C473" s="350"/>
    </row>
    <row r="474">
      <c r="C474" s="350"/>
    </row>
    <row r="475">
      <c r="C475" s="350"/>
    </row>
    <row r="476">
      <c r="C476" s="350"/>
    </row>
    <row r="477">
      <c r="C477" s="350"/>
    </row>
    <row r="478">
      <c r="C478" s="350"/>
    </row>
    <row r="479">
      <c r="C479" s="350"/>
    </row>
    <row r="480">
      <c r="C480" s="350"/>
    </row>
    <row r="481">
      <c r="C481" s="350"/>
    </row>
    <row r="482">
      <c r="C482" s="350"/>
    </row>
    <row r="483">
      <c r="C483" s="350"/>
    </row>
    <row r="484">
      <c r="C484" s="350"/>
    </row>
    <row r="485">
      <c r="C485" s="350"/>
    </row>
    <row r="486">
      <c r="C486" s="350"/>
    </row>
    <row r="487">
      <c r="C487" s="350"/>
    </row>
    <row r="488">
      <c r="C488" s="350"/>
    </row>
    <row r="489">
      <c r="C489" s="350"/>
    </row>
    <row r="490">
      <c r="C490" s="350"/>
    </row>
    <row r="491">
      <c r="C491" s="350"/>
    </row>
    <row r="492">
      <c r="C492" s="350"/>
    </row>
    <row r="493">
      <c r="C493" s="350"/>
    </row>
    <row r="494">
      <c r="C494" s="350"/>
    </row>
    <row r="495">
      <c r="C495" s="350"/>
    </row>
    <row r="496">
      <c r="C496" s="350"/>
    </row>
    <row r="497">
      <c r="C497" s="350"/>
    </row>
    <row r="498">
      <c r="C498" s="350"/>
    </row>
    <row r="499">
      <c r="C499" s="350"/>
    </row>
    <row r="500">
      <c r="C500" s="350"/>
    </row>
    <row r="501">
      <c r="C501" s="350"/>
    </row>
    <row r="502">
      <c r="C502" s="350"/>
    </row>
    <row r="503">
      <c r="C503" s="350"/>
    </row>
    <row r="504">
      <c r="C504" s="350"/>
    </row>
    <row r="505">
      <c r="C505" s="350"/>
    </row>
    <row r="506">
      <c r="C506" s="350"/>
    </row>
    <row r="507">
      <c r="C507" s="350"/>
    </row>
    <row r="508">
      <c r="C508" s="350"/>
    </row>
    <row r="509">
      <c r="C509" s="350"/>
    </row>
    <row r="510">
      <c r="C510" s="350"/>
    </row>
    <row r="511">
      <c r="C511" s="350"/>
    </row>
    <row r="512">
      <c r="C512" s="350"/>
    </row>
    <row r="513">
      <c r="C513" s="350"/>
    </row>
    <row r="514">
      <c r="C514" s="350"/>
    </row>
    <row r="515">
      <c r="C515" s="350"/>
    </row>
    <row r="516">
      <c r="C516" s="350"/>
    </row>
    <row r="517">
      <c r="C517" s="350"/>
    </row>
    <row r="518">
      <c r="C518" s="350"/>
    </row>
    <row r="519">
      <c r="C519" s="350"/>
    </row>
    <row r="520">
      <c r="C520" s="350"/>
    </row>
    <row r="521">
      <c r="C521" s="350"/>
    </row>
    <row r="522">
      <c r="C522" s="350"/>
    </row>
    <row r="523">
      <c r="C523" s="350"/>
    </row>
    <row r="524">
      <c r="C524" s="350"/>
    </row>
    <row r="525">
      <c r="C525" s="350"/>
    </row>
    <row r="526">
      <c r="C526" s="350"/>
    </row>
    <row r="527">
      <c r="C527" s="350"/>
    </row>
    <row r="528">
      <c r="C528" s="350"/>
    </row>
    <row r="529">
      <c r="C529" s="350"/>
    </row>
    <row r="530">
      <c r="C530" s="350"/>
    </row>
    <row r="531">
      <c r="C531" s="350"/>
    </row>
    <row r="532">
      <c r="C532" s="350"/>
    </row>
    <row r="533">
      <c r="C533" s="350"/>
    </row>
    <row r="534">
      <c r="C534" s="350"/>
    </row>
    <row r="535">
      <c r="C535" s="350"/>
    </row>
    <row r="536">
      <c r="C536" s="350"/>
    </row>
    <row r="537">
      <c r="C537" s="350"/>
    </row>
    <row r="538">
      <c r="C538" s="350"/>
    </row>
    <row r="539">
      <c r="C539" s="350"/>
    </row>
    <row r="540">
      <c r="C540" s="350"/>
    </row>
    <row r="541">
      <c r="C541" s="350"/>
    </row>
    <row r="542">
      <c r="C542" s="350"/>
    </row>
    <row r="543">
      <c r="C543" s="350"/>
    </row>
    <row r="544">
      <c r="C544" s="350"/>
    </row>
    <row r="545">
      <c r="C545" s="350"/>
    </row>
    <row r="546">
      <c r="C546" s="350"/>
    </row>
    <row r="547">
      <c r="C547" s="350"/>
    </row>
    <row r="548">
      <c r="C548" s="350"/>
    </row>
    <row r="549">
      <c r="C549" s="350"/>
    </row>
    <row r="550">
      <c r="C550" s="350"/>
    </row>
    <row r="551">
      <c r="C551" s="350"/>
    </row>
    <row r="552">
      <c r="C552" s="350"/>
    </row>
    <row r="553">
      <c r="C553" s="350"/>
    </row>
    <row r="554">
      <c r="C554" s="350"/>
    </row>
    <row r="555">
      <c r="C555" s="350"/>
    </row>
    <row r="556">
      <c r="C556" s="350"/>
    </row>
    <row r="557">
      <c r="C557" s="350"/>
    </row>
    <row r="558">
      <c r="C558" s="350"/>
    </row>
    <row r="559">
      <c r="C559" s="350"/>
    </row>
    <row r="560">
      <c r="C560" s="350"/>
    </row>
    <row r="561">
      <c r="C561" s="350"/>
    </row>
    <row r="562">
      <c r="C562" s="350"/>
    </row>
    <row r="563">
      <c r="C563" s="350"/>
    </row>
    <row r="564">
      <c r="C564" s="350"/>
    </row>
    <row r="565">
      <c r="C565" s="350"/>
    </row>
    <row r="566">
      <c r="C566" s="350"/>
    </row>
    <row r="567">
      <c r="C567" s="350"/>
    </row>
    <row r="568">
      <c r="C568" s="350"/>
    </row>
    <row r="569">
      <c r="C569" s="350"/>
    </row>
    <row r="570">
      <c r="C570" s="350"/>
    </row>
    <row r="571">
      <c r="C571" s="350"/>
    </row>
    <row r="572">
      <c r="C572" s="350"/>
    </row>
    <row r="573">
      <c r="C573" s="350"/>
    </row>
    <row r="574">
      <c r="C574" s="350"/>
    </row>
    <row r="575">
      <c r="C575" s="350"/>
    </row>
    <row r="576">
      <c r="C576" s="350"/>
    </row>
    <row r="577">
      <c r="C577" s="350"/>
    </row>
    <row r="578">
      <c r="C578" s="350"/>
    </row>
    <row r="579">
      <c r="C579" s="350"/>
    </row>
    <row r="580">
      <c r="C580" s="350"/>
    </row>
    <row r="581">
      <c r="C581" s="350"/>
    </row>
    <row r="582">
      <c r="C582" s="350"/>
    </row>
    <row r="583">
      <c r="C583" s="350"/>
    </row>
    <row r="584">
      <c r="C584" s="350"/>
    </row>
    <row r="585">
      <c r="C585" s="350"/>
    </row>
    <row r="586">
      <c r="C586" s="350"/>
    </row>
    <row r="587">
      <c r="C587" s="350"/>
    </row>
    <row r="588">
      <c r="C588" s="350"/>
    </row>
    <row r="589">
      <c r="C589" s="350"/>
    </row>
    <row r="590">
      <c r="C590" s="350"/>
    </row>
    <row r="591">
      <c r="C591" s="350"/>
    </row>
    <row r="592">
      <c r="C592" s="350"/>
    </row>
    <row r="593">
      <c r="C593" s="350"/>
    </row>
    <row r="594">
      <c r="C594" s="350"/>
    </row>
    <row r="595">
      <c r="C595" s="350"/>
    </row>
    <row r="596">
      <c r="C596" s="350"/>
    </row>
    <row r="597">
      <c r="C597" s="350"/>
    </row>
    <row r="598">
      <c r="C598" s="350"/>
    </row>
    <row r="599">
      <c r="C599" s="350"/>
    </row>
    <row r="600">
      <c r="C600" s="350"/>
    </row>
    <row r="601">
      <c r="C601" s="350"/>
    </row>
    <row r="602">
      <c r="C602" s="350"/>
    </row>
    <row r="603">
      <c r="C603" s="350"/>
    </row>
    <row r="604">
      <c r="C604" s="350"/>
    </row>
    <row r="605">
      <c r="C605" s="350"/>
    </row>
    <row r="606">
      <c r="C606" s="350"/>
    </row>
    <row r="607">
      <c r="C607" s="350"/>
    </row>
    <row r="608">
      <c r="C608" s="350"/>
    </row>
    <row r="609">
      <c r="C609" s="350"/>
    </row>
    <row r="610">
      <c r="C610" s="350"/>
    </row>
    <row r="611">
      <c r="C611" s="350"/>
    </row>
    <row r="612">
      <c r="C612" s="350"/>
    </row>
    <row r="613">
      <c r="C613" s="350"/>
    </row>
    <row r="614">
      <c r="C614" s="350"/>
    </row>
    <row r="615">
      <c r="C615" s="350"/>
    </row>
    <row r="616">
      <c r="C616" s="350"/>
    </row>
    <row r="617">
      <c r="C617" s="350"/>
    </row>
    <row r="618">
      <c r="C618" s="350"/>
    </row>
    <row r="619">
      <c r="C619" s="350"/>
    </row>
    <row r="620">
      <c r="C620" s="350"/>
    </row>
    <row r="621">
      <c r="C621" s="350"/>
    </row>
    <row r="622">
      <c r="C622" s="350"/>
    </row>
    <row r="623">
      <c r="C623" s="350"/>
    </row>
    <row r="624">
      <c r="C624" s="350"/>
    </row>
    <row r="625">
      <c r="C625" s="350"/>
    </row>
    <row r="626">
      <c r="C626" s="350"/>
    </row>
    <row r="627">
      <c r="C627" s="350"/>
    </row>
    <row r="628">
      <c r="C628" s="350"/>
    </row>
    <row r="629">
      <c r="C629" s="350"/>
    </row>
    <row r="630">
      <c r="C630" s="350"/>
    </row>
    <row r="631">
      <c r="C631" s="350"/>
    </row>
    <row r="632">
      <c r="C632" s="350"/>
    </row>
    <row r="633">
      <c r="C633" s="350"/>
    </row>
    <row r="634">
      <c r="C634" s="350"/>
    </row>
    <row r="635">
      <c r="C635" s="350"/>
    </row>
    <row r="636">
      <c r="C636" s="350"/>
    </row>
    <row r="637">
      <c r="C637" s="350"/>
    </row>
    <row r="638">
      <c r="C638" s="350"/>
    </row>
    <row r="639">
      <c r="C639" s="350"/>
    </row>
    <row r="640">
      <c r="C640" s="350"/>
    </row>
    <row r="641">
      <c r="C641" s="350"/>
    </row>
    <row r="642">
      <c r="C642" s="350"/>
    </row>
    <row r="643">
      <c r="C643" s="350"/>
    </row>
    <row r="644">
      <c r="C644" s="350"/>
    </row>
    <row r="645">
      <c r="C645" s="350"/>
    </row>
    <row r="646">
      <c r="C646" s="350"/>
    </row>
    <row r="647">
      <c r="C647" s="350"/>
    </row>
    <row r="648">
      <c r="C648" s="350"/>
    </row>
    <row r="649">
      <c r="C649" s="350"/>
    </row>
    <row r="650">
      <c r="C650" s="350"/>
    </row>
    <row r="651">
      <c r="C651" s="350"/>
    </row>
    <row r="652">
      <c r="C652" s="350"/>
    </row>
    <row r="653">
      <c r="C653" s="350"/>
    </row>
    <row r="654">
      <c r="C654" s="350"/>
    </row>
    <row r="655">
      <c r="C655" s="350"/>
    </row>
    <row r="656">
      <c r="C656" s="350"/>
    </row>
    <row r="657">
      <c r="C657" s="350"/>
    </row>
    <row r="658">
      <c r="C658" s="350"/>
    </row>
    <row r="659">
      <c r="C659" s="350"/>
    </row>
    <row r="660">
      <c r="C660" s="350"/>
    </row>
    <row r="661">
      <c r="C661" s="350"/>
    </row>
    <row r="662">
      <c r="C662" s="350"/>
    </row>
    <row r="663">
      <c r="C663" s="350"/>
    </row>
    <row r="664">
      <c r="C664" s="350"/>
    </row>
    <row r="665">
      <c r="C665" s="350"/>
    </row>
    <row r="666">
      <c r="C666" s="350"/>
    </row>
    <row r="667">
      <c r="C667" s="350"/>
    </row>
    <row r="668">
      <c r="C668" s="350"/>
    </row>
    <row r="669">
      <c r="C669" s="350"/>
    </row>
    <row r="670">
      <c r="C670" s="350"/>
    </row>
    <row r="671">
      <c r="C671" s="350"/>
    </row>
    <row r="672">
      <c r="C672" s="350"/>
    </row>
    <row r="673">
      <c r="C673" s="350"/>
    </row>
    <row r="674">
      <c r="C674" s="350"/>
    </row>
    <row r="675">
      <c r="C675" s="350"/>
    </row>
    <row r="676">
      <c r="C676" s="350"/>
    </row>
    <row r="677">
      <c r="C677" s="350"/>
    </row>
    <row r="678">
      <c r="C678" s="350"/>
    </row>
    <row r="679">
      <c r="C679" s="350"/>
    </row>
    <row r="680">
      <c r="C680" s="350"/>
    </row>
    <row r="681">
      <c r="C681" s="350"/>
    </row>
    <row r="682">
      <c r="C682" s="350"/>
    </row>
    <row r="683">
      <c r="C683" s="350"/>
    </row>
    <row r="684">
      <c r="C684" s="350"/>
    </row>
    <row r="685">
      <c r="C685" s="350"/>
    </row>
    <row r="686">
      <c r="C686" s="350"/>
    </row>
    <row r="687">
      <c r="C687" s="350"/>
    </row>
    <row r="688">
      <c r="C688" s="350"/>
    </row>
    <row r="689">
      <c r="C689" s="350"/>
    </row>
    <row r="690">
      <c r="C690" s="350"/>
    </row>
    <row r="691">
      <c r="C691" s="350"/>
    </row>
    <row r="692">
      <c r="C692" s="350"/>
    </row>
    <row r="693">
      <c r="C693" s="350"/>
    </row>
    <row r="694">
      <c r="C694" s="350"/>
    </row>
    <row r="695">
      <c r="C695" s="350"/>
    </row>
    <row r="696">
      <c r="C696" s="350"/>
    </row>
    <row r="697">
      <c r="C697" s="350"/>
    </row>
    <row r="698">
      <c r="C698" s="350"/>
    </row>
    <row r="699">
      <c r="C699" s="350"/>
    </row>
    <row r="700">
      <c r="C700" s="350"/>
    </row>
    <row r="701">
      <c r="C701" s="350"/>
    </row>
    <row r="702">
      <c r="C702" s="350"/>
    </row>
    <row r="703">
      <c r="C703" s="350"/>
    </row>
    <row r="704">
      <c r="C704" s="350"/>
    </row>
    <row r="705">
      <c r="C705" s="350"/>
    </row>
    <row r="706">
      <c r="C706" s="350"/>
    </row>
    <row r="707">
      <c r="C707" s="350"/>
    </row>
    <row r="708">
      <c r="C708" s="350"/>
    </row>
    <row r="709">
      <c r="C709" s="350"/>
    </row>
    <row r="710">
      <c r="C710" s="350"/>
    </row>
    <row r="711">
      <c r="C711" s="350"/>
    </row>
    <row r="712">
      <c r="C712" s="350"/>
    </row>
    <row r="713">
      <c r="C713" s="350"/>
    </row>
    <row r="714">
      <c r="C714" s="350"/>
    </row>
    <row r="715">
      <c r="C715" s="350"/>
    </row>
    <row r="716">
      <c r="C716" s="350"/>
    </row>
    <row r="717">
      <c r="C717" s="350"/>
    </row>
    <row r="718">
      <c r="C718" s="350"/>
    </row>
    <row r="719">
      <c r="C719" s="350"/>
    </row>
    <row r="720">
      <c r="C720" s="350"/>
    </row>
    <row r="721">
      <c r="C721" s="350"/>
    </row>
    <row r="722">
      <c r="C722" s="350"/>
    </row>
    <row r="723">
      <c r="C723" s="350"/>
    </row>
    <row r="724">
      <c r="C724" s="350"/>
    </row>
    <row r="725">
      <c r="C725" s="350"/>
    </row>
    <row r="726">
      <c r="C726" s="350"/>
    </row>
    <row r="727">
      <c r="C727" s="350"/>
    </row>
    <row r="728">
      <c r="C728" s="350"/>
    </row>
    <row r="729">
      <c r="C729" s="350"/>
    </row>
    <row r="730">
      <c r="C730" s="350"/>
    </row>
    <row r="731">
      <c r="C731" s="350"/>
    </row>
    <row r="732">
      <c r="C732" s="350"/>
    </row>
    <row r="733">
      <c r="C733" s="350"/>
    </row>
    <row r="734">
      <c r="C734" s="350"/>
    </row>
    <row r="735">
      <c r="C735" s="350"/>
    </row>
    <row r="736">
      <c r="C736" s="350"/>
    </row>
    <row r="737">
      <c r="C737" s="350"/>
    </row>
    <row r="738">
      <c r="C738" s="350"/>
    </row>
    <row r="739">
      <c r="C739" s="350"/>
    </row>
    <row r="740">
      <c r="C740" s="350"/>
    </row>
    <row r="741">
      <c r="C741" s="350"/>
    </row>
    <row r="742">
      <c r="C742" s="350"/>
    </row>
    <row r="743">
      <c r="C743" s="350"/>
    </row>
    <row r="744">
      <c r="C744" s="350"/>
    </row>
    <row r="745">
      <c r="C745" s="350"/>
    </row>
    <row r="746">
      <c r="C746" s="350"/>
    </row>
    <row r="747">
      <c r="C747" s="350"/>
    </row>
    <row r="748">
      <c r="C748" s="350"/>
    </row>
    <row r="749">
      <c r="C749" s="350"/>
    </row>
    <row r="750">
      <c r="C750" s="350"/>
    </row>
    <row r="751">
      <c r="C751" s="350"/>
    </row>
    <row r="752">
      <c r="C752" s="350"/>
    </row>
    <row r="753">
      <c r="C753" s="350"/>
    </row>
    <row r="754">
      <c r="C754" s="350"/>
    </row>
    <row r="755">
      <c r="C755" s="350"/>
    </row>
    <row r="756">
      <c r="C756" s="350"/>
    </row>
    <row r="757">
      <c r="C757" s="350"/>
    </row>
    <row r="758">
      <c r="C758" s="350"/>
    </row>
    <row r="759">
      <c r="C759" s="350"/>
    </row>
    <row r="760">
      <c r="C760" s="350"/>
    </row>
    <row r="761">
      <c r="C761" s="350"/>
    </row>
    <row r="762">
      <c r="C762" s="350"/>
    </row>
    <row r="763">
      <c r="C763" s="350"/>
    </row>
    <row r="764">
      <c r="C764" s="350"/>
    </row>
    <row r="765">
      <c r="C765" s="350"/>
    </row>
    <row r="766">
      <c r="C766" s="350"/>
    </row>
    <row r="767">
      <c r="C767" s="350"/>
    </row>
    <row r="768">
      <c r="C768" s="350"/>
    </row>
    <row r="769">
      <c r="C769" s="350"/>
    </row>
    <row r="770">
      <c r="C770" s="350"/>
    </row>
    <row r="771">
      <c r="C771" s="350"/>
    </row>
    <row r="772">
      <c r="C772" s="350"/>
    </row>
    <row r="773">
      <c r="C773" s="350"/>
    </row>
    <row r="774">
      <c r="C774" s="350"/>
    </row>
    <row r="775">
      <c r="C775" s="350"/>
    </row>
    <row r="776">
      <c r="C776" s="350"/>
    </row>
    <row r="777">
      <c r="C777" s="350"/>
    </row>
    <row r="778">
      <c r="C778" s="350"/>
    </row>
    <row r="779">
      <c r="C779" s="350"/>
    </row>
    <row r="780">
      <c r="C780" s="350"/>
    </row>
    <row r="781">
      <c r="C781" s="350"/>
    </row>
    <row r="782">
      <c r="C782" s="350"/>
    </row>
    <row r="783">
      <c r="C783" s="350"/>
    </row>
    <row r="784">
      <c r="C784" s="350"/>
    </row>
    <row r="785">
      <c r="C785" s="350"/>
    </row>
    <row r="786">
      <c r="C786" s="350"/>
    </row>
    <row r="787">
      <c r="C787" s="350"/>
    </row>
    <row r="788">
      <c r="C788" s="350"/>
    </row>
    <row r="789">
      <c r="C789" s="350"/>
    </row>
    <row r="790">
      <c r="C790" s="350"/>
    </row>
    <row r="791">
      <c r="C791" s="350"/>
    </row>
    <row r="792">
      <c r="C792" s="350"/>
    </row>
    <row r="793">
      <c r="C793" s="350"/>
    </row>
    <row r="794">
      <c r="C794" s="350"/>
    </row>
    <row r="795">
      <c r="C795" s="350"/>
    </row>
    <row r="796">
      <c r="C796" s="350"/>
    </row>
    <row r="797">
      <c r="C797" s="350"/>
    </row>
    <row r="798">
      <c r="C798" s="350"/>
    </row>
    <row r="799">
      <c r="C799" s="350"/>
    </row>
    <row r="800">
      <c r="C800" s="350"/>
    </row>
    <row r="801">
      <c r="C801" s="350"/>
    </row>
    <row r="802">
      <c r="C802" s="350"/>
    </row>
    <row r="803">
      <c r="C803" s="350"/>
    </row>
    <row r="804">
      <c r="C804" s="350"/>
    </row>
    <row r="805">
      <c r="C805" s="350"/>
    </row>
    <row r="806">
      <c r="C806" s="350"/>
    </row>
    <row r="807">
      <c r="C807" s="350"/>
    </row>
    <row r="808">
      <c r="C808" s="350"/>
    </row>
    <row r="809">
      <c r="C809" s="350"/>
    </row>
    <row r="810">
      <c r="C810" s="350"/>
    </row>
    <row r="811">
      <c r="C811" s="350"/>
    </row>
    <row r="812">
      <c r="C812" s="350"/>
    </row>
    <row r="813">
      <c r="C813" s="350"/>
    </row>
    <row r="814">
      <c r="C814" s="350"/>
    </row>
    <row r="815">
      <c r="C815" s="350"/>
    </row>
    <row r="816">
      <c r="C816" s="350"/>
    </row>
    <row r="817">
      <c r="C817" s="350"/>
    </row>
    <row r="818">
      <c r="C818" s="350"/>
    </row>
    <row r="819">
      <c r="C819" s="350"/>
    </row>
    <row r="820">
      <c r="C820" s="350"/>
    </row>
    <row r="821">
      <c r="C821" s="350"/>
    </row>
    <row r="822">
      <c r="C822" s="350"/>
    </row>
    <row r="823">
      <c r="C823" s="350"/>
    </row>
    <row r="824">
      <c r="C824" s="350"/>
    </row>
    <row r="825">
      <c r="C825" s="350"/>
    </row>
    <row r="826">
      <c r="C826" s="350"/>
    </row>
    <row r="827">
      <c r="C827" s="350"/>
    </row>
    <row r="828">
      <c r="C828" s="350"/>
    </row>
    <row r="829">
      <c r="C829" s="350"/>
    </row>
    <row r="830">
      <c r="C830" s="350"/>
    </row>
    <row r="831">
      <c r="C831" s="350"/>
    </row>
    <row r="832">
      <c r="C832" s="350"/>
    </row>
    <row r="833">
      <c r="C833" s="350"/>
    </row>
    <row r="834">
      <c r="C834" s="350"/>
    </row>
    <row r="835">
      <c r="C835" s="350"/>
    </row>
    <row r="836">
      <c r="C836" s="350"/>
    </row>
    <row r="837">
      <c r="C837" s="350"/>
    </row>
    <row r="838">
      <c r="C838" s="350"/>
    </row>
    <row r="839">
      <c r="C839" s="350"/>
    </row>
    <row r="840">
      <c r="C840" s="350"/>
    </row>
    <row r="841">
      <c r="C841" s="350"/>
    </row>
    <row r="842">
      <c r="C842" s="350"/>
    </row>
    <row r="843">
      <c r="C843" s="350"/>
    </row>
    <row r="844">
      <c r="C844" s="350"/>
    </row>
    <row r="845">
      <c r="C845" s="350"/>
    </row>
    <row r="846">
      <c r="C846" s="350"/>
    </row>
    <row r="847">
      <c r="C847" s="350"/>
    </row>
    <row r="848">
      <c r="C848" s="350"/>
    </row>
    <row r="849">
      <c r="C849" s="350"/>
    </row>
    <row r="850">
      <c r="C850" s="350"/>
    </row>
    <row r="851">
      <c r="C851" s="350"/>
    </row>
    <row r="852">
      <c r="C852" s="350"/>
    </row>
    <row r="853">
      <c r="C853" s="350"/>
    </row>
    <row r="854">
      <c r="C854" s="350"/>
    </row>
    <row r="855">
      <c r="C855" s="350"/>
    </row>
    <row r="856">
      <c r="C856" s="350"/>
    </row>
    <row r="857">
      <c r="C857" s="350"/>
    </row>
    <row r="858">
      <c r="C858" s="350"/>
    </row>
    <row r="859">
      <c r="C859" s="350"/>
    </row>
    <row r="860">
      <c r="C860" s="350"/>
    </row>
    <row r="861">
      <c r="C861" s="350"/>
    </row>
    <row r="862">
      <c r="C862" s="350"/>
    </row>
    <row r="863">
      <c r="C863" s="350"/>
    </row>
    <row r="864">
      <c r="C864" s="350"/>
    </row>
    <row r="865">
      <c r="C865" s="350"/>
    </row>
    <row r="866">
      <c r="C866" s="350"/>
    </row>
    <row r="867">
      <c r="C867" s="350"/>
    </row>
    <row r="868">
      <c r="C868" s="350"/>
    </row>
    <row r="869">
      <c r="C869" s="350"/>
    </row>
    <row r="870">
      <c r="C870" s="350"/>
    </row>
    <row r="871">
      <c r="C871" s="350"/>
    </row>
    <row r="872">
      <c r="C872" s="350"/>
    </row>
    <row r="873">
      <c r="C873" s="350"/>
    </row>
    <row r="874">
      <c r="C874" s="350"/>
    </row>
    <row r="875">
      <c r="C875" s="350"/>
    </row>
    <row r="876">
      <c r="C876" s="350"/>
    </row>
    <row r="877">
      <c r="C877" s="350"/>
    </row>
    <row r="878">
      <c r="C878" s="350"/>
    </row>
    <row r="879">
      <c r="C879" s="350"/>
    </row>
    <row r="880">
      <c r="C880" s="350"/>
    </row>
    <row r="881">
      <c r="C881" s="350"/>
    </row>
    <row r="882">
      <c r="C882" s="350"/>
    </row>
    <row r="883">
      <c r="C883" s="350"/>
    </row>
    <row r="884">
      <c r="C884" s="350"/>
    </row>
    <row r="885">
      <c r="C885" s="350"/>
    </row>
    <row r="886">
      <c r="C886" s="350"/>
    </row>
    <row r="887">
      <c r="C887" s="350"/>
    </row>
    <row r="888">
      <c r="C888" s="350"/>
    </row>
    <row r="889">
      <c r="C889" s="350"/>
    </row>
    <row r="890">
      <c r="C890" s="350"/>
    </row>
    <row r="891">
      <c r="C891" s="350"/>
    </row>
    <row r="892">
      <c r="C892" s="350"/>
    </row>
    <row r="893">
      <c r="C893" s="350"/>
    </row>
    <row r="894">
      <c r="C894" s="350"/>
    </row>
    <row r="895">
      <c r="C895" s="350"/>
    </row>
    <row r="896">
      <c r="C896" s="350"/>
    </row>
    <row r="897">
      <c r="C897" s="350"/>
    </row>
    <row r="898">
      <c r="C898" s="350"/>
    </row>
    <row r="899">
      <c r="C899" s="350"/>
    </row>
    <row r="900">
      <c r="C900" s="350"/>
    </row>
    <row r="901">
      <c r="C901" s="350"/>
    </row>
    <row r="902">
      <c r="C902" s="350"/>
    </row>
    <row r="903">
      <c r="C903" s="350"/>
    </row>
    <row r="904">
      <c r="C904" s="350"/>
    </row>
    <row r="905">
      <c r="C905" s="350"/>
    </row>
    <row r="906">
      <c r="C906" s="350"/>
    </row>
    <row r="907">
      <c r="C907" s="350"/>
    </row>
    <row r="908">
      <c r="C908" s="350"/>
    </row>
    <row r="909">
      <c r="C909" s="350"/>
    </row>
    <row r="910">
      <c r="C910" s="350"/>
    </row>
    <row r="911">
      <c r="C911" s="350"/>
    </row>
    <row r="912">
      <c r="C912" s="350"/>
    </row>
    <row r="913">
      <c r="C913" s="350"/>
    </row>
    <row r="914">
      <c r="C914" s="350"/>
    </row>
    <row r="915">
      <c r="C915" s="350"/>
    </row>
    <row r="916">
      <c r="C916" s="350"/>
    </row>
    <row r="917">
      <c r="C917" s="350"/>
    </row>
    <row r="918">
      <c r="C918" s="350"/>
    </row>
    <row r="919">
      <c r="C919" s="350"/>
    </row>
    <row r="920">
      <c r="C920" s="350"/>
    </row>
    <row r="921">
      <c r="C921" s="350"/>
    </row>
    <row r="922">
      <c r="C922" s="350"/>
    </row>
    <row r="923">
      <c r="C923" s="350"/>
    </row>
    <row r="924">
      <c r="C924" s="350"/>
    </row>
    <row r="925">
      <c r="C925" s="350"/>
    </row>
    <row r="926">
      <c r="C926" s="350"/>
    </row>
    <row r="927">
      <c r="C927" s="350"/>
    </row>
    <row r="928">
      <c r="C928" s="350"/>
    </row>
    <row r="929">
      <c r="C929" s="350"/>
    </row>
    <row r="930">
      <c r="C930" s="350"/>
    </row>
    <row r="931">
      <c r="C931" s="350"/>
    </row>
    <row r="932">
      <c r="C932" s="350"/>
    </row>
    <row r="933">
      <c r="C933" s="350"/>
    </row>
    <row r="934">
      <c r="C934" s="350"/>
    </row>
    <row r="935">
      <c r="C935" s="350"/>
    </row>
    <row r="936">
      <c r="C936" s="350"/>
    </row>
    <row r="937">
      <c r="C937" s="350"/>
    </row>
    <row r="938">
      <c r="C938" s="350"/>
    </row>
    <row r="939">
      <c r="C939" s="350"/>
    </row>
    <row r="940">
      <c r="C940" s="350"/>
    </row>
    <row r="941">
      <c r="C941" s="350"/>
    </row>
    <row r="942">
      <c r="C942" s="350"/>
    </row>
    <row r="943">
      <c r="C943" s="350"/>
    </row>
    <row r="944">
      <c r="C944" s="350"/>
    </row>
    <row r="945">
      <c r="C945" s="350"/>
    </row>
    <row r="946">
      <c r="C946" s="350"/>
    </row>
    <row r="947">
      <c r="C947" s="350"/>
    </row>
    <row r="948">
      <c r="C948" s="350"/>
    </row>
    <row r="949">
      <c r="C949" s="350"/>
    </row>
    <row r="950">
      <c r="C950" s="350"/>
    </row>
    <row r="951">
      <c r="C951" s="350"/>
    </row>
    <row r="952">
      <c r="C952" s="350"/>
    </row>
    <row r="953">
      <c r="C953" s="350"/>
    </row>
    <row r="954">
      <c r="C954" s="350"/>
    </row>
    <row r="955">
      <c r="C955" s="350"/>
    </row>
    <row r="956">
      <c r="C956" s="350"/>
    </row>
    <row r="957">
      <c r="C957" s="350"/>
    </row>
    <row r="958">
      <c r="C958" s="350"/>
    </row>
    <row r="959">
      <c r="C959" s="350"/>
    </row>
    <row r="960">
      <c r="C960" s="350"/>
    </row>
    <row r="961">
      <c r="C961" s="350"/>
    </row>
    <row r="962">
      <c r="C962" s="350"/>
    </row>
    <row r="963">
      <c r="C963" s="350"/>
    </row>
    <row r="964">
      <c r="C964" s="350"/>
    </row>
    <row r="965">
      <c r="C965" s="350"/>
    </row>
    <row r="966">
      <c r="C966" s="350"/>
    </row>
    <row r="967">
      <c r="C967" s="350"/>
    </row>
    <row r="968">
      <c r="C968" s="350"/>
    </row>
    <row r="969">
      <c r="C969" s="350"/>
    </row>
  </sheetData>
  <mergeCells count="17">
    <mergeCell ref="C6:D6"/>
    <mergeCell ref="C7:D7"/>
    <mergeCell ref="C8:D8"/>
    <mergeCell ref="C9:D9"/>
    <mergeCell ref="C10:D10"/>
    <mergeCell ref="C11:D11"/>
    <mergeCell ref="C12:D12"/>
    <mergeCell ref="A15:D15"/>
    <mergeCell ref="A16:D16"/>
    <mergeCell ref="A214:D214"/>
    <mergeCell ref="A1:D1"/>
    <mergeCell ref="A2:A5"/>
    <mergeCell ref="C2:D2"/>
    <mergeCell ref="C3:D3"/>
    <mergeCell ref="C4:D4"/>
    <mergeCell ref="C5:D5"/>
    <mergeCell ref="A6:A9"/>
  </mergeCells>
  <hyperlinks>
    <hyperlink r:id="rId1" ref="A16"/>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4" width="62.63"/>
  </cols>
  <sheetData>
    <row r="1">
      <c r="A1" s="339" t="s">
        <v>1100</v>
      </c>
    </row>
    <row r="2">
      <c r="A2" s="341" t="s">
        <v>1102</v>
      </c>
      <c r="B2" s="343" t="s">
        <v>1105</v>
      </c>
      <c r="C2" s="344" t="s">
        <v>1107</v>
      </c>
      <c r="D2" s="345" t="s">
        <v>1109</v>
      </c>
    </row>
    <row r="3">
      <c r="A3" s="347" t="s">
        <v>1111</v>
      </c>
      <c r="B3" s="348" t="s">
        <v>1113</v>
      </c>
      <c r="C3" s="348" t="s">
        <v>1114</v>
      </c>
      <c r="D3" s="348" t="s">
        <v>1115</v>
      </c>
    </row>
    <row r="4">
      <c r="A4" s="7"/>
      <c r="B4" s="7"/>
      <c r="C4" s="7"/>
      <c r="D4" s="7"/>
    </row>
    <row r="5">
      <c r="A5" s="7"/>
      <c r="B5" s="7"/>
      <c r="C5" s="7"/>
      <c r="D5" s="7"/>
    </row>
    <row r="6">
      <c r="A6" s="7"/>
      <c r="B6" s="7"/>
      <c r="C6" s="7"/>
      <c r="D6" s="7"/>
    </row>
    <row r="7">
      <c r="A7" s="7"/>
      <c r="B7" s="7"/>
      <c r="C7" s="7"/>
      <c r="D7" s="7"/>
    </row>
    <row r="8">
      <c r="A8" s="7"/>
      <c r="B8" s="7"/>
      <c r="C8" s="7"/>
      <c r="D8" s="7"/>
    </row>
    <row r="9">
      <c r="A9" s="7"/>
      <c r="B9" s="7"/>
      <c r="C9" s="7"/>
      <c r="D9" s="7"/>
    </row>
    <row r="10">
      <c r="A10" s="7"/>
      <c r="B10" s="7"/>
      <c r="C10" s="7"/>
      <c r="D10" s="7"/>
    </row>
    <row r="11">
      <c r="A11" s="7"/>
      <c r="B11" s="7"/>
      <c r="C11" s="7"/>
      <c r="D11" s="7"/>
    </row>
    <row r="12">
      <c r="A12" s="7"/>
      <c r="B12" s="7"/>
      <c r="C12" s="7"/>
      <c r="D12" s="7"/>
    </row>
    <row r="13">
      <c r="A13" s="7"/>
      <c r="B13" s="7"/>
      <c r="C13" s="7"/>
      <c r="D13" s="7"/>
    </row>
    <row r="14">
      <c r="A14" s="7"/>
      <c r="B14" s="7"/>
      <c r="C14" s="7"/>
      <c r="D14" s="7"/>
    </row>
    <row r="15">
      <c r="A15" s="7"/>
      <c r="B15" s="7"/>
      <c r="C15" s="7"/>
      <c r="D15" s="7"/>
    </row>
    <row r="16">
      <c r="A16" s="7"/>
      <c r="B16" s="7"/>
      <c r="C16" s="7"/>
      <c r="D16" s="7"/>
    </row>
    <row r="17">
      <c r="A17" s="7"/>
      <c r="B17" s="7"/>
      <c r="C17" s="7"/>
      <c r="D17" s="7"/>
    </row>
    <row r="18">
      <c r="A18" s="7"/>
      <c r="B18" s="7"/>
      <c r="C18" s="7"/>
      <c r="D18" s="7"/>
    </row>
    <row r="19">
      <c r="A19" s="7"/>
      <c r="B19" s="7"/>
      <c r="C19" s="7"/>
      <c r="D19" s="7"/>
    </row>
    <row r="20">
      <c r="A20" s="7"/>
      <c r="B20" s="7"/>
      <c r="C20" s="7"/>
      <c r="D20" s="7"/>
    </row>
    <row r="21">
      <c r="A21" s="7"/>
      <c r="B21" s="7"/>
      <c r="C21" s="7"/>
      <c r="D21" s="7"/>
    </row>
    <row r="22">
      <c r="A22" s="7"/>
      <c r="B22" s="7"/>
      <c r="C22" s="7"/>
      <c r="D22" s="7"/>
    </row>
    <row r="23">
      <c r="A23" s="7"/>
      <c r="B23" s="7"/>
      <c r="C23" s="7"/>
      <c r="D23" s="7"/>
    </row>
    <row r="24">
      <c r="A24" s="7"/>
      <c r="B24" s="7"/>
      <c r="C24" s="7"/>
      <c r="D24" s="7"/>
    </row>
    <row r="25">
      <c r="A25" s="7"/>
      <c r="B25" s="7"/>
      <c r="C25" s="7"/>
      <c r="D25" s="7"/>
    </row>
    <row r="26">
      <c r="A26" s="7"/>
      <c r="B26" s="7"/>
      <c r="C26" s="7"/>
      <c r="D26" s="7"/>
    </row>
    <row r="27">
      <c r="A27" s="7"/>
      <c r="B27" s="7"/>
      <c r="C27" s="7"/>
      <c r="D27" s="7"/>
    </row>
    <row r="28">
      <c r="A28" s="7"/>
      <c r="B28" s="7"/>
      <c r="C28" s="7"/>
      <c r="D28" s="7"/>
    </row>
    <row r="29">
      <c r="A29" s="7"/>
      <c r="B29" s="7"/>
      <c r="C29" s="7"/>
      <c r="D29" s="7"/>
    </row>
    <row r="30">
      <c r="A30" s="7"/>
      <c r="B30" s="7"/>
      <c r="C30" s="7"/>
      <c r="D30" s="7"/>
    </row>
    <row r="31">
      <c r="A31" s="7"/>
      <c r="B31" s="7"/>
      <c r="C31" s="7"/>
      <c r="D31" s="7"/>
    </row>
    <row r="32">
      <c r="A32" s="7"/>
      <c r="B32" s="7"/>
      <c r="C32" s="7"/>
      <c r="D32" s="7"/>
    </row>
    <row r="33">
      <c r="A33" s="7"/>
      <c r="B33" s="7"/>
      <c r="C33" s="7"/>
      <c r="D33" s="7"/>
    </row>
    <row r="34">
      <c r="A34" s="7"/>
      <c r="B34" s="7"/>
      <c r="C34" s="7"/>
      <c r="D34" s="7"/>
    </row>
    <row r="35">
      <c r="A35" s="7"/>
      <c r="B35" s="7"/>
      <c r="C35" s="7"/>
      <c r="D35" s="7"/>
    </row>
    <row r="36">
      <c r="A36" s="7"/>
      <c r="B36" s="7"/>
      <c r="C36" s="7"/>
      <c r="D36" s="7"/>
    </row>
    <row r="37">
      <c r="A37" s="7"/>
      <c r="B37" s="7"/>
      <c r="C37" s="7"/>
      <c r="D37" s="7"/>
    </row>
    <row r="38">
      <c r="A38" s="7"/>
      <c r="B38" s="7"/>
      <c r="C38" s="7"/>
      <c r="D38" s="7"/>
    </row>
    <row r="39">
      <c r="A39" s="7"/>
      <c r="B39" s="7"/>
      <c r="C39" s="7"/>
      <c r="D39" s="7"/>
    </row>
    <row r="40">
      <c r="A40" s="7"/>
      <c r="B40" s="7"/>
      <c r="C40" s="7"/>
      <c r="D40" s="7"/>
    </row>
    <row r="41">
      <c r="A41" s="7"/>
      <c r="B41" s="7"/>
      <c r="C41" s="7"/>
      <c r="D41" s="7"/>
    </row>
    <row r="42">
      <c r="A42" s="7"/>
      <c r="B42" s="7"/>
      <c r="C42" s="7"/>
      <c r="D42" s="7"/>
    </row>
    <row r="43">
      <c r="A43" s="7"/>
      <c r="B43" s="7"/>
      <c r="C43" s="7"/>
      <c r="D43" s="7"/>
    </row>
    <row r="44">
      <c r="A44" s="7"/>
      <c r="B44" s="7"/>
      <c r="C44" s="7"/>
      <c r="D44" s="7"/>
    </row>
    <row r="45">
      <c r="A45" s="7"/>
      <c r="B45" s="7"/>
      <c r="C45" s="7"/>
      <c r="D45" s="7"/>
    </row>
    <row r="46">
      <c r="A46" s="7"/>
      <c r="B46" s="7"/>
      <c r="C46" s="7"/>
      <c r="D46" s="7"/>
    </row>
    <row r="47">
      <c r="A47" s="7"/>
      <c r="B47" s="7"/>
      <c r="C47" s="7"/>
      <c r="D47" s="7"/>
    </row>
    <row r="48">
      <c r="A48" s="7"/>
      <c r="B48" s="7"/>
      <c r="C48" s="7"/>
      <c r="D48" s="7"/>
    </row>
    <row r="49">
      <c r="A49" s="7"/>
      <c r="B49" s="7"/>
      <c r="C49" s="7"/>
      <c r="D49" s="7"/>
    </row>
    <row r="50">
      <c r="A50" s="7"/>
      <c r="B50" s="7"/>
      <c r="C50" s="7"/>
      <c r="D50" s="7"/>
    </row>
    <row r="51">
      <c r="A51" s="7"/>
      <c r="B51" s="7"/>
      <c r="C51" s="7"/>
      <c r="D51" s="7"/>
    </row>
    <row r="52">
      <c r="A52" s="7"/>
      <c r="B52" s="7"/>
      <c r="C52" s="7"/>
      <c r="D52" s="7"/>
    </row>
    <row r="53">
      <c r="A53" s="7"/>
      <c r="B53" s="7"/>
      <c r="C53" s="7"/>
      <c r="D53" s="7"/>
    </row>
    <row r="54">
      <c r="A54" s="7"/>
      <c r="B54" s="7"/>
      <c r="C54" s="7"/>
      <c r="D54" s="7"/>
    </row>
    <row r="55">
      <c r="A55" s="7"/>
      <c r="B55" s="7"/>
      <c r="C55" s="7"/>
      <c r="D55" s="7"/>
    </row>
    <row r="56">
      <c r="A56" s="7"/>
      <c r="B56" s="7"/>
      <c r="C56" s="7"/>
      <c r="D56" s="7"/>
    </row>
    <row r="57">
      <c r="A57" s="7"/>
      <c r="B57" s="7"/>
      <c r="C57" s="7"/>
      <c r="D57" s="7"/>
    </row>
    <row r="58">
      <c r="A58" s="7"/>
      <c r="B58" s="7"/>
      <c r="C58" s="7"/>
      <c r="D58" s="7"/>
    </row>
    <row r="59">
      <c r="A59" s="7"/>
      <c r="B59" s="7"/>
      <c r="C59" s="7"/>
      <c r="D59" s="7"/>
    </row>
    <row r="60">
      <c r="A60" s="7"/>
      <c r="B60" s="7"/>
      <c r="C60" s="7"/>
      <c r="D60" s="7"/>
    </row>
    <row r="61">
      <c r="A61" s="7"/>
      <c r="B61" s="7"/>
      <c r="C61" s="7"/>
      <c r="D61" s="7"/>
    </row>
    <row r="62">
      <c r="A62" s="7"/>
      <c r="B62" s="7"/>
      <c r="C62" s="7"/>
      <c r="D62" s="7"/>
    </row>
    <row r="63">
      <c r="A63" s="7"/>
      <c r="B63" s="7"/>
      <c r="C63" s="7"/>
      <c r="D63" s="7"/>
    </row>
    <row r="64">
      <c r="A64" s="7"/>
      <c r="B64" s="7"/>
      <c r="C64" s="7"/>
      <c r="D64" s="7"/>
    </row>
    <row r="65">
      <c r="A65" s="7"/>
      <c r="B65" s="7"/>
      <c r="C65" s="7"/>
      <c r="D65" s="7"/>
    </row>
    <row r="66">
      <c r="A66" s="7"/>
      <c r="B66" s="7"/>
      <c r="C66" s="7"/>
      <c r="D66" s="7"/>
    </row>
    <row r="67">
      <c r="A67" s="7"/>
      <c r="B67" s="7"/>
      <c r="C67" s="7"/>
      <c r="D67" s="7"/>
    </row>
    <row r="68">
      <c r="A68" s="7"/>
      <c r="B68" s="7"/>
      <c r="C68" s="7"/>
      <c r="D68" s="7"/>
    </row>
    <row r="69">
      <c r="A69" s="7"/>
      <c r="B69" s="7"/>
      <c r="C69" s="7"/>
      <c r="D69" s="7"/>
    </row>
    <row r="70">
      <c r="A70" s="7"/>
      <c r="B70" s="7"/>
      <c r="C70" s="7"/>
      <c r="D70" s="7"/>
    </row>
    <row r="71">
      <c r="A71" s="7"/>
      <c r="B71" s="7"/>
      <c r="C71" s="7"/>
      <c r="D71" s="7"/>
    </row>
    <row r="72">
      <c r="A72" s="7"/>
      <c r="B72" s="7"/>
      <c r="C72" s="7"/>
      <c r="D72" s="7"/>
    </row>
    <row r="73">
      <c r="A73" s="7"/>
      <c r="B73" s="7"/>
      <c r="C73" s="7"/>
      <c r="D73" s="7"/>
    </row>
    <row r="74">
      <c r="A74" s="7"/>
      <c r="B74" s="7"/>
      <c r="C74" s="7"/>
      <c r="D74" s="7"/>
    </row>
    <row r="75">
      <c r="A75" s="7"/>
      <c r="B75" s="7"/>
      <c r="C75" s="7"/>
      <c r="D75" s="7"/>
    </row>
    <row r="76">
      <c r="A76" s="7"/>
      <c r="B76" s="7"/>
      <c r="C76" s="7"/>
      <c r="D76" s="7"/>
    </row>
    <row r="77">
      <c r="A77" s="7"/>
      <c r="B77" s="7"/>
      <c r="C77" s="7"/>
      <c r="D77" s="7"/>
    </row>
    <row r="78">
      <c r="A78" s="7"/>
      <c r="B78" s="7"/>
      <c r="C78" s="7"/>
      <c r="D78" s="7"/>
    </row>
    <row r="79">
      <c r="A79" s="7"/>
      <c r="B79" s="7"/>
      <c r="C79" s="7"/>
      <c r="D79" s="7"/>
    </row>
    <row r="80">
      <c r="A80" s="7"/>
      <c r="B80" s="7"/>
      <c r="C80" s="7"/>
      <c r="D80" s="7"/>
    </row>
    <row r="81">
      <c r="A81" s="7"/>
      <c r="B81" s="7"/>
      <c r="C81" s="7"/>
      <c r="D81" s="7"/>
    </row>
    <row r="82">
      <c r="A82" s="7"/>
      <c r="B82" s="7"/>
      <c r="C82" s="7"/>
      <c r="D82" s="7"/>
    </row>
    <row r="83">
      <c r="A83" s="7"/>
      <c r="B83" s="7"/>
      <c r="C83" s="7"/>
      <c r="D83" s="7"/>
    </row>
    <row r="84">
      <c r="A84" s="7"/>
      <c r="B84" s="7"/>
      <c r="C84" s="7"/>
      <c r="D84" s="7"/>
    </row>
    <row r="85">
      <c r="A85" s="7"/>
      <c r="B85" s="7"/>
      <c r="C85" s="7"/>
      <c r="D85" s="7"/>
    </row>
    <row r="86">
      <c r="A86" s="7"/>
      <c r="B86" s="7"/>
      <c r="C86" s="7"/>
      <c r="D86" s="7"/>
    </row>
    <row r="87">
      <c r="A87" s="7"/>
      <c r="B87" s="7"/>
      <c r="C87" s="7"/>
      <c r="D87" s="7"/>
    </row>
    <row r="88">
      <c r="A88" s="7"/>
      <c r="B88" s="7"/>
      <c r="C88" s="7"/>
      <c r="D88" s="7"/>
    </row>
    <row r="89">
      <c r="A89" s="7"/>
      <c r="B89" s="7"/>
      <c r="C89" s="7"/>
      <c r="D89" s="7"/>
    </row>
    <row r="90">
      <c r="A90" s="7"/>
      <c r="B90" s="7"/>
      <c r="C90" s="7"/>
      <c r="D90" s="7"/>
    </row>
    <row r="91">
      <c r="A91" s="7"/>
      <c r="B91" s="7"/>
      <c r="C91" s="7"/>
      <c r="D91" s="7"/>
    </row>
    <row r="92">
      <c r="A92" s="7"/>
      <c r="B92" s="7"/>
      <c r="C92" s="7"/>
      <c r="D92" s="7"/>
    </row>
    <row r="93">
      <c r="A93" s="7"/>
      <c r="B93" s="7"/>
      <c r="C93" s="7"/>
      <c r="D93" s="7"/>
    </row>
    <row r="94">
      <c r="A94" s="7"/>
      <c r="B94" s="7"/>
      <c r="C94" s="7"/>
      <c r="D94" s="7"/>
    </row>
    <row r="95">
      <c r="A95" s="7"/>
      <c r="B95" s="7"/>
      <c r="C95" s="7"/>
      <c r="D95" s="7"/>
    </row>
    <row r="96">
      <c r="A96" s="7"/>
      <c r="B96" s="7"/>
      <c r="C96" s="7"/>
      <c r="D96" s="7"/>
    </row>
    <row r="97">
      <c r="A97" s="7"/>
      <c r="B97" s="7"/>
      <c r="C97" s="7"/>
      <c r="D97" s="7"/>
    </row>
    <row r="98">
      <c r="A98" s="7"/>
      <c r="B98" s="7"/>
      <c r="C98" s="7"/>
      <c r="D98" s="7"/>
    </row>
    <row r="99">
      <c r="A99" s="7"/>
      <c r="B99" s="7"/>
      <c r="C99" s="7"/>
      <c r="D99" s="7"/>
    </row>
    <row r="100">
      <c r="A100" s="7"/>
      <c r="B100" s="7"/>
      <c r="C100" s="7"/>
      <c r="D100" s="7"/>
    </row>
    <row r="101">
      <c r="A101" s="7"/>
      <c r="B101" s="7"/>
      <c r="C101" s="7"/>
      <c r="D101" s="7"/>
    </row>
    <row r="102">
      <c r="A102" s="7"/>
      <c r="B102" s="7"/>
      <c r="C102" s="7"/>
      <c r="D102" s="7"/>
    </row>
    <row r="103">
      <c r="A103" s="7"/>
      <c r="B103" s="7"/>
      <c r="C103" s="7"/>
      <c r="D103" s="7"/>
    </row>
    <row r="104">
      <c r="A104" s="7"/>
      <c r="B104" s="7"/>
      <c r="C104" s="7"/>
      <c r="D104" s="7"/>
    </row>
    <row r="105">
      <c r="A105" s="7"/>
      <c r="B105" s="7"/>
      <c r="C105" s="7"/>
      <c r="D105" s="7"/>
    </row>
    <row r="106">
      <c r="A106" s="7"/>
      <c r="B106" s="7"/>
      <c r="C106" s="7"/>
      <c r="D106" s="7"/>
    </row>
    <row r="107">
      <c r="A107" s="7"/>
      <c r="B107" s="7"/>
      <c r="C107" s="7"/>
      <c r="D107" s="7"/>
    </row>
    <row r="108">
      <c r="A108" s="7"/>
      <c r="B108" s="7"/>
      <c r="C108" s="7"/>
      <c r="D108" s="7"/>
    </row>
    <row r="109">
      <c r="A109" s="7"/>
      <c r="B109" s="7"/>
      <c r="C109" s="7"/>
      <c r="D109" s="7"/>
    </row>
    <row r="110">
      <c r="A110" s="7"/>
      <c r="B110" s="7"/>
      <c r="C110" s="7"/>
      <c r="D110" s="7"/>
    </row>
    <row r="111">
      <c r="A111" s="7"/>
      <c r="B111" s="7"/>
      <c r="C111" s="7"/>
      <c r="D111" s="7"/>
    </row>
    <row r="112">
      <c r="A112" s="7"/>
      <c r="B112" s="7"/>
      <c r="C112" s="7"/>
      <c r="D112" s="7"/>
    </row>
    <row r="113">
      <c r="A113" s="7"/>
      <c r="B113" s="7"/>
      <c r="C113" s="7"/>
      <c r="D113" s="7"/>
    </row>
    <row r="114">
      <c r="A114" s="7"/>
      <c r="B114" s="7"/>
      <c r="C114" s="7"/>
      <c r="D114" s="7"/>
    </row>
    <row r="115">
      <c r="A115" s="7"/>
      <c r="B115" s="7"/>
      <c r="C115" s="7"/>
      <c r="D115" s="7"/>
    </row>
    <row r="116">
      <c r="A116" s="7"/>
      <c r="B116" s="7"/>
      <c r="C116" s="7"/>
      <c r="D116" s="7"/>
    </row>
    <row r="117">
      <c r="A117" s="7"/>
      <c r="B117" s="7"/>
      <c r="C117" s="7"/>
      <c r="D117" s="7"/>
    </row>
    <row r="118">
      <c r="A118" s="7"/>
      <c r="B118" s="7"/>
      <c r="C118" s="7"/>
      <c r="D118" s="7"/>
    </row>
    <row r="119">
      <c r="A119" s="7"/>
      <c r="B119" s="7"/>
      <c r="C119" s="7"/>
      <c r="D119" s="7"/>
    </row>
    <row r="120">
      <c r="A120" s="7"/>
      <c r="B120" s="7"/>
      <c r="C120" s="7"/>
      <c r="D120" s="7"/>
    </row>
    <row r="121">
      <c r="A121" s="7"/>
      <c r="B121" s="7"/>
      <c r="C121" s="7"/>
      <c r="D121" s="7"/>
    </row>
    <row r="122">
      <c r="A122" s="7"/>
      <c r="B122" s="7"/>
      <c r="C122" s="7"/>
      <c r="D122" s="7"/>
    </row>
    <row r="123">
      <c r="A123" s="7"/>
      <c r="B123" s="7"/>
      <c r="C123" s="7"/>
      <c r="D123" s="7"/>
    </row>
    <row r="124">
      <c r="A124" s="7"/>
      <c r="B124" s="7"/>
      <c r="C124" s="7"/>
      <c r="D124" s="7"/>
    </row>
    <row r="125">
      <c r="A125" s="7"/>
      <c r="B125" s="7"/>
      <c r="C125" s="7"/>
      <c r="D125" s="7"/>
    </row>
    <row r="126">
      <c r="A126" s="7"/>
      <c r="B126" s="7"/>
      <c r="C126" s="7"/>
      <c r="D126" s="7"/>
    </row>
    <row r="127">
      <c r="A127" s="7"/>
      <c r="B127" s="7"/>
      <c r="C127" s="7"/>
      <c r="D127" s="7"/>
    </row>
    <row r="128">
      <c r="A128" s="7"/>
      <c r="B128" s="7"/>
      <c r="C128" s="7"/>
      <c r="D128" s="7"/>
    </row>
    <row r="129">
      <c r="A129" s="7"/>
      <c r="B129" s="7"/>
      <c r="C129" s="7"/>
      <c r="D129" s="7"/>
    </row>
    <row r="130">
      <c r="A130" s="7"/>
      <c r="B130" s="7"/>
      <c r="C130" s="7"/>
      <c r="D130" s="7"/>
    </row>
    <row r="131">
      <c r="A131" s="7"/>
      <c r="B131" s="7"/>
      <c r="C131" s="7"/>
      <c r="D131" s="7"/>
    </row>
    <row r="132">
      <c r="A132" s="7"/>
      <c r="B132" s="7"/>
      <c r="C132" s="7"/>
      <c r="D132" s="7"/>
    </row>
    <row r="133">
      <c r="A133" s="7"/>
      <c r="B133" s="7"/>
      <c r="C133" s="7"/>
      <c r="D133" s="7"/>
    </row>
    <row r="134">
      <c r="A134" s="7"/>
      <c r="B134" s="7"/>
      <c r="C134" s="7"/>
      <c r="D134" s="7"/>
    </row>
    <row r="135">
      <c r="A135" s="7"/>
      <c r="B135" s="7"/>
      <c r="C135" s="7"/>
      <c r="D135" s="7"/>
    </row>
    <row r="136">
      <c r="A136" s="7"/>
      <c r="B136" s="7"/>
      <c r="C136" s="7"/>
      <c r="D136" s="7"/>
    </row>
    <row r="137">
      <c r="A137" s="7"/>
      <c r="B137" s="7"/>
      <c r="C137" s="7"/>
      <c r="D137" s="7"/>
    </row>
    <row r="138">
      <c r="A138" s="7"/>
      <c r="B138" s="7"/>
      <c r="C138" s="7"/>
      <c r="D138" s="7"/>
    </row>
    <row r="139">
      <c r="A139" s="7"/>
      <c r="B139" s="7"/>
      <c r="C139" s="7"/>
      <c r="D139" s="7"/>
    </row>
    <row r="140">
      <c r="A140" s="7"/>
      <c r="B140" s="7"/>
      <c r="C140" s="7"/>
      <c r="D140" s="7"/>
    </row>
    <row r="141">
      <c r="A141" s="7"/>
      <c r="B141" s="7"/>
      <c r="C141" s="7"/>
      <c r="D141" s="7"/>
    </row>
    <row r="142">
      <c r="A142" s="7"/>
      <c r="B142" s="7"/>
      <c r="C142" s="7"/>
      <c r="D142" s="7"/>
    </row>
    <row r="143">
      <c r="A143" s="7"/>
      <c r="B143" s="7"/>
      <c r="C143" s="7"/>
      <c r="D143" s="7"/>
    </row>
    <row r="144">
      <c r="A144" s="7"/>
      <c r="B144" s="7"/>
      <c r="C144" s="7"/>
      <c r="D144" s="7"/>
    </row>
    <row r="145">
      <c r="A145" s="7"/>
      <c r="B145" s="7"/>
      <c r="C145" s="7"/>
      <c r="D145" s="7"/>
    </row>
    <row r="146">
      <c r="A146" s="7"/>
      <c r="B146" s="7"/>
      <c r="C146" s="7"/>
      <c r="D146" s="7"/>
    </row>
    <row r="147">
      <c r="A147" s="7"/>
      <c r="B147" s="7"/>
      <c r="C147" s="7"/>
      <c r="D147" s="7"/>
    </row>
    <row r="148">
      <c r="A148" s="7"/>
      <c r="B148" s="7"/>
      <c r="C148" s="7"/>
      <c r="D148" s="7"/>
    </row>
    <row r="149">
      <c r="A149" s="7"/>
      <c r="B149" s="7"/>
      <c r="C149" s="7"/>
      <c r="D149" s="7"/>
    </row>
    <row r="150">
      <c r="A150" s="7"/>
      <c r="B150" s="7"/>
      <c r="C150" s="7"/>
      <c r="D150" s="7"/>
    </row>
    <row r="151">
      <c r="A151" s="7"/>
      <c r="B151" s="7"/>
      <c r="C151" s="7"/>
      <c r="D151" s="7"/>
    </row>
    <row r="152">
      <c r="A152" s="7"/>
      <c r="B152" s="7"/>
      <c r="C152" s="7"/>
      <c r="D152" s="7"/>
    </row>
    <row r="153">
      <c r="A153" s="7"/>
      <c r="B153" s="7"/>
      <c r="C153" s="7"/>
      <c r="D153" s="7"/>
    </row>
    <row r="154">
      <c r="A154" s="7"/>
      <c r="B154" s="7"/>
      <c r="C154" s="7"/>
      <c r="D154" s="7"/>
    </row>
    <row r="155">
      <c r="A155" s="7"/>
      <c r="B155" s="7"/>
      <c r="C155" s="7"/>
      <c r="D155" s="7"/>
    </row>
    <row r="156">
      <c r="A156" s="7"/>
      <c r="B156" s="7"/>
      <c r="C156" s="7"/>
      <c r="D156" s="7"/>
    </row>
    <row r="157">
      <c r="A157" s="7"/>
      <c r="B157" s="7"/>
      <c r="C157" s="7"/>
      <c r="D157" s="7"/>
    </row>
    <row r="158">
      <c r="A158" s="7"/>
      <c r="B158" s="7"/>
      <c r="C158" s="7"/>
      <c r="D158" s="7"/>
    </row>
    <row r="159">
      <c r="A159" s="7"/>
      <c r="B159" s="7"/>
      <c r="C159" s="7"/>
      <c r="D159" s="7"/>
    </row>
    <row r="160">
      <c r="A160" s="7"/>
      <c r="B160" s="7"/>
      <c r="C160" s="7"/>
      <c r="D160" s="7"/>
    </row>
    <row r="161">
      <c r="A161" s="7"/>
      <c r="B161" s="7"/>
      <c r="C161" s="7"/>
      <c r="D161" s="7"/>
    </row>
    <row r="162">
      <c r="A162" s="7"/>
      <c r="B162" s="7"/>
      <c r="C162" s="7"/>
      <c r="D162" s="7"/>
    </row>
    <row r="163">
      <c r="A163" s="7"/>
      <c r="B163" s="7"/>
      <c r="C163" s="7"/>
      <c r="D163" s="7"/>
    </row>
    <row r="164">
      <c r="A164" s="7"/>
      <c r="B164" s="7"/>
      <c r="C164" s="7"/>
      <c r="D164" s="7"/>
    </row>
    <row r="165">
      <c r="A165" s="7"/>
      <c r="B165" s="7"/>
      <c r="C165" s="7"/>
      <c r="D165" s="7"/>
    </row>
    <row r="166">
      <c r="A166" s="7"/>
      <c r="B166" s="7"/>
      <c r="C166" s="7"/>
      <c r="D166" s="7"/>
    </row>
    <row r="167">
      <c r="A167" s="7"/>
      <c r="B167" s="7"/>
      <c r="C167" s="7"/>
      <c r="D167" s="7"/>
    </row>
    <row r="168">
      <c r="A168" s="7"/>
      <c r="B168" s="7"/>
      <c r="C168" s="7"/>
      <c r="D168" s="7"/>
    </row>
    <row r="169">
      <c r="A169" s="7"/>
      <c r="B169" s="7"/>
      <c r="C169" s="7"/>
      <c r="D169" s="7"/>
    </row>
    <row r="170">
      <c r="A170" s="7"/>
      <c r="B170" s="7"/>
      <c r="C170" s="7"/>
      <c r="D170" s="7"/>
    </row>
    <row r="171">
      <c r="A171" s="7"/>
      <c r="B171" s="7"/>
      <c r="C171" s="7"/>
      <c r="D171" s="7"/>
    </row>
    <row r="172">
      <c r="A172" s="7"/>
      <c r="B172" s="7"/>
      <c r="C172" s="7"/>
      <c r="D172" s="7"/>
    </row>
    <row r="173">
      <c r="A173" s="7"/>
      <c r="B173" s="7"/>
      <c r="C173" s="7"/>
      <c r="D173" s="7"/>
    </row>
    <row r="174">
      <c r="A174" s="7"/>
      <c r="B174" s="7"/>
      <c r="C174" s="7"/>
      <c r="D174" s="7"/>
    </row>
    <row r="175">
      <c r="A175" s="7"/>
      <c r="B175" s="7"/>
      <c r="C175" s="7"/>
      <c r="D175" s="7"/>
    </row>
    <row r="176">
      <c r="A176" s="7"/>
      <c r="B176" s="7"/>
      <c r="C176" s="7"/>
      <c r="D176" s="7"/>
    </row>
    <row r="177">
      <c r="A177" s="7"/>
      <c r="B177" s="7"/>
      <c r="C177" s="7"/>
      <c r="D177" s="7"/>
    </row>
    <row r="178">
      <c r="A178" s="7"/>
      <c r="B178" s="7"/>
      <c r="C178" s="7"/>
      <c r="D178" s="7"/>
    </row>
    <row r="179">
      <c r="A179" s="7"/>
      <c r="B179" s="7"/>
      <c r="C179" s="7"/>
      <c r="D179" s="7"/>
    </row>
    <row r="180">
      <c r="A180" s="7"/>
      <c r="B180" s="7"/>
      <c r="C180" s="7"/>
      <c r="D180" s="7"/>
    </row>
    <row r="181">
      <c r="A181" s="7"/>
      <c r="B181" s="7"/>
      <c r="C181" s="7"/>
      <c r="D181" s="7"/>
    </row>
    <row r="182">
      <c r="A182" s="7"/>
      <c r="B182" s="7"/>
      <c r="C182" s="7"/>
      <c r="D182" s="7"/>
    </row>
    <row r="183">
      <c r="A183" s="7"/>
      <c r="B183" s="7"/>
      <c r="C183" s="7"/>
      <c r="D183" s="7"/>
    </row>
    <row r="184">
      <c r="A184" s="7"/>
      <c r="B184" s="7"/>
      <c r="C184" s="7"/>
      <c r="D184" s="7"/>
    </row>
    <row r="185">
      <c r="A185" s="7"/>
      <c r="B185" s="7"/>
      <c r="C185" s="7"/>
      <c r="D185" s="7"/>
    </row>
    <row r="186">
      <c r="A186" s="7"/>
      <c r="B186" s="7"/>
      <c r="C186" s="7"/>
      <c r="D186" s="7"/>
    </row>
    <row r="187">
      <c r="A187" s="7"/>
      <c r="B187" s="7"/>
      <c r="C187" s="7"/>
      <c r="D187" s="7"/>
    </row>
    <row r="188">
      <c r="A188" s="7"/>
      <c r="B188" s="7"/>
      <c r="C188" s="7"/>
      <c r="D188" s="7"/>
    </row>
    <row r="189">
      <c r="A189" s="7"/>
      <c r="B189" s="7"/>
      <c r="C189" s="7"/>
      <c r="D189" s="7"/>
    </row>
    <row r="190">
      <c r="A190" s="7"/>
      <c r="B190" s="7"/>
      <c r="C190" s="7"/>
      <c r="D190" s="7"/>
    </row>
    <row r="191">
      <c r="A191" s="7"/>
      <c r="B191" s="7"/>
      <c r="C191" s="7"/>
      <c r="D191" s="7"/>
    </row>
    <row r="192">
      <c r="A192" s="7"/>
      <c r="B192" s="7"/>
      <c r="C192" s="7"/>
      <c r="D192" s="7"/>
    </row>
    <row r="193">
      <c r="A193" s="7"/>
      <c r="B193" s="7"/>
      <c r="C193" s="7"/>
      <c r="D193" s="7"/>
    </row>
    <row r="194">
      <c r="A194" s="7"/>
      <c r="B194" s="7"/>
      <c r="C194" s="7"/>
      <c r="D194" s="7"/>
    </row>
    <row r="195">
      <c r="A195" s="7"/>
      <c r="B195" s="7"/>
      <c r="C195" s="7"/>
      <c r="D195" s="7"/>
    </row>
    <row r="196">
      <c r="A196" s="7"/>
      <c r="B196" s="7"/>
      <c r="C196" s="7"/>
      <c r="D196" s="7"/>
    </row>
    <row r="197">
      <c r="A197" s="7"/>
      <c r="B197" s="7"/>
      <c r="C197" s="7"/>
      <c r="D197" s="7"/>
    </row>
    <row r="198">
      <c r="A198" s="7"/>
      <c r="B198" s="7"/>
      <c r="C198" s="7"/>
      <c r="D198" s="7"/>
    </row>
    <row r="199">
      <c r="A199" s="7"/>
      <c r="B199" s="7"/>
      <c r="C199" s="7"/>
      <c r="D199" s="7"/>
    </row>
    <row r="200">
      <c r="A200" s="7"/>
      <c r="B200" s="7"/>
      <c r="C200" s="7"/>
      <c r="D200" s="7"/>
    </row>
    <row r="201">
      <c r="A201" s="7"/>
      <c r="B201" s="7"/>
      <c r="C201" s="7"/>
      <c r="D201" s="7"/>
    </row>
    <row r="202">
      <c r="A202" s="7"/>
      <c r="B202" s="7"/>
      <c r="C202" s="7"/>
      <c r="D202" s="7"/>
    </row>
    <row r="203">
      <c r="A203" s="7"/>
      <c r="B203" s="7"/>
      <c r="C203" s="7"/>
      <c r="D203" s="7"/>
    </row>
    <row r="204">
      <c r="A204" s="7"/>
      <c r="B204" s="7"/>
      <c r="C204" s="7"/>
      <c r="D204" s="7"/>
    </row>
    <row r="205">
      <c r="A205" s="7"/>
      <c r="B205" s="7"/>
      <c r="C205" s="7"/>
      <c r="D205" s="7"/>
    </row>
    <row r="206">
      <c r="A206" s="7"/>
      <c r="B206" s="7"/>
      <c r="C206" s="7"/>
      <c r="D206" s="7"/>
    </row>
    <row r="207">
      <c r="A207" s="7"/>
      <c r="B207" s="7"/>
      <c r="C207" s="7"/>
      <c r="D207" s="7"/>
    </row>
    <row r="208">
      <c r="A208" s="7"/>
      <c r="B208" s="7"/>
      <c r="C208" s="7"/>
      <c r="D208" s="7"/>
    </row>
    <row r="209">
      <c r="A209" s="7"/>
      <c r="B209" s="7"/>
      <c r="C209" s="7"/>
      <c r="D209" s="7"/>
    </row>
    <row r="210">
      <c r="A210" s="7"/>
      <c r="B210" s="7"/>
      <c r="C210" s="7"/>
      <c r="D210" s="7"/>
    </row>
    <row r="211">
      <c r="A211" s="7"/>
      <c r="B211" s="7"/>
      <c r="C211" s="7"/>
      <c r="D211" s="7"/>
    </row>
    <row r="212">
      <c r="A212" s="7"/>
      <c r="B212" s="7"/>
      <c r="C212" s="7"/>
      <c r="D212" s="7"/>
    </row>
    <row r="213">
      <c r="A213" s="7"/>
      <c r="B213" s="7"/>
      <c r="C213" s="7"/>
      <c r="D213" s="7"/>
    </row>
    <row r="214">
      <c r="A214" s="7"/>
      <c r="B214" s="7"/>
      <c r="C214" s="7"/>
      <c r="D214" s="7"/>
    </row>
    <row r="215">
      <c r="A215" s="7"/>
      <c r="B215" s="7"/>
      <c r="C215" s="7"/>
      <c r="D215" s="7"/>
    </row>
    <row r="216">
      <c r="A216" s="7"/>
      <c r="B216" s="7"/>
      <c r="C216" s="7"/>
      <c r="D216" s="7"/>
    </row>
    <row r="217">
      <c r="A217" s="7"/>
      <c r="B217" s="7"/>
      <c r="C217" s="7"/>
      <c r="D217" s="7"/>
    </row>
    <row r="218">
      <c r="A218" s="7"/>
      <c r="B218" s="7"/>
      <c r="C218" s="7"/>
      <c r="D218" s="7"/>
    </row>
    <row r="219">
      <c r="A219" s="7"/>
      <c r="B219" s="7"/>
      <c r="C219" s="7"/>
      <c r="D219" s="7"/>
    </row>
    <row r="220">
      <c r="A220" s="7"/>
      <c r="B220" s="7"/>
      <c r="C220" s="7"/>
      <c r="D220" s="7"/>
    </row>
    <row r="221">
      <c r="A221" s="7"/>
      <c r="B221" s="7"/>
      <c r="C221" s="7"/>
      <c r="D221" s="7"/>
    </row>
    <row r="222">
      <c r="A222" s="7"/>
      <c r="B222" s="7"/>
      <c r="C222" s="7"/>
      <c r="D222" s="7"/>
    </row>
    <row r="223">
      <c r="A223" s="7"/>
      <c r="B223" s="7"/>
      <c r="C223" s="7"/>
      <c r="D223" s="7"/>
    </row>
    <row r="224">
      <c r="A224" s="7"/>
      <c r="B224" s="7"/>
      <c r="C224" s="7"/>
      <c r="D224" s="7"/>
    </row>
    <row r="225">
      <c r="A225" s="7"/>
      <c r="B225" s="7"/>
      <c r="C225" s="7"/>
      <c r="D225" s="7"/>
    </row>
    <row r="226">
      <c r="A226" s="7"/>
      <c r="B226" s="7"/>
      <c r="C226" s="7"/>
      <c r="D226" s="7"/>
    </row>
    <row r="227">
      <c r="A227" s="7"/>
      <c r="B227" s="7"/>
      <c r="C227" s="7"/>
      <c r="D227" s="7"/>
    </row>
    <row r="228">
      <c r="A228" s="7"/>
      <c r="B228" s="7"/>
      <c r="C228" s="7"/>
      <c r="D228" s="7"/>
    </row>
    <row r="229">
      <c r="A229" s="7"/>
      <c r="B229" s="7"/>
      <c r="C229" s="7"/>
      <c r="D229" s="7"/>
    </row>
    <row r="230">
      <c r="A230" s="7"/>
      <c r="B230" s="7"/>
      <c r="C230" s="7"/>
      <c r="D230" s="7"/>
    </row>
    <row r="231">
      <c r="A231" s="7"/>
      <c r="B231" s="7"/>
      <c r="C231" s="7"/>
      <c r="D231" s="7"/>
    </row>
    <row r="232">
      <c r="A232" s="7"/>
      <c r="B232" s="7"/>
      <c r="C232" s="7"/>
      <c r="D232" s="7"/>
    </row>
    <row r="233">
      <c r="A233" s="7"/>
      <c r="B233" s="7"/>
      <c r="C233" s="7"/>
      <c r="D233" s="7"/>
    </row>
    <row r="234">
      <c r="A234" s="7"/>
      <c r="B234" s="7"/>
      <c r="C234" s="7"/>
      <c r="D234" s="7"/>
    </row>
    <row r="235">
      <c r="A235" s="7"/>
      <c r="B235" s="7"/>
      <c r="C235" s="7"/>
      <c r="D235" s="7"/>
    </row>
    <row r="236">
      <c r="A236" s="7"/>
      <c r="B236" s="7"/>
      <c r="C236" s="7"/>
      <c r="D236" s="7"/>
    </row>
    <row r="237">
      <c r="A237" s="7"/>
      <c r="B237" s="7"/>
      <c r="C237" s="7"/>
      <c r="D237" s="7"/>
    </row>
    <row r="238">
      <c r="A238" s="7"/>
      <c r="B238" s="7"/>
      <c r="C238" s="7"/>
      <c r="D238" s="7"/>
    </row>
    <row r="239">
      <c r="A239" s="7"/>
      <c r="B239" s="7"/>
      <c r="C239" s="7"/>
      <c r="D239" s="7"/>
    </row>
    <row r="240">
      <c r="A240" s="7"/>
      <c r="B240" s="7"/>
      <c r="C240" s="7"/>
      <c r="D240" s="7"/>
    </row>
    <row r="241">
      <c r="A241" s="7"/>
      <c r="B241" s="7"/>
      <c r="C241" s="7"/>
      <c r="D241" s="7"/>
    </row>
    <row r="242">
      <c r="A242" s="7"/>
      <c r="B242" s="7"/>
      <c r="C242" s="7"/>
      <c r="D242" s="7"/>
    </row>
    <row r="243">
      <c r="A243" s="7"/>
      <c r="B243" s="7"/>
      <c r="C243" s="7"/>
      <c r="D243" s="7"/>
    </row>
    <row r="244">
      <c r="A244" s="7"/>
      <c r="B244" s="7"/>
      <c r="C244" s="7"/>
      <c r="D244" s="7"/>
    </row>
    <row r="245">
      <c r="A245" s="7"/>
      <c r="B245" s="7"/>
      <c r="C245" s="7"/>
      <c r="D245" s="7"/>
    </row>
    <row r="246">
      <c r="A246" s="7"/>
      <c r="B246" s="7"/>
      <c r="C246" s="7"/>
      <c r="D246" s="7"/>
    </row>
    <row r="247">
      <c r="A247" s="7"/>
      <c r="B247" s="7"/>
      <c r="C247" s="7"/>
      <c r="D247" s="7"/>
    </row>
    <row r="248">
      <c r="A248" s="7"/>
      <c r="B248" s="7"/>
      <c r="C248" s="7"/>
      <c r="D248" s="7"/>
    </row>
    <row r="249">
      <c r="A249" s="7"/>
      <c r="B249" s="7"/>
      <c r="C249" s="7"/>
      <c r="D249" s="7"/>
    </row>
    <row r="250">
      <c r="A250" s="7"/>
      <c r="B250" s="7"/>
      <c r="C250" s="7"/>
      <c r="D250" s="7"/>
    </row>
    <row r="251">
      <c r="A251" s="7"/>
      <c r="B251" s="7"/>
      <c r="C251" s="7"/>
      <c r="D251" s="7"/>
    </row>
    <row r="252">
      <c r="A252" s="7"/>
      <c r="B252" s="7"/>
      <c r="C252" s="7"/>
      <c r="D252" s="7"/>
    </row>
    <row r="253">
      <c r="A253" s="7"/>
      <c r="B253" s="7"/>
      <c r="C253" s="7"/>
      <c r="D253" s="7"/>
    </row>
    <row r="254">
      <c r="A254" s="7"/>
      <c r="B254" s="7"/>
      <c r="C254" s="7"/>
      <c r="D254" s="7"/>
    </row>
    <row r="255">
      <c r="A255" s="7"/>
      <c r="B255" s="7"/>
      <c r="C255" s="7"/>
      <c r="D255" s="7"/>
    </row>
    <row r="256">
      <c r="A256" s="7"/>
      <c r="B256" s="7"/>
      <c r="C256" s="7"/>
      <c r="D256" s="7"/>
    </row>
    <row r="257">
      <c r="A257" s="7"/>
      <c r="B257" s="7"/>
      <c r="C257" s="7"/>
      <c r="D257" s="7"/>
    </row>
    <row r="258">
      <c r="A258" s="7"/>
      <c r="B258" s="7"/>
      <c r="C258" s="7"/>
      <c r="D258" s="7"/>
    </row>
    <row r="259">
      <c r="A259" s="7"/>
      <c r="B259" s="7"/>
      <c r="C259" s="7"/>
      <c r="D259" s="7"/>
    </row>
    <row r="260">
      <c r="A260" s="7"/>
      <c r="B260" s="7"/>
      <c r="C260" s="7"/>
      <c r="D260" s="7"/>
    </row>
    <row r="261">
      <c r="A261" s="7"/>
      <c r="B261" s="7"/>
      <c r="C261" s="7"/>
      <c r="D261" s="7"/>
    </row>
    <row r="262">
      <c r="A262" s="7"/>
      <c r="B262" s="7"/>
      <c r="C262" s="7"/>
      <c r="D262" s="7"/>
    </row>
    <row r="263">
      <c r="A263" s="7"/>
      <c r="B263" s="7"/>
      <c r="C263" s="7"/>
      <c r="D263" s="7"/>
    </row>
    <row r="264">
      <c r="A264" s="7"/>
      <c r="B264" s="7"/>
      <c r="C264" s="7"/>
      <c r="D264" s="7"/>
    </row>
    <row r="265">
      <c r="A265" s="7"/>
      <c r="B265" s="7"/>
      <c r="C265" s="7"/>
      <c r="D265" s="7"/>
    </row>
    <row r="266">
      <c r="A266" s="7"/>
      <c r="B266" s="7"/>
      <c r="C266" s="7"/>
      <c r="D266" s="7"/>
    </row>
    <row r="267">
      <c r="A267" s="7"/>
      <c r="B267" s="7"/>
      <c r="C267" s="7"/>
      <c r="D267" s="7"/>
    </row>
    <row r="268">
      <c r="A268" s="7"/>
      <c r="B268" s="7"/>
      <c r="C268" s="7"/>
      <c r="D268" s="7"/>
    </row>
    <row r="269">
      <c r="A269" s="7"/>
      <c r="B269" s="7"/>
      <c r="C269" s="7"/>
      <c r="D269" s="7"/>
    </row>
    <row r="270">
      <c r="A270" s="7"/>
      <c r="B270" s="7"/>
      <c r="C270" s="7"/>
      <c r="D270" s="7"/>
    </row>
    <row r="271">
      <c r="A271" s="7"/>
      <c r="B271" s="7"/>
      <c r="C271" s="7"/>
      <c r="D271" s="7"/>
    </row>
    <row r="272">
      <c r="A272" s="7"/>
      <c r="B272" s="7"/>
      <c r="C272" s="7"/>
      <c r="D272" s="7"/>
    </row>
    <row r="273">
      <c r="A273" s="7"/>
      <c r="B273" s="7"/>
      <c r="C273" s="7"/>
      <c r="D273" s="7"/>
    </row>
    <row r="274">
      <c r="A274" s="7"/>
      <c r="B274" s="7"/>
      <c r="C274" s="7"/>
      <c r="D274" s="7"/>
    </row>
    <row r="275">
      <c r="A275" s="7"/>
      <c r="B275" s="7"/>
      <c r="C275" s="7"/>
      <c r="D275" s="7"/>
    </row>
    <row r="276">
      <c r="A276" s="7"/>
      <c r="B276" s="7"/>
      <c r="C276" s="7"/>
      <c r="D276" s="7"/>
    </row>
    <row r="277">
      <c r="A277" s="7"/>
      <c r="B277" s="7"/>
      <c r="C277" s="7"/>
      <c r="D277" s="7"/>
    </row>
    <row r="278">
      <c r="A278" s="7"/>
      <c r="B278" s="7"/>
      <c r="C278" s="7"/>
      <c r="D278" s="7"/>
    </row>
    <row r="279">
      <c r="A279" s="7"/>
      <c r="B279" s="7"/>
      <c r="C279" s="7"/>
      <c r="D279" s="7"/>
    </row>
    <row r="280">
      <c r="A280" s="7"/>
      <c r="B280" s="7"/>
      <c r="C280" s="7"/>
      <c r="D280" s="7"/>
    </row>
    <row r="281">
      <c r="A281" s="7"/>
      <c r="B281" s="7"/>
      <c r="C281" s="7"/>
      <c r="D281" s="7"/>
    </row>
    <row r="282">
      <c r="A282" s="7"/>
      <c r="B282" s="7"/>
      <c r="C282" s="7"/>
      <c r="D282" s="7"/>
    </row>
    <row r="283">
      <c r="A283" s="7"/>
      <c r="B283" s="7"/>
      <c r="C283" s="7"/>
      <c r="D283" s="7"/>
    </row>
    <row r="284">
      <c r="A284" s="7"/>
      <c r="B284" s="7"/>
      <c r="C284" s="7"/>
      <c r="D284" s="7"/>
    </row>
    <row r="285">
      <c r="A285" s="7"/>
      <c r="B285" s="7"/>
      <c r="C285" s="7"/>
      <c r="D285" s="7"/>
    </row>
    <row r="286">
      <c r="A286" s="7"/>
      <c r="B286" s="7"/>
      <c r="C286" s="7"/>
      <c r="D286" s="7"/>
    </row>
    <row r="287">
      <c r="A287" s="7"/>
      <c r="B287" s="7"/>
      <c r="C287" s="7"/>
      <c r="D287" s="7"/>
    </row>
    <row r="288">
      <c r="A288" s="7"/>
      <c r="B288" s="7"/>
      <c r="C288" s="7"/>
      <c r="D288" s="7"/>
    </row>
    <row r="289">
      <c r="A289" s="7"/>
      <c r="B289" s="7"/>
      <c r="C289" s="7"/>
      <c r="D289" s="7"/>
    </row>
    <row r="290">
      <c r="A290" s="7"/>
      <c r="B290" s="7"/>
      <c r="C290" s="7"/>
      <c r="D290" s="7"/>
    </row>
    <row r="291">
      <c r="A291" s="7"/>
      <c r="B291" s="7"/>
      <c r="C291" s="7"/>
      <c r="D291" s="7"/>
    </row>
    <row r="292">
      <c r="A292" s="7"/>
      <c r="B292" s="7"/>
      <c r="C292" s="7"/>
      <c r="D292" s="7"/>
    </row>
    <row r="293">
      <c r="A293" s="7"/>
      <c r="B293" s="7"/>
      <c r="C293" s="7"/>
      <c r="D293" s="7"/>
    </row>
    <row r="294">
      <c r="A294" s="7"/>
      <c r="B294" s="7"/>
      <c r="C294" s="7"/>
      <c r="D294" s="7"/>
    </row>
    <row r="295">
      <c r="A295" s="7"/>
      <c r="B295" s="7"/>
      <c r="C295" s="7"/>
      <c r="D295" s="7"/>
    </row>
    <row r="296">
      <c r="A296" s="7"/>
      <c r="B296" s="7"/>
      <c r="C296" s="7"/>
      <c r="D296" s="7"/>
    </row>
    <row r="297">
      <c r="A297" s="7"/>
      <c r="B297" s="7"/>
      <c r="C297" s="7"/>
      <c r="D297" s="7"/>
    </row>
    <row r="298">
      <c r="A298" s="7"/>
      <c r="B298" s="7"/>
      <c r="C298" s="7"/>
      <c r="D298" s="7"/>
    </row>
    <row r="299">
      <c r="A299" s="7"/>
      <c r="B299" s="7"/>
      <c r="C299" s="7"/>
      <c r="D299" s="7"/>
    </row>
    <row r="300">
      <c r="A300" s="7"/>
      <c r="B300" s="7"/>
      <c r="C300" s="7"/>
      <c r="D300" s="7"/>
    </row>
    <row r="301">
      <c r="A301" s="7"/>
      <c r="B301" s="7"/>
      <c r="C301" s="7"/>
      <c r="D301" s="7"/>
    </row>
    <row r="302">
      <c r="A302" s="7"/>
      <c r="B302" s="7"/>
      <c r="C302" s="7"/>
      <c r="D302" s="7"/>
    </row>
    <row r="303">
      <c r="A303" s="7"/>
      <c r="B303" s="7"/>
      <c r="C303" s="7"/>
      <c r="D303" s="7"/>
    </row>
    <row r="304">
      <c r="A304" s="7"/>
      <c r="B304" s="7"/>
      <c r="C304" s="7"/>
      <c r="D304" s="7"/>
    </row>
    <row r="305">
      <c r="A305" s="7"/>
      <c r="B305" s="7"/>
      <c r="C305" s="7"/>
      <c r="D305" s="7"/>
    </row>
    <row r="306">
      <c r="A306" s="7"/>
      <c r="B306" s="7"/>
      <c r="C306" s="7"/>
      <c r="D306" s="7"/>
    </row>
    <row r="307">
      <c r="A307" s="7"/>
      <c r="B307" s="7"/>
      <c r="C307" s="7"/>
      <c r="D307" s="7"/>
    </row>
    <row r="308">
      <c r="A308" s="7"/>
      <c r="B308" s="7"/>
      <c r="C308" s="7"/>
      <c r="D308" s="7"/>
    </row>
    <row r="309">
      <c r="A309" s="7"/>
      <c r="B309" s="7"/>
      <c r="C309" s="7"/>
      <c r="D309" s="7"/>
    </row>
    <row r="310">
      <c r="A310" s="7"/>
      <c r="B310" s="7"/>
      <c r="C310" s="7"/>
      <c r="D310" s="7"/>
    </row>
    <row r="311">
      <c r="A311" s="7"/>
      <c r="B311" s="7"/>
      <c r="C311" s="7"/>
      <c r="D311" s="7"/>
    </row>
    <row r="312">
      <c r="A312" s="7"/>
      <c r="B312" s="7"/>
      <c r="C312" s="7"/>
      <c r="D312" s="7"/>
    </row>
    <row r="313">
      <c r="A313" s="7"/>
      <c r="B313" s="7"/>
      <c r="C313" s="7"/>
      <c r="D313" s="7"/>
    </row>
    <row r="314">
      <c r="A314" s="7"/>
      <c r="B314" s="7"/>
      <c r="C314" s="7"/>
      <c r="D314" s="7"/>
    </row>
    <row r="315">
      <c r="A315" s="7"/>
      <c r="B315" s="7"/>
      <c r="C315" s="7"/>
      <c r="D315" s="7"/>
    </row>
    <row r="316">
      <c r="A316" s="7"/>
      <c r="B316" s="7"/>
      <c r="C316" s="7"/>
      <c r="D316" s="7"/>
    </row>
    <row r="317">
      <c r="A317" s="7"/>
      <c r="B317" s="7"/>
      <c r="C317" s="7"/>
      <c r="D317" s="7"/>
    </row>
    <row r="318">
      <c r="A318" s="7"/>
      <c r="B318" s="7"/>
      <c r="C318" s="7"/>
      <c r="D318" s="7"/>
    </row>
    <row r="319">
      <c r="A319" s="7"/>
      <c r="B319" s="7"/>
      <c r="C319" s="7"/>
      <c r="D319" s="7"/>
    </row>
    <row r="320">
      <c r="A320" s="7"/>
      <c r="B320" s="7"/>
      <c r="C320" s="7"/>
      <c r="D320" s="7"/>
    </row>
    <row r="321">
      <c r="A321" s="7"/>
      <c r="B321" s="7"/>
      <c r="C321" s="7"/>
      <c r="D321" s="7"/>
    </row>
    <row r="322">
      <c r="A322" s="7"/>
      <c r="B322" s="7"/>
      <c r="C322" s="7"/>
      <c r="D322" s="7"/>
    </row>
    <row r="323">
      <c r="A323" s="7"/>
      <c r="B323" s="7"/>
      <c r="C323" s="7"/>
      <c r="D323" s="7"/>
    </row>
    <row r="324">
      <c r="A324" s="7"/>
      <c r="B324" s="7"/>
      <c r="C324" s="7"/>
      <c r="D324" s="7"/>
    </row>
    <row r="325">
      <c r="A325" s="7"/>
      <c r="B325" s="7"/>
      <c r="C325" s="7"/>
      <c r="D325" s="7"/>
    </row>
    <row r="326">
      <c r="A326" s="7"/>
      <c r="B326" s="7"/>
      <c r="C326" s="7"/>
      <c r="D326" s="7"/>
    </row>
    <row r="327">
      <c r="A327" s="7"/>
      <c r="B327" s="7"/>
      <c r="C327" s="7"/>
      <c r="D327" s="7"/>
    </row>
    <row r="328">
      <c r="A328" s="7"/>
      <c r="B328" s="7"/>
      <c r="C328" s="7"/>
      <c r="D328" s="7"/>
    </row>
    <row r="329">
      <c r="A329" s="7"/>
      <c r="B329" s="7"/>
      <c r="C329" s="7"/>
      <c r="D329" s="7"/>
    </row>
    <row r="330">
      <c r="A330" s="7"/>
      <c r="B330" s="7"/>
      <c r="C330" s="7"/>
      <c r="D330" s="7"/>
    </row>
    <row r="331">
      <c r="A331" s="7"/>
      <c r="B331" s="7"/>
      <c r="C331" s="7"/>
      <c r="D331" s="7"/>
    </row>
    <row r="332">
      <c r="A332" s="7"/>
      <c r="B332" s="7"/>
      <c r="C332" s="7"/>
      <c r="D332" s="7"/>
    </row>
    <row r="333">
      <c r="A333" s="7"/>
      <c r="B333" s="7"/>
      <c r="C333" s="7"/>
      <c r="D333" s="7"/>
    </row>
    <row r="334">
      <c r="A334" s="7"/>
      <c r="B334" s="7"/>
      <c r="C334" s="7"/>
      <c r="D334" s="7"/>
    </row>
    <row r="335">
      <c r="A335" s="7"/>
      <c r="B335" s="7"/>
      <c r="C335" s="7"/>
      <c r="D335" s="7"/>
    </row>
    <row r="336">
      <c r="A336" s="7"/>
      <c r="B336" s="7"/>
      <c r="C336" s="7"/>
      <c r="D336" s="7"/>
    </row>
    <row r="337">
      <c r="A337" s="7"/>
      <c r="B337" s="7"/>
      <c r="C337" s="7"/>
      <c r="D337" s="7"/>
    </row>
    <row r="338">
      <c r="A338" s="7"/>
      <c r="B338" s="7"/>
      <c r="C338" s="7"/>
      <c r="D338" s="7"/>
    </row>
    <row r="339">
      <c r="A339" s="7"/>
      <c r="B339" s="7"/>
      <c r="C339" s="7"/>
      <c r="D339" s="7"/>
    </row>
    <row r="340">
      <c r="A340" s="7"/>
      <c r="B340" s="7"/>
      <c r="C340" s="7"/>
      <c r="D340" s="7"/>
    </row>
    <row r="341">
      <c r="A341" s="7"/>
      <c r="B341" s="7"/>
      <c r="C341" s="7"/>
      <c r="D341" s="7"/>
    </row>
    <row r="342">
      <c r="A342" s="7"/>
      <c r="B342" s="7"/>
      <c r="C342" s="7"/>
      <c r="D342" s="7"/>
    </row>
    <row r="343">
      <c r="A343" s="7"/>
      <c r="B343" s="7"/>
      <c r="C343" s="7"/>
      <c r="D343" s="7"/>
    </row>
    <row r="344">
      <c r="A344" s="7"/>
      <c r="B344" s="7"/>
      <c r="C344" s="7"/>
      <c r="D344" s="7"/>
    </row>
    <row r="345">
      <c r="A345" s="7"/>
      <c r="B345" s="7"/>
      <c r="C345" s="7"/>
      <c r="D345" s="7"/>
    </row>
    <row r="346">
      <c r="A346" s="7"/>
      <c r="B346" s="7"/>
      <c r="C346" s="7"/>
      <c r="D346" s="7"/>
    </row>
    <row r="347">
      <c r="A347" s="7"/>
      <c r="B347" s="7"/>
      <c r="C347" s="7"/>
      <c r="D347" s="7"/>
    </row>
    <row r="348">
      <c r="A348" s="7"/>
      <c r="B348" s="7"/>
      <c r="C348" s="7"/>
      <c r="D348" s="7"/>
    </row>
    <row r="349">
      <c r="A349" s="7"/>
      <c r="B349" s="7"/>
      <c r="C349" s="7"/>
      <c r="D349" s="7"/>
    </row>
    <row r="350">
      <c r="A350" s="7"/>
      <c r="B350" s="7"/>
      <c r="C350" s="7"/>
      <c r="D350" s="7"/>
    </row>
    <row r="351">
      <c r="A351" s="7"/>
      <c r="B351" s="7"/>
      <c r="C351" s="7"/>
      <c r="D351" s="7"/>
    </row>
    <row r="352">
      <c r="A352" s="7"/>
      <c r="B352" s="7"/>
      <c r="C352" s="7"/>
      <c r="D352" s="7"/>
    </row>
    <row r="353">
      <c r="A353" s="7"/>
      <c r="B353" s="7"/>
      <c r="C353" s="7"/>
      <c r="D353" s="7"/>
    </row>
    <row r="354">
      <c r="A354" s="7"/>
      <c r="B354" s="7"/>
      <c r="C354" s="7"/>
      <c r="D354" s="7"/>
    </row>
    <row r="355">
      <c r="A355" s="7"/>
      <c r="B355" s="7"/>
      <c r="C355" s="7"/>
      <c r="D355" s="7"/>
    </row>
    <row r="356">
      <c r="A356" s="7"/>
      <c r="B356" s="7"/>
      <c r="C356" s="7"/>
      <c r="D356" s="7"/>
    </row>
    <row r="357">
      <c r="A357" s="7"/>
      <c r="B357" s="7"/>
      <c r="C357" s="7"/>
      <c r="D357" s="7"/>
    </row>
    <row r="358">
      <c r="A358" s="7"/>
      <c r="B358" s="7"/>
      <c r="C358" s="7"/>
      <c r="D358" s="7"/>
    </row>
    <row r="359">
      <c r="A359" s="7"/>
      <c r="B359" s="7"/>
      <c r="C359" s="7"/>
      <c r="D359" s="7"/>
    </row>
    <row r="360">
      <c r="A360" s="7"/>
      <c r="B360" s="7"/>
      <c r="C360" s="7"/>
      <c r="D360" s="7"/>
    </row>
    <row r="361">
      <c r="A361" s="7"/>
      <c r="B361" s="7"/>
      <c r="C361" s="7"/>
      <c r="D361" s="7"/>
    </row>
    <row r="362">
      <c r="A362" s="7"/>
      <c r="B362" s="7"/>
      <c r="C362" s="7"/>
      <c r="D362" s="7"/>
    </row>
    <row r="363">
      <c r="A363" s="7"/>
      <c r="B363" s="7"/>
      <c r="C363" s="7"/>
      <c r="D363" s="7"/>
    </row>
    <row r="364">
      <c r="A364" s="7"/>
      <c r="B364" s="7"/>
      <c r="C364" s="7"/>
      <c r="D364" s="7"/>
    </row>
    <row r="365">
      <c r="A365" s="7"/>
      <c r="B365" s="7"/>
      <c r="C365" s="7"/>
      <c r="D365" s="7"/>
    </row>
    <row r="366">
      <c r="A366" s="7"/>
      <c r="B366" s="7"/>
      <c r="C366" s="7"/>
      <c r="D366" s="7"/>
    </row>
    <row r="367">
      <c r="A367" s="7"/>
      <c r="B367" s="7"/>
      <c r="C367" s="7"/>
      <c r="D367" s="7"/>
    </row>
    <row r="368">
      <c r="A368" s="7"/>
      <c r="B368" s="7"/>
      <c r="C368" s="7"/>
      <c r="D368" s="7"/>
    </row>
    <row r="369">
      <c r="A369" s="7"/>
      <c r="B369" s="7"/>
      <c r="C369" s="7"/>
      <c r="D369" s="7"/>
    </row>
    <row r="370">
      <c r="A370" s="7"/>
      <c r="B370" s="7"/>
      <c r="C370" s="7"/>
      <c r="D370" s="7"/>
    </row>
    <row r="371">
      <c r="A371" s="7"/>
      <c r="B371" s="7"/>
      <c r="C371" s="7"/>
      <c r="D371" s="7"/>
    </row>
    <row r="372">
      <c r="A372" s="7"/>
      <c r="B372" s="7"/>
      <c r="C372" s="7"/>
      <c r="D372" s="7"/>
    </row>
    <row r="373">
      <c r="A373" s="7"/>
      <c r="B373" s="7"/>
      <c r="C373" s="7"/>
      <c r="D373" s="7"/>
    </row>
    <row r="374">
      <c r="A374" s="7"/>
      <c r="B374" s="7"/>
      <c r="C374" s="7"/>
      <c r="D374" s="7"/>
    </row>
    <row r="375">
      <c r="A375" s="7"/>
      <c r="B375" s="7"/>
      <c r="C375" s="7"/>
      <c r="D375" s="7"/>
    </row>
    <row r="376">
      <c r="A376" s="7"/>
      <c r="B376" s="7"/>
      <c r="C376" s="7"/>
      <c r="D376" s="7"/>
    </row>
    <row r="377">
      <c r="A377" s="7"/>
      <c r="B377" s="7"/>
      <c r="C377" s="7"/>
      <c r="D377" s="7"/>
    </row>
    <row r="378">
      <c r="A378" s="7"/>
      <c r="B378" s="7"/>
      <c r="C378" s="7"/>
      <c r="D378" s="7"/>
    </row>
    <row r="379">
      <c r="A379" s="7"/>
      <c r="B379" s="7"/>
      <c r="C379" s="7"/>
      <c r="D379" s="7"/>
    </row>
    <row r="380">
      <c r="A380" s="7"/>
      <c r="B380" s="7"/>
      <c r="C380" s="7"/>
      <c r="D380" s="7"/>
    </row>
    <row r="381">
      <c r="A381" s="7"/>
      <c r="B381" s="7"/>
      <c r="C381" s="7"/>
      <c r="D381" s="7"/>
    </row>
    <row r="382">
      <c r="A382" s="7"/>
      <c r="B382" s="7"/>
      <c r="C382" s="7"/>
      <c r="D382" s="7"/>
    </row>
    <row r="383">
      <c r="A383" s="7"/>
      <c r="B383" s="7"/>
      <c r="C383" s="7"/>
      <c r="D383" s="7"/>
    </row>
    <row r="384">
      <c r="A384" s="7"/>
      <c r="B384" s="7"/>
      <c r="C384" s="7"/>
      <c r="D384" s="7"/>
    </row>
    <row r="385">
      <c r="A385" s="7"/>
      <c r="B385" s="7"/>
      <c r="C385" s="7"/>
      <c r="D385" s="7"/>
    </row>
    <row r="386">
      <c r="A386" s="7"/>
      <c r="B386" s="7"/>
      <c r="C386" s="7"/>
      <c r="D386" s="7"/>
    </row>
    <row r="387">
      <c r="A387" s="7"/>
      <c r="B387" s="7"/>
      <c r="C387" s="7"/>
      <c r="D387" s="7"/>
    </row>
    <row r="388">
      <c r="A388" s="7"/>
      <c r="B388" s="7"/>
      <c r="C388" s="7"/>
      <c r="D388" s="7"/>
    </row>
    <row r="389">
      <c r="A389" s="7"/>
      <c r="B389" s="7"/>
      <c r="C389" s="7"/>
      <c r="D389" s="7"/>
    </row>
    <row r="390">
      <c r="A390" s="7"/>
      <c r="B390" s="7"/>
      <c r="C390" s="7"/>
      <c r="D390" s="7"/>
    </row>
    <row r="391">
      <c r="A391" s="7"/>
      <c r="B391" s="7"/>
      <c r="C391" s="7"/>
      <c r="D391" s="7"/>
    </row>
    <row r="392">
      <c r="A392" s="7"/>
      <c r="B392" s="7"/>
      <c r="C392" s="7"/>
      <c r="D392" s="7"/>
    </row>
    <row r="393">
      <c r="A393" s="7"/>
      <c r="B393" s="7"/>
      <c r="C393" s="7"/>
      <c r="D393" s="7"/>
    </row>
    <row r="394">
      <c r="A394" s="7"/>
      <c r="B394" s="7"/>
      <c r="C394" s="7"/>
      <c r="D394" s="7"/>
    </row>
    <row r="395">
      <c r="A395" s="7"/>
      <c r="B395" s="7"/>
      <c r="C395" s="7"/>
      <c r="D395" s="7"/>
    </row>
    <row r="396">
      <c r="A396" s="7"/>
      <c r="B396" s="7"/>
      <c r="C396" s="7"/>
      <c r="D396" s="7"/>
    </row>
    <row r="397">
      <c r="A397" s="7"/>
      <c r="B397" s="7"/>
      <c r="C397" s="7"/>
      <c r="D397" s="7"/>
    </row>
    <row r="398">
      <c r="A398" s="7"/>
      <c r="B398" s="7"/>
      <c r="C398" s="7"/>
      <c r="D398" s="7"/>
    </row>
    <row r="399">
      <c r="A399" s="7"/>
      <c r="B399" s="7"/>
      <c r="C399" s="7"/>
      <c r="D399" s="7"/>
    </row>
    <row r="400">
      <c r="A400" s="7"/>
      <c r="B400" s="7"/>
      <c r="C400" s="7"/>
      <c r="D400" s="7"/>
    </row>
    <row r="401">
      <c r="A401" s="7"/>
      <c r="B401" s="7"/>
      <c r="C401" s="7"/>
      <c r="D401" s="7"/>
    </row>
    <row r="402">
      <c r="A402" s="7"/>
      <c r="B402" s="7"/>
      <c r="C402" s="7"/>
      <c r="D402" s="7"/>
    </row>
    <row r="403">
      <c r="A403" s="7"/>
      <c r="B403" s="7"/>
      <c r="C403" s="7"/>
      <c r="D403" s="7"/>
    </row>
    <row r="404">
      <c r="A404" s="7"/>
      <c r="B404" s="7"/>
      <c r="C404" s="7"/>
      <c r="D404" s="7"/>
    </row>
    <row r="405">
      <c r="A405" s="7"/>
      <c r="B405" s="7"/>
      <c r="C405" s="7"/>
      <c r="D405" s="7"/>
    </row>
    <row r="406">
      <c r="A406" s="7"/>
      <c r="B406" s="7"/>
      <c r="C406" s="7"/>
      <c r="D406" s="7"/>
    </row>
    <row r="407">
      <c r="A407" s="7"/>
      <c r="B407" s="7"/>
      <c r="C407" s="7"/>
      <c r="D407" s="7"/>
    </row>
    <row r="408">
      <c r="A408" s="7"/>
      <c r="B408" s="7"/>
      <c r="C408" s="7"/>
      <c r="D408" s="7"/>
    </row>
    <row r="409">
      <c r="A409" s="7"/>
      <c r="B409" s="7"/>
      <c r="C409" s="7"/>
      <c r="D409" s="7"/>
    </row>
    <row r="410">
      <c r="A410" s="7"/>
      <c r="B410" s="7"/>
      <c r="C410" s="7"/>
      <c r="D410" s="7"/>
    </row>
    <row r="411">
      <c r="A411" s="7"/>
      <c r="B411" s="7"/>
      <c r="C411" s="7"/>
      <c r="D411" s="7"/>
    </row>
    <row r="412">
      <c r="A412" s="7"/>
      <c r="B412" s="7"/>
      <c r="C412" s="7"/>
      <c r="D412" s="7"/>
    </row>
    <row r="413">
      <c r="A413" s="7"/>
      <c r="B413" s="7"/>
      <c r="C413" s="7"/>
      <c r="D413" s="7"/>
    </row>
    <row r="414">
      <c r="A414" s="7"/>
      <c r="B414" s="7"/>
      <c r="C414" s="7"/>
      <c r="D414" s="7"/>
    </row>
    <row r="415">
      <c r="A415" s="7"/>
      <c r="B415" s="7"/>
      <c r="C415" s="7"/>
      <c r="D415" s="7"/>
    </row>
    <row r="416">
      <c r="A416" s="7"/>
      <c r="B416" s="7"/>
      <c r="C416" s="7"/>
      <c r="D416" s="7"/>
    </row>
    <row r="417">
      <c r="A417" s="7"/>
      <c r="B417" s="7"/>
      <c r="C417" s="7"/>
      <c r="D417" s="7"/>
    </row>
    <row r="418">
      <c r="A418" s="7"/>
      <c r="B418" s="7"/>
      <c r="C418" s="7"/>
      <c r="D418" s="7"/>
    </row>
    <row r="419">
      <c r="A419" s="7"/>
      <c r="B419" s="7"/>
      <c r="C419" s="7"/>
      <c r="D419" s="7"/>
    </row>
    <row r="420">
      <c r="A420" s="7"/>
      <c r="B420" s="7"/>
      <c r="C420" s="7"/>
      <c r="D420" s="7"/>
    </row>
    <row r="421">
      <c r="A421" s="7"/>
      <c r="B421" s="7"/>
      <c r="C421" s="7"/>
      <c r="D421" s="7"/>
    </row>
    <row r="422">
      <c r="A422" s="7"/>
      <c r="B422" s="7"/>
      <c r="C422" s="7"/>
      <c r="D422" s="7"/>
    </row>
    <row r="423">
      <c r="A423" s="7"/>
      <c r="B423" s="7"/>
      <c r="C423" s="7"/>
      <c r="D423" s="7"/>
    </row>
    <row r="424">
      <c r="A424" s="7"/>
      <c r="B424" s="7"/>
      <c r="C424" s="7"/>
      <c r="D424" s="7"/>
    </row>
    <row r="425">
      <c r="A425" s="7"/>
      <c r="B425" s="7"/>
      <c r="C425" s="7"/>
      <c r="D425" s="7"/>
    </row>
    <row r="426">
      <c r="A426" s="7"/>
      <c r="B426" s="7"/>
      <c r="C426" s="7"/>
      <c r="D426" s="7"/>
    </row>
    <row r="427">
      <c r="A427" s="7"/>
      <c r="B427" s="7"/>
      <c r="C427" s="7"/>
      <c r="D427" s="7"/>
    </row>
    <row r="428">
      <c r="A428" s="7"/>
      <c r="B428" s="7"/>
      <c r="C428" s="7"/>
      <c r="D428" s="7"/>
    </row>
    <row r="429">
      <c r="A429" s="7"/>
      <c r="B429" s="7"/>
      <c r="C429" s="7"/>
      <c r="D429" s="7"/>
    </row>
    <row r="430">
      <c r="A430" s="7"/>
      <c r="B430" s="7"/>
      <c r="C430" s="7"/>
      <c r="D430" s="7"/>
    </row>
    <row r="431">
      <c r="A431" s="7"/>
      <c r="B431" s="7"/>
      <c r="C431" s="7"/>
      <c r="D431" s="7"/>
    </row>
    <row r="432">
      <c r="A432" s="7"/>
      <c r="B432" s="7"/>
      <c r="C432" s="7"/>
      <c r="D432" s="7"/>
    </row>
    <row r="433">
      <c r="A433" s="7"/>
      <c r="B433" s="7"/>
      <c r="C433" s="7"/>
      <c r="D433" s="7"/>
    </row>
    <row r="434">
      <c r="A434" s="7"/>
      <c r="B434" s="7"/>
      <c r="C434" s="7"/>
      <c r="D434" s="7"/>
    </row>
    <row r="435">
      <c r="A435" s="7"/>
      <c r="B435" s="7"/>
      <c r="C435" s="7"/>
      <c r="D435" s="7"/>
    </row>
    <row r="436">
      <c r="A436" s="7"/>
      <c r="B436" s="7"/>
      <c r="C436" s="7"/>
      <c r="D436" s="7"/>
    </row>
    <row r="437">
      <c r="A437" s="7"/>
      <c r="B437" s="7"/>
      <c r="C437" s="7"/>
      <c r="D437" s="7"/>
    </row>
    <row r="438">
      <c r="A438" s="7"/>
      <c r="B438" s="7"/>
      <c r="C438" s="7"/>
      <c r="D438" s="7"/>
    </row>
    <row r="439">
      <c r="A439" s="7"/>
      <c r="B439" s="7"/>
      <c r="C439" s="7"/>
      <c r="D439" s="7"/>
    </row>
    <row r="440">
      <c r="A440" s="7"/>
      <c r="B440" s="7"/>
      <c r="C440" s="7"/>
      <c r="D440" s="7"/>
    </row>
    <row r="441">
      <c r="A441" s="7"/>
      <c r="B441" s="7"/>
      <c r="C441" s="7"/>
      <c r="D441" s="7"/>
    </row>
    <row r="442">
      <c r="A442" s="7"/>
      <c r="B442" s="7"/>
      <c r="C442" s="7"/>
      <c r="D442" s="7"/>
    </row>
    <row r="443">
      <c r="A443" s="7"/>
      <c r="B443" s="7"/>
      <c r="C443" s="7"/>
      <c r="D443" s="7"/>
    </row>
    <row r="444">
      <c r="A444" s="7"/>
      <c r="B444" s="7"/>
      <c r="C444" s="7"/>
      <c r="D444" s="7"/>
    </row>
    <row r="445">
      <c r="A445" s="7"/>
      <c r="B445" s="7"/>
      <c r="C445" s="7"/>
      <c r="D445" s="7"/>
    </row>
    <row r="446">
      <c r="A446" s="7"/>
      <c r="B446" s="7"/>
      <c r="C446" s="7"/>
      <c r="D446" s="7"/>
    </row>
    <row r="447">
      <c r="A447" s="7"/>
      <c r="B447" s="7"/>
      <c r="C447" s="7"/>
      <c r="D447" s="7"/>
    </row>
    <row r="448">
      <c r="A448" s="7"/>
      <c r="B448" s="7"/>
      <c r="C448" s="7"/>
      <c r="D448" s="7"/>
    </row>
    <row r="449">
      <c r="A449" s="7"/>
      <c r="B449" s="7"/>
      <c r="C449" s="7"/>
      <c r="D449" s="7"/>
    </row>
    <row r="450">
      <c r="A450" s="7"/>
      <c r="B450" s="7"/>
      <c r="C450" s="7"/>
      <c r="D450" s="7"/>
    </row>
    <row r="451">
      <c r="A451" s="7"/>
      <c r="B451" s="7"/>
      <c r="C451" s="7"/>
      <c r="D451" s="7"/>
    </row>
    <row r="452">
      <c r="A452" s="7"/>
      <c r="B452" s="7"/>
      <c r="C452" s="7"/>
      <c r="D452" s="7"/>
    </row>
    <row r="453">
      <c r="A453" s="7"/>
      <c r="B453" s="7"/>
      <c r="C453" s="7"/>
      <c r="D453" s="7"/>
    </row>
    <row r="454">
      <c r="A454" s="7"/>
      <c r="B454" s="7"/>
      <c r="C454" s="7"/>
      <c r="D454" s="7"/>
    </row>
    <row r="455">
      <c r="A455" s="7"/>
      <c r="B455" s="7"/>
      <c r="C455" s="7"/>
      <c r="D455" s="7"/>
    </row>
    <row r="456">
      <c r="A456" s="7"/>
      <c r="B456" s="7"/>
      <c r="C456" s="7"/>
      <c r="D456" s="7"/>
    </row>
    <row r="457">
      <c r="A457" s="7"/>
      <c r="B457" s="7"/>
      <c r="C457" s="7"/>
      <c r="D457" s="7"/>
    </row>
    <row r="458">
      <c r="A458" s="7"/>
      <c r="B458" s="7"/>
      <c r="C458" s="7"/>
      <c r="D458" s="7"/>
    </row>
    <row r="459">
      <c r="A459" s="7"/>
      <c r="B459" s="7"/>
      <c r="C459" s="7"/>
      <c r="D459" s="7"/>
    </row>
    <row r="460">
      <c r="A460" s="7"/>
      <c r="B460" s="7"/>
      <c r="C460" s="7"/>
      <c r="D460" s="7"/>
    </row>
    <row r="461">
      <c r="A461" s="7"/>
      <c r="B461" s="7"/>
      <c r="C461" s="7"/>
      <c r="D461" s="7"/>
    </row>
    <row r="462">
      <c r="A462" s="7"/>
      <c r="B462" s="7"/>
      <c r="C462" s="7"/>
      <c r="D462" s="7"/>
    </row>
    <row r="463">
      <c r="A463" s="7"/>
      <c r="B463" s="7"/>
      <c r="C463" s="7"/>
      <c r="D463" s="7"/>
    </row>
    <row r="464">
      <c r="A464" s="7"/>
      <c r="B464" s="7"/>
      <c r="C464" s="7"/>
      <c r="D464" s="7"/>
    </row>
    <row r="465">
      <c r="A465" s="7"/>
      <c r="B465" s="7"/>
      <c r="C465" s="7"/>
      <c r="D465" s="7"/>
    </row>
    <row r="466">
      <c r="A466" s="7"/>
      <c r="B466" s="7"/>
      <c r="C466" s="7"/>
      <c r="D466" s="7"/>
    </row>
    <row r="467">
      <c r="A467" s="7"/>
      <c r="B467" s="7"/>
      <c r="C467" s="7"/>
      <c r="D467" s="7"/>
    </row>
    <row r="468">
      <c r="A468" s="7"/>
      <c r="B468" s="7"/>
      <c r="C468" s="7"/>
      <c r="D468" s="7"/>
    </row>
    <row r="469">
      <c r="A469" s="7"/>
      <c r="B469" s="7"/>
      <c r="C469" s="7"/>
      <c r="D469" s="7"/>
    </row>
    <row r="470">
      <c r="A470" s="7"/>
      <c r="B470" s="7"/>
      <c r="C470" s="7"/>
      <c r="D470" s="7"/>
    </row>
    <row r="471">
      <c r="A471" s="7"/>
      <c r="B471" s="7"/>
      <c r="C471" s="7"/>
      <c r="D471" s="7"/>
    </row>
    <row r="472">
      <c r="A472" s="7"/>
      <c r="B472" s="7"/>
      <c r="C472" s="7"/>
      <c r="D472" s="7"/>
    </row>
    <row r="473">
      <c r="A473" s="7"/>
      <c r="B473" s="7"/>
      <c r="C473" s="7"/>
      <c r="D473" s="7"/>
    </row>
    <row r="474">
      <c r="A474" s="7"/>
      <c r="B474" s="7"/>
      <c r="C474" s="7"/>
      <c r="D474" s="7"/>
    </row>
    <row r="475">
      <c r="A475" s="7"/>
      <c r="B475" s="7"/>
      <c r="C475" s="7"/>
      <c r="D475" s="7"/>
    </row>
    <row r="476">
      <c r="A476" s="7"/>
      <c r="B476" s="7"/>
      <c r="C476" s="7"/>
      <c r="D476" s="7"/>
    </row>
    <row r="477">
      <c r="A477" s="7"/>
      <c r="B477" s="7"/>
      <c r="C477" s="7"/>
      <c r="D477" s="7"/>
    </row>
    <row r="478">
      <c r="A478" s="7"/>
      <c r="B478" s="7"/>
      <c r="C478" s="7"/>
      <c r="D478" s="7"/>
    </row>
    <row r="479">
      <c r="A479" s="7"/>
      <c r="B479" s="7"/>
      <c r="C479" s="7"/>
      <c r="D479" s="7"/>
    </row>
    <row r="480">
      <c r="A480" s="7"/>
      <c r="B480" s="7"/>
      <c r="C480" s="7"/>
      <c r="D480" s="7"/>
    </row>
    <row r="481">
      <c r="A481" s="7"/>
      <c r="B481" s="7"/>
      <c r="C481" s="7"/>
      <c r="D481" s="7"/>
    </row>
    <row r="482">
      <c r="A482" s="7"/>
      <c r="B482" s="7"/>
      <c r="C482" s="7"/>
      <c r="D482" s="7"/>
    </row>
    <row r="483">
      <c r="A483" s="7"/>
      <c r="B483" s="7"/>
      <c r="C483" s="7"/>
      <c r="D483" s="7"/>
    </row>
    <row r="484">
      <c r="A484" s="7"/>
      <c r="B484" s="7"/>
      <c r="C484" s="7"/>
      <c r="D484" s="7"/>
    </row>
    <row r="485">
      <c r="A485" s="7"/>
      <c r="B485" s="7"/>
      <c r="C485" s="7"/>
      <c r="D485" s="7"/>
    </row>
    <row r="486">
      <c r="A486" s="7"/>
      <c r="B486" s="7"/>
      <c r="C486" s="7"/>
      <c r="D486" s="7"/>
    </row>
    <row r="487">
      <c r="A487" s="7"/>
      <c r="B487" s="7"/>
      <c r="C487" s="7"/>
      <c r="D487" s="7"/>
    </row>
    <row r="488">
      <c r="A488" s="7"/>
      <c r="B488" s="7"/>
      <c r="C488" s="7"/>
      <c r="D488" s="7"/>
    </row>
    <row r="489">
      <c r="A489" s="7"/>
      <c r="B489" s="7"/>
      <c r="C489" s="7"/>
      <c r="D489" s="7"/>
    </row>
    <row r="490">
      <c r="A490" s="7"/>
      <c r="B490" s="7"/>
      <c r="C490" s="7"/>
      <c r="D490" s="7"/>
    </row>
    <row r="491">
      <c r="A491" s="7"/>
      <c r="B491" s="7"/>
      <c r="C491" s="7"/>
      <c r="D491" s="7"/>
    </row>
    <row r="492">
      <c r="A492" s="7"/>
      <c r="B492" s="7"/>
      <c r="C492" s="7"/>
      <c r="D492" s="7"/>
    </row>
    <row r="493">
      <c r="A493" s="7"/>
      <c r="B493" s="7"/>
      <c r="C493" s="7"/>
      <c r="D493" s="7"/>
    </row>
    <row r="494">
      <c r="A494" s="7"/>
      <c r="B494" s="7"/>
      <c r="C494" s="7"/>
      <c r="D494" s="7"/>
    </row>
    <row r="495">
      <c r="A495" s="7"/>
      <c r="B495" s="7"/>
      <c r="C495" s="7"/>
      <c r="D495" s="7"/>
    </row>
    <row r="496">
      <c r="A496" s="7"/>
      <c r="B496" s="7"/>
      <c r="C496" s="7"/>
      <c r="D496" s="7"/>
    </row>
    <row r="497">
      <c r="A497" s="7"/>
      <c r="B497" s="7"/>
      <c r="C497" s="7"/>
      <c r="D497" s="7"/>
    </row>
    <row r="498">
      <c r="A498" s="7"/>
      <c r="B498" s="7"/>
      <c r="C498" s="7"/>
      <c r="D498" s="7"/>
    </row>
    <row r="499">
      <c r="A499" s="7"/>
      <c r="B499" s="7"/>
      <c r="C499" s="7"/>
      <c r="D499" s="7"/>
    </row>
    <row r="500">
      <c r="A500" s="7"/>
      <c r="B500" s="7"/>
      <c r="C500" s="7"/>
      <c r="D500" s="7"/>
    </row>
    <row r="501">
      <c r="A501" s="7"/>
      <c r="B501" s="7"/>
      <c r="C501" s="7"/>
      <c r="D501" s="7"/>
    </row>
    <row r="502">
      <c r="A502" s="7"/>
      <c r="B502" s="7"/>
      <c r="C502" s="7"/>
      <c r="D502" s="7"/>
    </row>
    <row r="503">
      <c r="A503" s="7"/>
      <c r="B503" s="7"/>
      <c r="C503" s="7"/>
      <c r="D503" s="7"/>
    </row>
    <row r="504">
      <c r="A504" s="7"/>
      <c r="B504" s="7"/>
      <c r="C504" s="7"/>
      <c r="D504" s="7"/>
    </row>
    <row r="505">
      <c r="A505" s="7"/>
      <c r="B505" s="7"/>
      <c r="C505" s="7"/>
      <c r="D505" s="7"/>
    </row>
    <row r="506">
      <c r="A506" s="7"/>
      <c r="B506" s="7"/>
      <c r="C506" s="7"/>
      <c r="D506" s="7"/>
    </row>
    <row r="507">
      <c r="A507" s="7"/>
      <c r="B507" s="7"/>
      <c r="C507" s="7"/>
      <c r="D507" s="7"/>
    </row>
    <row r="508">
      <c r="A508" s="7"/>
      <c r="B508" s="7"/>
      <c r="C508" s="7"/>
      <c r="D508" s="7"/>
    </row>
    <row r="509">
      <c r="A509" s="7"/>
      <c r="B509" s="7"/>
      <c r="C509" s="7"/>
      <c r="D509" s="7"/>
    </row>
    <row r="510">
      <c r="A510" s="7"/>
      <c r="B510" s="7"/>
      <c r="C510" s="7"/>
      <c r="D510" s="7"/>
    </row>
    <row r="511">
      <c r="A511" s="7"/>
      <c r="B511" s="7"/>
      <c r="C511" s="7"/>
      <c r="D511" s="7"/>
    </row>
    <row r="512">
      <c r="A512" s="7"/>
      <c r="B512" s="7"/>
      <c r="C512" s="7"/>
      <c r="D512" s="7"/>
    </row>
    <row r="513">
      <c r="A513" s="7"/>
      <c r="B513" s="7"/>
      <c r="C513" s="7"/>
      <c r="D513" s="7"/>
    </row>
    <row r="514">
      <c r="A514" s="7"/>
      <c r="B514" s="7"/>
      <c r="C514" s="7"/>
      <c r="D514" s="7"/>
    </row>
    <row r="515">
      <c r="A515" s="7"/>
      <c r="B515" s="7"/>
      <c r="C515" s="7"/>
      <c r="D515" s="7"/>
    </row>
    <row r="516">
      <c r="A516" s="7"/>
      <c r="B516" s="7"/>
      <c r="C516" s="7"/>
      <c r="D516" s="7"/>
    </row>
    <row r="517">
      <c r="A517" s="7"/>
      <c r="B517" s="7"/>
      <c r="C517" s="7"/>
      <c r="D517" s="7"/>
    </row>
    <row r="518">
      <c r="A518" s="7"/>
      <c r="B518" s="7"/>
      <c r="C518" s="7"/>
      <c r="D518" s="7"/>
    </row>
    <row r="519">
      <c r="A519" s="7"/>
      <c r="B519" s="7"/>
      <c r="C519" s="7"/>
      <c r="D519" s="7"/>
    </row>
    <row r="520">
      <c r="A520" s="7"/>
      <c r="B520" s="7"/>
      <c r="C520" s="7"/>
      <c r="D520" s="7"/>
    </row>
    <row r="521">
      <c r="A521" s="7"/>
      <c r="B521" s="7"/>
      <c r="C521" s="7"/>
      <c r="D521" s="7"/>
    </row>
    <row r="522">
      <c r="A522" s="7"/>
      <c r="B522" s="7"/>
      <c r="C522" s="7"/>
      <c r="D522" s="7"/>
    </row>
    <row r="523">
      <c r="A523" s="7"/>
      <c r="B523" s="7"/>
      <c r="C523" s="7"/>
      <c r="D523" s="7"/>
    </row>
    <row r="524">
      <c r="A524" s="7"/>
      <c r="B524" s="7"/>
      <c r="C524" s="7"/>
      <c r="D524" s="7"/>
    </row>
    <row r="525">
      <c r="A525" s="7"/>
      <c r="B525" s="7"/>
      <c r="C525" s="7"/>
      <c r="D525" s="7"/>
    </row>
    <row r="526">
      <c r="A526" s="7"/>
      <c r="B526" s="7"/>
      <c r="C526" s="7"/>
      <c r="D526" s="7"/>
    </row>
    <row r="527">
      <c r="A527" s="7"/>
      <c r="B527" s="7"/>
      <c r="C527" s="7"/>
      <c r="D527" s="7"/>
    </row>
    <row r="528">
      <c r="A528" s="7"/>
      <c r="B528" s="7"/>
      <c r="C528" s="7"/>
      <c r="D528" s="7"/>
    </row>
    <row r="529">
      <c r="A529" s="7"/>
      <c r="B529" s="7"/>
      <c r="C529" s="7"/>
      <c r="D529" s="7"/>
    </row>
    <row r="530">
      <c r="A530" s="7"/>
      <c r="B530" s="7"/>
      <c r="C530" s="7"/>
      <c r="D530" s="7"/>
    </row>
    <row r="531">
      <c r="A531" s="7"/>
      <c r="B531" s="7"/>
      <c r="C531" s="7"/>
      <c r="D531" s="7"/>
    </row>
    <row r="532">
      <c r="A532" s="7"/>
      <c r="B532" s="7"/>
      <c r="C532" s="7"/>
      <c r="D532" s="7"/>
    </row>
    <row r="533">
      <c r="A533" s="7"/>
      <c r="B533" s="7"/>
      <c r="C533" s="7"/>
      <c r="D533" s="7"/>
    </row>
    <row r="534">
      <c r="A534" s="7"/>
      <c r="B534" s="7"/>
      <c r="C534" s="7"/>
      <c r="D534" s="7"/>
    </row>
    <row r="535">
      <c r="A535" s="7"/>
      <c r="B535" s="7"/>
      <c r="C535" s="7"/>
      <c r="D535" s="7"/>
    </row>
    <row r="536">
      <c r="A536" s="7"/>
      <c r="B536" s="7"/>
      <c r="C536" s="7"/>
      <c r="D536" s="7"/>
    </row>
    <row r="537">
      <c r="A537" s="7"/>
      <c r="B537" s="7"/>
      <c r="C537" s="7"/>
      <c r="D537" s="7"/>
    </row>
    <row r="538">
      <c r="A538" s="7"/>
      <c r="B538" s="7"/>
      <c r="C538" s="7"/>
      <c r="D538" s="7"/>
    </row>
    <row r="539">
      <c r="A539" s="7"/>
      <c r="B539" s="7"/>
      <c r="C539" s="7"/>
      <c r="D539" s="7"/>
    </row>
    <row r="540">
      <c r="A540" s="7"/>
      <c r="B540" s="7"/>
      <c r="C540" s="7"/>
      <c r="D540" s="7"/>
    </row>
    <row r="541">
      <c r="A541" s="7"/>
      <c r="B541" s="7"/>
      <c r="C541" s="7"/>
      <c r="D541" s="7"/>
    </row>
    <row r="542">
      <c r="A542" s="7"/>
      <c r="B542" s="7"/>
      <c r="C542" s="7"/>
      <c r="D542" s="7"/>
    </row>
    <row r="543">
      <c r="A543" s="7"/>
      <c r="B543" s="7"/>
      <c r="C543" s="7"/>
      <c r="D543" s="7"/>
    </row>
    <row r="544">
      <c r="A544" s="7"/>
      <c r="B544" s="7"/>
      <c r="C544" s="7"/>
      <c r="D544" s="7"/>
    </row>
    <row r="545">
      <c r="A545" s="7"/>
      <c r="B545" s="7"/>
      <c r="C545" s="7"/>
      <c r="D545" s="7"/>
    </row>
    <row r="546">
      <c r="A546" s="7"/>
      <c r="B546" s="7"/>
      <c r="C546" s="7"/>
      <c r="D546" s="7"/>
    </row>
    <row r="547">
      <c r="A547" s="7"/>
      <c r="B547" s="7"/>
      <c r="C547" s="7"/>
      <c r="D547" s="7"/>
    </row>
    <row r="548">
      <c r="A548" s="7"/>
      <c r="B548" s="7"/>
      <c r="C548" s="7"/>
      <c r="D548" s="7"/>
    </row>
    <row r="549">
      <c r="A549" s="7"/>
      <c r="B549" s="7"/>
      <c r="C549" s="7"/>
      <c r="D549" s="7"/>
    </row>
    <row r="550">
      <c r="A550" s="7"/>
      <c r="B550" s="7"/>
      <c r="C550" s="7"/>
      <c r="D550" s="7"/>
    </row>
    <row r="551">
      <c r="A551" s="7"/>
      <c r="B551" s="7"/>
      <c r="C551" s="7"/>
      <c r="D551" s="7"/>
    </row>
    <row r="552">
      <c r="A552" s="7"/>
      <c r="B552" s="7"/>
      <c r="C552" s="7"/>
      <c r="D552" s="7"/>
    </row>
    <row r="553">
      <c r="A553" s="7"/>
      <c r="B553" s="7"/>
      <c r="C553" s="7"/>
      <c r="D553" s="7"/>
    </row>
    <row r="554">
      <c r="A554" s="7"/>
      <c r="B554" s="7"/>
      <c r="C554" s="7"/>
      <c r="D554" s="7"/>
    </row>
    <row r="555">
      <c r="A555" s="7"/>
      <c r="B555" s="7"/>
      <c r="C555" s="7"/>
      <c r="D555" s="7"/>
    </row>
    <row r="556">
      <c r="A556" s="7"/>
      <c r="B556" s="7"/>
      <c r="C556" s="7"/>
      <c r="D556" s="7"/>
    </row>
    <row r="557">
      <c r="A557" s="7"/>
      <c r="B557" s="7"/>
      <c r="C557" s="7"/>
      <c r="D557" s="7"/>
    </row>
    <row r="558">
      <c r="A558" s="7"/>
      <c r="B558" s="7"/>
      <c r="C558" s="7"/>
      <c r="D558" s="7"/>
    </row>
    <row r="559">
      <c r="A559" s="7"/>
      <c r="B559" s="7"/>
      <c r="C559" s="7"/>
      <c r="D559" s="7"/>
    </row>
    <row r="560">
      <c r="A560" s="7"/>
      <c r="B560" s="7"/>
      <c r="C560" s="7"/>
      <c r="D560" s="7"/>
    </row>
    <row r="561">
      <c r="A561" s="7"/>
      <c r="B561" s="7"/>
      <c r="C561" s="7"/>
      <c r="D561" s="7"/>
    </row>
    <row r="562">
      <c r="A562" s="7"/>
      <c r="B562" s="7"/>
      <c r="C562" s="7"/>
      <c r="D562" s="7"/>
    </row>
    <row r="563">
      <c r="A563" s="7"/>
      <c r="B563" s="7"/>
      <c r="C563" s="7"/>
      <c r="D563" s="7"/>
    </row>
    <row r="564">
      <c r="A564" s="7"/>
      <c r="B564" s="7"/>
      <c r="C564" s="7"/>
      <c r="D564" s="7"/>
    </row>
    <row r="565">
      <c r="A565" s="7"/>
      <c r="B565" s="7"/>
      <c r="C565" s="7"/>
      <c r="D565" s="7"/>
    </row>
    <row r="566">
      <c r="A566" s="7"/>
      <c r="B566" s="7"/>
      <c r="C566" s="7"/>
      <c r="D566" s="7"/>
    </row>
    <row r="567">
      <c r="A567" s="7"/>
      <c r="B567" s="7"/>
      <c r="C567" s="7"/>
      <c r="D567" s="7"/>
    </row>
    <row r="568">
      <c r="A568" s="7"/>
      <c r="B568" s="7"/>
      <c r="C568" s="7"/>
      <c r="D568" s="7"/>
    </row>
    <row r="569">
      <c r="A569" s="7"/>
      <c r="B569" s="7"/>
      <c r="C569" s="7"/>
      <c r="D569" s="7"/>
    </row>
    <row r="570">
      <c r="A570" s="7"/>
      <c r="B570" s="7"/>
      <c r="C570" s="7"/>
      <c r="D570" s="7"/>
    </row>
    <row r="571">
      <c r="A571" s="7"/>
      <c r="B571" s="7"/>
      <c r="C571" s="7"/>
      <c r="D571" s="7"/>
    </row>
    <row r="572">
      <c r="A572" s="7"/>
      <c r="B572" s="7"/>
      <c r="C572" s="7"/>
      <c r="D572" s="7"/>
    </row>
    <row r="573">
      <c r="A573" s="7"/>
      <c r="B573" s="7"/>
      <c r="C573" s="7"/>
      <c r="D573" s="7"/>
    </row>
    <row r="574">
      <c r="A574" s="7"/>
      <c r="B574" s="7"/>
      <c r="C574" s="7"/>
      <c r="D574" s="7"/>
    </row>
    <row r="575">
      <c r="A575" s="7"/>
      <c r="B575" s="7"/>
      <c r="C575" s="7"/>
      <c r="D575" s="7"/>
    </row>
    <row r="576">
      <c r="A576" s="7"/>
      <c r="B576" s="7"/>
      <c r="C576" s="7"/>
      <c r="D576" s="7"/>
    </row>
    <row r="577">
      <c r="A577" s="7"/>
      <c r="B577" s="7"/>
      <c r="C577" s="7"/>
      <c r="D577" s="7"/>
    </row>
    <row r="578">
      <c r="A578" s="7"/>
      <c r="B578" s="7"/>
      <c r="C578" s="7"/>
      <c r="D578" s="7"/>
    </row>
    <row r="579">
      <c r="A579" s="7"/>
      <c r="B579" s="7"/>
      <c r="C579" s="7"/>
      <c r="D579" s="7"/>
    </row>
    <row r="580">
      <c r="A580" s="7"/>
      <c r="B580" s="7"/>
      <c r="C580" s="7"/>
      <c r="D580" s="7"/>
    </row>
    <row r="581">
      <c r="A581" s="7"/>
      <c r="B581" s="7"/>
      <c r="C581" s="7"/>
      <c r="D581" s="7"/>
    </row>
    <row r="582">
      <c r="A582" s="7"/>
      <c r="B582" s="7"/>
      <c r="C582" s="7"/>
      <c r="D582" s="7"/>
    </row>
    <row r="583">
      <c r="A583" s="7"/>
      <c r="B583" s="7"/>
      <c r="C583" s="7"/>
      <c r="D583" s="7"/>
    </row>
    <row r="584">
      <c r="A584" s="7"/>
      <c r="B584" s="7"/>
      <c r="C584" s="7"/>
      <c r="D584" s="7"/>
    </row>
    <row r="585">
      <c r="A585" s="7"/>
      <c r="B585" s="7"/>
      <c r="C585" s="7"/>
      <c r="D585" s="7"/>
    </row>
    <row r="586">
      <c r="A586" s="7"/>
      <c r="B586" s="7"/>
      <c r="C586" s="7"/>
      <c r="D586" s="7"/>
    </row>
    <row r="587">
      <c r="A587" s="7"/>
      <c r="B587" s="7"/>
      <c r="C587" s="7"/>
      <c r="D587" s="7"/>
    </row>
    <row r="588">
      <c r="A588" s="7"/>
      <c r="B588" s="7"/>
      <c r="C588" s="7"/>
      <c r="D588" s="7"/>
    </row>
    <row r="589">
      <c r="A589" s="7"/>
      <c r="B589" s="7"/>
      <c r="C589" s="7"/>
      <c r="D589" s="7"/>
    </row>
    <row r="590">
      <c r="A590" s="7"/>
      <c r="B590" s="7"/>
      <c r="C590" s="7"/>
      <c r="D590" s="7"/>
    </row>
    <row r="591">
      <c r="A591" s="7"/>
      <c r="B591" s="7"/>
      <c r="C591" s="7"/>
      <c r="D591" s="7"/>
    </row>
    <row r="592">
      <c r="A592" s="7"/>
      <c r="B592" s="7"/>
      <c r="C592" s="7"/>
      <c r="D592" s="7"/>
    </row>
    <row r="593">
      <c r="A593" s="7"/>
      <c r="B593" s="7"/>
      <c r="C593" s="7"/>
      <c r="D593" s="7"/>
    </row>
    <row r="594">
      <c r="A594" s="7"/>
      <c r="B594" s="7"/>
      <c r="C594" s="7"/>
      <c r="D594" s="7"/>
    </row>
    <row r="595">
      <c r="A595" s="7"/>
      <c r="B595" s="7"/>
      <c r="C595" s="7"/>
      <c r="D595" s="7"/>
    </row>
    <row r="596">
      <c r="A596" s="7"/>
      <c r="B596" s="7"/>
      <c r="C596" s="7"/>
      <c r="D596" s="7"/>
    </row>
    <row r="597">
      <c r="A597" s="7"/>
      <c r="B597" s="7"/>
      <c r="C597" s="7"/>
      <c r="D597" s="7"/>
    </row>
    <row r="598">
      <c r="A598" s="7"/>
      <c r="B598" s="7"/>
      <c r="C598" s="7"/>
      <c r="D598" s="7"/>
    </row>
    <row r="599">
      <c r="A599" s="7"/>
      <c r="B599" s="7"/>
      <c r="C599" s="7"/>
      <c r="D599" s="7"/>
    </row>
    <row r="600">
      <c r="A600" s="7"/>
      <c r="B600" s="7"/>
      <c r="C600" s="7"/>
      <c r="D600" s="7"/>
    </row>
    <row r="601">
      <c r="A601" s="7"/>
      <c r="B601" s="7"/>
      <c r="C601" s="7"/>
      <c r="D601" s="7"/>
    </row>
    <row r="602">
      <c r="A602" s="7"/>
      <c r="B602" s="7"/>
      <c r="C602" s="7"/>
      <c r="D602" s="7"/>
    </row>
    <row r="603">
      <c r="A603" s="7"/>
      <c r="B603" s="7"/>
      <c r="C603" s="7"/>
      <c r="D603" s="7"/>
    </row>
    <row r="604">
      <c r="A604" s="7"/>
      <c r="B604" s="7"/>
      <c r="C604" s="7"/>
      <c r="D604" s="7"/>
    </row>
    <row r="605">
      <c r="A605" s="7"/>
      <c r="B605" s="7"/>
      <c r="C605" s="7"/>
      <c r="D605" s="7"/>
    </row>
    <row r="606">
      <c r="A606" s="7"/>
      <c r="B606" s="7"/>
      <c r="C606" s="7"/>
      <c r="D606" s="7"/>
    </row>
    <row r="607">
      <c r="A607" s="7"/>
      <c r="B607" s="7"/>
      <c r="C607" s="7"/>
      <c r="D607" s="7"/>
    </row>
    <row r="608">
      <c r="A608" s="7"/>
      <c r="B608" s="7"/>
      <c r="C608" s="7"/>
      <c r="D608" s="7"/>
    </row>
    <row r="609">
      <c r="A609" s="7"/>
      <c r="B609" s="7"/>
      <c r="C609" s="7"/>
      <c r="D609" s="7"/>
    </row>
    <row r="610">
      <c r="A610" s="7"/>
      <c r="B610" s="7"/>
      <c r="C610" s="7"/>
      <c r="D610" s="7"/>
    </row>
    <row r="611">
      <c r="A611" s="7"/>
      <c r="B611" s="7"/>
      <c r="C611" s="7"/>
      <c r="D611" s="7"/>
    </row>
    <row r="612">
      <c r="A612" s="7"/>
      <c r="B612" s="7"/>
      <c r="C612" s="7"/>
      <c r="D612" s="7"/>
    </row>
    <row r="613">
      <c r="A613" s="7"/>
      <c r="B613" s="7"/>
      <c r="C613" s="7"/>
      <c r="D613" s="7"/>
    </row>
    <row r="614">
      <c r="A614" s="7"/>
      <c r="B614" s="7"/>
      <c r="C614" s="7"/>
      <c r="D614" s="7"/>
    </row>
    <row r="615">
      <c r="A615" s="7"/>
      <c r="B615" s="7"/>
      <c r="C615" s="7"/>
      <c r="D615" s="7"/>
    </row>
    <row r="616">
      <c r="A616" s="7"/>
      <c r="B616" s="7"/>
      <c r="C616" s="7"/>
      <c r="D616" s="7"/>
    </row>
    <row r="617">
      <c r="A617" s="7"/>
      <c r="B617" s="7"/>
      <c r="C617" s="7"/>
      <c r="D617" s="7"/>
    </row>
    <row r="618">
      <c r="A618" s="7"/>
      <c r="B618" s="7"/>
      <c r="C618" s="7"/>
      <c r="D618" s="7"/>
    </row>
    <row r="619">
      <c r="A619" s="7"/>
      <c r="B619" s="7"/>
      <c r="C619" s="7"/>
      <c r="D619" s="7"/>
    </row>
    <row r="620">
      <c r="A620" s="7"/>
      <c r="B620" s="7"/>
      <c r="C620" s="7"/>
      <c r="D620" s="7"/>
    </row>
    <row r="621">
      <c r="A621" s="7"/>
      <c r="B621" s="7"/>
      <c r="C621" s="7"/>
      <c r="D621" s="7"/>
    </row>
    <row r="622">
      <c r="A622" s="7"/>
      <c r="B622" s="7"/>
      <c r="C622" s="7"/>
      <c r="D622" s="7"/>
    </row>
    <row r="623">
      <c r="A623" s="7"/>
      <c r="B623" s="7"/>
      <c r="C623" s="7"/>
      <c r="D623" s="7"/>
    </row>
    <row r="624">
      <c r="A624" s="7"/>
      <c r="B624" s="7"/>
      <c r="C624" s="7"/>
      <c r="D624" s="7"/>
    </row>
    <row r="625">
      <c r="A625" s="7"/>
      <c r="B625" s="7"/>
      <c r="C625" s="7"/>
      <c r="D625" s="7"/>
    </row>
    <row r="626">
      <c r="A626" s="7"/>
      <c r="B626" s="7"/>
      <c r="C626" s="7"/>
      <c r="D626" s="7"/>
    </row>
    <row r="627">
      <c r="A627" s="7"/>
      <c r="B627" s="7"/>
      <c r="C627" s="7"/>
      <c r="D627" s="7"/>
    </row>
    <row r="628">
      <c r="A628" s="7"/>
      <c r="B628" s="7"/>
      <c r="C628" s="7"/>
      <c r="D628" s="7"/>
    </row>
    <row r="629">
      <c r="A629" s="7"/>
      <c r="B629" s="7"/>
      <c r="C629" s="7"/>
      <c r="D629" s="7"/>
    </row>
    <row r="630">
      <c r="A630" s="7"/>
      <c r="B630" s="7"/>
      <c r="C630" s="7"/>
      <c r="D630" s="7"/>
    </row>
    <row r="631">
      <c r="A631" s="7"/>
      <c r="B631" s="7"/>
      <c r="C631" s="7"/>
      <c r="D631" s="7"/>
    </row>
    <row r="632">
      <c r="A632" s="7"/>
      <c r="B632" s="7"/>
      <c r="C632" s="7"/>
      <c r="D632" s="7"/>
    </row>
    <row r="633">
      <c r="A633" s="7"/>
      <c r="B633" s="7"/>
      <c r="C633" s="7"/>
      <c r="D633" s="7"/>
    </row>
    <row r="634">
      <c r="A634" s="7"/>
      <c r="B634" s="7"/>
      <c r="C634" s="7"/>
      <c r="D634" s="7"/>
    </row>
    <row r="635">
      <c r="A635" s="7"/>
      <c r="B635" s="7"/>
      <c r="C635" s="7"/>
      <c r="D635" s="7"/>
    </row>
    <row r="636">
      <c r="A636" s="7"/>
      <c r="B636" s="7"/>
      <c r="C636" s="7"/>
      <c r="D636" s="7"/>
    </row>
    <row r="637">
      <c r="A637" s="7"/>
      <c r="B637" s="7"/>
      <c r="C637" s="7"/>
      <c r="D637" s="7"/>
    </row>
    <row r="638">
      <c r="A638" s="7"/>
      <c r="B638" s="7"/>
      <c r="C638" s="7"/>
      <c r="D638" s="7"/>
    </row>
    <row r="639">
      <c r="A639" s="7"/>
      <c r="B639" s="7"/>
      <c r="C639" s="7"/>
      <c r="D639" s="7"/>
    </row>
    <row r="640">
      <c r="A640" s="7"/>
      <c r="B640" s="7"/>
      <c r="C640" s="7"/>
      <c r="D640" s="7"/>
    </row>
    <row r="641">
      <c r="A641" s="7"/>
      <c r="B641" s="7"/>
      <c r="C641" s="7"/>
      <c r="D641" s="7"/>
    </row>
    <row r="642">
      <c r="A642" s="7"/>
      <c r="B642" s="7"/>
      <c r="C642" s="7"/>
      <c r="D642" s="7"/>
    </row>
    <row r="643">
      <c r="A643" s="7"/>
      <c r="B643" s="7"/>
      <c r="C643" s="7"/>
      <c r="D643" s="7"/>
    </row>
    <row r="644">
      <c r="A644" s="7"/>
      <c r="B644" s="7"/>
      <c r="C644" s="7"/>
      <c r="D644" s="7"/>
    </row>
    <row r="645">
      <c r="A645" s="7"/>
      <c r="B645" s="7"/>
      <c r="C645" s="7"/>
      <c r="D645" s="7"/>
    </row>
    <row r="646">
      <c r="A646" s="7"/>
      <c r="B646" s="7"/>
      <c r="C646" s="7"/>
      <c r="D646" s="7"/>
    </row>
    <row r="647">
      <c r="A647" s="7"/>
      <c r="B647" s="7"/>
      <c r="C647" s="7"/>
      <c r="D647" s="7"/>
    </row>
    <row r="648">
      <c r="A648" s="7"/>
      <c r="B648" s="7"/>
      <c r="C648" s="7"/>
      <c r="D648" s="7"/>
    </row>
    <row r="649">
      <c r="A649" s="7"/>
      <c r="B649" s="7"/>
      <c r="C649" s="7"/>
      <c r="D649" s="7"/>
    </row>
    <row r="650">
      <c r="A650" s="7"/>
      <c r="B650" s="7"/>
      <c r="C650" s="7"/>
      <c r="D650" s="7"/>
    </row>
    <row r="651">
      <c r="A651" s="7"/>
      <c r="B651" s="7"/>
      <c r="C651" s="7"/>
      <c r="D651" s="7"/>
    </row>
    <row r="652">
      <c r="A652" s="7"/>
      <c r="B652" s="7"/>
      <c r="C652" s="7"/>
      <c r="D652" s="7"/>
    </row>
    <row r="653">
      <c r="A653" s="7"/>
      <c r="B653" s="7"/>
      <c r="C653" s="7"/>
      <c r="D653" s="7"/>
    </row>
    <row r="654">
      <c r="A654" s="7"/>
      <c r="B654" s="7"/>
      <c r="C654" s="7"/>
      <c r="D654" s="7"/>
    </row>
    <row r="655">
      <c r="A655" s="7"/>
      <c r="B655" s="7"/>
      <c r="C655" s="7"/>
      <c r="D655" s="7"/>
    </row>
    <row r="656">
      <c r="A656" s="7"/>
      <c r="B656" s="7"/>
      <c r="C656" s="7"/>
      <c r="D656" s="7"/>
    </row>
    <row r="657">
      <c r="A657" s="7"/>
      <c r="B657" s="7"/>
      <c r="C657" s="7"/>
      <c r="D657" s="7"/>
    </row>
    <row r="658">
      <c r="A658" s="7"/>
      <c r="B658" s="7"/>
      <c r="C658" s="7"/>
      <c r="D658" s="7"/>
    </row>
    <row r="659">
      <c r="A659" s="7"/>
      <c r="B659" s="7"/>
      <c r="C659" s="7"/>
      <c r="D659" s="7"/>
    </row>
    <row r="660">
      <c r="A660" s="7"/>
      <c r="B660" s="7"/>
      <c r="C660" s="7"/>
      <c r="D660" s="7"/>
    </row>
    <row r="661">
      <c r="A661" s="7"/>
      <c r="B661" s="7"/>
      <c r="C661" s="7"/>
      <c r="D661" s="7"/>
    </row>
    <row r="662">
      <c r="A662" s="7"/>
      <c r="B662" s="7"/>
      <c r="C662" s="7"/>
      <c r="D662" s="7"/>
    </row>
    <row r="663">
      <c r="A663" s="7"/>
      <c r="B663" s="7"/>
      <c r="C663" s="7"/>
      <c r="D663" s="7"/>
    </row>
    <row r="664">
      <c r="A664" s="7"/>
      <c r="B664" s="7"/>
      <c r="C664" s="7"/>
      <c r="D664" s="7"/>
    </row>
    <row r="665">
      <c r="A665" s="7"/>
      <c r="B665" s="7"/>
      <c r="C665" s="7"/>
      <c r="D665" s="7"/>
    </row>
    <row r="666">
      <c r="A666" s="7"/>
      <c r="B666" s="7"/>
      <c r="C666" s="7"/>
      <c r="D666" s="7"/>
    </row>
    <row r="667">
      <c r="A667" s="7"/>
      <c r="B667" s="7"/>
      <c r="C667" s="7"/>
      <c r="D667" s="7"/>
    </row>
    <row r="668">
      <c r="A668" s="7"/>
      <c r="B668" s="7"/>
      <c r="C668" s="7"/>
      <c r="D668" s="7"/>
    </row>
    <row r="669">
      <c r="A669" s="7"/>
      <c r="B669" s="7"/>
      <c r="C669" s="7"/>
      <c r="D669" s="7"/>
    </row>
    <row r="670">
      <c r="A670" s="7"/>
      <c r="B670" s="7"/>
      <c r="C670" s="7"/>
      <c r="D670" s="7"/>
    </row>
    <row r="671">
      <c r="A671" s="7"/>
      <c r="B671" s="7"/>
      <c r="C671" s="7"/>
      <c r="D671" s="7"/>
    </row>
    <row r="672">
      <c r="A672" s="7"/>
      <c r="B672" s="7"/>
      <c r="C672" s="7"/>
      <c r="D672" s="7"/>
    </row>
    <row r="673">
      <c r="A673" s="7"/>
      <c r="B673" s="7"/>
      <c r="C673" s="7"/>
      <c r="D673" s="7"/>
    </row>
    <row r="674">
      <c r="A674" s="7"/>
      <c r="B674" s="7"/>
      <c r="C674" s="7"/>
      <c r="D674" s="7"/>
    </row>
    <row r="675">
      <c r="A675" s="7"/>
      <c r="B675" s="7"/>
      <c r="C675" s="7"/>
      <c r="D675" s="7"/>
    </row>
    <row r="676">
      <c r="A676" s="7"/>
      <c r="B676" s="7"/>
      <c r="C676" s="7"/>
      <c r="D676" s="7"/>
    </row>
    <row r="677">
      <c r="A677" s="7"/>
      <c r="B677" s="7"/>
      <c r="C677" s="7"/>
      <c r="D677" s="7"/>
    </row>
    <row r="678">
      <c r="A678" s="7"/>
      <c r="B678" s="7"/>
      <c r="C678" s="7"/>
      <c r="D678" s="7"/>
    </row>
    <row r="679">
      <c r="A679" s="7"/>
      <c r="B679" s="7"/>
      <c r="C679" s="7"/>
      <c r="D679" s="7"/>
    </row>
    <row r="680">
      <c r="A680" s="7"/>
      <c r="B680" s="7"/>
      <c r="C680" s="7"/>
      <c r="D680" s="7"/>
    </row>
    <row r="681">
      <c r="A681" s="7"/>
      <c r="B681" s="7"/>
      <c r="C681" s="7"/>
      <c r="D681" s="7"/>
    </row>
    <row r="682">
      <c r="A682" s="7"/>
      <c r="B682" s="7"/>
      <c r="C682" s="7"/>
      <c r="D682" s="7"/>
    </row>
    <row r="683">
      <c r="A683" s="7"/>
      <c r="B683" s="7"/>
      <c r="C683" s="7"/>
      <c r="D683" s="7"/>
    </row>
    <row r="684">
      <c r="A684" s="7"/>
      <c r="B684" s="7"/>
      <c r="C684" s="7"/>
      <c r="D684" s="7"/>
    </row>
    <row r="685">
      <c r="A685" s="7"/>
      <c r="B685" s="7"/>
      <c r="C685" s="7"/>
      <c r="D685" s="7"/>
    </row>
    <row r="686">
      <c r="A686" s="7"/>
      <c r="B686" s="7"/>
      <c r="C686" s="7"/>
      <c r="D686" s="7"/>
    </row>
    <row r="687">
      <c r="A687" s="7"/>
      <c r="B687" s="7"/>
      <c r="C687" s="7"/>
      <c r="D687" s="7"/>
    </row>
    <row r="688">
      <c r="A688" s="7"/>
      <c r="B688" s="7"/>
      <c r="C688" s="7"/>
      <c r="D688" s="7"/>
    </row>
    <row r="689">
      <c r="A689" s="7"/>
      <c r="B689" s="7"/>
      <c r="C689" s="7"/>
      <c r="D689" s="7"/>
    </row>
    <row r="690">
      <c r="A690" s="7"/>
      <c r="B690" s="7"/>
      <c r="C690" s="7"/>
      <c r="D690" s="7"/>
    </row>
    <row r="691">
      <c r="A691" s="7"/>
      <c r="B691" s="7"/>
      <c r="C691" s="7"/>
      <c r="D691" s="7"/>
    </row>
    <row r="692">
      <c r="A692" s="7"/>
      <c r="B692" s="7"/>
      <c r="C692" s="7"/>
      <c r="D692" s="7"/>
    </row>
    <row r="693">
      <c r="A693" s="7"/>
      <c r="B693" s="7"/>
      <c r="C693" s="7"/>
      <c r="D693" s="7"/>
    </row>
    <row r="694">
      <c r="A694" s="7"/>
      <c r="B694" s="7"/>
      <c r="C694" s="7"/>
      <c r="D694" s="7"/>
    </row>
    <row r="695">
      <c r="A695" s="7"/>
      <c r="B695" s="7"/>
      <c r="C695" s="7"/>
      <c r="D695" s="7"/>
    </row>
    <row r="696">
      <c r="A696" s="7"/>
      <c r="B696" s="7"/>
      <c r="C696" s="7"/>
      <c r="D696" s="7"/>
    </row>
    <row r="697">
      <c r="A697" s="7"/>
      <c r="B697" s="7"/>
      <c r="C697" s="7"/>
      <c r="D697" s="7"/>
    </row>
    <row r="698">
      <c r="A698" s="7"/>
      <c r="B698" s="7"/>
      <c r="C698" s="7"/>
      <c r="D698" s="7"/>
    </row>
    <row r="699">
      <c r="A699" s="7"/>
      <c r="B699" s="7"/>
      <c r="C699" s="7"/>
      <c r="D699" s="7"/>
    </row>
    <row r="700">
      <c r="A700" s="7"/>
      <c r="B700" s="7"/>
      <c r="C700" s="7"/>
      <c r="D700" s="7"/>
    </row>
    <row r="701">
      <c r="A701" s="7"/>
      <c r="B701" s="7"/>
      <c r="C701" s="7"/>
      <c r="D701" s="7"/>
    </row>
    <row r="702">
      <c r="A702" s="7"/>
      <c r="B702" s="7"/>
      <c r="C702" s="7"/>
      <c r="D702" s="7"/>
    </row>
    <row r="703">
      <c r="A703" s="7"/>
      <c r="B703" s="7"/>
      <c r="C703" s="7"/>
      <c r="D703" s="7"/>
    </row>
    <row r="704">
      <c r="A704" s="7"/>
      <c r="B704" s="7"/>
      <c r="C704" s="7"/>
      <c r="D704" s="7"/>
    </row>
    <row r="705">
      <c r="A705" s="7"/>
      <c r="B705" s="7"/>
      <c r="C705" s="7"/>
      <c r="D705" s="7"/>
    </row>
    <row r="706">
      <c r="A706" s="7"/>
      <c r="B706" s="7"/>
      <c r="C706" s="7"/>
      <c r="D706" s="7"/>
    </row>
    <row r="707">
      <c r="A707" s="7"/>
      <c r="B707" s="7"/>
      <c r="C707" s="7"/>
      <c r="D707" s="7"/>
    </row>
    <row r="708">
      <c r="A708" s="7"/>
      <c r="B708" s="7"/>
      <c r="C708" s="7"/>
      <c r="D708" s="7"/>
    </row>
    <row r="709">
      <c r="A709" s="7"/>
      <c r="B709" s="7"/>
      <c r="C709" s="7"/>
      <c r="D709" s="7"/>
    </row>
    <row r="710">
      <c r="A710" s="7"/>
      <c r="B710" s="7"/>
      <c r="C710" s="7"/>
      <c r="D710" s="7"/>
    </row>
    <row r="711">
      <c r="A711" s="7"/>
      <c r="B711" s="7"/>
      <c r="C711" s="7"/>
      <c r="D711" s="7"/>
    </row>
    <row r="712">
      <c r="A712" s="7"/>
      <c r="B712" s="7"/>
      <c r="C712" s="7"/>
      <c r="D712" s="7"/>
    </row>
    <row r="713">
      <c r="A713" s="7"/>
      <c r="B713" s="7"/>
      <c r="C713" s="7"/>
      <c r="D713" s="7"/>
    </row>
    <row r="714">
      <c r="A714" s="7"/>
      <c r="B714" s="7"/>
      <c r="C714" s="7"/>
      <c r="D714" s="7"/>
    </row>
    <row r="715">
      <c r="A715" s="7"/>
      <c r="B715" s="7"/>
      <c r="C715" s="7"/>
      <c r="D715" s="7"/>
    </row>
    <row r="716">
      <c r="A716" s="7"/>
      <c r="B716" s="7"/>
      <c r="C716" s="7"/>
      <c r="D716" s="7"/>
    </row>
    <row r="717">
      <c r="A717" s="7"/>
      <c r="B717" s="7"/>
      <c r="C717" s="7"/>
      <c r="D717" s="7"/>
    </row>
    <row r="718">
      <c r="A718" s="7"/>
      <c r="B718" s="7"/>
      <c r="C718" s="7"/>
      <c r="D718" s="7"/>
    </row>
    <row r="719">
      <c r="A719" s="7"/>
      <c r="B719" s="7"/>
      <c r="C719" s="7"/>
      <c r="D719" s="7"/>
    </row>
    <row r="720">
      <c r="A720" s="7"/>
      <c r="B720" s="7"/>
      <c r="C720" s="7"/>
      <c r="D720" s="7"/>
    </row>
    <row r="721">
      <c r="A721" s="7"/>
      <c r="B721" s="7"/>
      <c r="C721" s="7"/>
      <c r="D721" s="7"/>
    </row>
    <row r="722">
      <c r="A722" s="7"/>
      <c r="B722" s="7"/>
      <c r="C722" s="7"/>
      <c r="D722" s="7"/>
    </row>
    <row r="723">
      <c r="A723" s="7"/>
      <c r="B723" s="7"/>
      <c r="C723" s="7"/>
      <c r="D723" s="7"/>
    </row>
    <row r="724">
      <c r="A724" s="7"/>
      <c r="B724" s="7"/>
      <c r="C724" s="7"/>
      <c r="D724" s="7"/>
    </row>
    <row r="725">
      <c r="A725" s="7"/>
      <c r="B725" s="7"/>
      <c r="C725" s="7"/>
      <c r="D725" s="7"/>
    </row>
    <row r="726">
      <c r="A726" s="7"/>
      <c r="B726" s="7"/>
      <c r="C726" s="7"/>
      <c r="D726" s="7"/>
    </row>
    <row r="727">
      <c r="A727" s="7"/>
      <c r="B727" s="7"/>
      <c r="C727" s="7"/>
      <c r="D727" s="7"/>
    </row>
    <row r="728">
      <c r="A728" s="7"/>
      <c r="B728" s="7"/>
      <c r="C728" s="7"/>
      <c r="D728" s="7"/>
    </row>
    <row r="729">
      <c r="A729" s="7"/>
      <c r="B729" s="7"/>
      <c r="C729" s="7"/>
      <c r="D729" s="7"/>
    </row>
    <row r="730">
      <c r="A730" s="7"/>
      <c r="B730" s="7"/>
      <c r="C730" s="7"/>
      <c r="D730" s="7"/>
    </row>
    <row r="731">
      <c r="A731" s="7"/>
      <c r="B731" s="7"/>
      <c r="C731" s="7"/>
      <c r="D731" s="7"/>
    </row>
    <row r="732">
      <c r="A732" s="7"/>
      <c r="B732" s="7"/>
      <c r="C732" s="7"/>
      <c r="D732" s="7"/>
    </row>
    <row r="733">
      <c r="A733" s="7"/>
      <c r="B733" s="7"/>
      <c r="C733" s="7"/>
      <c r="D733" s="7"/>
    </row>
    <row r="734">
      <c r="A734" s="7"/>
      <c r="B734" s="7"/>
      <c r="C734" s="7"/>
      <c r="D734" s="7"/>
    </row>
    <row r="735">
      <c r="A735" s="7"/>
      <c r="B735" s="7"/>
      <c r="C735" s="7"/>
      <c r="D735" s="7"/>
    </row>
    <row r="736">
      <c r="A736" s="7"/>
      <c r="B736" s="7"/>
      <c r="C736" s="7"/>
      <c r="D736" s="7"/>
    </row>
    <row r="737">
      <c r="A737" s="7"/>
      <c r="B737" s="7"/>
      <c r="C737" s="7"/>
      <c r="D737" s="7"/>
    </row>
    <row r="738">
      <c r="A738" s="7"/>
      <c r="B738" s="7"/>
      <c r="C738" s="7"/>
      <c r="D738" s="7"/>
    </row>
    <row r="739">
      <c r="A739" s="7"/>
      <c r="B739" s="7"/>
      <c r="C739" s="7"/>
      <c r="D739" s="7"/>
    </row>
    <row r="740">
      <c r="A740" s="7"/>
      <c r="B740" s="7"/>
      <c r="C740" s="7"/>
      <c r="D740" s="7"/>
    </row>
    <row r="741">
      <c r="A741" s="7"/>
      <c r="B741" s="7"/>
      <c r="C741" s="7"/>
      <c r="D741" s="7"/>
    </row>
    <row r="742">
      <c r="A742" s="7"/>
      <c r="B742" s="7"/>
      <c r="C742" s="7"/>
      <c r="D742" s="7"/>
    </row>
    <row r="743">
      <c r="A743" s="7"/>
      <c r="B743" s="7"/>
      <c r="C743" s="7"/>
      <c r="D743" s="7"/>
    </row>
    <row r="744">
      <c r="A744" s="7"/>
      <c r="B744" s="7"/>
      <c r="C744" s="7"/>
      <c r="D744" s="7"/>
    </row>
    <row r="745">
      <c r="A745" s="7"/>
      <c r="B745" s="7"/>
      <c r="C745" s="7"/>
      <c r="D745" s="7"/>
    </row>
    <row r="746">
      <c r="A746" s="7"/>
      <c r="B746" s="7"/>
      <c r="C746" s="7"/>
      <c r="D746" s="7"/>
    </row>
    <row r="747">
      <c r="A747" s="7"/>
      <c r="B747" s="7"/>
      <c r="C747" s="7"/>
      <c r="D747" s="7"/>
    </row>
    <row r="748">
      <c r="A748" s="7"/>
      <c r="B748" s="7"/>
      <c r="C748" s="7"/>
      <c r="D748" s="7"/>
    </row>
    <row r="749">
      <c r="A749" s="7"/>
      <c r="B749" s="7"/>
      <c r="C749" s="7"/>
      <c r="D749" s="7"/>
    </row>
    <row r="750">
      <c r="A750" s="7"/>
      <c r="B750" s="7"/>
      <c r="C750" s="7"/>
      <c r="D750" s="7"/>
    </row>
    <row r="751">
      <c r="A751" s="7"/>
      <c r="B751" s="7"/>
      <c r="C751" s="7"/>
      <c r="D751" s="7"/>
    </row>
    <row r="752">
      <c r="A752" s="7"/>
      <c r="B752" s="7"/>
      <c r="C752" s="7"/>
      <c r="D752" s="7"/>
    </row>
    <row r="753">
      <c r="A753" s="7"/>
      <c r="B753" s="7"/>
      <c r="C753" s="7"/>
      <c r="D753" s="7"/>
    </row>
    <row r="754">
      <c r="A754" s="7"/>
      <c r="B754" s="7"/>
      <c r="C754" s="7"/>
      <c r="D754" s="7"/>
    </row>
    <row r="755">
      <c r="A755" s="7"/>
      <c r="B755" s="7"/>
      <c r="C755" s="7"/>
      <c r="D755" s="7"/>
    </row>
    <row r="756">
      <c r="A756" s="7"/>
      <c r="B756" s="7"/>
      <c r="C756" s="7"/>
      <c r="D756" s="7"/>
    </row>
    <row r="757">
      <c r="A757" s="7"/>
      <c r="B757" s="7"/>
      <c r="C757" s="7"/>
      <c r="D757" s="7"/>
    </row>
    <row r="758">
      <c r="A758" s="7"/>
      <c r="B758" s="7"/>
      <c r="C758" s="7"/>
      <c r="D758" s="7"/>
    </row>
    <row r="759">
      <c r="A759" s="7"/>
      <c r="B759" s="7"/>
      <c r="C759" s="7"/>
      <c r="D759" s="7"/>
    </row>
    <row r="760">
      <c r="A760" s="7"/>
      <c r="B760" s="7"/>
      <c r="C760" s="7"/>
      <c r="D760" s="7"/>
    </row>
    <row r="761">
      <c r="A761" s="7"/>
      <c r="B761" s="7"/>
      <c r="C761" s="7"/>
      <c r="D761" s="7"/>
    </row>
    <row r="762">
      <c r="A762" s="7"/>
      <c r="B762" s="7"/>
      <c r="C762" s="7"/>
      <c r="D762" s="7"/>
    </row>
    <row r="763">
      <c r="A763" s="7"/>
      <c r="B763" s="7"/>
      <c r="C763" s="7"/>
      <c r="D763" s="7"/>
    </row>
    <row r="764">
      <c r="A764" s="7"/>
      <c r="B764" s="7"/>
      <c r="C764" s="7"/>
      <c r="D764" s="7"/>
    </row>
    <row r="765">
      <c r="A765" s="7"/>
      <c r="B765" s="7"/>
      <c r="C765" s="7"/>
      <c r="D765" s="7"/>
    </row>
    <row r="766">
      <c r="A766" s="7"/>
      <c r="B766" s="7"/>
      <c r="C766" s="7"/>
      <c r="D766" s="7"/>
    </row>
    <row r="767">
      <c r="A767" s="7"/>
      <c r="B767" s="7"/>
      <c r="C767" s="7"/>
      <c r="D767" s="7"/>
    </row>
    <row r="768">
      <c r="A768" s="7"/>
      <c r="B768" s="7"/>
      <c r="C768" s="7"/>
      <c r="D768" s="7"/>
    </row>
    <row r="769">
      <c r="A769" s="7"/>
      <c r="B769" s="7"/>
      <c r="C769" s="7"/>
      <c r="D769" s="7"/>
    </row>
    <row r="770">
      <c r="A770" s="7"/>
      <c r="B770" s="7"/>
      <c r="C770" s="7"/>
      <c r="D770" s="7"/>
    </row>
    <row r="771">
      <c r="A771" s="7"/>
      <c r="B771" s="7"/>
      <c r="C771" s="7"/>
      <c r="D771" s="7"/>
    </row>
    <row r="772">
      <c r="A772" s="7"/>
      <c r="B772" s="7"/>
      <c r="C772" s="7"/>
      <c r="D772" s="7"/>
    </row>
    <row r="773">
      <c r="A773" s="7"/>
      <c r="B773" s="7"/>
      <c r="C773" s="7"/>
      <c r="D773" s="7"/>
    </row>
    <row r="774">
      <c r="A774" s="7"/>
      <c r="B774" s="7"/>
      <c r="C774" s="7"/>
      <c r="D774" s="7"/>
    </row>
    <row r="775">
      <c r="A775" s="7"/>
      <c r="B775" s="7"/>
      <c r="C775" s="7"/>
      <c r="D775" s="7"/>
    </row>
    <row r="776">
      <c r="A776" s="7"/>
      <c r="B776" s="7"/>
      <c r="C776" s="7"/>
      <c r="D776" s="7"/>
    </row>
    <row r="777">
      <c r="A777" s="7"/>
      <c r="B777" s="7"/>
      <c r="C777" s="7"/>
      <c r="D777" s="7"/>
    </row>
    <row r="778">
      <c r="A778" s="7"/>
      <c r="B778" s="7"/>
      <c r="C778" s="7"/>
      <c r="D778" s="7"/>
    </row>
    <row r="779">
      <c r="A779" s="7"/>
      <c r="B779" s="7"/>
      <c r="C779" s="7"/>
      <c r="D779" s="7"/>
    </row>
    <row r="780">
      <c r="A780" s="7"/>
      <c r="B780" s="7"/>
      <c r="C780" s="7"/>
      <c r="D780" s="7"/>
    </row>
    <row r="781">
      <c r="A781" s="7"/>
      <c r="B781" s="7"/>
      <c r="C781" s="7"/>
      <c r="D781" s="7"/>
    </row>
    <row r="782">
      <c r="A782" s="7"/>
      <c r="B782" s="7"/>
      <c r="C782" s="7"/>
      <c r="D782" s="7"/>
    </row>
    <row r="783">
      <c r="A783" s="7"/>
      <c r="B783" s="7"/>
      <c r="C783" s="7"/>
      <c r="D783" s="7"/>
    </row>
    <row r="784">
      <c r="A784" s="7"/>
      <c r="B784" s="7"/>
      <c r="C784" s="7"/>
      <c r="D784" s="7"/>
    </row>
    <row r="785">
      <c r="A785" s="7"/>
      <c r="B785" s="7"/>
      <c r="C785" s="7"/>
      <c r="D785" s="7"/>
    </row>
    <row r="786">
      <c r="A786" s="7"/>
      <c r="B786" s="7"/>
      <c r="C786" s="7"/>
      <c r="D786" s="7"/>
    </row>
    <row r="787">
      <c r="A787" s="7"/>
      <c r="B787" s="7"/>
      <c r="C787" s="7"/>
      <c r="D787" s="7"/>
    </row>
    <row r="788">
      <c r="A788" s="7"/>
      <c r="B788" s="7"/>
      <c r="C788" s="7"/>
      <c r="D788" s="7"/>
    </row>
    <row r="789">
      <c r="A789" s="7"/>
      <c r="B789" s="7"/>
      <c r="C789" s="7"/>
      <c r="D789" s="7"/>
    </row>
    <row r="790">
      <c r="A790" s="7"/>
      <c r="B790" s="7"/>
      <c r="C790" s="7"/>
      <c r="D790" s="7"/>
    </row>
    <row r="791">
      <c r="A791" s="7"/>
      <c r="B791" s="7"/>
      <c r="C791" s="7"/>
      <c r="D791" s="7"/>
    </row>
    <row r="792">
      <c r="A792" s="7"/>
      <c r="B792" s="7"/>
      <c r="C792" s="7"/>
      <c r="D792" s="7"/>
    </row>
    <row r="793">
      <c r="A793" s="7"/>
      <c r="B793" s="7"/>
      <c r="C793" s="7"/>
      <c r="D793" s="7"/>
    </row>
    <row r="794">
      <c r="A794" s="7"/>
      <c r="B794" s="7"/>
      <c r="C794" s="7"/>
      <c r="D794" s="7"/>
    </row>
    <row r="795">
      <c r="A795" s="7"/>
      <c r="B795" s="7"/>
      <c r="C795" s="7"/>
      <c r="D795" s="7"/>
    </row>
    <row r="796">
      <c r="A796" s="7"/>
      <c r="B796" s="7"/>
      <c r="C796" s="7"/>
      <c r="D796" s="7"/>
    </row>
    <row r="797">
      <c r="A797" s="7"/>
      <c r="B797" s="7"/>
      <c r="C797" s="7"/>
      <c r="D797" s="7"/>
    </row>
    <row r="798">
      <c r="A798" s="7"/>
      <c r="B798" s="7"/>
      <c r="C798" s="7"/>
      <c r="D798" s="7"/>
    </row>
    <row r="799">
      <c r="A799" s="7"/>
      <c r="B799" s="7"/>
      <c r="C799" s="7"/>
      <c r="D799" s="7"/>
    </row>
    <row r="800">
      <c r="A800" s="7"/>
      <c r="B800" s="7"/>
      <c r="C800" s="7"/>
      <c r="D800" s="7"/>
    </row>
    <row r="801">
      <c r="A801" s="7"/>
      <c r="B801" s="7"/>
      <c r="C801" s="7"/>
      <c r="D801" s="7"/>
    </row>
    <row r="802">
      <c r="A802" s="7"/>
      <c r="B802" s="7"/>
      <c r="C802" s="7"/>
      <c r="D802" s="7"/>
    </row>
    <row r="803">
      <c r="A803" s="7"/>
      <c r="B803" s="7"/>
      <c r="C803" s="7"/>
      <c r="D803" s="7"/>
    </row>
    <row r="804">
      <c r="A804" s="7"/>
      <c r="B804" s="7"/>
      <c r="C804" s="7"/>
      <c r="D804" s="7"/>
    </row>
    <row r="805">
      <c r="A805" s="7"/>
      <c r="B805" s="7"/>
      <c r="C805" s="7"/>
      <c r="D805" s="7"/>
    </row>
    <row r="806">
      <c r="A806" s="7"/>
      <c r="B806" s="7"/>
      <c r="C806" s="7"/>
      <c r="D806" s="7"/>
    </row>
    <row r="807">
      <c r="A807" s="7"/>
      <c r="B807" s="7"/>
      <c r="C807" s="7"/>
      <c r="D807" s="7"/>
    </row>
    <row r="808">
      <c r="A808" s="7"/>
      <c r="B808" s="7"/>
      <c r="C808" s="7"/>
      <c r="D808" s="7"/>
    </row>
    <row r="809">
      <c r="A809" s="7"/>
      <c r="B809" s="7"/>
      <c r="C809" s="7"/>
      <c r="D809" s="7"/>
    </row>
    <row r="810">
      <c r="A810" s="7"/>
      <c r="B810" s="7"/>
      <c r="C810" s="7"/>
      <c r="D810" s="7"/>
    </row>
    <row r="811">
      <c r="A811" s="7"/>
      <c r="B811" s="7"/>
      <c r="C811" s="7"/>
      <c r="D811" s="7"/>
    </row>
    <row r="812">
      <c r="A812" s="7"/>
      <c r="B812" s="7"/>
      <c r="C812" s="7"/>
      <c r="D812" s="7"/>
    </row>
    <row r="813">
      <c r="A813" s="7"/>
      <c r="B813" s="7"/>
      <c r="C813" s="7"/>
      <c r="D813" s="7"/>
    </row>
    <row r="814">
      <c r="A814" s="7"/>
      <c r="B814" s="7"/>
      <c r="C814" s="7"/>
      <c r="D814" s="7"/>
    </row>
    <row r="815">
      <c r="A815" s="7"/>
      <c r="B815" s="7"/>
      <c r="C815" s="7"/>
      <c r="D815" s="7"/>
    </row>
    <row r="816">
      <c r="A816" s="7"/>
      <c r="B816" s="7"/>
      <c r="C816" s="7"/>
      <c r="D816" s="7"/>
    </row>
    <row r="817">
      <c r="A817" s="7"/>
      <c r="B817" s="7"/>
      <c r="C817" s="7"/>
      <c r="D817" s="7"/>
    </row>
    <row r="818">
      <c r="A818" s="7"/>
      <c r="B818" s="7"/>
      <c r="C818" s="7"/>
      <c r="D818" s="7"/>
    </row>
    <row r="819">
      <c r="A819" s="7"/>
      <c r="B819" s="7"/>
      <c r="C819" s="7"/>
      <c r="D819" s="7"/>
    </row>
    <row r="820">
      <c r="A820" s="7"/>
      <c r="B820" s="7"/>
      <c r="C820" s="7"/>
      <c r="D820" s="7"/>
    </row>
    <row r="821">
      <c r="A821" s="7"/>
      <c r="B821" s="7"/>
      <c r="C821" s="7"/>
      <c r="D821" s="7"/>
    </row>
    <row r="822">
      <c r="A822" s="7"/>
      <c r="B822" s="7"/>
      <c r="C822" s="7"/>
      <c r="D822" s="7"/>
    </row>
    <row r="823">
      <c r="A823" s="7"/>
      <c r="B823" s="7"/>
      <c r="C823" s="7"/>
      <c r="D823" s="7"/>
    </row>
    <row r="824">
      <c r="A824" s="7"/>
      <c r="B824" s="7"/>
      <c r="C824" s="7"/>
      <c r="D824" s="7"/>
    </row>
    <row r="825">
      <c r="A825" s="7"/>
      <c r="B825" s="7"/>
      <c r="C825" s="7"/>
      <c r="D825" s="7"/>
    </row>
    <row r="826">
      <c r="A826" s="7"/>
      <c r="B826" s="7"/>
      <c r="C826" s="7"/>
      <c r="D826" s="7"/>
    </row>
    <row r="827">
      <c r="A827" s="7"/>
      <c r="B827" s="7"/>
      <c r="C827" s="7"/>
      <c r="D827" s="7"/>
    </row>
    <row r="828">
      <c r="A828" s="7"/>
      <c r="B828" s="7"/>
      <c r="C828" s="7"/>
      <c r="D828" s="7"/>
    </row>
    <row r="829">
      <c r="A829" s="7"/>
      <c r="B829" s="7"/>
      <c r="C829" s="7"/>
      <c r="D829" s="7"/>
    </row>
    <row r="830">
      <c r="A830" s="7"/>
      <c r="B830" s="7"/>
      <c r="C830" s="7"/>
      <c r="D830" s="7"/>
    </row>
    <row r="831">
      <c r="A831" s="7"/>
      <c r="B831" s="7"/>
      <c r="C831" s="7"/>
      <c r="D831" s="7"/>
    </row>
    <row r="832">
      <c r="A832" s="7"/>
      <c r="B832" s="7"/>
      <c r="C832" s="7"/>
      <c r="D832" s="7"/>
    </row>
    <row r="833">
      <c r="A833" s="7"/>
      <c r="B833" s="7"/>
      <c r="C833" s="7"/>
      <c r="D833" s="7"/>
    </row>
    <row r="834">
      <c r="A834" s="7"/>
      <c r="B834" s="7"/>
      <c r="C834" s="7"/>
      <c r="D834" s="7"/>
    </row>
    <row r="835">
      <c r="A835" s="7"/>
      <c r="B835" s="7"/>
      <c r="C835" s="7"/>
      <c r="D835" s="7"/>
    </row>
    <row r="836">
      <c r="A836" s="7"/>
      <c r="B836" s="7"/>
      <c r="C836" s="7"/>
      <c r="D836" s="7"/>
    </row>
    <row r="837">
      <c r="A837" s="7"/>
      <c r="B837" s="7"/>
      <c r="C837" s="7"/>
      <c r="D837" s="7"/>
    </row>
    <row r="838">
      <c r="A838" s="7"/>
      <c r="B838" s="7"/>
      <c r="C838" s="7"/>
      <c r="D838" s="7"/>
    </row>
    <row r="839">
      <c r="A839" s="7"/>
      <c r="B839" s="7"/>
      <c r="C839" s="7"/>
      <c r="D839" s="7"/>
    </row>
    <row r="840">
      <c r="A840" s="7"/>
      <c r="B840" s="7"/>
      <c r="C840" s="7"/>
      <c r="D840" s="7"/>
    </row>
    <row r="841">
      <c r="A841" s="7"/>
      <c r="B841" s="7"/>
      <c r="C841" s="7"/>
      <c r="D841" s="7"/>
    </row>
    <row r="842">
      <c r="A842" s="7"/>
      <c r="B842" s="7"/>
      <c r="C842" s="7"/>
      <c r="D842" s="7"/>
    </row>
    <row r="843">
      <c r="A843" s="7"/>
      <c r="B843" s="7"/>
      <c r="C843" s="7"/>
      <c r="D843" s="7"/>
    </row>
    <row r="844">
      <c r="A844" s="7"/>
      <c r="B844" s="7"/>
      <c r="C844" s="7"/>
      <c r="D844" s="7"/>
    </row>
    <row r="845">
      <c r="A845" s="7"/>
      <c r="B845" s="7"/>
      <c r="C845" s="7"/>
      <c r="D845" s="7"/>
    </row>
    <row r="846">
      <c r="A846" s="7"/>
      <c r="B846" s="7"/>
      <c r="C846" s="7"/>
      <c r="D846" s="7"/>
    </row>
    <row r="847">
      <c r="A847" s="7"/>
      <c r="B847" s="7"/>
      <c r="C847" s="7"/>
      <c r="D847" s="7"/>
    </row>
    <row r="848">
      <c r="A848" s="7"/>
      <c r="B848" s="7"/>
      <c r="C848" s="7"/>
      <c r="D848" s="7"/>
    </row>
    <row r="849">
      <c r="A849" s="7"/>
      <c r="B849" s="7"/>
      <c r="C849" s="7"/>
      <c r="D849" s="7"/>
    </row>
    <row r="850">
      <c r="A850" s="7"/>
      <c r="B850" s="7"/>
      <c r="C850" s="7"/>
      <c r="D850" s="7"/>
    </row>
    <row r="851">
      <c r="A851" s="7"/>
      <c r="B851" s="7"/>
      <c r="C851" s="7"/>
      <c r="D851" s="7"/>
    </row>
    <row r="852">
      <c r="A852" s="7"/>
      <c r="B852" s="7"/>
      <c r="C852" s="7"/>
      <c r="D852" s="7"/>
    </row>
    <row r="853">
      <c r="A853" s="7"/>
      <c r="B853" s="7"/>
      <c r="C853" s="7"/>
      <c r="D853" s="7"/>
    </row>
    <row r="854">
      <c r="A854" s="7"/>
      <c r="B854" s="7"/>
      <c r="C854" s="7"/>
      <c r="D854" s="7"/>
    </row>
    <row r="855">
      <c r="A855" s="7"/>
      <c r="B855" s="7"/>
      <c r="C855" s="7"/>
      <c r="D855" s="7"/>
    </row>
    <row r="856">
      <c r="A856" s="7"/>
      <c r="B856" s="7"/>
      <c r="C856" s="7"/>
      <c r="D856" s="7"/>
    </row>
    <row r="857">
      <c r="A857" s="7"/>
      <c r="B857" s="7"/>
      <c r="C857" s="7"/>
      <c r="D857" s="7"/>
    </row>
    <row r="858">
      <c r="A858" s="7"/>
      <c r="B858" s="7"/>
      <c r="C858" s="7"/>
      <c r="D858" s="7"/>
    </row>
    <row r="859">
      <c r="A859" s="7"/>
      <c r="B859" s="7"/>
      <c r="C859" s="7"/>
      <c r="D859" s="7"/>
    </row>
    <row r="860">
      <c r="A860" s="7"/>
      <c r="B860" s="7"/>
      <c r="C860" s="7"/>
      <c r="D860" s="7"/>
    </row>
    <row r="861">
      <c r="A861" s="7"/>
      <c r="B861" s="7"/>
      <c r="C861" s="7"/>
      <c r="D861" s="7"/>
    </row>
    <row r="862">
      <c r="A862" s="7"/>
      <c r="B862" s="7"/>
      <c r="C862" s="7"/>
      <c r="D862" s="7"/>
    </row>
    <row r="863">
      <c r="A863" s="7"/>
      <c r="B863" s="7"/>
      <c r="C863" s="7"/>
      <c r="D863" s="7"/>
    </row>
    <row r="864">
      <c r="A864" s="7"/>
      <c r="B864" s="7"/>
      <c r="C864" s="7"/>
      <c r="D864" s="7"/>
    </row>
    <row r="865">
      <c r="A865" s="7"/>
      <c r="B865" s="7"/>
      <c r="C865" s="7"/>
      <c r="D865" s="7"/>
    </row>
    <row r="866">
      <c r="A866" s="7"/>
      <c r="B866" s="7"/>
      <c r="C866" s="7"/>
      <c r="D866" s="7"/>
    </row>
    <row r="867">
      <c r="A867" s="7"/>
      <c r="B867" s="7"/>
      <c r="C867" s="7"/>
      <c r="D867" s="7"/>
    </row>
    <row r="868">
      <c r="A868" s="7"/>
      <c r="B868" s="7"/>
      <c r="C868" s="7"/>
      <c r="D868" s="7"/>
    </row>
    <row r="869">
      <c r="A869" s="7"/>
      <c r="B869" s="7"/>
      <c r="C869" s="7"/>
      <c r="D869" s="7"/>
    </row>
    <row r="870">
      <c r="A870" s="7"/>
      <c r="B870" s="7"/>
      <c r="C870" s="7"/>
      <c r="D870" s="7"/>
    </row>
    <row r="871">
      <c r="A871" s="7"/>
      <c r="B871" s="7"/>
      <c r="C871" s="7"/>
      <c r="D871" s="7"/>
    </row>
    <row r="872">
      <c r="A872" s="7"/>
      <c r="B872" s="7"/>
      <c r="C872" s="7"/>
      <c r="D872" s="7"/>
    </row>
    <row r="873">
      <c r="A873" s="7"/>
      <c r="B873" s="7"/>
      <c r="C873" s="7"/>
      <c r="D873" s="7"/>
    </row>
    <row r="874">
      <c r="A874" s="7"/>
      <c r="B874" s="7"/>
      <c r="C874" s="7"/>
      <c r="D874" s="7"/>
    </row>
    <row r="875">
      <c r="A875" s="7"/>
      <c r="B875" s="7"/>
      <c r="C875" s="7"/>
      <c r="D875" s="7"/>
    </row>
    <row r="876">
      <c r="A876" s="7"/>
      <c r="B876" s="7"/>
      <c r="C876" s="7"/>
      <c r="D876" s="7"/>
    </row>
    <row r="877">
      <c r="A877" s="7"/>
      <c r="B877" s="7"/>
      <c r="C877" s="7"/>
      <c r="D877" s="7"/>
    </row>
    <row r="878">
      <c r="A878" s="7"/>
      <c r="B878" s="7"/>
      <c r="C878" s="7"/>
      <c r="D878" s="7"/>
    </row>
    <row r="879">
      <c r="A879" s="7"/>
      <c r="B879" s="7"/>
      <c r="C879" s="7"/>
      <c r="D879" s="7"/>
    </row>
    <row r="880">
      <c r="A880" s="7"/>
      <c r="B880" s="7"/>
      <c r="C880" s="7"/>
      <c r="D880" s="7"/>
    </row>
    <row r="881">
      <c r="A881" s="7"/>
      <c r="B881" s="7"/>
      <c r="C881" s="7"/>
      <c r="D881" s="7"/>
    </row>
    <row r="882">
      <c r="A882" s="7"/>
      <c r="B882" s="7"/>
      <c r="C882" s="7"/>
      <c r="D882" s="7"/>
    </row>
    <row r="883">
      <c r="A883" s="7"/>
      <c r="B883" s="7"/>
      <c r="C883" s="7"/>
      <c r="D883" s="7"/>
    </row>
    <row r="884">
      <c r="A884" s="7"/>
      <c r="B884" s="7"/>
      <c r="C884" s="7"/>
      <c r="D884" s="7"/>
    </row>
    <row r="885">
      <c r="A885" s="7"/>
      <c r="B885" s="7"/>
      <c r="C885" s="7"/>
      <c r="D885" s="7"/>
    </row>
    <row r="886">
      <c r="A886" s="7"/>
      <c r="B886" s="7"/>
      <c r="C886" s="7"/>
      <c r="D886" s="7"/>
    </row>
    <row r="887">
      <c r="A887" s="7"/>
      <c r="B887" s="7"/>
      <c r="C887" s="7"/>
      <c r="D887" s="7"/>
    </row>
    <row r="888">
      <c r="A888" s="7"/>
      <c r="B888" s="7"/>
      <c r="C888" s="7"/>
      <c r="D888" s="7"/>
    </row>
    <row r="889">
      <c r="A889" s="7"/>
      <c r="B889" s="7"/>
      <c r="C889" s="7"/>
      <c r="D889" s="7"/>
    </row>
    <row r="890">
      <c r="A890" s="7"/>
      <c r="B890" s="7"/>
      <c r="C890" s="7"/>
      <c r="D890" s="7"/>
    </row>
    <row r="891">
      <c r="A891" s="7"/>
      <c r="B891" s="7"/>
      <c r="C891" s="7"/>
      <c r="D891" s="7"/>
    </row>
    <row r="892">
      <c r="A892" s="7"/>
      <c r="B892" s="7"/>
      <c r="C892" s="7"/>
      <c r="D892" s="7"/>
    </row>
    <row r="893">
      <c r="A893" s="7"/>
      <c r="B893" s="7"/>
      <c r="C893" s="7"/>
      <c r="D893" s="7"/>
    </row>
    <row r="894">
      <c r="A894" s="7"/>
      <c r="B894" s="7"/>
      <c r="C894" s="7"/>
      <c r="D894" s="7"/>
    </row>
    <row r="895">
      <c r="A895" s="7"/>
      <c r="B895" s="7"/>
      <c r="C895" s="7"/>
      <c r="D895" s="7"/>
    </row>
    <row r="896">
      <c r="A896" s="7"/>
      <c r="B896" s="7"/>
      <c r="C896" s="7"/>
      <c r="D896" s="7"/>
    </row>
    <row r="897">
      <c r="A897" s="7"/>
      <c r="B897" s="7"/>
      <c r="C897" s="7"/>
      <c r="D897" s="7"/>
    </row>
    <row r="898">
      <c r="A898" s="7"/>
      <c r="B898" s="7"/>
      <c r="C898" s="7"/>
      <c r="D898" s="7"/>
    </row>
    <row r="899">
      <c r="A899" s="7"/>
      <c r="B899" s="7"/>
      <c r="C899" s="7"/>
      <c r="D899" s="7"/>
    </row>
    <row r="900">
      <c r="A900" s="7"/>
      <c r="B900" s="7"/>
      <c r="C900" s="7"/>
      <c r="D900" s="7"/>
    </row>
    <row r="901">
      <c r="A901" s="7"/>
      <c r="B901" s="7"/>
      <c r="C901" s="7"/>
      <c r="D901" s="7"/>
    </row>
    <row r="902">
      <c r="A902" s="7"/>
      <c r="B902" s="7"/>
      <c r="C902" s="7"/>
      <c r="D902" s="7"/>
    </row>
    <row r="903">
      <c r="A903" s="7"/>
      <c r="B903" s="7"/>
      <c r="C903" s="7"/>
      <c r="D903" s="7"/>
    </row>
    <row r="904">
      <c r="A904" s="7"/>
      <c r="B904" s="7"/>
      <c r="C904" s="7"/>
      <c r="D904" s="7"/>
    </row>
    <row r="905">
      <c r="A905" s="7"/>
      <c r="B905" s="7"/>
      <c r="C905" s="7"/>
      <c r="D905" s="7"/>
    </row>
    <row r="906">
      <c r="A906" s="7"/>
      <c r="B906" s="7"/>
      <c r="C906" s="7"/>
      <c r="D906" s="7"/>
    </row>
    <row r="907">
      <c r="A907" s="7"/>
      <c r="B907" s="7"/>
      <c r="C907" s="7"/>
      <c r="D907" s="7"/>
    </row>
    <row r="908">
      <c r="A908" s="7"/>
      <c r="B908" s="7"/>
      <c r="C908" s="7"/>
      <c r="D908" s="7"/>
    </row>
    <row r="909">
      <c r="A909" s="7"/>
      <c r="B909" s="7"/>
      <c r="C909" s="7"/>
      <c r="D909" s="7"/>
    </row>
    <row r="910">
      <c r="A910" s="7"/>
      <c r="B910" s="7"/>
      <c r="C910" s="7"/>
      <c r="D910" s="7"/>
    </row>
    <row r="911">
      <c r="A911" s="7"/>
      <c r="B911" s="7"/>
      <c r="C911" s="7"/>
      <c r="D911" s="7"/>
    </row>
    <row r="912">
      <c r="A912" s="7"/>
      <c r="B912" s="7"/>
      <c r="C912" s="7"/>
      <c r="D912" s="7"/>
    </row>
    <row r="913">
      <c r="A913" s="7"/>
      <c r="B913" s="7"/>
      <c r="C913" s="7"/>
      <c r="D913" s="7"/>
    </row>
    <row r="914">
      <c r="A914" s="7"/>
      <c r="B914" s="7"/>
      <c r="C914" s="7"/>
      <c r="D914" s="7"/>
    </row>
    <row r="915">
      <c r="A915" s="7"/>
      <c r="B915" s="7"/>
      <c r="C915" s="7"/>
      <c r="D915" s="7"/>
    </row>
    <row r="916">
      <c r="A916" s="7"/>
      <c r="B916" s="7"/>
      <c r="C916" s="7"/>
      <c r="D916" s="7"/>
    </row>
    <row r="917">
      <c r="A917" s="7"/>
      <c r="B917" s="7"/>
      <c r="C917" s="7"/>
      <c r="D917" s="7"/>
    </row>
    <row r="918">
      <c r="A918" s="7"/>
      <c r="B918" s="7"/>
      <c r="C918" s="7"/>
      <c r="D918" s="7"/>
    </row>
    <row r="919">
      <c r="A919" s="7"/>
      <c r="B919" s="7"/>
      <c r="C919" s="7"/>
      <c r="D919" s="7"/>
    </row>
    <row r="920">
      <c r="A920" s="7"/>
      <c r="B920" s="7"/>
      <c r="C920" s="7"/>
      <c r="D920" s="7"/>
    </row>
    <row r="921">
      <c r="A921" s="7"/>
      <c r="B921" s="7"/>
      <c r="C921" s="7"/>
      <c r="D921" s="7"/>
    </row>
    <row r="922">
      <c r="A922" s="7"/>
      <c r="B922" s="7"/>
      <c r="C922" s="7"/>
      <c r="D922" s="7"/>
    </row>
    <row r="923">
      <c r="A923" s="7"/>
      <c r="B923" s="7"/>
      <c r="C923" s="7"/>
      <c r="D923" s="7"/>
    </row>
    <row r="924">
      <c r="A924" s="7"/>
      <c r="B924" s="7"/>
      <c r="C924" s="7"/>
      <c r="D924" s="7"/>
    </row>
    <row r="925">
      <c r="A925" s="7"/>
      <c r="B925" s="7"/>
      <c r="C925" s="7"/>
      <c r="D925" s="7"/>
    </row>
    <row r="926">
      <c r="A926" s="7"/>
      <c r="B926" s="7"/>
      <c r="C926" s="7"/>
      <c r="D926" s="7"/>
    </row>
    <row r="927">
      <c r="A927" s="7"/>
      <c r="B927" s="7"/>
      <c r="C927" s="7"/>
      <c r="D927" s="7"/>
    </row>
    <row r="928">
      <c r="A928" s="7"/>
      <c r="B928" s="7"/>
      <c r="C928" s="7"/>
      <c r="D928" s="7"/>
    </row>
    <row r="929">
      <c r="A929" s="7"/>
      <c r="B929" s="7"/>
      <c r="C929" s="7"/>
      <c r="D929" s="7"/>
    </row>
    <row r="930">
      <c r="A930" s="7"/>
      <c r="B930" s="7"/>
      <c r="C930" s="7"/>
      <c r="D930" s="7"/>
    </row>
    <row r="931">
      <c r="A931" s="7"/>
      <c r="B931" s="7"/>
      <c r="C931" s="7"/>
      <c r="D931" s="7"/>
    </row>
    <row r="932">
      <c r="A932" s="7"/>
      <c r="B932" s="7"/>
      <c r="C932" s="7"/>
      <c r="D932" s="7"/>
    </row>
    <row r="933">
      <c r="A933" s="7"/>
      <c r="B933" s="7"/>
      <c r="C933" s="7"/>
      <c r="D933" s="7"/>
    </row>
    <row r="934">
      <c r="A934" s="7"/>
      <c r="B934" s="7"/>
      <c r="C934" s="7"/>
      <c r="D934" s="7"/>
    </row>
    <row r="935">
      <c r="A935" s="7"/>
      <c r="B935" s="7"/>
      <c r="C935" s="7"/>
      <c r="D935" s="7"/>
    </row>
    <row r="936">
      <c r="A936" s="7"/>
      <c r="B936" s="7"/>
      <c r="C936" s="7"/>
      <c r="D936" s="7"/>
    </row>
    <row r="937">
      <c r="A937" s="7"/>
      <c r="B937" s="7"/>
      <c r="C937" s="7"/>
      <c r="D937" s="7"/>
    </row>
    <row r="938">
      <c r="A938" s="7"/>
      <c r="B938" s="7"/>
      <c r="C938" s="7"/>
      <c r="D938" s="7"/>
    </row>
    <row r="939">
      <c r="A939" s="7"/>
      <c r="B939" s="7"/>
      <c r="C939" s="7"/>
      <c r="D939" s="7"/>
    </row>
    <row r="940">
      <c r="A940" s="7"/>
      <c r="B940" s="7"/>
      <c r="C940" s="7"/>
      <c r="D940" s="7"/>
    </row>
    <row r="941">
      <c r="A941" s="7"/>
      <c r="B941" s="7"/>
      <c r="C941" s="7"/>
      <c r="D941" s="7"/>
    </row>
    <row r="942">
      <c r="A942" s="7"/>
      <c r="B942" s="7"/>
      <c r="C942" s="7"/>
      <c r="D942" s="7"/>
    </row>
    <row r="943">
      <c r="A943" s="7"/>
      <c r="B943" s="7"/>
      <c r="C943" s="7"/>
      <c r="D943" s="7"/>
    </row>
    <row r="944">
      <c r="A944" s="7"/>
      <c r="B944" s="7"/>
      <c r="C944" s="7"/>
      <c r="D944" s="7"/>
    </row>
    <row r="945">
      <c r="A945" s="7"/>
      <c r="B945" s="7"/>
      <c r="C945" s="7"/>
      <c r="D945" s="7"/>
    </row>
    <row r="946">
      <c r="A946" s="7"/>
      <c r="B946" s="7"/>
      <c r="C946" s="7"/>
      <c r="D946" s="7"/>
    </row>
    <row r="947">
      <c r="A947" s="7"/>
      <c r="B947" s="7"/>
      <c r="C947" s="7"/>
      <c r="D947" s="7"/>
    </row>
    <row r="948">
      <c r="A948" s="7"/>
      <c r="B948" s="7"/>
      <c r="C948" s="7"/>
      <c r="D948" s="7"/>
    </row>
    <row r="949">
      <c r="A949" s="7"/>
      <c r="B949" s="7"/>
      <c r="C949" s="7"/>
      <c r="D949" s="7"/>
    </row>
    <row r="950">
      <c r="A950" s="7"/>
      <c r="B950" s="7"/>
      <c r="C950" s="7"/>
      <c r="D950" s="7"/>
    </row>
    <row r="951">
      <c r="A951" s="7"/>
      <c r="B951" s="7"/>
      <c r="C951" s="7"/>
      <c r="D951" s="7"/>
    </row>
    <row r="952">
      <c r="A952" s="7"/>
      <c r="B952" s="7"/>
      <c r="C952" s="7"/>
      <c r="D952" s="7"/>
    </row>
    <row r="953">
      <c r="A953" s="7"/>
      <c r="B953" s="7"/>
      <c r="C953" s="7"/>
      <c r="D953" s="7"/>
    </row>
    <row r="954">
      <c r="A954" s="7"/>
      <c r="B954" s="7"/>
      <c r="C954" s="7"/>
      <c r="D954" s="7"/>
    </row>
    <row r="955">
      <c r="A955" s="7"/>
      <c r="B955" s="7"/>
      <c r="C955" s="7"/>
      <c r="D955" s="7"/>
    </row>
    <row r="956">
      <c r="A956" s="7"/>
      <c r="B956" s="7"/>
      <c r="C956" s="7"/>
      <c r="D956" s="7"/>
    </row>
    <row r="957">
      <c r="A957" s="7"/>
      <c r="B957" s="7"/>
      <c r="C957" s="7"/>
      <c r="D957" s="7"/>
    </row>
    <row r="958">
      <c r="A958" s="7"/>
      <c r="B958" s="7"/>
      <c r="C958" s="7"/>
      <c r="D958" s="7"/>
    </row>
    <row r="959">
      <c r="A959" s="7"/>
      <c r="B959" s="7"/>
      <c r="C959" s="7"/>
      <c r="D959" s="7"/>
    </row>
    <row r="960">
      <c r="A960" s="7"/>
      <c r="B960" s="7"/>
      <c r="C960" s="7"/>
      <c r="D960" s="7"/>
    </row>
    <row r="961">
      <c r="A961" s="7"/>
      <c r="B961" s="7"/>
      <c r="C961" s="7"/>
      <c r="D961" s="7"/>
    </row>
    <row r="962">
      <c r="A962" s="7"/>
      <c r="B962" s="7"/>
      <c r="C962" s="7"/>
      <c r="D962" s="7"/>
    </row>
    <row r="963">
      <c r="A963" s="7"/>
      <c r="B963" s="7"/>
      <c r="C963" s="7"/>
      <c r="D963" s="7"/>
    </row>
    <row r="964">
      <c r="A964" s="7"/>
      <c r="B964" s="7"/>
      <c r="C964" s="7"/>
      <c r="D964" s="7"/>
    </row>
    <row r="965">
      <c r="A965" s="7"/>
      <c r="B965" s="7"/>
      <c r="C965" s="7"/>
      <c r="D965" s="7"/>
    </row>
    <row r="966">
      <c r="A966" s="7"/>
      <c r="B966" s="7"/>
      <c r="C966" s="7"/>
      <c r="D966" s="7"/>
    </row>
    <row r="967">
      <c r="A967" s="7"/>
      <c r="B967" s="7"/>
      <c r="C967" s="7"/>
      <c r="D967" s="7"/>
    </row>
    <row r="968">
      <c r="A968" s="7"/>
      <c r="B968" s="7"/>
      <c r="C968" s="7"/>
      <c r="D968" s="7"/>
    </row>
    <row r="969">
      <c r="A969" s="7"/>
      <c r="B969" s="7"/>
      <c r="C969" s="7"/>
      <c r="D969" s="7"/>
    </row>
    <row r="970">
      <c r="A970" s="7"/>
      <c r="B970" s="7"/>
      <c r="C970" s="7"/>
      <c r="D970" s="7"/>
    </row>
    <row r="971">
      <c r="A971" s="7"/>
      <c r="B971" s="7"/>
      <c r="C971" s="7"/>
      <c r="D971" s="7"/>
    </row>
    <row r="972">
      <c r="A972" s="7"/>
      <c r="B972" s="7"/>
      <c r="C972" s="7"/>
      <c r="D972" s="7"/>
    </row>
    <row r="973">
      <c r="A973" s="7"/>
      <c r="B973" s="7"/>
      <c r="C973" s="7"/>
      <c r="D973" s="7"/>
    </row>
    <row r="974">
      <c r="A974" s="7"/>
      <c r="B974" s="7"/>
      <c r="C974" s="7"/>
      <c r="D974" s="7"/>
    </row>
    <row r="975">
      <c r="A975" s="7"/>
      <c r="B975" s="7"/>
      <c r="C975" s="7"/>
      <c r="D975" s="7"/>
    </row>
    <row r="976">
      <c r="A976" s="7"/>
      <c r="B976" s="7"/>
      <c r="C976" s="7"/>
      <c r="D976" s="7"/>
    </row>
    <row r="977">
      <c r="A977" s="7"/>
      <c r="B977" s="7"/>
      <c r="C977" s="7"/>
      <c r="D977" s="7"/>
    </row>
    <row r="978">
      <c r="A978" s="7"/>
      <c r="B978" s="7"/>
      <c r="C978" s="7"/>
      <c r="D978" s="7"/>
    </row>
    <row r="979">
      <c r="A979" s="7"/>
      <c r="B979" s="7"/>
      <c r="C979" s="7"/>
      <c r="D979" s="7"/>
    </row>
    <row r="980">
      <c r="A980" s="7"/>
      <c r="B980" s="7"/>
      <c r="C980" s="7"/>
      <c r="D980" s="7"/>
    </row>
    <row r="981">
      <c r="A981" s="7"/>
      <c r="B981" s="7"/>
      <c r="C981" s="7"/>
      <c r="D981" s="7"/>
    </row>
    <row r="982">
      <c r="A982" s="7"/>
      <c r="B982" s="7"/>
      <c r="C982" s="7"/>
      <c r="D982" s="7"/>
    </row>
    <row r="983">
      <c r="A983" s="7"/>
      <c r="B983" s="7"/>
      <c r="C983" s="7"/>
      <c r="D983" s="7"/>
    </row>
    <row r="984">
      <c r="A984" s="7"/>
      <c r="B984" s="7"/>
      <c r="C984" s="7"/>
      <c r="D984" s="7"/>
    </row>
    <row r="985">
      <c r="A985" s="7"/>
      <c r="B985" s="7"/>
      <c r="C985" s="7"/>
      <c r="D985" s="7"/>
    </row>
    <row r="986">
      <c r="A986" s="7"/>
      <c r="B986" s="7"/>
      <c r="C986" s="7"/>
      <c r="D986" s="7"/>
    </row>
    <row r="987">
      <c r="A987" s="7"/>
      <c r="B987" s="7"/>
      <c r="C987" s="7"/>
      <c r="D987" s="7"/>
    </row>
    <row r="988">
      <c r="A988" s="7"/>
      <c r="B988" s="7"/>
      <c r="C988" s="7"/>
      <c r="D988" s="7"/>
    </row>
    <row r="989">
      <c r="A989" s="7"/>
      <c r="B989" s="7"/>
      <c r="C989" s="7"/>
      <c r="D989" s="7"/>
    </row>
    <row r="990">
      <c r="A990" s="7"/>
      <c r="B990" s="7"/>
      <c r="C990" s="7"/>
      <c r="D990" s="7"/>
    </row>
    <row r="991">
      <c r="A991" s="7"/>
      <c r="B991" s="7"/>
      <c r="C991" s="7"/>
      <c r="D991" s="7"/>
    </row>
    <row r="992">
      <c r="A992" s="7"/>
      <c r="B992" s="7"/>
      <c r="C992" s="7"/>
      <c r="D992" s="7"/>
    </row>
    <row r="993">
      <c r="A993" s="7"/>
      <c r="B993" s="7"/>
      <c r="C993" s="7"/>
      <c r="D993" s="7"/>
    </row>
    <row r="994">
      <c r="A994" s="7"/>
      <c r="B994" s="7"/>
      <c r="C994" s="7"/>
      <c r="D994" s="7"/>
    </row>
    <row r="995">
      <c r="A995" s="7"/>
      <c r="B995" s="7"/>
      <c r="C995" s="7"/>
      <c r="D995" s="7"/>
    </row>
    <row r="996">
      <c r="A996" s="7"/>
      <c r="B996" s="7"/>
      <c r="C996" s="7"/>
      <c r="D996" s="7"/>
    </row>
    <row r="997">
      <c r="A997" s="7"/>
      <c r="B997" s="7"/>
      <c r="C997" s="7"/>
      <c r="D997" s="7"/>
    </row>
    <row r="998">
      <c r="A998" s="7"/>
      <c r="B998" s="7"/>
      <c r="C998" s="7"/>
      <c r="D998" s="7"/>
    </row>
    <row r="999">
      <c r="A999" s="7"/>
      <c r="B999" s="7"/>
      <c r="C999" s="7"/>
      <c r="D999" s="7"/>
    </row>
    <row r="1000">
      <c r="A1000" s="7"/>
      <c r="B1000" s="7"/>
      <c r="C1000" s="7"/>
      <c r="D1000" s="7"/>
    </row>
  </sheetData>
  <mergeCells count="1">
    <mergeCell ref="A1:D1"/>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sheetData>
    <row r="1">
      <c r="A1" s="378" t="s">
        <v>1153</v>
      </c>
      <c r="B1" s="378" t="s">
        <v>1154</v>
      </c>
      <c r="C1" s="378" t="s">
        <v>1155</v>
      </c>
      <c r="D1" s="378" t="s">
        <v>1156</v>
      </c>
      <c r="E1" s="378" t="s">
        <v>1157</v>
      </c>
      <c r="F1" s="378" t="s">
        <v>438</v>
      </c>
    </row>
    <row r="2">
      <c r="A2" s="379" t="s">
        <v>1158</v>
      </c>
      <c r="B2" s="380" t="s">
        <v>1159</v>
      </c>
      <c r="C2" s="380" t="s">
        <v>1160</v>
      </c>
      <c r="D2" s="379" t="s">
        <v>1161</v>
      </c>
      <c r="E2" s="379" t="s">
        <v>1162</v>
      </c>
      <c r="F2" s="381" t="s">
        <v>1163</v>
      </c>
    </row>
    <row r="3">
      <c r="A3" s="379" t="s">
        <v>1164</v>
      </c>
      <c r="B3" s="379" t="s">
        <v>1165</v>
      </c>
      <c r="C3" s="379" t="s">
        <v>1166</v>
      </c>
      <c r="D3" s="380" t="s">
        <v>1167</v>
      </c>
      <c r="E3" s="379" t="s">
        <v>1162</v>
      </c>
      <c r="F3" s="381" t="s">
        <v>1163</v>
      </c>
    </row>
    <row r="4">
      <c r="A4" s="379" t="s">
        <v>1168</v>
      </c>
      <c r="B4" s="379" t="s">
        <v>1169</v>
      </c>
      <c r="C4" s="379" t="s">
        <v>1170</v>
      </c>
      <c r="D4" s="379" t="s">
        <v>1171</v>
      </c>
      <c r="E4" s="379" t="s">
        <v>1162</v>
      </c>
      <c r="F4" s="381" t="s">
        <v>1163</v>
      </c>
    </row>
    <row r="5">
      <c r="A5" s="379" t="s">
        <v>1172</v>
      </c>
      <c r="B5" s="380" t="s">
        <v>1173</v>
      </c>
      <c r="C5" s="379" t="s">
        <v>1174</v>
      </c>
      <c r="D5" s="379" t="s">
        <v>1175</v>
      </c>
      <c r="E5" s="379" t="s">
        <v>1176</v>
      </c>
      <c r="F5" s="381" t="s">
        <v>1163</v>
      </c>
    </row>
    <row r="6">
      <c r="A6" s="379" t="s">
        <v>1172</v>
      </c>
      <c r="B6" s="380" t="s">
        <v>1173</v>
      </c>
      <c r="C6" s="379" t="s">
        <v>1177</v>
      </c>
      <c r="D6" s="379" t="s">
        <v>1175</v>
      </c>
      <c r="E6" s="379" t="s">
        <v>1176</v>
      </c>
      <c r="F6" s="381" t="s">
        <v>1163</v>
      </c>
    </row>
    <row r="7">
      <c r="A7" s="379" t="s">
        <v>1178</v>
      </c>
      <c r="B7" s="380" t="s">
        <v>1173</v>
      </c>
      <c r="C7" s="379" t="s">
        <v>1179</v>
      </c>
      <c r="D7" s="379" t="s">
        <v>1180</v>
      </c>
      <c r="E7" s="379" t="s">
        <v>1176</v>
      </c>
      <c r="F7" s="381" t="s">
        <v>1163</v>
      </c>
    </row>
    <row r="8">
      <c r="A8" s="379" t="s">
        <v>1181</v>
      </c>
      <c r="B8" s="379" t="s">
        <v>1182</v>
      </c>
      <c r="C8" s="379" t="s">
        <v>1183</v>
      </c>
      <c r="D8" s="379" t="s">
        <v>1184</v>
      </c>
      <c r="E8" s="379" t="s">
        <v>1185</v>
      </c>
      <c r="F8" s="381" t="s">
        <v>1163</v>
      </c>
    </row>
    <row r="9">
      <c r="A9" s="379" t="s">
        <v>1186</v>
      </c>
      <c r="B9" s="379" t="s">
        <v>1187</v>
      </c>
      <c r="C9" s="379" t="s">
        <v>1188</v>
      </c>
      <c r="D9" s="379" t="s">
        <v>1189</v>
      </c>
      <c r="E9" s="379" t="s">
        <v>1185</v>
      </c>
      <c r="F9" s="381" t="s">
        <v>1163</v>
      </c>
    </row>
    <row r="10">
      <c r="A10" s="379" t="s">
        <v>1190</v>
      </c>
      <c r="B10" s="380" t="s">
        <v>1191</v>
      </c>
      <c r="C10" s="379" t="s">
        <v>1192</v>
      </c>
      <c r="D10" s="379" t="s">
        <v>1193</v>
      </c>
      <c r="E10" s="379" t="s">
        <v>1194</v>
      </c>
      <c r="F10" s="381" t="s">
        <v>1163</v>
      </c>
    </row>
    <row r="11">
      <c r="A11" s="379" t="s">
        <v>1195</v>
      </c>
      <c r="B11" s="380" t="s">
        <v>1196</v>
      </c>
      <c r="C11" s="379" t="s">
        <v>1197</v>
      </c>
      <c r="D11" s="379" t="s">
        <v>1198</v>
      </c>
      <c r="E11" s="379" t="s">
        <v>1199</v>
      </c>
      <c r="F11" s="381" t="s">
        <v>1163</v>
      </c>
    </row>
    <row r="12">
      <c r="A12" s="379" t="s">
        <v>1200</v>
      </c>
      <c r="B12" s="380" t="s">
        <v>1201</v>
      </c>
      <c r="C12" s="379" t="s">
        <v>1202</v>
      </c>
      <c r="D12" s="379" t="s">
        <v>1203</v>
      </c>
      <c r="E12" s="379" t="s">
        <v>1199</v>
      </c>
      <c r="F12" s="381" t="s">
        <v>1163</v>
      </c>
    </row>
    <row r="13">
      <c r="A13" s="379" t="s">
        <v>1178</v>
      </c>
      <c r="B13" s="380" t="s">
        <v>1204</v>
      </c>
      <c r="C13" s="380" t="s">
        <v>1205</v>
      </c>
      <c r="D13" s="379" t="s">
        <v>1206</v>
      </c>
      <c r="E13" s="379" t="s">
        <v>1207</v>
      </c>
      <c r="F13" s="381" t="s">
        <v>1163</v>
      </c>
    </row>
    <row r="14">
      <c r="A14" s="379" t="s">
        <v>1208</v>
      </c>
      <c r="B14" s="380" t="s">
        <v>1209</v>
      </c>
      <c r="C14" s="380" t="s">
        <v>1210</v>
      </c>
      <c r="D14" s="379" t="s">
        <v>1211</v>
      </c>
      <c r="E14" s="379" t="s">
        <v>1207</v>
      </c>
      <c r="F14" s="381" t="s">
        <v>1163</v>
      </c>
    </row>
    <row r="15">
      <c r="A15" s="379" t="s">
        <v>1212</v>
      </c>
      <c r="B15" s="380" t="s">
        <v>1204</v>
      </c>
      <c r="C15" s="379" t="s">
        <v>1213</v>
      </c>
      <c r="D15" s="379" t="s">
        <v>1214</v>
      </c>
      <c r="E15" s="379" t="s">
        <v>1207</v>
      </c>
      <c r="F15" s="381" t="s">
        <v>1163</v>
      </c>
    </row>
    <row r="16">
      <c r="A16" s="379" t="s">
        <v>1215</v>
      </c>
      <c r="B16" s="379" t="s">
        <v>1216</v>
      </c>
      <c r="C16" s="379" t="s">
        <v>1217</v>
      </c>
      <c r="D16" s="379" t="s">
        <v>1218</v>
      </c>
      <c r="E16" s="379" t="s">
        <v>1207</v>
      </c>
      <c r="F16" s="382" t="s">
        <v>1219</v>
      </c>
    </row>
  </sheetData>
  <drawing r:id="rId1"/>
</worksheet>
</file>