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e750da0c3cda28dd/Desktop/"/>
    </mc:Choice>
  </mc:AlternateContent>
  <xr:revisionPtr revIDLastSave="232" documentId="13_ncr:1_{6473DCDA-2D6B-45F1-9E56-60309A37D2B0}" xr6:coauthVersionLast="45" xr6:coauthVersionMax="45" xr10:uidLastSave="{DA1D0E62-0969-45BD-BE6C-80F9B37B44FF}"/>
  <bookViews>
    <workbookView xWindow="-120" yWindow="-120" windowWidth="20730" windowHeight="11160" activeTab="2" xr2:uid="{00000000-000D-0000-FFFF-FFFF00000000}"/>
  </bookViews>
  <sheets>
    <sheet name="Q1" sheetId="1" r:id="rId1"/>
    <sheet name="Q2" sheetId="2" r:id="rId2"/>
    <sheet name="Q3" sheetId="3" r:id="rId3"/>
    <sheet name="4a" sheetId="4" r:id="rId4"/>
    <sheet name="4b" sheetId="5" r:id="rId5"/>
    <sheet name="4c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" i="3" l="1"/>
  <c r="C5" i="3"/>
  <c r="F14" i="2"/>
  <c r="D14" i="2"/>
  <c r="E14" i="2" s="1"/>
  <c r="G14" i="2" s="1"/>
  <c r="C14" i="2"/>
  <c r="F13" i="2"/>
  <c r="C13" i="2"/>
  <c r="D13" i="2" s="1"/>
  <c r="E13" i="2" s="1"/>
  <c r="G13" i="2" s="1"/>
  <c r="F12" i="2"/>
  <c r="C12" i="2"/>
  <c r="F11" i="2"/>
  <c r="C11" i="2"/>
  <c r="D11" i="2" s="1"/>
  <c r="F10" i="2"/>
  <c r="D10" i="2"/>
  <c r="E10" i="2" s="1"/>
  <c r="G10" i="2" s="1"/>
  <c r="C10" i="2"/>
  <c r="F9" i="2"/>
  <c r="C9" i="2"/>
  <c r="D9" i="2" s="1"/>
  <c r="E9" i="2" s="1"/>
  <c r="G9" i="2" s="1"/>
  <c r="F8" i="2"/>
  <c r="C8" i="2"/>
  <c r="F7" i="2"/>
  <c r="C7" i="2"/>
  <c r="F6" i="2"/>
  <c r="D6" i="2"/>
  <c r="E6" i="2" s="1"/>
  <c r="G6" i="2" s="1"/>
  <c r="C6" i="2"/>
  <c r="F5" i="2"/>
  <c r="C5" i="2"/>
  <c r="D5" i="2" s="1"/>
  <c r="E5" i="2" s="1"/>
  <c r="G5" i="2" s="1"/>
  <c r="E7" i="2" l="1"/>
  <c r="G7" i="2" s="1"/>
  <c r="E11" i="2"/>
  <c r="G11" i="2" s="1"/>
  <c r="D12" i="2"/>
  <c r="E12" i="2" s="1"/>
  <c r="G12" i="2" s="1"/>
  <c r="D7" i="2"/>
  <c r="D8" i="2"/>
  <c r="E8" i="2" s="1"/>
  <c r="G8" i="2" s="1"/>
  <c r="C4" i="1"/>
  <c r="C13" i="1"/>
  <c r="D12" i="1"/>
  <c r="E13" i="1"/>
  <c r="C10" i="1" l="1"/>
  <c r="E10" i="1" s="1"/>
  <c r="C9" i="1"/>
  <c r="E9" i="1" s="1"/>
  <c r="D13" i="1"/>
  <c r="F12" i="1"/>
  <c r="C12" i="1"/>
  <c r="E12" i="1" s="1"/>
  <c r="D11" i="1"/>
  <c r="C11" i="1"/>
  <c r="E11" i="1" s="1"/>
  <c r="D10" i="1"/>
  <c r="D9" i="1"/>
  <c r="D8" i="1"/>
  <c r="C8" i="1"/>
  <c r="D7" i="1"/>
  <c r="C7" i="1"/>
  <c r="E7" i="1" s="1"/>
  <c r="D6" i="1"/>
  <c r="C6" i="1"/>
  <c r="E6" i="1" s="1"/>
  <c r="D5" i="1"/>
  <c r="C5" i="1"/>
  <c r="D4" i="1"/>
  <c r="E8" i="1" l="1"/>
  <c r="F8" i="1" s="1"/>
  <c r="F10" i="1"/>
  <c r="F6" i="1"/>
  <c r="F13" i="1"/>
  <c r="F7" i="1"/>
  <c r="E4" i="1"/>
  <c r="F4" i="1" s="1"/>
  <c r="E5" i="1"/>
  <c r="F5" i="1" s="1"/>
  <c r="F9" i="1"/>
  <c r="F11" i="1"/>
</calcChain>
</file>

<file path=xl/sharedStrings.xml><?xml version="1.0" encoding="utf-8"?>
<sst xmlns="http://schemas.openxmlformats.org/spreadsheetml/2006/main" count="261" uniqueCount="91">
  <si>
    <t>TEST CASE NUMBER</t>
  </si>
  <si>
    <t>INPUTS</t>
  </si>
  <si>
    <t>EXPECTED OUTPUT</t>
  </si>
  <si>
    <t>PPBT</t>
  </si>
  <si>
    <t>TAX</t>
  </si>
  <si>
    <t>TOTATL PRICE</t>
  </si>
  <si>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</si>
  <si>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</si>
  <si>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</si>
  <si>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</si>
  <si>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</si>
  <si>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</si>
  <si>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</si>
  <si>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</si>
  <si>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</si>
  <si>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TEST CASE 10</t>
  </si>
  <si>
    <t>Q1:</t>
  </si>
  <si>
    <t>Assumptions:</t>
  </si>
  <si>
    <t>1)There is no Product at $0.00 price or less than $0.00 price, the initial price is above $0.00</t>
  </si>
  <si>
    <t>2)For any price above(Considered in TEST CASE 10), Shipping price is $0.00</t>
  </si>
  <si>
    <t>PPAT</t>
  </si>
  <si>
    <t>TOTAL PRICE</t>
  </si>
  <si>
    <t>2. Here PPAT are the Product Price After Tax (PPBT+TAX) and shipping price is based on PPAT</t>
  </si>
  <si>
    <t>1.There is no Product at $0.00 price or less than $0.00 price, the initial price is above $0.00</t>
  </si>
  <si>
    <t>SHIPPING</t>
  </si>
  <si>
    <t>AGL(feet)</t>
  </si>
  <si>
    <t>MOTOR STATES</t>
  </si>
  <si>
    <t>CHUTE</t>
  </si>
  <si>
    <t>POD LEGS</t>
  </si>
  <si>
    <t>ALARM</t>
  </si>
  <si>
    <t>TEST CASE 11</t>
  </si>
  <si>
    <t>TEST CASE 12</t>
  </si>
  <si>
    <t>TEST CASE 13</t>
  </si>
  <si>
    <t>TEST CASE 14</t>
  </si>
  <si>
    <t>TEST CASE 15</t>
  </si>
  <si>
    <t>TEST CASE 16</t>
  </si>
  <si>
    <t>RB1</t>
  </si>
  <si>
    <t>OFF</t>
  </si>
  <si>
    <t>RB2</t>
  </si>
  <si>
    <t>RB3</t>
  </si>
  <si>
    <t>RB4</t>
  </si>
  <si>
    <t>RB5</t>
  </si>
  <si>
    <t>deployed</t>
  </si>
  <si>
    <t>released</t>
  </si>
  <si>
    <t>off</t>
  </si>
  <si>
    <t>extend</t>
  </si>
  <si>
    <t>TEST CASE 17</t>
  </si>
  <si>
    <t>TEST CASE 18</t>
  </si>
  <si>
    <t>ON</t>
  </si>
  <si>
    <t>retract</t>
  </si>
  <si>
    <t>Rule 1</t>
  </si>
  <si>
    <t>Rule 2</t>
  </si>
  <si>
    <t>Rule 3</t>
  </si>
  <si>
    <t>Rule 4</t>
  </si>
  <si>
    <t>Rule 5</t>
  </si>
  <si>
    <t>Conditions</t>
  </si>
  <si>
    <t>Y</t>
  </si>
  <si>
    <t>$100.00 &lt;= PPBT &lt;= $299.99</t>
  </si>
  <si>
    <t>$300.00 &lt;= PPBT &lt;= $500.00</t>
  </si>
  <si>
    <t>$500.01 &lt;= PPBT &lt;= $749.99</t>
  </si>
  <si>
    <t>$750.00 &lt;= PPBT &lt;= $∞</t>
  </si>
  <si>
    <t>Actions</t>
  </si>
  <si>
    <t>Shipping Charges</t>
  </si>
  <si>
    <t>Tax</t>
  </si>
  <si>
    <t>$92.17 &lt;= PPBT &lt;= $276.49</t>
  </si>
  <si>
    <t>$276.50 &lt;= PPBT &lt;= $460.83</t>
  </si>
  <si>
    <t>$460.84 &lt;= PPBT &lt;= $691.24</t>
  </si>
  <si>
    <t>$691.25 &lt;= PPBT &lt;= $∞</t>
  </si>
  <si>
    <t>$0.01 &lt;= PPBT &lt;= $99.99</t>
  </si>
  <si>
    <t>$0.01 &lt;= PPBT &lt;= $92.16</t>
  </si>
  <si>
    <t>Rule 6</t>
  </si>
  <si>
    <t>Rule 7</t>
  </si>
  <si>
    <t>Rule 8</t>
  </si>
  <si>
    <t>Rule 9</t>
  </si>
  <si>
    <t>Rule 10</t>
  </si>
  <si>
    <t>Rule 11</t>
  </si>
  <si>
    <t>AGL= 5,000.1 feet</t>
  </si>
  <si>
    <t>4,000.1 feet&lt;=AGL&lt;= 5,000.0 feet</t>
  </si>
  <si>
    <t>3,250.1 feet &lt;=AGL &lt;=4,000.0 feet</t>
  </si>
  <si>
    <t>2,750.1 feet &lt;=AGL&lt;=3,250.0 feet</t>
  </si>
  <si>
    <t>900.1 feet&lt;=AGL&lt;=2,750.0 feet</t>
  </si>
  <si>
    <t>500.1 feet &lt;=AGL&lt;=900.0 feet</t>
  </si>
  <si>
    <t>5,000.2 feet&lt;= AGL &lt;= 8,000.0 feet</t>
  </si>
  <si>
    <t>350.0 feet &lt;= AGL&lt;=500.0 feet</t>
  </si>
  <si>
    <t>349.9 feet &lt;= AGL &lt;=0.1 feet</t>
  </si>
  <si>
    <t>AGL = 0.0 feet</t>
  </si>
  <si>
    <t>Chute</t>
  </si>
  <si>
    <t>Pod legs</t>
  </si>
  <si>
    <t>alarm</t>
  </si>
  <si>
    <t>motor state</t>
  </si>
  <si>
    <t>8,000.1 feet&lt;= AGL &lt;= ∞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</si>
</sst>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₹&quot;\ * #,##0.00_ ;_ &quot;₹&quot;\ * \-#,##0.00_ ;_ &quot;₹&quot;\ * &quot;-&quot;??_ ;_ @_ "/>
    <numFmt numFmtId="164" formatCode="&quot;$&quot;###,###.00"/>
    <numFmt numFmtId="166" formatCode="&quot;$&quot;#,##0.00"/>
    <numFmt numFmtId="167" formatCode="#,##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0" fontId="4" fillId="3" borderId="0" applyNumberFormat="0" applyBorder="0" applyAlignment="0" applyProtection="0"/>
  </cellStyleXfs>
  <cellXfs count="26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0" fillId="0" borderId="0" xfId="0" applyAlignment="1"/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left" vertical="center" indent="5"/>
    </xf>
    <xf numFmtId="0" fontId="0" fillId="0" borderId="1" xfId="0" applyBorder="1" applyAlignment="1">
      <alignment horizontal="center"/>
    </xf>
    <xf numFmtId="49" fontId="0" fillId="0" borderId="1" xfId="0" applyNumberFormat="1" applyBorder="1"/>
    <xf numFmtId="49" fontId="5" fillId="0" borderId="1" xfId="1" applyNumberFormat="1" applyFont="1" applyBorder="1"/>
    <xf numFmtId="166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6" fillId="0" borderId="1" xfId="0" applyFont="1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49" fontId="4" fillId="4" borderId="1" xfId="2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49" fontId="1" fillId="2" borderId="1" xfId="2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167" fontId="0" fillId="2" borderId="1" xfId="0" applyNumberForma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167" fontId="0" fillId="0" borderId="0" xfId="0" applyNumberFormat="1"/>
  </cellXfs>
  <cellStyles count="3">
    <cellStyle name="20% - Accent2" xfId="2" builtinId="34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C13" sqref="C13"/>
    </sheetView>
  </sheetViews>
  <sheetFormatPr defaultRowHeight="15" x14ac:dyDescent="0.25"/>
  <cols>
    <col min="1" max="1" width="12.42578125" bestFit="1" customWidth="1"/>
    <col min="2" max="2" width="17.85546875" customWidth="1"/>
    <col min="3" max="3" width="15.140625" customWidth="1"/>
    <col min="4" max="4" width="11.28515625" customWidth="1"/>
    <col min="5" max="5" width="14.140625" customWidth="1"/>
    <col min="6" max="6" width="12.42578125" customWidth="1"/>
    <col min="7" max="7" width="17.5703125" customWidth="1"/>
  </cols>
  <sheetData>
    <row r="1" spans="1:6" x14ac:dyDescent="0.25">
      <c r="A1" s="5" t="s">
        <v>16</v>
      </c>
      <c r="C1" s="1"/>
      <c r="D1" s="1"/>
      <c r="E1" s="1"/>
      <c r="F1" s="2"/>
    </row>
    <row r="2" spans="1:6" x14ac:dyDescent="0.25">
      <c r="B2" s="16" t="s">
        <v>0</v>
      </c>
      <c r="C2" s="7" t="s">
        <v>1</v>
      </c>
      <c r="D2" s="17" t="s">
        <v>2</v>
      </c>
      <c r="E2" s="17"/>
      <c r="F2" s="17"/>
    </row>
    <row r="3" spans="1:6" x14ac:dyDescent="0.25">
      <c r="B3" s="16"/>
      <c r="C3" s="7" t="s">
        <v>3</v>
      </c>
      <c r="D3" s="7" t="s">
        <v>24</v>
      </c>
      <c r="E3" s="7" t="s">
        <v>4</v>
      </c>
      <c r="F3" s="8" t="s">
        <v>5</v>
      </c>
    </row>
    <row r="4" spans="1:6" x14ac:dyDescent="0.25">
      <c r="B4" s="4" t="s">
        <v>6</v>
      </c>
      <c r="C4" s="3">
        <f>TRUNC(0.01,2)</f>
        <v>0.01</v>
      </c>
      <c r="D4" s="3">
        <f>TRUNC(15.95,2)</f>
        <v>15.95</v>
      </c>
      <c r="E4" s="3">
        <f>TRUNC((0.085*C4),2)</f>
        <v>0</v>
      </c>
      <c r="F4" s="3">
        <f>TRUNC((C4+D4+E4),2)</f>
        <v>15.96</v>
      </c>
    </row>
    <row r="5" spans="1:6" x14ac:dyDescent="0.25">
      <c r="B5" s="4" t="s">
        <v>7</v>
      </c>
      <c r="C5" s="3">
        <f>TRUNC(99.99,2)</f>
        <v>99.99</v>
      </c>
      <c r="D5" s="3">
        <f>TRUNC(15.95,2)</f>
        <v>15.95</v>
      </c>
      <c r="E5" s="3">
        <f>TRUNC((0.085*C5),2)</f>
        <v>8.49</v>
      </c>
      <c r="F5" s="3">
        <f t="shared" ref="F5:F13" si="0">TRUNC((C5+D5+E5),2)</f>
        <v>124.43</v>
      </c>
    </row>
    <row r="6" spans="1:6" x14ac:dyDescent="0.25">
      <c r="B6" s="4" t="s">
        <v>8</v>
      </c>
      <c r="C6" s="3">
        <f>TRUNC(100,2)</f>
        <v>100</v>
      </c>
      <c r="D6" s="3">
        <f>TRUNC(12.95,2)</f>
        <v>12.95</v>
      </c>
      <c r="E6" s="3">
        <f t="shared" ref="E6:E13" si="1">TRUNC((0.085*C6),2)</f>
        <v>8.5</v>
      </c>
      <c r="F6" s="3">
        <f t="shared" si="0"/>
        <v>121.45</v>
      </c>
    </row>
    <row r="7" spans="1:6" x14ac:dyDescent="0.25">
      <c r="B7" s="4" t="s">
        <v>9</v>
      </c>
      <c r="C7" s="3">
        <f>TRUNC(299.99,2)</f>
        <v>299.99</v>
      </c>
      <c r="D7" s="3">
        <f>TRUNC(12.95,2)</f>
        <v>12.95</v>
      </c>
      <c r="E7" s="3">
        <f t="shared" si="1"/>
        <v>25.49</v>
      </c>
      <c r="F7" s="3">
        <f t="shared" si="0"/>
        <v>338.43</v>
      </c>
    </row>
    <row r="8" spans="1:6" x14ac:dyDescent="0.25">
      <c r="B8" s="4" t="s">
        <v>10</v>
      </c>
      <c r="C8" s="3">
        <f>TRUNC(300,2)</f>
        <v>300</v>
      </c>
      <c r="D8" s="3">
        <f>TRUNC(10.95,2)</f>
        <v>10.95</v>
      </c>
      <c r="E8" s="3">
        <f t="shared" si="1"/>
        <v>25.5</v>
      </c>
      <c r="F8" s="3">
        <f t="shared" si="0"/>
        <v>336.45</v>
      </c>
    </row>
    <row r="9" spans="1:6" x14ac:dyDescent="0.25">
      <c r="B9" s="4" t="s">
        <v>11</v>
      </c>
      <c r="C9" s="3">
        <f>TRUNC(500,2)</f>
        <v>500</v>
      </c>
      <c r="D9" s="3">
        <f>TRUNC(10.95,2)</f>
        <v>10.95</v>
      </c>
      <c r="E9" s="3">
        <f t="shared" si="1"/>
        <v>42.5</v>
      </c>
      <c r="F9" s="3">
        <f t="shared" si="0"/>
        <v>553.45000000000005</v>
      </c>
    </row>
    <row r="10" spans="1:6" x14ac:dyDescent="0.25">
      <c r="B10" s="4" t="s">
        <v>12</v>
      </c>
      <c r="C10" s="3">
        <f>TRUNC(500.01,2)</f>
        <v>500.01</v>
      </c>
      <c r="D10" s="3">
        <f>TRUNC(6.95,2)</f>
        <v>6.95</v>
      </c>
      <c r="E10" s="3">
        <f t="shared" si="1"/>
        <v>42.5</v>
      </c>
      <c r="F10" s="3">
        <f t="shared" si="0"/>
        <v>549.46</v>
      </c>
    </row>
    <row r="11" spans="1:6" x14ac:dyDescent="0.25">
      <c r="B11" s="4" t="s">
        <v>13</v>
      </c>
      <c r="C11" s="3">
        <f>TRUNC(749.99,2)</f>
        <v>749.99</v>
      </c>
      <c r="D11" s="3">
        <f>TRUNC(6.95,2)</f>
        <v>6.95</v>
      </c>
      <c r="E11" s="3">
        <f t="shared" si="1"/>
        <v>63.74</v>
      </c>
      <c r="F11" s="3">
        <f t="shared" si="0"/>
        <v>820.68</v>
      </c>
    </row>
    <row r="12" spans="1:6" x14ac:dyDescent="0.25">
      <c r="B12" s="4" t="s">
        <v>14</v>
      </c>
      <c r="C12" s="3">
        <f>TRUNC(750,2)</f>
        <v>750</v>
      </c>
      <c r="D12" s="3">
        <f>TRUNC(0,2)</f>
        <v>0</v>
      </c>
      <c r="E12" s="3">
        <f t="shared" si="1"/>
        <v>63.75</v>
      </c>
      <c r="F12" s="3">
        <f t="shared" si="0"/>
        <v>813.75</v>
      </c>
    </row>
    <row r="13" spans="1:6" x14ac:dyDescent="0.25">
      <c r="B13" s="4" t="s">
        <v>15</v>
      </c>
      <c r="C13" s="3">
        <f>TRUNC(750.01,2)</f>
        <v>750.01</v>
      </c>
      <c r="D13" s="3">
        <f>TRUNC(0,2)</f>
        <v>0</v>
      </c>
      <c r="E13" s="3">
        <f t="shared" si="1"/>
        <v>63.75</v>
      </c>
      <c r="F13" s="3">
        <f t="shared" si="0"/>
        <v>813.76</v>
      </c>
    </row>
    <row r="15" spans="1:6" x14ac:dyDescent="0.25">
      <c r="A15" s="6"/>
      <c r="B15" s="6" t="s">
        <v>17</v>
      </c>
      <c r="C15" s="6" t="s">
        <v>18</v>
      </c>
      <c r="D15" s="6"/>
      <c r="E15" s="6"/>
      <c r="F15" s="6"/>
    </row>
    <row r="16" spans="1:6" x14ac:dyDescent="0.25">
      <c r="A16" s="6"/>
      <c r="B16" s="6"/>
      <c r="C16" s="6" t="s">
        <v>19</v>
      </c>
      <c r="D16" s="6"/>
      <c r="E16" s="6"/>
      <c r="F16" s="6"/>
    </row>
    <row r="17" spans="1:6" x14ac:dyDescent="0.25">
      <c r="A17" s="6"/>
      <c r="B17" s="6"/>
      <c r="C17" s="6"/>
      <c r="D17" s="6"/>
      <c r="E17" s="6"/>
      <c r="F17" s="6"/>
    </row>
  </sheetData>
  <mergeCells count="2">
    <mergeCell ref="B2:B3"/>
    <mergeCell ref="D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3CA5D-C7BD-4CEE-B477-5EFA603282D3}">
  <dimension ref="B3:G18"/>
  <sheetViews>
    <sheetView workbookViewId="0">
      <selection activeCell="B5" sqref="B5:B14"/>
    </sheetView>
  </sheetViews>
  <sheetFormatPr defaultRowHeight="15" x14ac:dyDescent="0.25"/>
  <cols>
    <col min="2" max="2" width="18.28515625" bestFit="1" customWidth="1"/>
    <col min="3" max="3" width="11.42578125" customWidth="1"/>
    <col min="4" max="4" width="9.7109375" customWidth="1"/>
    <col min="5" max="5" width="11" customWidth="1"/>
    <col min="6" max="6" width="12.7109375" customWidth="1"/>
    <col min="7" max="7" width="13.85546875" customWidth="1"/>
  </cols>
  <sheetData>
    <row r="3" spans="2:7" x14ac:dyDescent="0.25">
      <c r="B3" s="16" t="s">
        <v>0</v>
      </c>
      <c r="C3" s="7" t="s">
        <v>1</v>
      </c>
      <c r="D3" s="17" t="s">
        <v>2</v>
      </c>
      <c r="E3" s="17"/>
      <c r="F3" s="17"/>
      <c r="G3" s="17"/>
    </row>
    <row r="4" spans="2:7" x14ac:dyDescent="0.25">
      <c r="B4" s="16"/>
      <c r="C4" s="7" t="s">
        <v>3</v>
      </c>
      <c r="D4" s="7" t="s">
        <v>4</v>
      </c>
      <c r="E4" s="8" t="s">
        <v>20</v>
      </c>
      <c r="F4" s="7" t="s">
        <v>24</v>
      </c>
      <c r="G4" s="7" t="s">
        <v>21</v>
      </c>
    </row>
    <row r="5" spans="2:7" x14ac:dyDescent="0.25">
      <c r="B5" s="4" t="s">
        <v>6</v>
      </c>
      <c r="C5" s="3">
        <f>TRUNC(0.01,2)</f>
        <v>0.01</v>
      </c>
      <c r="D5" s="3">
        <f>TRUNC((0.085*C5),2)</f>
        <v>0</v>
      </c>
      <c r="E5" s="3">
        <f t="shared" ref="E5:E12" si="0">TRUNC((C5+D5),2)</f>
        <v>0.01</v>
      </c>
      <c r="F5" s="3">
        <f>TRUNC(15.95,2)</f>
        <v>15.95</v>
      </c>
      <c r="G5" s="3">
        <f>TRUNC((E5+F5),2)</f>
        <v>15.96</v>
      </c>
    </row>
    <row r="6" spans="2:7" x14ac:dyDescent="0.25">
      <c r="B6" s="4" t="s">
        <v>7</v>
      </c>
      <c r="C6" s="3">
        <f>TRUNC(92.16,2)</f>
        <v>92.16</v>
      </c>
      <c r="D6" s="3">
        <f>TRUNC((0.085*C6),2)</f>
        <v>7.83</v>
      </c>
      <c r="E6" s="3">
        <f t="shared" si="0"/>
        <v>99.99</v>
      </c>
      <c r="F6" s="3">
        <f>TRUNC(15.95,2)</f>
        <v>15.95</v>
      </c>
      <c r="G6" s="3">
        <f t="shared" ref="G6:G14" si="1">TRUNC((E6+F6),2)</f>
        <v>115.94</v>
      </c>
    </row>
    <row r="7" spans="2:7" x14ac:dyDescent="0.25">
      <c r="B7" s="4" t="s">
        <v>8</v>
      </c>
      <c r="C7" s="3">
        <f>TRUNC(92.17,2)</f>
        <v>92.17</v>
      </c>
      <c r="D7" s="3">
        <f t="shared" ref="D7:D14" si="2">TRUNC((0.085*C7),2)</f>
        <v>7.83</v>
      </c>
      <c r="E7" s="3">
        <f t="shared" si="0"/>
        <v>100</v>
      </c>
      <c r="F7" s="3">
        <f>TRUNC(12.95,2)</f>
        <v>12.95</v>
      </c>
      <c r="G7" s="3">
        <f t="shared" si="1"/>
        <v>112.95</v>
      </c>
    </row>
    <row r="8" spans="2:7" x14ac:dyDescent="0.25">
      <c r="B8" s="4" t="s">
        <v>9</v>
      </c>
      <c r="C8" s="3">
        <f>TRUNC(276.49,2)</f>
        <v>276.49</v>
      </c>
      <c r="D8" s="3">
        <f t="shared" si="2"/>
        <v>23.5</v>
      </c>
      <c r="E8" s="3">
        <f t="shared" si="0"/>
        <v>299.99</v>
      </c>
      <c r="F8" s="3">
        <f>TRUNC(12.95,2)</f>
        <v>12.95</v>
      </c>
      <c r="G8" s="3">
        <f t="shared" si="1"/>
        <v>312.94</v>
      </c>
    </row>
    <row r="9" spans="2:7" x14ac:dyDescent="0.25">
      <c r="B9" s="4" t="s">
        <v>10</v>
      </c>
      <c r="C9" s="3">
        <f>TRUNC(276.5,2)</f>
        <v>276.5</v>
      </c>
      <c r="D9" s="3">
        <f t="shared" si="2"/>
        <v>23.5</v>
      </c>
      <c r="E9" s="3">
        <f t="shared" si="0"/>
        <v>300</v>
      </c>
      <c r="F9" s="3">
        <f>TRUNC(10.95,2)</f>
        <v>10.95</v>
      </c>
      <c r="G9" s="3">
        <f t="shared" si="1"/>
        <v>310.95</v>
      </c>
    </row>
    <row r="10" spans="2:7" x14ac:dyDescent="0.25">
      <c r="B10" s="4" t="s">
        <v>11</v>
      </c>
      <c r="C10" s="3">
        <f>TRUNC(460.83,2)</f>
        <v>460.83</v>
      </c>
      <c r="D10" s="3">
        <f t="shared" si="2"/>
        <v>39.17</v>
      </c>
      <c r="E10" s="3">
        <f>TRUNC((C10+D10),2)</f>
        <v>500</v>
      </c>
      <c r="F10" s="3">
        <f>TRUNC(10.95,2)</f>
        <v>10.95</v>
      </c>
      <c r="G10" s="3">
        <f t="shared" si="1"/>
        <v>510.95</v>
      </c>
    </row>
    <row r="11" spans="2:7" x14ac:dyDescent="0.25">
      <c r="B11" s="4" t="s">
        <v>12</v>
      </c>
      <c r="C11" s="3">
        <f>TRUNC(460.84,2)</f>
        <v>460.84</v>
      </c>
      <c r="D11" s="3">
        <f t="shared" si="2"/>
        <v>39.17</v>
      </c>
      <c r="E11" s="3">
        <f t="shared" si="0"/>
        <v>500.01</v>
      </c>
      <c r="F11" s="3">
        <f>TRUNC(6.95,2)</f>
        <v>6.95</v>
      </c>
      <c r="G11" s="3">
        <f t="shared" si="1"/>
        <v>506.96</v>
      </c>
    </row>
    <row r="12" spans="2:7" x14ac:dyDescent="0.25">
      <c r="B12" s="4" t="s">
        <v>13</v>
      </c>
      <c r="C12" s="3">
        <f>TRUNC(691.24,2)</f>
        <v>691.24</v>
      </c>
      <c r="D12" s="3">
        <f t="shared" si="2"/>
        <v>58.75</v>
      </c>
      <c r="E12" s="3">
        <f t="shared" si="0"/>
        <v>749.99</v>
      </c>
      <c r="F12" s="3">
        <f>TRUNC(6.95,2)</f>
        <v>6.95</v>
      </c>
      <c r="G12" s="3">
        <f t="shared" si="1"/>
        <v>756.94</v>
      </c>
    </row>
    <row r="13" spans="2:7" x14ac:dyDescent="0.25">
      <c r="B13" s="4" t="s">
        <v>14</v>
      </c>
      <c r="C13" s="3">
        <f>TRUNC(691.25,2)</f>
        <v>691.25</v>
      </c>
      <c r="D13" s="3">
        <f t="shared" si="2"/>
        <v>58.75</v>
      </c>
      <c r="E13" s="3">
        <f>TRUNC((C13+D13),2)</f>
        <v>750</v>
      </c>
      <c r="F13" s="3">
        <f>TRUNC(0,2)</f>
        <v>0</v>
      </c>
      <c r="G13" s="3">
        <f t="shared" si="1"/>
        <v>750</v>
      </c>
    </row>
    <row r="14" spans="2:7" x14ac:dyDescent="0.25">
      <c r="B14" s="4" t="s">
        <v>15</v>
      </c>
      <c r="C14" s="3">
        <f>TRUNC(691.26,2)</f>
        <v>691.26</v>
      </c>
      <c r="D14" s="3">
        <f t="shared" si="2"/>
        <v>58.75</v>
      </c>
      <c r="E14" s="3">
        <f>TRUNC((C14+D14),2)</f>
        <v>750.01</v>
      </c>
      <c r="F14" s="3">
        <f>TRUNC(0,2)</f>
        <v>0</v>
      </c>
      <c r="G14" s="3">
        <f t="shared" si="1"/>
        <v>750.01</v>
      </c>
    </row>
    <row r="16" spans="2:7" x14ac:dyDescent="0.25">
      <c r="B16" s="6" t="s">
        <v>17</v>
      </c>
    </row>
    <row r="17" spans="2:2" x14ac:dyDescent="0.25">
      <c r="B17" s="9" t="s">
        <v>23</v>
      </c>
    </row>
    <row r="18" spans="2:2" x14ac:dyDescent="0.25">
      <c r="B18" t="s">
        <v>22</v>
      </c>
    </row>
  </sheetData>
  <mergeCells count="2">
    <mergeCell ref="B3:B4"/>
    <mergeCell ref="D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BF8B-22FF-41F5-B61A-10DAC7717477}">
  <dimension ref="B3:G22"/>
  <sheetViews>
    <sheetView tabSelected="1" workbookViewId="0">
      <selection activeCell="I13" sqref="I13"/>
    </sheetView>
  </sheetViews>
  <sheetFormatPr defaultRowHeight="15" x14ac:dyDescent="0.25"/>
  <cols>
    <col min="2" max="2" width="18.28515625" bestFit="1" customWidth="1"/>
    <col min="3" max="3" width="10.7109375" style="25" bestFit="1" customWidth="1"/>
    <col min="4" max="4" width="14.5703125" bestFit="1" customWidth="1"/>
    <col min="5" max="5" width="9.5703125" bestFit="1" customWidth="1"/>
    <col min="6" max="6" width="9.42578125" bestFit="1" customWidth="1"/>
    <col min="7" max="7" width="7.28515625" bestFit="1" customWidth="1"/>
  </cols>
  <sheetData>
    <row r="3" spans="2:7" x14ac:dyDescent="0.25">
      <c r="B3" s="16" t="s">
        <v>0</v>
      </c>
      <c r="C3" s="23" t="s">
        <v>1</v>
      </c>
      <c r="D3" s="17" t="s">
        <v>2</v>
      </c>
      <c r="E3" s="17"/>
      <c r="F3" s="17"/>
      <c r="G3" s="17"/>
    </row>
    <row r="4" spans="2:7" x14ac:dyDescent="0.25">
      <c r="B4" s="16"/>
      <c r="C4" s="23" t="s">
        <v>25</v>
      </c>
      <c r="D4" s="7" t="s">
        <v>26</v>
      </c>
      <c r="E4" s="8" t="s">
        <v>27</v>
      </c>
      <c r="F4" s="7" t="s">
        <v>28</v>
      </c>
      <c r="G4" s="7" t="s">
        <v>29</v>
      </c>
    </row>
    <row r="5" spans="2:7" x14ac:dyDescent="0.25">
      <c r="B5" s="10" t="s">
        <v>6</v>
      </c>
      <c r="C5" s="24">
        <f>TRUNC(8000.1,1)</f>
        <v>8000.1</v>
      </c>
      <c r="D5" s="10" t="s">
        <v>37</v>
      </c>
      <c r="E5" s="10" t="s">
        <v>44</v>
      </c>
      <c r="F5" s="10" t="s">
        <v>49</v>
      </c>
      <c r="G5" s="10" t="s">
        <v>37</v>
      </c>
    </row>
    <row r="6" spans="2:7" x14ac:dyDescent="0.25">
      <c r="B6" s="10" t="s">
        <v>7</v>
      </c>
      <c r="C6" s="24">
        <f>TRUNC(8000,1)</f>
        <v>8000</v>
      </c>
      <c r="D6" s="10" t="s">
        <v>37</v>
      </c>
      <c r="E6" s="10" t="s">
        <v>42</v>
      </c>
      <c r="F6" s="10" t="s">
        <v>49</v>
      </c>
      <c r="G6" s="10" t="s">
        <v>37</v>
      </c>
    </row>
    <row r="7" spans="2:7" x14ac:dyDescent="0.25">
      <c r="B7" s="10" t="s">
        <v>8</v>
      </c>
      <c r="C7" s="24">
        <v>5000.1000000000004</v>
      </c>
      <c r="D7" s="10" t="s">
        <v>37</v>
      </c>
      <c r="E7" s="10" t="s">
        <v>43</v>
      </c>
      <c r="F7" s="10" t="s">
        <v>49</v>
      </c>
      <c r="G7" s="10" t="s">
        <v>37</v>
      </c>
    </row>
    <row r="8" spans="2:7" x14ac:dyDescent="0.25">
      <c r="B8" s="10" t="s">
        <v>9</v>
      </c>
      <c r="C8" s="24">
        <v>5000</v>
      </c>
      <c r="D8" s="10" t="s">
        <v>36</v>
      </c>
      <c r="E8" s="10" t="s">
        <v>43</v>
      </c>
      <c r="F8" s="10" t="s">
        <v>49</v>
      </c>
      <c r="G8" s="10" t="s">
        <v>37</v>
      </c>
    </row>
    <row r="9" spans="2:7" x14ac:dyDescent="0.25">
      <c r="B9" s="10" t="s">
        <v>10</v>
      </c>
      <c r="C9" s="24">
        <v>4000.1</v>
      </c>
      <c r="D9" s="10" t="s">
        <v>36</v>
      </c>
      <c r="E9" s="10" t="s">
        <v>43</v>
      </c>
      <c r="F9" s="10" t="s">
        <v>49</v>
      </c>
      <c r="G9" s="10" t="s">
        <v>37</v>
      </c>
    </row>
    <row r="10" spans="2:7" x14ac:dyDescent="0.25">
      <c r="B10" s="10" t="s">
        <v>11</v>
      </c>
      <c r="C10" s="24">
        <v>4000</v>
      </c>
      <c r="D10" s="10" t="s">
        <v>38</v>
      </c>
      <c r="E10" s="10" t="s">
        <v>43</v>
      </c>
      <c r="F10" s="10" t="s">
        <v>49</v>
      </c>
      <c r="G10" s="10" t="s">
        <v>37</v>
      </c>
    </row>
    <row r="11" spans="2:7" x14ac:dyDescent="0.25">
      <c r="B11" s="10" t="s">
        <v>12</v>
      </c>
      <c r="C11" s="24">
        <v>3250.1</v>
      </c>
      <c r="D11" s="10" t="s">
        <v>38</v>
      </c>
      <c r="E11" s="10" t="s">
        <v>43</v>
      </c>
      <c r="F11" s="10" t="s">
        <v>49</v>
      </c>
      <c r="G11" s="10" t="s">
        <v>37</v>
      </c>
    </row>
    <row r="12" spans="2:7" x14ac:dyDescent="0.25">
      <c r="B12" s="10" t="s">
        <v>13</v>
      </c>
      <c r="C12" s="24">
        <v>3250</v>
      </c>
      <c r="D12" s="10" t="s">
        <v>39</v>
      </c>
      <c r="E12" s="10" t="s">
        <v>43</v>
      </c>
      <c r="F12" s="10" t="s">
        <v>49</v>
      </c>
      <c r="G12" s="10" t="s">
        <v>37</v>
      </c>
    </row>
    <row r="13" spans="2:7" x14ac:dyDescent="0.25">
      <c r="B13" s="10" t="s">
        <v>14</v>
      </c>
      <c r="C13" s="24">
        <v>2750.1</v>
      </c>
      <c r="D13" s="10" t="s">
        <v>39</v>
      </c>
      <c r="E13" s="10" t="s">
        <v>43</v>
      </c>
      <c r="F13" s="10" t="s">
        <v>49</v>
      </c>
      <c r="G13" s="10" t="s">
        <v>37</v>
      </c>
    </row>
    <row r="14" spans="2:7" x14ac:dyDescent="0.25">
      <c r="B14" s="10" t="s">
        <v>15</v>
      </c>
      <c r="C14" s="24">
        <v>2750</v>
      </c>
      <c r="D14" s="10" t="s">
        <v>40</v>
      </c>
      <c r="E14" s="10" t="s">
        <v>43</v>
      </c>
      <c r="F14" s="10" t="s">
        <v>49</v>
      </c>
      <c r="G14" s="10" t="s">
        <v>37</v>
      </c>
    </row>
    <row r="15" spans="2:7" x14ac:dyDescent="0.25">
      <c r="B15" s="10" t="s">
        <v>30</v>
      </c>
      <c r="C15" s="24">
        <v>900.1</v>
      </c>
      <c r="D15" s="10" t="s">
        <v>40</v>
      </c>
      <c r="E15" s="10" t="s">
        <v>43</v>
      </c>
      <c r="F15" s="10" t="s">
        <v>49</v>
      </c>
      <c r="G15" s="10" t="s">
        <v>37</v>
      </c>
    </row>
    <row r="16" spans="2:7" x14ac:dyDescent="0.25">
      <c r="B16" s="10" t="s">
        <v>31</v>
      </c>
      <c r="C16" s="24">
        <v>900</v>
      </c>
      <c r="D16" s="10" t="s">
        <v>41</v>
      </c>
      <c r="E16" s="10" t="s">
        <v>43</v>
      </c>
      <c r="F16" s="10" t="s">
        <v>49</v>
      </c>
      <c r="G16" s="10" t="s">
        <v>37</v>
      </c>
    </row>
    <row r="17" spans="2:7" x14ac:dyDescent="0.25">
      <c r="B17" s="10" t="s">
        <v>32</v>
      </c>
      <c r="C17" s="24">
        <v>500.1</v>
      </c>
      <c r="D17" s="10" t="s">
        <v>41</v>
      </c>
      <c r="E17" s="10" t="s">
        <v>43</v>
      </c>
      <c r="F17" s="10" t="s">
        <v>49</v>
      </c>
      <c r="G17" s="10" t="s">
        <v>37</v>
      </c>
    </row>
    <row r="18" spans="2:7" x14ac:dyDescent="0.25">
      <c r="B18" s="10" t="s">
        <v>33</v>
      </c>
      <c r="C18" s="24">
        <v>500</v>
      </c>
      <c r="D18" s="10" t="s">
        <v>41</v>
      </c>
      <c r="E18" s="10" t="s">
        <v>43</v>
      </c>
      <c r="F18" s="10" t="s">
        <v>45</v>
      </c>
      <c r="G18" s="10" t="s">
        <v>37</v>
      </c>
    </row>
    <row r="19" spans="2:7" x14ac:dyDescent="0.25">
      <c r="B19" s="10" t="s">
        <v>34</v>
      </c>
      <c r="C19" s="24">
        <v>350</v>
      </c>
      <c r="D19" s="10" t="s">
        <v>41</v>
      </c>
      <c r="E19" s="10" t="s">
        <v>43</v>
      </c>
      <c r="F19" s="10" t="s">
        <v>45</v>
      </c>
      <c r="G19" s="10" t="s">
        <v>37</v>
      </c>
    </row>
    <row r="20" spans="2:7" x14ac:dyDescent="0.25">
      <c r="B20" s="10" t="s">
        <v>35</v>
      </c>
      <c r="C20" s="24">
        <v>349.9</v>
      </c>
      <c r="D20" s="10" t="s">
        <v>41</v>
      </c>
      <c r="E20" s="10" t="s">
        <v>43</v>
      </c>
      <c r="F20" s="10" t="s">
        <v>45</v>
      </c>
      <c r="G20" s="10" t="s">
        <v>48</v>
      </c>
    </row>
    <row r="21" spans="2:7" x14ac:dyDescent="0.25">
      <c r="B21" s="10" t="s">
        <v>46</v>
      </c>
      <c r="C21" s="24">
        <v>0.1</v>
      </c>
      <c r="D21" s="10" t="s">
        <v>41</v>
      </c>
      <c r="E21" s="10" t="s">
        <v>43</v>
      </c>
      <c r="F21" s="10" t="s">
        <v>45</v>
      </c>
      <c r="G21" s="10" t="s">
        <v>48</v>
      </c>
    </row>
    <row r="22" spans="2:7" x14ac:dyDescent="0.25">
      <c r="B22" s="10" t="s">
        <v>47</v>
      </c>
      <c r="C22" s="24">
        <v>0</v>
      </c>
      <c r="D22" s="10" t="s">
        <v>37</v>
      </c>
      <c r="E22" s="10" t="s">
        <v>43</v>
      </c>
      <c r="F22" s="10" t="s">
        <v>45</v>
      </c>
      <c r="G22" s="10" t="s">
        <v>48</v>
      </c>
    </row>
  </sheetData>
  <mergeCells count="2">
    <mergeCell ref="B3:B4"/>
    <mergeCell ref="D3:G3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1CA73-7BE2-4259-B7E3-0D3BFBCEDE60}">
  <dimension ref="A1:G11"/>
  <sheetViews>
    <sheetView workbookViewId="0">
      <selection activeCell="F14" sqref="F14"/>
    </sheetView>
  </sheetViews>
  <sheetFormatPr defaultRowHeight="15" x14ac:dyDescent="0.25"/>
  <cols>
    <col min="2" max="2" width="24.7109375" bestFit="1" customWidth="1"/>
    <col min="3" max="5" width="6.5703125" bestFit="1" customWidth="1"/>
    <col min="6" max="7" width="6.42578125" bestFit="1" customWidth="1"/>
  </cols>
  <sheetData>
    <row r="1" spans="1:7" x14ac:dyDescent="0.25">
      <c r="A1" s="5"/>
    </row>
    <row r="2" spans="1:7" x14ac:dyDescent="0.25">
      <c r="B2" s="11"/>
      <c r="C2" s="10" t="s">
        <v>50</v>
      </c>
      <c r="D2" s="10" t="s">
        <v>51</v>
      </c>
      <c r="E2" s="10" t="s">
        <v>52</v>
      </c>
      <c r="F2" s="10" t="s">
        <v>53</v>
      </c>
      <c r="G2" s="10" t="s">
        <v>54</v>
      </c>
    </row>
    <row r="3" spans="1:7" x14ac:dyDescent="0.25">
      <c r="B3" s="18" t="s">
        <v>55</v>
      </c>
      <c r="C3" s="19"/>
      <c r="D3" s="19"/>
      <c r="E3" s="19"/>
      <c r="F3" s="19"/>
      <c r="G3" s="19"/>
    </row>
    <row r="4" spans="1:7" x14ac:dyDescent="0.25">
      <c r="B4" s="12" t="s">
        <v>68</v>
      </c>
      <c r="C4" s="10" t="s">
        <v>56</v>
      </c>
      <c r="D4" s="10"/>
      <c r="E4" s="10"/>
      <c r="F4" s="10"/>
      <c r="G4" s="10"/>
    </row>
    <row r="5" spans="1:7" x14ac:dyDescent="0.25">
      <c r="B5" s="11" t="s">
        <v>57</v>
      </c>
      <c r="C5" s="10"/>
      <c r="D5" s="10" t="s">
        <v>56</v>
      </c>
      <c r="E5" s="10"/>
      <c r="F5" s="10"/>
      <c r="G5" s="10"/>
    </row>
    <row r="6" spans="1:7" x14ac:dyDescent="0.25">
      <c r="B6" s="11" t="s">
        <v>58</v>
      </c>
      <c r="C6" s="10"/>
      <c r="D6" s="10"/>
      <c r="E6" s="10" t="s">
        <v>56</v>
      </c>
      <c r="F6" s="10"/>
      <c r="G6" s="10"/>
    </row>
    <row r="7" spans="1:7" x14ac:dyDescent="0.25">
      <c r="B7" s="11" t="s">
        <v>59</v>
      </c>
      <c r="C7" s="10"/>
      <c r="D7" s="10"/>
      <c r="E7" s="10"/>
      <c r="F7" s="10" t="s">
        <v>56</v>
      </c>
      <c r="G7" s="10"/>
    </row>
    <row r="8" spans="1:7" x14ac:dyDescent="0.25">
      <c r="B8" s="11" t="s">
        <v>60</v>
      </c>
      <c r="C8" s="10"/>
      <c r="D8" s="10"/>
      <c r="E8" s="10"/>
      <c r="F8" s="10"/>
      <c r="G8" s="10" t="s">
        <v>56</v>
      </c>
    </row>
    <row r="9" spans="1:7" x14ac:dyDescent="0.25">
      <c r="B9" s="18" t="s">
        <v>61</v>
      </c>
      <c r="C9" s="19"/>
      <c r="D9" s="19"/>
      <c r="E9" s="19"/>
      <c r="F9" s="19"/>
      <c r="G9" s="19"/>
    </row>
    <row r="10" spans="1:7" x14ac:dyDescent="0.25">
      <c r="B10" s="11" t="s">
        <v>62</v>
      </c>
      <c r="C10" s="13">
        <v>15.95</v>
      </c>
      <c r="D10" s="13">
        <v>12.95</v>
      </c>
      <c r="E10" s="13">
        <v>10.95</v>
      </c>
      <c r="F10" s="13">
        <v>6.95</v>
      </c>
      <c r="G10" s="13">
        <v>0</v>
      </c>
    </row>
    <row r="11" spans="1:7" x14ac:dyDescent="0.25">
      <c r="B11" s="11" t="s">
        <v>63</v>
      </c>
      <c r="C11" s="14">
        <v>8.5000000000000006E-2</v>
      </c>
      <c r="D11" s="14">
        <v>8.5000000000000006E-2</v>
      </c>
      <c r="E11" s="14">
        <v>8.5000000000000006E-2</v>
      </c>
      <c r="F11" s="14">
        <v>8.5000000000000006E-2</v>
      </c>
      <c r="G11" s="14">
        <v>8.5000000000000006E-2</v>
      </c>
    </row>
  </sheetData>
  <mergeCells count="2">
    <mergeCell ref="B3:G3"/>
    <mergeCell ref="B9:G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D5711-5D71-4C44-85B1-DE10784049EB}">
  <dimension ref="B2:G11"/>
  <sheetViews>
    <sheetView workbookViewId="0">
      <selection activeCell="B7" sqref="B7"/>
    </sheetView>
  </sheetViews>
  <sheetFormatPr defaultRowHeight="15" x14ac:dyDescent="0.25"/>
  <cols>
    <col min="2" max="2" width="24.7109375" bestFit="1" customWidth="1"/>
    <col min="3" max="5" width="6.5703125" bestFit="1" customWidth="1"/>
    <col min="6" max="7" width="6.42578125" bestFit="1" customWidth="1"/>
  </cols>
  <sheetData>
    <row r="2" spans="2:7" x14ac:dyDescent="0.25">
      <c r="B2" s="11"/>
      <c r="C2" s="10" t="s">
        <v>50</v>
      </c>
      <c r="D2" s="10" t="s">
        <v>51</v>
      </c>
      <c r="E2" s="10" t="s">
        <v>52</v>
      </c>
      <c r="F2" s="10" t="s">
        <v>53</v>
      </c>
      <c r="G2" s="10" t="s">
        <v>54</v>
      </c>
    </row>
    <row r="3" spans="2:7" x14ac:dyDescent="0.25">
      <c r="B3" s="18" t="s">
        <v>55</v>
      </c>
      <c r="C3" s="19"/>
      <c r="D3" s="19"/>
      <c r="E3" s="19"/>
      <c r="F3" s="19"/>
      <c r="G3" s="19"/>
    </row>
    <row r="4" spans="2:7" x14ac:dyDescent="0.25">
      <c r="B4" s="12" t="s">
        <v>69</v>
      </c>
      <c r="C4" s="10" t="s">
        <v>56</v>
      </c>
      <c r="D4" s="10"/>
      <c r="E4" s="10"/>
      <c r="F4" s="10"/>
      <c r="G4" s="10"/>
    </row>
    <row r="5" spans="2:7" x14ac:dyDescent="0.25">
      <c r="B5" s="11" t="s">
        <v>64</v>
      </c>
      <c r="C5" s="10"/>
      <c r="D5" s="10" t="s">
        <v>56</v>
      </c>
      <c r="E5" s="10"/>
      <c r="F5" s="10"/>
      <c r="G5" s="10"/>
    </row>
    <row r="6" spans="2:7" x14ac:dyDescent="0.25">
      <c r="B6" s="11" t="s">
        <v>65</v>
      </c>
      <c r="C6" s="10"/>
      <c r="D6" s="10"/>
      <c r="E6" s="10" t="s">
        <v>56</v>
      </c>
      <c r="F6" s="10"/>
      <c r="G6" s="10"/>
    </row>
    <row r="7" spans="2:7" x14ac:dyDescent="0.25">
      <c r="B7" s="11" t="s">
        <v>66</v>
      </c>
      <c r="C7" s="10"/>
      <c r="D7" s="10"/>
      <c r="E7" s="10"/>
      <c r="F7" s="10" t="s">
        <v>56</v>
      </c>
      <c r="G7" s="10"/>
    </row>
    <row r="8" spans="2:7" x14ac:dyDescent="0.25">
      <c r="B8" s="11" t="s">
        <v>67</v>
      </c>
      <c r="C8" s="10"/>
      <c r="D8" s="10"/>
      <c r="E8" s="10"/>
      <c r="F8" s="10"/>
      <c r="G8" s="10" t="s">
        <v>56</v>
      </c>
    </row>
    <row r="9" spans="2:7" x14ac:dyDescent="0.25">
      <c r="B9" s="18" t="s">
        <v>61</v>
      </c>
      <c r="C9" s="19"/>
      <c r="D9" s="19"/>
      <c r="E9" s="19"/>
      <c r="F9" s="19"/>
      <c r="G9" s="19"/>
    </row>
    <row r="10" spans="2:7" x14ac:dyDescent="0.25">
      <c r="B10" s="11" t="s">
        <v>62</v>
      </c>
      <c r="C10" s="13">
        <v>15.95</v>
      </c>
      <c r="D10" s="13">
        <v>12.95</v>
      </c>
      <c r="E10" s="13">
        <v>10.95</v>
      </c>
      <c r="F10" s="13">
        <v>6.95</v>
      </c>
      <c r="G10" s="13">
        <v>0</v>
      </c>
    </row>
    <row r="11" spans="2:7" x14ac:dyDescent="0.25">
      <c r="B11" s="11" t="s">
        <v>63</v>
      </c>
      <c r="C11" s="14">
        <v>8.5000000000000006E-2</v>
      </c>
      <c r="D11" s="14">
        <v>8.5000000000000006E-2</v>
      </c>
      <c r="E11" s="14">
        <v>8.5000000000000006E-2</v>
      </c>
      <c r="F11" s="14">
        <v>8.5000000000000006E-2</v>
      </c>
      <c r="G11" s="14">
        <v>8.5000000000000006E-2</v>
      </c>
    </row>
  </sheetData>
  <mergeCells count="2">
    <mergeCell ref="B3:G3"/>
    <mergeCell ref="B9:G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6674D-129F-4544-8A06-0356DF0DB434}">
  <dimension ref="B2:M19"/>
  <sheetViews>
    <sheetView workbookViewId="0">
      <selection activeCell="N19" sqref="N19"/>
    </sheetView>
  </sheetViews>
  <sheetFormatPr defaultRowHeight="15" x14ac:dyDescent="0.25"/>
  <cols>
    <col min="2" max="2" width="31.140625" bestFit="1" customWidth="1"/>
    <col min="3" max="3" width="6.28515625" bestFit="1" customWidth="1"/>
    <col min="4" max="4" width="8.42578125" bestFit="1" customWidth="1"/>
    <col min="5" max="13" width="8" bestFit="1" customWidth="1"/>
  </cols>
  <sheetData>
    <row r="2" spans="2:13" x14ac:dyDescent="0.25">
      <c r="B2" s="4"/>
      <c r="C2" s="4" t="s">
        <v>50</v>
      </c>
      <c r="D2" s="4" t="s">
        <v>51</v>
      </c>
      <c r="E2" s="4" t="s">
        <v>52</v>
      </c>
      <c r="F2" s="4" t="s">
        <v>53</v>
      </c>
      <c r="G2" s="4" t="s">
        <v>54</v>
      </c>
      <c r="H2" s="4" t="s">
        <v>70</v>
      </c>
      <c r="I2" s="4" t="s">
        <v>71</v>
      </c>
      <c r="J2" s="4" t="s">
        <v>72</v>
      </c>
      <c r="K2" s="4" t="s">
        <v>73</v>
      </c>
      <c r="L2" s="4" t="s">
        <v>74</v>
      </c>
      <c r="M2" s="4" t="s">
        <v>75</v>
      </c>
    </row>
    <row r="3" spans="2:13" x14ac:dyDescent="0.25">
      <c r="B3" s="20" t="s">
        <v>55</v>
      </c>
      <c r="C3" s="21"/>
      <c r="D3" s="21"/>
      <c r="E3" s="21"/>
      <c r="F3" s="21"/>
      <c r="G3" s="21"/>
      <c r="H3" s="22"/>
      <c r="I3" s="22"/>
      <c r="J3" s="22"/>
      <c r="K3" s="22"/>
      <c r="L3" s="22"/>
      <c r="M3" s="22"/>
    </row>
    <row r="4" spans="2:13" x14ac:dyDescent="0.25">
      <c r="B4" s="15" t="s">
        <v>90</v>
      </c>
      <c r="C4" s="15" t="s">
        <v>56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2:13" x14ac:dyDescent="0.25">
      <c r="B5" s="15" t="s">
        <v>82</v>
      </c>
      <c r="C5" s="4"/>
      <c r="D5" s="15" t="s">
        <v>56</v>
      </c>
      <c r="E5" s="4"/>
      <c r="F5" s="4"/>
      <c r="G5" s="4"/>
      <c r="H5" s="4"/>
      <c r="I5" s="4"/>
      <c r="J5" s="4"/>
      <c r="K5" s="4"/>
      <c r="L5" s="4"/>
      <c r="M5" s="4"/>
    </row>
    <row r="6" spans="2:13" x14ac:dyDescent="0.25">
      <c r="B6" s="15" t="s">
        <v>76</v>
      </c>
      <c r="C6" s="4"/>
      <c r="D6" s="4"/>
      <c r="E6" s="15" t="s">
        <v>56</v>
      </c>
      <c r="F6" s="4"/>
      <c r="G6" s="4"/>
      <c r="H6" s="4"/>
      <c r="I6" s="4"/>
      <c r="J6" s="4"/>
      <c r="K6" s="4"/>
      <c r="L6" s="4"/>
      <c r="M6" s="4"/>
    </row>
    <row r="7" spans="2:13" x14ac:dyDescent="0.25">
      <c r="B7" s="15" t="s">
        <v>77</v>
      </c>
      <c r="C7" s="4"/>
      <c r="D7" s="4"/>
      <c r="E7" s="4"/>
      <c r="F7" s="15" t="s">
        <v>56</v>
      </c>
      <c r="G7" s="4"/>
      <c r="H7" s="4"/>
      <c r="I7" s="4"/>
      <c r="J7" s="4"/>
      <c r="K7" s="4"/>
      <c r="L7" s="4"/>
      <c r="M7" s="4"/>
    </row>
    <row r="8" spans="2:13" x14ac:dyDescent="0.25">
      <c r="B8" s="15" t="s">
        <v>78</v>
      </c>
      <c r="C8" s="4"/>
      <c r="D8" s="4"/>
      <c r="E8" s="4"/>
      <c r="F8" s="4"/>
      <c r="G8" s="15" t="s">
        <v>56</v>
      </c>
      <c r="H8" s="4"/>
      <c r="I8" s="4"/>
      <c r="J8" s="4"/>
      <c r="K8" s="4"/>
      <c r="L8" s="4"/>
      <c r="M8" s="4"/>
    </row>
    <row r="9" spans="2:13" x14ac:dyDescent="0.25">
      <c r="B9" s="15" t="s">
        <v>79</v>
      </c>
      <c r="C9" s="4"/>
      <c r="D9" s="4"/>
      <c r="E9" s="4"/>
      <c r="F9" s="4"/>
      <c r="G9" s="4"/>
      <c r="H9" s="15" t="s">
        <v>56</v>
      </c>
      <c r="I9" s="4"/>
      <c r="J9" s="4"/>
      <c r="K9" s="4"/>
      <c r="L9" s="4"/>
      <c r="M9" s="4"/>
    </row>
    <row r="10" spans="2:13" x14ac:dyDescent="0.25">
      <c r="B10" s="15" t="s">
        <v>80</v>
      </c>
      <c r="C10" s="4"/>
      <c r="D10" s="4"/>
      <c r="E10" s="4"/>
      <c r="F10" s="4"/>
      <c r="G10" s="4"/>
      <c r="H10" s="4"/>
      <c r="I10" s="15" t="s">
        <v>56</v>
      </c>
      <c r="J10" s="4"/>
      <c r="K10" s="4"/>
      <c r="L10" s="4"/>
      <c r="M10" s="4"/>
    </row>
    <row r="11" spans="2:13" x14ac:dyDescent="0.25">
      <c r="B11" s="15" t="s">
        <v>81</v>
      </c>
      <c r="C11" s="4"/>
      <c r="D11" s="4"/>
      <c r="E11" s="4"/>
      <c r="F11" s="4"/>
      <c r="G11" s="4"/>
      <c r="H11" s="4"/>
      <c r="I11" s="4"/>
      <c r="J11" s="15" t="s">
        <v>56</v>
      </c>
      <c r="K11" s="4"/>
      <c r="L11" s="4"/>
      <c r="M11" s="4"/>
    </row>
    <row r="12" spans="2:13" x14ac:dyDescent="0.25">
      <c r="B12" s="15" t="s">
        <v>83</v>
      </c>
      <c r="C12" s="4"/>
      <c r="D12" s="4"/>
      <c r="E12" s="4"/>
      <c r="F12" s="4"/>
      <c r="G12" s="4"/>
      <c r="H12" s="4"/>
      <c r="I12" s="4"/>
      <c r="J12" s="4"/>
      <c r="K12" s="15" t="s">
        <v>56</v>
      </c>
      <c r="L12" s="4"/>
      <c r="M12" s="4"/>
    </row>
    <row r="13" spans="2:13" x14ac:dyDescent="0.25">
      <c r="B13" s="15" t="s">
        <v>84</v>
      </c>
      <c r="C13" s="4"/>
      <c r="D13" s="4"/>
      <c r="E13" s="4"/>
      <c r="F13" s="4"/>
      <c r="G13" s="4"/>
      <c r="H13" s="4"/>
      <c r="I13" s="4"/>
      <c r="J13" s="4"/>
      <c r="K13" s="4"/>
      <c r="L13" s="15" t="s">
        <v>56</v>
      </c>
      <c r="M13" s="4"/>
    </row>
    <row r="14" spans="2:13" x14ac:dyDescent="0.25">
      <c r="B14" s="15" t="s">
        <v>85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15" t="s">
        <v>56</v>
      </c>
    </row>
    <row r="15" spans="2:13" x14ac:dyDescent="0.25">
      <c r="B15" s="20" t="s">
        <v>61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2:13" x14ac:dyDescent="0.25">
      <c r="B16" s="15" t="s">
        <v>89</v>
      </c>
      <c r="C16" s="15" t="s">
        <v>37</v>
      </c>
      <c r="D16" s="15" t="s">
        <v>37</v>
      </c>
      <c r="E16" s="15" t="s">
        <v>37</v>
      </c>
      <c r="F16" s="15" t="s">
        <v>36</v>
      </c>
      <c r="G16" s="15" t="s">
        <v>38</v>
      </c>
      <c r="H16" s="15" t="s">
        <v>39</v>
      </c>
      <c r="I16" s="15" t="s">
        <v>40</v>
      </c>
      <c r="J16" s="15" t="s">
        <v>41</v>
      </c>
      <c r="K16" s="15" t="s">
        <v>41</v>
      </c>
      <c r="L16" s="15" t="s">
        <v>41</v>
      </c>
      <c r="M16" s="15" t="s">
        <v>37</v>
      </c>
    </row>
    <row r="17" spans="2:13" x14ac:dyDescent="0.25">
      <c r="B17" s="15" t="s">
        <v>86</v>
      </c>
      <c r="C17" s="15" t="s">
        <v>44</v>
      </c>
      <c r="D17" s="15" t="s">
        <v>42</v>
      </c>
      <c r="E17" s="15" t="s">
        <v>43</v>
      </c>
      <c r="F17" s="15" t="s">
        <v>43</v>
      </c>
      <c r="G17" s="15" t="s">
        <v>43</v>
      </c>
      <c r="H17" s="15" t="s">
        <v>43</v>
      </c>
      <c r="I17" s="15" t="s">
        <v>43</v>
      </c>
      <c r="J17" s="15" t="s">
        <v>43</v>
      </c>
      <c r="K17" s="15" t="s">
        <v>43</v>
      </c>
      <c r="L17" s="15" t="s">
        <v>43</v>
      </c>
      <c r="M17" s="15" t="s">
        <v>43</v>
      </c>
    </row>
    <row r="18" spans="2:13" x14ac:dyDescent="0.25">
      <c r="B18" s="15" t="s">
        <v>87</v>
      </c>
      <c r="C18" s="15" t="s">
        <v>49</v>
      </c>
      <c r="D18" s="15" t="s">
        <v>49</v>
      </c>
      <c r="E18" s="15" t="s">
        <v>49</v>
      </c>
      <c r="F18" s="15" t="s">
        <v>49</v>
      </c>
      <c r="G18" s="15" t="s">
        <v>49</v>
      </c>
      <c r="H18" s="15" t="s">
        <v>49</v>
      </c>
      <c r="I18" s="15" t="s">
        <v>49</v>
      </c>
      <c r="J18" s="15" t="s">
        <v>49</v>
      </c>
      <c r="K18" s="15" t="s">
        <v>45</v>
      </c>
      <c r="L18" s="15" t="s">
        <v>45</v>
      </c>
      <c r="M18" s="15" t="s">
        <v>45</v>
      </c>
    </row>
    <row r="19" spans="2:13" x14ac:dyDescent="0.25">
      <c r="B19" s="15" t="s">
        <v>88</v>
      </c>
      <c r="C19" s="15" t="s">
        <v>37</v>
      </c>
      <c r="D19" s="15" t="s">
        <v>37</v>
      </c>
      <c r="E19" s="15" t="s">
        <v>37</v>
      </c>
      <c r="F19" s="15" t="s">
        <v>37</v>
      </c>
      <c r="G19" s="15" t="s">
        <v>37</v>
      </c>
      <c r="H19" s="15" t="s">
        <v>37</v>
      </c>
      <c r="I19" s="15" t="s">
        <v>37</v>
      </c>
      <c r="J19" s="15" t="s">
        <v>37</v>
      </c>
      <c r="K19" s="15" t="s">
        <v>37</v>
      </c>
      <c r="L19" s="15" t="s">
        <v>48</v>
      </c>
      <c r="M19" s="15" t="s">
        <v>48</v>
      </c>
    </row>
  </sheetData>
  <mergeCells count="2">
    <mergeCell ref="B3:M3"/>
    <mergeCell ref="B15:M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Q1</vt:lpstr>
      <vt:lpstr>Q2</vt:lpstr>
      <vt:lpstr>Q3</vt:lpstr>
      <vt:lpstr>4a</vt:lpstr>
      <vt:lpstr>4b</vt:lpstr>
      <vt:lpstr>4c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suram</dc:creator>
  <cp:lastModifiedBy>Imtiyaz Aaresh</cp:lastModifiedBy>
  <dcterms:created xsi:type="dcterms:W3CDTF">2015-06-05T18:17:20Z</dcterms:created>
  <dcterms:modified xsi:type="dcterms:W3CDTF">2020-06-18T12:37:28Z</dcterms:modified>
</cp:coreProperties>
</file>